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P2\MONITORING\PORTAL\GOV.PL\Budżet państwa\2 Wykonanie budżetu państwa\2 Operatywka\2020\"/>
    </mc:Choice>
  </mc:AlternateContent>
  <bookViews>
    <workbookView xWindow="0" yWindow="0" windowWidth="28800" windowHeight="10335" tabRatio="941"/>
  </bookViews>
  <sheets>
    <sheet name="TYTUŁ" sheetId="13" r:id="rId1"/>
    <sheet name="SPIS TREŚCI   " sheetId="14" r:id="rId2"/>
    <sheet name="UWAGA" sheetId="18" r:id="rId3"/>
    <sheet name="TABLICA 1" sheetId="59" r:id="rId4"/>
    <sheet name="TABLICA 2" sheetId="60" r:id="rId5"/>
    <sheet name="TABLICA 3" sheetId="67" r:id="rId6"/>
    <sheet name="TABLICA 4 " sheetId="21" r:id="rId7"/>
    <sheet name="TABLICA 5" sheetId="3" r:id="rId8"/>
    <sheet name="TABLICA 6" sheetId="33" r:id="rId9"/>
    <sheet name="TABLICA 7" sheetId="68" r:id="rId10"/>
    <sheet name="TABLICA 8 " sheetId="69" r:id="rId11"/>
    <sheet name="TABLICA 9 " sheetId="70" r:id="rId12"/>
    <sheet name="TABLICA 10 " sheetId="71" r:id="rId13"/>
    <sheet name="TABLICA 11" sheetId="45" r:id="rId14"/>
    <sheet name="TABLICA 12" sheetId="46" r:id="rId15"/>
    <sheet name="TABLICA 13" sheetId="47" r:id="rId16"/>
    <sheet name="TABLICA 14" sheetId="48" r:id="rId17"/>
    <sheet name="TABLICA 15 " sheetId="19" r:id="rId18"/>
    <sheet name="TABLICA 16" sheetId="49" r:id="rId19"/>
    <sheet name="TYTUŁ-środ.europejskie" sheetId="17" r:id="rId20"/>
    <sheet name="TABLICA 17" sheetId="73" r:id="rId21"/>
    <sheet name="TABLICA 18" sheetId="74" r:id="rId22"/>
    <sheet name="TABLICA 19" sheetId="75" r:id="rId23"/>
    <sheet name="TABLICA 20" sheetId="72" r:id="rId24"/>
    <sheet name="WYKRES1" sheetId="76" r:id="rId25"/>
    <sheet name="WYKRES2" sheetId="77" r:id="rId26"/>
    <sheet name="WYKRES3" sheetId="78" r:id="rId27"/>
    <sheet name="WYKRES4" sheetId="79" r:id="rId28"/>
    <sheet name="WYKRES5" sheetId="80" r:id="rId29"/>
    <sheet name="WYKRES6" sheetId="83" r:id="rId30"/>
    <sheet name="WYKRES7" sheetId="81" r:id="rId31"/>
  </sheets>
  <externalReferences>
    <externalReference r:id="rId32"/>
    <externalReference r:id="rId33"/>
    <externalReference r:id="rId34"/>
  </externalReferences>
  <definedNames>
    <definedName name="_______________Ver2" localSheetId="3">#REF!</definedName>
    <definedName name="_______________Ver2" localSheetId="12">#REF!</definedName>
    <definedName name="_______________Ver2" localSheetId="17">#REF!</definedName>
    <definedName name="_______________Ver2" localSheetId="4">#REF!</definedName>
    <definedName name="_______________Ver2" localSheetId="5">#REF!</definedName>
    <definedName name="_______________Ver2" localSheetId="6">#REF!</definedName>
    <definedName name="_______________Ver2" localSheetId="8">#REF!</definedName>
    <definedName name="_______________Ver2" localSheetId="9">#REF!</definedName>
    <definedName name="_______________Ver2" localSheetId="10">#REF!</definedName>
    <definedName name="_______________Ver2" localSheetId="11">#REF!</definedName>
    <definedName name="_______________Ver2">#REF!</definedName>
    <definedName name="______________Ver2" localSheetId="3">#REF!</definedName>
    <definedName name="______________Ver2" localSheetId="12">#REF!</definedName>
    <definedName name="______________Ver2" localSheetId="17">#REF!</definedName>
    <definedName name="______________Ver2" localSheetId="4">#REF!</definedName>
    <definedName name="______________Ver2" localSheetId="5">#REF!</definedName>
    <definedName name="______________Ver2" localSheetId="6">#REF!</definedName>
    <definedName name="______________Ver2" localSheetId="8">#REF!</definedName>
    <definedName name="______________Ver2" localSheetId="9">#REF!</definedName>
    <definedName name="______________Ver2" localSheetId="10">#REF!</definedName>
    <definedName name="______________Ver2" localSheetId="11">#REF!</definedName>
    <definedName name="______________Ver2">#REF!</definedName>
    <definedName name="_____________Ver2" localSheetId="2">#REF!</definedName>
    <definedName name="____________Ver2" localSheetId="3">#REF!</definedName>
    <definedName name="____________Ver2" localSheetId="12">#REF!</definedName>
    <definedName name="____________Ver2" localSheetId="17">#REF!</definedName>
    <definedName name="____________Ver2" localSheetId="4">#REF!</definedName>
    <definedName name="____________Ver2" localSheetId="5">#REF!</definedName>
    <definedName name="____________Ver2" localSheetId="6">#REF!</definedName>
    <definedName name="____________Ver2" localSheetId="8">#REF!</definedName>
    <definedName name="____________Ver2" localSheetId="9">#REF!</definedName>
    <definedName name="____________Ver2" localSheetId="10">#REF!</definedName>
    <definedName name="____________Ver2" localSheetId="11">#REF!</definedName>
    <definedName name="____________Ver2">#REF!</definedName>
    <definedName name="___________Ver2" localSheetId="3">#REF!</definedName>
    <definedName name="___________Ver2" localSheetId="12">#REF!</definedName>
    <definedName name="___________Ver2" localSheetId="17">#REF!</definedName>
    <definedName name="___________Ver2" localSheetId="4">#REF!</definedName>
    <definedName name="___________Ver2" localSheetId="5">#REF!</definedName>
    <definedName name="___________Ver2" localSheetId="6">#REF!</definedName>
    <definedName name="___________Ver2" localSheetId="9">#REF!</definedName>
    <definedName name="___________Ver2" localSheetId="10">#REF!</definedName>
    <definedName name="___________Ver2" localSheetId="11">#REF!</definedName>
    <definedName name="___________Ver2">#REF!</definedName>
    <definedName name="__________Ver2" localSheetId="3">#REF!</definedName>
    <definedName name="__________Ver2" localSheetId="12">#REF!</definedName>
    <definedName name="__________Ver2" localSheetId="17">#REF!</definedName>
    <definedName name="__________Ver2" localSheetId="4">#REF!</definedName>
    <definedName name="__________Ver2" localSheetId="5">#REF!</definedName>
    <definedName name="__________Ver2" localSheetId="6">#REF!</definedName>
    <definedName name="__________Ver2" localSheetId="9">#REF!</definedName>
    <definedName name="__________Ver2" localSheetId="10">#REF!</definedName>
    <definedName name="__________Ver2" localSheetId="11">#REF!</definedName>
    <definedName name="__________Ver2">#REF!</definedName>
    <definedName name="_________Ver2" localSheetId="1">#REF!</definedName>
    <definedName name="________Ver2" localSheetId="3">#REF!</definedName>
    <definedName name="________Ver2" localSheetId="12">#REF!</definedName>
    <definedName name="________Ver2" localSheetId="17">#REF!</definedName>
    <definedName name="________Ver2" localSheetId="4">#REF!</definedName>
    <definedName name="________Ver2" localSheetId="5">#REF!</definedName>
    <definedName name="________Ver2" localSheetId="6">#REF!</definedName>
    <definedName name="________Ver2" localSheetId="9">#REF!</definedName>
    <definedName name="________Ver2" localSheetId="10">#REF!</definedName>
    <definedName name="________Ver2" localSheetId="11">#REF!</definedName>
    <definedName name="________Ver2">#REF!</definedName>
    <definedName name="_______Ver2" localSheetId="3">#REF!</definedName>
    <definedName name="_______Ver2" localSheetId="12">#REF!</definedName>
    <definedName name="_______Ver2" localSheetId="17">#REF!</definedName>
    <definedName name="_______Ver2" localSheetId="4">#REF!</definedName>
    <definedName name="_______Ver2" localSheetId="5">#REF!</definedName>
    <definedName name="_______Ver2" localSheetId="6">#REF!</definedName>
    <definedName name="_______Ver2" localSheetId="9">#REF!</definedName>
    <definedName name="_______Ver2" localSheetId="10">#REF!</definedName>
    <definedName name="_______Ver2" localSheetId="11">#REF!</definedName>
    <definedName name="_______Ver2">#REF!</definedName>
    <definedName name="______Ver2" localSheetId="1">#REF!</definedName>
    <definedName name="______Ver2" localSheetId="3">#REF!</definedName>
    <definedName name="______Ver2" localSheetId="12">#REF!</definedName>
    <definedName name="______Ver2" localSheetId="17">#REF!</definedName>
    <definedName name="______Ver2" localSheetId="4">#REF!</definedName>
    <definedName name="______Ver2" localSheetId="5">#REF!</definedName>
    <definedName name="______Ver2" localSheetId="6">#REF!</definedName>
    <definedName name="______Ver2" localSheetId="9">#REF!</definedName>
    <definedName name="______Ver2" localSheetId="10">#REF!</definedName>
    <definedName name="______Ver2" localSheetId="11">#REF!</definedName>
    <definedName name="______Ver2" localSheetId="0">#REF!</definedName>
    <definedName name="______Ver2" localSheetId="19">#REF!</definedName>
    <definedName name="______Ver2" localSheetId="2">#REF!</definedName>
    <definedName name="______Ver2">#REF!</definedName>
    <definedName name="_____tab6" localSheetId="3">#REF!</definedName>
    <definedName name="_____tab6" localSheetId="12">#REF!</definedName>
    <definedName name="_____tab6" localSheetId="17">#REF!</definedName>
    <definedName name="_____tab6" localSheetId="4">#REF!</definedName>
    <definedName name="_____tab6" localSheetId="5">#REF!</definedName>
    <definedName name="_____tab6" localSheetId="6">#REF!</definedName>
    <definedName name="_____tab6" localSheetId="9">#REF!</definedName>
    <definedName name="_____tab6" localSheetId="10">#REF!</definedName>
    <definedName name="_____tab6" localSheetId="11">#REF!</definedName>
    <definedName name="_____tab6">#REF!</definedName>
    <definedName name="_____Ver2" localSheetId="1">#REF!</definedName>
    <definedName name="_____Ver2" localSheetId="3">#REF!</definedName>
    <definedName name="_____Ver2" localSheetId="12">#REF!</definedName>
    <definedName name="_____Ver2" localSheetId="17">#REF!</definedName>
    <definedName name="_____Ver2" localSheetId="4">#REF!</definedName>
    <definedName name="_____Ver2" localSheetId="5">#REF!</definedName>
    <definedName name="_____Ver2" localSheetId="6">#REF!</definedName>
    <definedName name="_____Ver2" localSheetId="9">#REF!</definedName>
    <definedName name="_____Ver2" localSheetId="10">#REF!</definedName>
    <definedName name="_____Ver2" localSheetId="11">#REF!</definedName>
    <definedName name="_____Ver2" localSheetId="0">#REF!</definedName>
    <definedName name="_____Ver2" localSheetId="19">#REF!</definedName>
    <definedName name="_____Ver2" localSheetId="2">#REF!</definedName>
    <definedName name="_____Ver2">#REF!</definedName>
    <definedName name="____tab6" localSheetId="3">#REF!</definedName>
    <definedName name="____tab6" localSheetId="12">#REF!</definedName>
    <definedName name="____tab6" localSheetId="17">#REF!</definedName>
    <definedName name="____tab6" localSheetId="4">#REF!</definedName>
    <definedName name="____tab6" localSheetId="5">#REF!</definedName>
    <definedName name="____tab6" localSheetId="6">#REF!</definedName>
    <definedName name="____tab6" localSheetId="9">#REF!</definedName>
    <definedName name="____tab6" localSheetId="10">#REF!</definedName>
    <definedName name="____tab6" localSheetId="11">#REF!</definedName>
    <definedName name="____tab6">#REF!</definedName>
    <definedName name="____Ver2" localSheetId="1">#REF!</definedName>
    <definedName name="____Ver2" localSheetId="3">#REF!</definedName>
    <definedName name="____Ver2" localSheetId="12">#REF!</definedName>
    <definedName name="____Ver2" localSheetId="17">#REF!</definedName>
    <definedName name="____Ver2" localSheetId="4">#REF!</definedName>
    <definedName name="____Ver2" localSheetId="5">#REF!</definedName>
    <definedName name="____Ver2" localSheetId="6">#REF!</definedName>
    <definedName name="____Ver2" localSheetId="9">#REF!</definedName>
    <definedName name="____Ver2" localSheetId="10">#REF!</definedName>
    <definedName name="____Ver2" localSheetId="11">#REF!</definedName>
    <definedName name="____Ver2" localSheetId="0">#REF!</definedName>
    <definedName name="____Ver2" localSheetId="19">#REF!</definedName>
    <definedName name="____Ver2" localSheetId="2">#REF!</definedName>
    <definedName name="____Ver2">#REF!</definedName>
    <definedName name="___tab6" localSheetId="3">#REF!</definedName>
    <definedName name="___tab6" localSheetId="12">#REF!</definedName>
    <definedName name="___tab6" localSheetId="17">#REF!</definedName>
    <definedName name="___tab6" localSheetId="4">#REF!</definedName>
    <definedName name="___tab6" localSheetId="5">#REF!</definedName>
    <definedName name="___tab6" localSheetId="6">#REF!</definedName>
    <definedName name="___tab6" localSheetId="9">#REF!</definedName>
    <definedName name="___tab6" localSheetId="10">#REF!</definedName>
    <definedName name="___tab6" localSheetId="11">#REF!</definedName>
    <definedName name="___tab6">#REF!</definedName>
    <definedName name="___Ver2" localSheetId="1">#REF!</definedName>
    <definedName name="___Ver2" localSheetId="3">#REF!</definedName>
    <definedName name="___Ver2" localSheetId="12">#REF!</definedName>
    <definedName name="___Ver2" localSheetId="17">#REF!</definedName>
    <definedName name="___Ver2" localSheetId="18">#REF!</definedName>
    <definedName name="___Ver2" localSheetId="4">#REF!</definedName>
    <definedName name="___Ver2" localSheetId="5">#REF!</definedName>
    <definedName name="___Ver2" localSheetId="6">'[1]TABLICA2 (2)'!$A$1:$L$20</definedName>
    <definedName name="___Ver2" localSheetId="9">#REF!</definedName>
    <definedName name="___Ver2" localSheetId="10">#REF!</definedName>
    <definedName name="___Ver2" localSheetId="11">#REF!</definedName>
    <definedName name="___Ver2" localSheetId="0">#REF!</definedName>
    <definedName name="___Ver2" localSheetId="19">#REF!</definedName>
    <definedName name="___Ver2" localSheetId="2">#REF!</definedName>
    <definedName name="___Ver2">#REF!</definedName>
    <definedName name="__tab6" localSheetId="3">#REF!</definedName>
    <definedName name="__tab6" localSheetId="12">#REF!</definedName>
    <definedName name="__tab6" localSheetId="17">#REF!</definedName>
    <definedName name="__tab6" localSheetId="4">#REF!</definedName>
    <definedName name="__tab6" localSheetId="5">#REF!</definedName>
    <definedName name="__tab6" localSheetId="6">#REF!</definedName>
    <definedName name="__tab6" localSheetId="9">#REF!</definedName>
    <definedName name="__tab6" localSheetId="10">#REF!</definedName>
    <definedName name="__tab6" localSheetId="11">#REF!</definedName>
    <definedName name="__tab6">#REF!</definedName>
    <definedName name="__Ver2" localSheetId="1">#REF!</definedName>
    <definedName name="__Ver2" localSheetId="3">#REF!</definedName>
    <definedName name="__Ver2" localSheetId="12">#REF!</definedName>
    <definedName name="__Ver2" localSheetId="13">#REF!</definedName>
    <definedName name="__Ver2" localSheetId="14">#REF!</definedName>
    <definedName name="__Ver2" localSheetId="15">#REF!</definedName>
    <definedName name="__Ver2" localSheetId="16">#REF!</definedName>
    <definedName name="__Ver2" localSheetId="17">#REF!</definedName>
    <definedName name="__Ver2" localSheetId="18">#REF!</definedName>
    <definedName name="__Ver2" localSheetId="4">#REF!</definedName>
    <definedName name="__Ver2" localSheetId="5">#REF!</definedName>
    <definedName name="__Ver2" localSheetId="6">#REF!</definedName>
    <definedName name="__Ver2" localSheetId="9">#REF!</definedName>
    <definedName name="__Ver2" localSheetId="10">#REF!</definedName>
    <definedName name="__Ver2" localSheetId="11">#REF!</definedName>
    <definedName name="__Ver2" localSheetId="0">#REF!</definedName>
    <definedName name="__Ver2" localSheetId="19">#REF!</definedName>
    <definedName name="__Ver2" localSheetId="2">#REF!</definedName>
    <definedName name="__Ver2">#REF!</definedName>
    <definedName name="_xlnm._FilterDatabase" localSheetId="21" hidden="1">'TABLICA 18'!$A$6:$HV$59</definedName>
    <definedName name="_xlnm._FilterDatabase" localSheetId="22" hidden="1">'TABLICA 19'!$A$6:$M$206</definedName>
    <definedName name="_xlnm._FilterDatabase" localSheetId="23" hidden="1">'TABLICA 20'!$A$11:$N$91</definedName>
    <definedName name="_xlnm._FilterDatabase" localSheetId="8" hidden="1">'TABLICA 6'!$A$10:$M$10</definedName>
    <definedName name="_Regression_Int" localSheetId="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4" hidden="1">1</definedName>
    <definedName name="_Regression_Int" localSheetId="6" hidden="1">1</definedName>
    <definedName name="_Regression_Int" localSheetId="7" hidden="1">1</definedName>
    <definedName name="_tab6" localSheetId="3">#REF!</definedName>
    <definedName name="_tab6" localSheetId="12">#REF!</definedName>
    <definedName name="_tab6" localSheetId="17">#REF!</definedName>
    <definedName name="_tab6" localSheetId="4">#REF!</definedName>
    <definedName name="_tab6" localSheetId="5">#REF!</definedName>
    <definedName name="_tab6" localSheetId="6">#REF!</definedName>
    <definedName name="_tab6" localSheetId="8">#REF!</definedName>
    <definedName name="_tab6" localSheetId="9">#REF!</definedName>
    <definedName name="_tab6" localSheetId="10">#REF!</definedName>
    <definedName name="_tab6" localSheetId="11">#REF!</definedName>
    <definedName name="_tab6">#REF!</definedName>
    <definedName name="_Ver2" localSheetId="1">#REF!</definedName>
    <definedName name="_Ver2" localSheetId="3">#REF!</definedName>
    <definedName name="_Ver2" localSheetId="12">#REF!</definedName>
    <definedName name="_Ver2" localSheetId="13">#REF!</definedName>
    <definedName name="_Ver2" localSheetId="14">#REF!</definedName>
    <definedName name="_Ver2" localSheetId="15">#REF!</definedName>
    <definedName name="_Ver2" localSheetId="16">#REF!</definedName>
    <definedName name="_Ver2" localSheetId="17">'[2]TABLICA2 '!$A$1:$L$20</definedName>
    <definedName name="_Ver2" localSheetId="18">#REF!</definedName>
    <definedName name="_Ver2" localSheetId="4">'TABLICA 2'!$A$1:$G$24</definedName>
    <definedName name="_Ver2" localSheetId="5">#REF!</definedName>
    <definedName name="_Ver2" localSheetId="6">#REF!</definedName>
    <definedName name="_Ver2" localSheetId="7">'[1]TABLICA2 (2)'!$A$1:$L$20</definedName>
    <definedName name="_Ver2" localSheetId="8">#REF!</definedName>
    <definedName name="_Ver2" localSheetId="9">#REF!</definedName>
    <definedName name="_Ver2" localSheetId="10">#REF!</definedName>
    <definedName name="_Ver2" localSheetId="11">#REF!</definedName>
    <definedName name="_Ver2" localSheetId="0">#REF!</definedName>
    <definedName name="_Ver2" localSheetId="19">#REF!</definedName>
    <definedName name="_Ver2" localSheetId="2">#REF!</definedName>
    <definedName name="_Ver2">#REF!</definedName>
    <definedName name="DOVH" localSheetId="3">#REF!</definedName>
    <definedName name="DOVH" localSheetId="12">#REF!</definedName>
    <definedName name="DOVH" localSheetId="17">#REF!</definedName>
    <definedName name="DOVH" localSheetId="4">#REF!</definedName>
    <definedName name="DOVH" localSheetId="5">#REF!</definedName>
    <definedName name="DOVH" localSheetId="6">#REF!</definedName>
    <definedName name="DOVH" localSheetId="9">#REF!</definedName>
    <definedName name="DOVH" localSheetId="10">#REF!</definedName>
    <definedName name="DOVH" localSheetId="11">#REF!</definedName>
    <definedName name="DOVH" localSheetId="19">#REF!</definedName>
    <definedName name="DOVH" localSheetId="2">#REF!</definedName>
    <definedName name="DOVH">#REF!</definedName>
    <definedName name="ds" localSheetId="1">#REF!</definedName>
    <definedName name="ds" localSheetId="3">#REF!</definedName>
    <definedName name="ds" localSheetId="12">#REF!</definedName>
    <definedName name="ds" localSheetId="17">#REF!</definedName>
    <definedName name="ds" localSheetId="18">#REF!</definedName>
    <definedName name="ds" localSheetId="4">#REF!</definedName>
    <definedName name="ds" localSheetId="5">#REF!</definedName>
    <definedName name="ds" localSheetId="6">#REF!</definedName>
    <definedName name="ds" localSheetId="9">#REF!</definedName>
    <definedName name="ds" localSheetId="10">#REF!</definedName>
    <definedName name="ds" localSheetId="11">#REF!</definedName>
    <definedName name="ds" localSheetId="0">#REF!</definedName>
    <definedName name="ds" localSheetId="19">#REF!</definedName>
    <definedName name="ds" localSheetId="2">#REF!</definedName>
    <definedName name="ds">#REF!</definedName>
    <definedName name="dsgg" localSheetId="1">#REF!</definedName>
    <definedName name="dsgg" localSheetId="3">#REF!</definedName>
    <definedName name="dsgg" localSheetId="12">#REF!</definedName>
    <definedName name="dsgg" localSheetId="17">#REF!</definedName>
    <definedName name="dsgg" localSheetId="4">#REF!</definedName>
    <definedName name="dsgg" localSheetId="5">#REF!</definedName>
    <definedName name="dsgg" localSheetId="6">#REF!</definedName>
    <definedName name="dsgg" localSheetId="9">#REF!</definedName>
    <definedName name="dsgg" localSheetId="10">#REF!</definedName>
    <definedName name="dsgg" localSheetId="11">#REF!</definedName>
    <definedName name="dsgg" localSheetId="0">#REF!</definedName>
    <definedName name="dsgg" localSheetId="19">#REF!</definedName>
    <definedName name="dsgg" localSheetId="2">#REF!</definedName>
    <definedName name="dsgg">#REF!</definedName>
    <definedName name="marekt6" localSheetId="3">#REF!</definedName>
    <definedName name="marekt6" localSheetId="12">#REF!</definedName>
    <definedName name="marekt6" localSheetId="17">#REF!</definedName>
    <definedName name="marekt6" localSheetId="4">#REF!</definedName>
    <definedName name="marekt6" localSheetId="5">#REF!</definedName>
    <definedName name="marekt6" localSheetId="6">#REF!</definedName>
    <definedName name="marekt6" localSheetId="9">#REF!</definedName>
    <definedName name="marekt6" localSheetId="10">#REF!</definedName>
    <definedName name="marekt6" localSheetId="11">#REF!</definedName>
    <definedName name="marekt6" localSheetId="19">#REF!</definedName>
    <definedName name="marekt6" localSheetId="2">#REF!</definedName>
    <definedName name="marekt6">#REF!</definedName>
    <definedName name="_xlnm.Print_Area" localSheetId="1">'SPIS TREŚCI   '!$A$1:$E$43</definedName>
    <definedName name="_xlnm.Print_Area" localSheetId="3">'TABLICA 1'!$A$1:$H$32</definedName>
    <definedName name="_xlnm.Print_Area" localSheetId="12">'TABLICA 10 '!$A$1:$L$96</definedName>
    <definedName name="_xlnm.Print_Area" localSheetId="13">'TABLICA 11'!$A$1:$I$55</definedName>
    <definedName name="_xlnm.Print_Area" localSheetId="14">'TABLICA 12'!$A$1:$G$95</definedName>
    <definedName name="_xlnm.Print_Area" localSheetId="15">'TABLICA 13'!$A$1:$H$38</definedName>
    <definedName name="_xlnm.Print_Area" localSheetId="16">'TABLICA 14'!$A$1:$H$31</definedName>
    <definedName name="_xlnm.Print_Area" localSheetId="17">'TABLICA 15 '!$A$1:$F$21</definedName>
    <definedName name="_xlnm.Print_Area" localSheetId="18">'TABLICA 16'!$A$1:$E$30</definedName>
    <definedName name="_xlnm.Print_Area" localSheetId="20">'TABLICA 17'!$A$1:$H$17</definedName>
    <definedName name="_xlnm.Print_Area" localSheetId="21">'TABLICA 18'!$A$1:$D$40</definedName>
    <definedName name="_xlnm.Print_Area" localSheetId="22">'TABLICA 19'!$A$1:$L$206</definedName>
    <definedName name="_xlnm.Print_Area" localSheetId="4">'TABLICA 2'!$A$1:$H$21</definedName>
    <definedName name="_xlnm.Print_Area" localSheetId="23">'TABLICA 20'!$A$1:$N$92</definedName>
    <definedName name="_xlnm.Print_Area" localSheetId="5">'TABLICA 3'!$A$1:$L$46</definedName>
    <definedName name="_xlnm.Print_Area" localSheetId="6">'TABLICA 4 '!$A$9:$E$90</definedName>
    <definedName name="_xlnm.Print_Area" localSheetId="7">'TABLICA 5'!$A$1:$D$26</definedName>
    <definedName name="_xlnm.Print_Area" localSheetId="8">'TABLICA 6'!$B$1:$L$36</definedName>
    <definedName name="_xlnm.Print_Area" localSheetId="9">'TABLICA 7'!$A$12:$L$185</definedName>
    <definedName name="_xlnm.Print_Area" localSheetId="10">'TABLICA 8 '!$A$12:$M$418</definedName>
    <definedName name="_xlnm.Print_Area" localSheetId="11">'TABLICA 9 '!$A$12:$L$182</definedName>
    <definedName name="_xlnm.Print_Area" localSheetId="19">'TYTUŁ-środ.europejskie'!$A$1:$N$34</definedName>
    <definedName name="_xlnm.Print_Area" localSheetId="24">WYKRES1!$A$1:$T$47</definedName>
    <definedName name="_xlnm.Print_Area" localSheetId="25">WYKRES2!$A$1:$K$28</definedName>
    <definedName name="_xlnm.Print_Area" localSheetId="26">WYKRES3!$B$2:$T$30</definedName>
    <definedName name="_xlnm.Print_Area" localSheetId="27">WYKRES4!$A$1:$U$33</definedName>
    <definedName name="_xlnm.Print_Area" localSheetId="28">WYKRES5!$A$1:$T$54</definedName>
    <definedName name="_xlnm.Print_Area" localSheetId="29">WYKRES6!$B$1:$K$28</definedName>
    <definedName name="_xlnm.Print_Area" localSheetId="30">WYKRES7!$A$2:$K$27</definedName>
    <definedName name="Print_Area_MI" localSheetId="1">'SPIS TREŚCI   '!$A$1:$E$24</definedName>
    <definedName name="Print_Area_MI" localSheetId="3">#REF!</definedName>
    <definedName name="Print_Area_MI" localSheetId="12">#REF!</definedName>
    <definedName name="Print_Area_MI" localSheetId="13">'TABLICA 11'!$C$2:$H$44</definedName>
    <definedName name="Print_Area_MI" localSheetId="14">'TABLICA 12'!$A$2:$F$43</definedName>
    <definedName name="Print_Area_MI" localSheetId="15">'TABLICA 13'!$C$2:$G$38</definedName>
    <definedName name="Print_Area_MI" localSheetId="16">'TABLICA 14'!$C$2:$G$30</definedName>
    <definedName name="Print_Area_MI" localSheetId="17">'TABLICA 15 '!$B$1:$F$21</definedName>
    <definedName name="Print_Area_MI" localSheetId="18">#REF!</definedName>
    <definedName name="Print_Area_MI" localSheetId="4">'TABLICA 2'!#REF!</definedName>
    <definedName name="Print_Area_MI" localSheetId="5">#REF!</definedName>
    <definedName name="Print_Area_MI" localSheetId="6">'TABLICA 4 '!$B$1:$E$70</definedName>
    <definedName name="Print_Area_MI" localSheetId="7">'TABLICA 5'!$B$1:$D$25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9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3">#REF!</definedName>
    <definedName name="Print_Titles_MI" localSheetId="12">'TABLICA 10 '!$1:$10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'[3]TABLICA6a '!$A$1:$IV$11</definedName>
    <definedName name="Print_Titles_MI" localSheetId="18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'TABLICA 7'!$1:$11</definedName>
    <definedName name="Print_Titles_MI" localSheetId="10">#REF!</definedName>
    <definedName name="Print_Titles_MI" localSheetId="11">'TABLICA 9 '!$1:$11</definedName>
    <definedName name="Print_Titles_MI" localSheetId="0">#REF!</definedName>
    <definedName name="Print_Titles_MI" localSheetId="19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2">#REF!</definedName>
    <definedName name="Programy" localSheetId="17">#REF!</definedName>
    <definedName name="Programy" localSheetId="18">#REF!</definedName>
    <definedName name="Programy" localSheetId="20">#REF!</definedName>
    <definedName name="Programy" localSheetId="21">#REF!</definedName>
    <definedName name="Programy" localSheetId="4">#REF!</definedName>
    <definedName name="Programy" localSheetId="5">#REF!</definedName>
    <definedName name="Programy" localSheetId="6">#REF!</definedName>
    <definedName name="Programy" localSheetId="9">#REF!</definedName>
    <definedName name="Programy" localSheetId="10">#REF!</definedName>
    <definedName name="Programy" localSheetId="11">#REF!</definedName>
    <definedName name="Programy" localSheetId="0">#REF!</definedName>
    <definedName name="Programy" localSheetId="19">#REF!</definedName>
    <definedName name="Programy" localSheetId="2">#REF!</definedName>
    <definedName name="Programy">#REF!</definedName>
    <definedName name="t11e" localSheetId="3">#REF!</definedName>
    <definedName name="t11e" localSheetId="12">#REF!</definedName>
    <definedName name="t11e" localSheetId="17">#REF!</definedName>
    <definedName name="t11e" localSheetId="4">#REF!</definedName>
    <definedName name="t11e" localSheetId="5">#REF!</definedName>
    <definedName name="t11e" localSheetId="6">#REF!</definedName>
    <definedName name="t11e" localSheetId="9">#REF!</definedName>
    <definedName name="t11e" localSheetId="10">#REF!</definedName>
    <definedName name="t11e" localSheetId="11">#REF!</definedName>
    <definedName name="t11e" localSheetId="19">#REF!</definedName>
    <definedName name="t11e" localSheetId="2">#REF!</definedName>
    <definedName name="t11e">#REF!</definedName>
    <definedName name="TAB" localSheetId="3">#REF!</definedName>
    <definedName name="TAB" localSheetId="12">#REF!</definedName>
    <definedName name="TAB" localSheetId="17">#REF!</definedName>
    <definedName name="TAB" localSheetId="4">#REF!</definedName>
    <definedName name="TAB" localSheetId="5">#REF!</definedName>
    <definedName name="TAB" localSheetId="6">#REF!</definedName>
    <definedName name="TAB" localSheetId="9">#REF!</definedName>
    <definedName name="TAB" localSheetId="10">#REF!</definedName>
    <definedName name="TAB" localSheetId="11">#REF!</definedName>
    <definedName name="TAB" localSheetId="19">#REF!</definedName>
    <definedName name="TAB" localSheetId="2">#REF!</definedName>
    <definedName name="TAB">#REF!</definedName>
    <definedName name="TAB16ELA" localSheetId="3">#REF!</definedName>
    <definedName name="TAB16ELA" localSheetId="12">#REF!</definedName>
    <definedName name="TAB16ELA" localSheetId="17">#REF!</definedName>
    <definedName name="TAB16ELA" localSheetId="4">#REF!</definedName>
    <definedName name="TAB16ELA" localSheetId="5">#REF!</definedName>
    <definedName name="TAB16ELA" localSheetId="6">#REF!</definedName>
    <definedName name="TAB16ELA" localSheetId="9">#REF!</definedName>
    <definedName name="TAB16ELA" localSheetId="10">#REF!</definedName>
    <definedName name="TAB16ELA" localSheetId="11">#REF!</definedName>
    <definedName name="TAB16ELA" localSheetId="19">#REF!</definedName>
    <definedName name="TAB16ELA" localSheetId="2">#REF!</definedName>
    <definedName name="TAB16ELA">#REF!</definedName>
    <definedName name="_xlnm.Print_Titles" localSheetId="3">'TABLICA 1'!$1:$3</definedName>
    <definedName name="_xlnm.Print_Titles" localSheetId="12">'TABLICA 10 '!$1:$11</definedName>
    <definedName name="_xlnm.Print_Titles" localSheetId="13">'TABLICA 11'!$1:$11</definedName>
    <definedName name="_xlnm.Print_Titles" localSheetId="14">'TABLICA 12'!$1:$10</definedName>
    <definedName name="_xlnm.Print_Titles" localSheetId="15">'TABLICA 13'!$1:$11</definedName>
    <definedName name="_xlnm.Print_Titles" localSheetId="16">'TABLICA 14'!$1:$11</definedName>
    <definedName name="_xlnm.Print_Titles" localSheetId="21">'TABLICA 18'!$1:$6</definedName>
    <definedName name="_xlnm.Print_Titles" localSheetId="22">'TABLICA 19'!$1:$6</definedName>
    <definedName name="_xlnm.Print_Titles" localSheetId="23">'TABLICA 20'!$1:$11</definedName>
    <definedName name="_xlnm.Print_Titles" localSheetId="5">'TABLICA 3'!$1:$3</definedName>
    <definedName name="_xlnm.Print_Titles" localSheetId="6">'TABLICA 4 '!$1:$8</definedName>
    <definedName name="_xlnm.Print_Titles" localSheetId="7">'TABLICA 5'!$1:$8</definedName>
    <definedName name="_xlnm.Print_Titles" localSheetId="8">'TABLICA 6'!$1:$2</definedName>
    <definedName name="_xlnm.Print_Titles" localSheetId="9">'TABLICA 7'!$1:$11</definedName>
    <definedName name="_xlnm.Print_Titles" localSheetId="10">'TABLICA 8 '!$1:$11</definedName>
    <definedName name="_xlnm.Print_Titles" localSheetId="11">'TABLICA 9 '!$1:$11</definedName>
    <definedName name="xghfd" localSheetId="1">#REF!</definedName>
    <definedName name="xghfd" localSheetId="3">#REF!</definedName>
    <definedName name="xghfd" localSheetId="12">#REF!</definedName>
    <definedName name="xghfd" localSheetId="17">#REF!</definedName>
    <definedName name="xghfd" localSheetId="4">#REF!</definedName>
    <definedName name="xghfd" localSheetId="5">#REF!</definedName>
    <definedName name="xghfd" localSheetId="6">#REF!</definedName>
    <definedName name="xghfd" localSheetId="9">#REF!</definedName>
    <definedName name="xghfd" localSheetId="10">#REF!</definedName>
    <definedName name="xghfd" localSheetId="11">#REF!</definedName>
    <definedName name="xghfd" localSheetId="0">#REF!</definedName>
    <definedName name="xghfd" localSheetId="19">#REF!</definedName>
    <definedName name="xghfd" localSheetId="2">#REF!</definedName>
    <definedName name="xghfd">#REF!</definedName>
    <definedName name="Zobowiazania.accdb" localSheetId="15" hidden="1">'TABLICA 13'!#REF!</definedName>
    <definedName name="Zobowiazania.accdb" localSheetId="16" hidden="1">'TABLICA 14'!#REF!</definedName>
    <definedName name="Zobowiazania.accdb_1" localSheetId="16" hidden="1">'TABLICA 14'!#REF!</definedName>
  </definedNames>
  <calcPr calcId="152511"/>
</workbook>
</file>

<file path=xl/calcChain.xml><?xml version="1.0" encoding="utf-8"?>
<calcChain xmlns="http://schemas.openxmlformats.org/spreadsheetml/2006/main">
  <c r="I206" i="75" l="1"/>
  <c r="K206" i="75" s="1"/>
  <c r="G206" i="75"/>
  <c r="E206" i="75"/>
  <c r="J205" i="75"/>
  <c r="F205" i="75"/>
  <c r="K204" i="75"/>
  <c r="J203" i="75"/>
  <c r="F203" i="75"/>
  <c r="J201" i="75"/>
  <c r="F201" i="75"/>
  <c r="J198" i="75"/>
  <c r="F198" i="75"/>
  <c r="J197" i="75"/>
  <c r="F197" i="75"/>
  <c r="J196" i="75"/>
  <c r="F196" i="75"/>
  <c r="F193" i="75"/>
  <c r="K192" i="75"/>
  <c r="K191" i="75"/>
  <c r="K190" i="75"/>
  <c r="J190" i="75"/>
  <c r="F190" i="75"/>
  <c r="J188" i="75"/>
  <c r="F188" i="75"/>
  <c r="J187" i="75"/>
  <c r="F187" i="75"/>
  <c r="K186" i="75"/>
  <c r="K185" i="75"/>
  <c r="J185" i="75"/>
  <c r="F185" i="75"/>
  <c r="K184" i="75"/>
  <c r="J184" i="75"/>
  <c r="F184" i="75"/>
  <c r="K182" i="75"/>
  <c r="J182" i="75"/>
  <c r="H182" i="75"/>
  <c r="F182" i="75"/>
  <c r="K181" i="75"/>
  <c r="K180" i="75"/>
  <c r="J180" i="75"/>
  <c r="F180" i="75"/>
  <c r="K179" i="75"/>
  <c r="J179" i="75"/>
  <c r="F179" i="75"/>
  <c r="K178" i="75"/>
  <c r="K177" i="75"/>
  <c r="K176" i="75"/>
  <c r="K175" i="75"/>
  <c r="K174" i="75"/>
  <c r="J174" i="75"/>
  <c r="F174" i="75"/>
  <c r="K173" i="75"/>
  <c r="K172" i="75"/>
  <c r="J171" i="75"/>
  <c r="F171" i="75"/>
  <c r="J169" i="75"/>
  <c r="F169" i="75"/>
  <c r="K168" i="75"/>
  <c r="K167" i="75"/>
  <c r="K166" i="75"/>
  <c r="J166" i="75"/>
  <c r="F166" i="75"/>
  <c r="K165" i="75"/>
  <c r="K164" i="75"/>
  <c r="K163" i="75"/>
  <c r="K160" i="75"/>
  <c r="K159" i="75"/>
  <c r="K158" i="75"/>
  <c r="J157" i="75"/>
  <c r="F157" i="75"/>
  <c r="K156" i="75"/>
  <c r="K155" i="75"/>
  <c r="K153" i="75"/>
  <c r="J153" i="75"/>
  <c r="F153" i="75"/>
  <c r="K146" i="75"/>
  <c r="K144" i="75"/>
  <c r="J144" i="75"/>
  <c r="F144" i="75"/>
  <c r="K143" i="75"/>
  <c r="K141" i="75"/>
  <c r="K140" i="75"/>
  <c r="K139" i="75"/>
  <c r="K138" i="75"/>
  <c r="K137" i="75"/>
  <c r="K136" i="75"/>
  <c r="K134" i="75"/>
  <c r="K133" i="75"/>
  <c r="K130" i="75"/>
  <c r="J130" i="75"/>
  <c r="F130" i="75"/>
  <c r="K129" i="75"/>
  <c r="J129" i="75"/>
  <c r="F129" i="75"/>
  <c r="K128" i="75"/>
  <c r="K127" i="75"/>
  <c r="K126" i="75"/>
  <c r="K125" i="75"/>
  <c r="J125" i="75"/>
  <c r="F125" i="75"/>
  <c r="K124" i="75"/>
  <c r="K123" i="75"/>
  <c r="K122" i="75"/>
  <c r="K120" i="75"/>
  <c r="J119" i="75"/>
  <c r="F119" i="75"/>
  <c r="K118" i="75"/>
  <c r="K116" i="75"/>
  <c r="K115" i="75"/>
  <c r="K114" i="75"/>
  <c r="K113" i="75"/>
  <c r="K112" i="75"/>
  <c r="K111" i="75"/>
  <c r="K110" i="75"/>
  <c r="K109" i="75"/>
  <c r="K108" i="75"/>
  <c r="K107" i="75"/>
  <c r="K106" i="75"/>
  <c r="K105" i="75"/>
  <c r="K104" i="75"/>
  <c r="K103" i="75"/>
  <c r="K102" i="75"/>
  <c r="K101" i="75"/>
  <c r="K100" i="75"/>
  <c r="K99" i="75"/>
  <c r="K98" i="75"/>
  <c r="K97" i="75"/>
  <c r="K93" i="75"/>
  <c r="K92" i="75"/>
  <c r="K91" i="75"/>
  <c r="K90" i="75"/>
  <c r="J88" i="75"/>
  <c r="F88" i="75"/>
  <c r="K87" i="75"/>
  <c r="J87" i="75"/>
  <c r="F87" i="75"/>
  <c r="K84" i="75"/>
  <c r="K83" i="75"/>
  <c r="K82" i="75"/>
  <c r="K81" i="75"/>
  <c r="K78" i="75"/>
  <c r="K77" i="75"/>
  <c r="K76" i="75"/>
  <c r="K74" i="75"/>
  <c r="J72" i="75"/>
  <c r="F72" i="75"/>
  <c r="K58" i="75"/>
  <c r="K55" i="75"/>
  <c r="K53" i="75"/>
  <c r="K52" i="75"/>
  <c r="K51" i="75"/>
  <c r="J50" i="75"/>
  <c r="F50" i="75"/>
  <c r="K49" i="75"/>
  <c r="J48" i="75"/>
  <c r="H48" i="75"/>
  <c r="H206" i="75" s="1"/>
  <c r="F48" i="75"/>
  <c r="K47" i="75"/>
  <c r="K46" i="75"/>
  <c r="K45" i="75"/>
  <c r="K44" i="75"/>
  <c r="K43" i="75"/>
  <c r="K42" i="75"/>
  <c r="J42" i="75"/>
  <c r="F42" i="75"/>
  <c r="K41" i="75"/>
  <c r="J41" i="75"/>
  <c r="F41" i="75"/>
  <c r="K40" i="75"/>
  <c r="K39" i="75"/>
  <c r="K36" i="75"/>
  <c r="K35" i="75"/>
  <c r="K32" i="75"/>
  <c r="K31" i="75"/>
  <c r="K30" i="75"/>
  <c r="J28" i="75"/>
  <c r="F28" i="75"/>
  <c r="K27" i="75"/>
  <c r="K26" i="75"/>
  <c r="K25" i="75"/>
  <c r="K24" i="75"/>
  <c r="K23" i="75"/>
  <c r="K22" i="75"/>
  <c r="J22" i="75"/>
  <c r="F22" i="75"/>
  <c r="K21" i="75"/>
  <c r="K20" i="75"/>
  <c r="K18" i="75"/>
  <c r="K16" i="75"/>
  <c r="J16" i="75"/>
  <c r="F16" i="75"/>
  <c r="K14" i="75"/>
  <c r="K13" i="75"/>
  <c r="J13" i="75"/>
  <c r="F13" i="75"/>
  <c r="K12" i="75"/>
  <c r="K11" i="75"/>
  <c r="J11" i="75"/>
  <c r="F11" i="75"/>
  <c r="K10" i="75"/>
  <c r="J10" i="75"/>
  <c r="F10" i="75"/>
  <c r="F206" i="75" s="1"/>
  <c r="K9" i="75"/>
  <c r="J8" i="75"/>
  <c r="F8" i="75"/>
  <c r="J7" i="75"/>
  <c r="J206" i="75" s="1"/>
  <c r="I207" i="75" s="1"/>
  <c r="F7" i="75"/>
  <c r="N91" i="72"/>
  <c r="M91" i="72"/>
  <c r="L91" i="72"/>
  <c r="K91" i="72"/>
  <c r="J91" i="72"/>
  <c r="I91" i="72"/>
  <c r="H91" i="72"/>
  <c r="G91" i="72"/>
  <c r="F91" i="72"/>
  <c r="E91" i="72"/>
  <c r="D91" i="72"/>
  <c r="L179" i="70" l="1"/>
  <c r="K179" i="70"/>
  <c r="J179" i="70"/>
  <c r="I179" i="70"/>
  <c r="H179" i="70"/>
  <c r="G179" i="70"/>
  <c r="F179" i="70"/>
  <c r="L178" i="70"/>
  <c r="K178" i="70"/>
  <c r="J178" i="70"/>
  <c r="I178" i="70"/>
  <c r="H178" i="70"/>
  <c r="G178" i="70"/>
  <c r="F178" i="70"/>
  <c r="L180" i="70" l="1"/>
  <c r="K180" i="70"/>
  <c r="J180" i="70"/>
  <c r="I180" i="70"/>
  <c r="H180" i="70"/>
  <c r="G180" i="70"/>
  <c r="F180" i="70"/>
  <c r="E179" i="70"/>
  <c r="L181" i="70"/>
  <c r="K181" i="70"/>
  <c r="J181" i="70"/>
  <c r="I181" i="70"/>
  <c r="H181" i="70"/>
  <c r="G181" i="70"/>
  <c r="F181" i="70"/>
  <c r="E177" i="70" l="1"/>
  <c r="E178" i="70"/>
  <c r="E181" i="70" s="1"/>
  <c r="E180" i="70" l="1"/>
  <c r="G31" i="59" l="1"/>
  <c r="H36" i="47" l="1"/>
  <c r="F36" i="47"/>
  <c r="E36" i="47"/>
  <c r="D36" i="47"/>
  <c r="G36" i="47" l="1"/>
</calcChain>
</file>

<file path=xl/sharedStrings.xml><?xml version="1.0" encoding="utf-8"?>
<sst xmlns="http://schemas.openxmlformats.org/spreadsheetml/2006/main" count="4059" uniqueCount="871">
  <si>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</si>
  <si>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</si>
  <si>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</si>
  <si>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</si>
  <si>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</si>
  <si>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</si>
  <si>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</si>
  <si>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</si>
  <si>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</si>
  <si>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</si>
  <si>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</si>
  <si>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</si>
  <si>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</si>
  <si>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</si>
  <si>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</si>
  <si>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</si>
  <si>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</si>
  <si>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</si>
  <si>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</si>
  <si>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</si>
  <si>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</si>
  <si>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</si>
  <si>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</si>
  <si>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</si>
  <si>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</si>
  <si>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</si>
  <si>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</si>
  <si>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</si>
  <si>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</si>
  <si>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</si>
  <si>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</si>
  <si>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</si>
  <si>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</si>
  <si>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</si>
  <si>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</si>
  <si>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</si>
  <si>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</si>
  <si>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</si>
  <si>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</si>
  <si>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</si>
  <si>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</si>
  <si>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</si>
  <si>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</si>
  <si>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</si>
  <si>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</si>
  <si>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</si>
  <si>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</si>
  <si>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</si>
  <si>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</si>
  <si>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</si>
  <si>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</si>
  <si>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</si>
  <si>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</si>
  <si>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</si>
  <si>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</si>
  <si>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</si>
  <si>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</si>
  <si>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</si>
  <si>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</si>
  <si>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</si>
  <si>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</si>
  <si>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</si>
  <si>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</si>
  <si>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</si>
  <si>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</si>
  <si>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</si>
  <si>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</si>
  <si>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</si>
  <si>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</si>
  <si>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</si>
  <si>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</si>
  <si>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</si>
  <si>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</si>
  <si>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</si>
  <si>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</si>
  <si>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</si>
  <si>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</si>
  <si>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</si>
  <si>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</si>
  <si>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</si>
  <si>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</si>
  <si>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</si>
  <si>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</si>
  <si>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</si>
  <si>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</si>
  <si>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</si>
  <si>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</si>
  <si>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</si>
  <si>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</si>
  <si>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</si>
  <si>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</si>
  <si>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</si>
  <si>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</si>
  <si>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</si>
  <si>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</si>
  <si>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</si>
  <si>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</si>
  <si>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</si>
  <si>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</si>
  <si>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</si>
  <si>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</si>
  <si>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</si>
  <si>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</si>
  <si>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</si>
  <si>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</si>
  <si>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</si>
  <si>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</si>
  <si>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</si>
  <si>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</si>
  <si>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</si>
  <si>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</si>
  <si>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</si>
  <si>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</si>
  <si>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</si>
  <si>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</si>
  <si>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</si>
  <si>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</si>
  <si>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</si>
  <si>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</si>
  <si>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</si>
  <si>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</si>
  <si>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</si>
  <si>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</si>
  <si>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</si>
  <si>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</si>
  <si>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</si>
  <si>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</si>
  <si>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</si>
  <si>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</si>
  <si>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</si>
  <si>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</si>
  <si>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</si>
  <si>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</si>
  <si>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</si>
  <si>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</si>
  <si>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</si>
  <si>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</si>
  <si>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</si>
  <si>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</si>
  <si>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</si>
  <si>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</si>
  <si>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</si>
  <si>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</si>
  <si>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</si>
  <si>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</si>
  <si>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</si>
  <si>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</si>
  <si>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</si>
  <si>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</si>
  <si>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</si>
  <si>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</si>
  <si>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</si>
  <si>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</si>
  <si>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</si>
  <si>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</si>
  <si>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</si>
  <si>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</si>
  <si>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</si>
  <si>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</si>
  <si>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</si>
  <si>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</si>
  <si>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</si>
  <si>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</si>
  <si>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</si>
  <si>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</si>
  <si>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</si>
  <si>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</si>
  <si>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</si>
  <si>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</si>
  <si>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</si>
  <si>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</si>
  <si>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</si>
  <si>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</si>
  <si>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</si>
  <si>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</si>
  <si>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</si>
  <si>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</si>
  <si>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</si>
  <si>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</si>
  <si>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</si>
  <si>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</si>
  <si>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</si>
  <si>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</si>
  <si>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</si>
  <si>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</si>
  <si>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</si>
  <si>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</si>
  <si>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</si>
  <si>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</si>
  <si>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</si>
  <si>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</si>
  <si>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</si>
  <si>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</si>
  <si>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</si>
  <si>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</si>
  <si>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</si>
  <si>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</si>
  <si>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</si>
  <si>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</si>
  <si>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</si>
  <si>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</si>
  <si>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</si>
  <si>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</si>
  <si>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</si>
  <si>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</si>
  <si>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</si>
  <si>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</si>
  <si>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</si>
  <si>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</si>
  <si>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</si>
  <si>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</si>
  <si>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</si>
  <si>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</si>
  <si>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</si>
  <si>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</si>
  <si>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</si>
  <si>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</si>
  <si>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</si>
  <si>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</si>
  <si>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</si>
  <si>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</si>
  <si>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88</t>
  </si>
  <si>
    <t>Powszechne jednostki organizacyjne</t>
  </si>
  <si>
    <t>prokuratury</t>
  </si>
  <si>
    <t>Obsługa długu Skarbu Państwa</t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</si>
  <si>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</si>
  <si>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</si>
  <si>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</si>
  <si>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</si>
  <si>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</si>
  <si>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</si>
  <si>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</si>
  <si>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</si>
  <si>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</si>
  <si>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</si>
  <si>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</si>
  <si>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</si>
  <si>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</si>
  <si>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</si>
  <si>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</si>
  <si>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</si>
  <si>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</si>
  <si>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</si>
  <si>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</si>
  <si>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</si>
  <si>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</si>
  <si>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</si>
  <si>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</si>
  <si>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</si>
  <si>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</si>
  <si>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</si>
  <si>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</si>
  <si>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</si>
  <si>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</si>
  <si>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</si>
  <si>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</si>
  <si>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</si>
  <si>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</si>
  <si>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</si>
  <si>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</si>
  <si>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</si>
  <si>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</si>
  <si>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</si>
  <si>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</si>
  <si>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</si>
  <si>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</si>
  <si>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</si>
  <si>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</si>
  <si>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</si>
  <si>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</si>
  <si>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</si>
  <si>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</si>
  <si>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</si>
  <si>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</si>
  <si>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</si>
  <si>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</si>
  <si>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</si>
  <si>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</si>
  <si>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</si>
  <si>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</si>
  <si>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</si>
  <si>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</si>
  <si>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</si>
  <si>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</si>
  <si>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</si>
  <si>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</si>
  <si>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</si>
  <si>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</si>
  <si>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</si>
  <si>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</si>
  <si>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</si>
  <si>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</si>
  <si>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</si>
  <si>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</si>
  <si>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</si>
  <si>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</si>
  <si>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</si>
  <si>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</si>
  <si>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</si>
  <si>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</si>
  <si>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</si>
  <si>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</si>
  <si>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</si>
  <si>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</si>
  <si>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</si>
  <si>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82 - Subwencje ogólne dla jednostek samorządu terytorialnego</t>
  </si>
  <si>
    <t>84 - Środki własne Unii Europejskiej</t>
  </si>
  <si>
    <t>85 - Budżety wojewodów</t>
  </si>
  <si>
    <t>86 - Samorządowe Kolegia Odwoławcze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</si>
  <si>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</si>
  <si>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</si>
  <si>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</si>
  <si>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</si>
  <si>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</si>
  <si>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</si>
  <si>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</si>
  <si>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</si>
  <si>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</si>
  <si>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</si>
  <si>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</si>
  <si>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</si>
  <si>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</si>
  <si>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</si>
  <si>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</si>
  <si>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</si>
  <si>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</si>
  <si>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</si>
  <si>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</si>
  <si>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</si>
  <si>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</si>
  <si>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</si>
  <si>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</si>
  <si>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</si>
  <si>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</si>
  <si>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</si>
  <si>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</si>
  <si>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</si>
  <si>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</si>
  <si>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</si>
  <si>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</si>
  <si>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</si>
  <si>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</si>
  <si>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</si>
  <si>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</si>
  <si>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</si>
  <si>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</si>
  <si>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</si>
  <si>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</si>
  <si>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</si>
  <si>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</si>
  <si>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</si>
  <si>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</si>
  <si>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</si>
  <si>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</si>
  <si>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</si>
  <si>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</si>
  <si>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</si>
  <si>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</si>
  <si>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</si>
  <si>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</si>
  <si>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</si>
  <si>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</si>
  <si>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energię elektryczną,  gaz i wodę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</si>
  <si>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</si>
  <si>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</si>
  <si>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</si>
  <si>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</si>
  <si>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</si>
  <si>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</si>
  <si>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</si>
  <si>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</si>
  <si>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</si>
  <si>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</si>
  <si>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</si>
  <si>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</si>
  <si>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</si>
  <si>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</si>
  <si>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</si>
  <si>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</si>
  <si>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</si>
  <si>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</si>
  <si>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</si>
  <si>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</si>
  <si>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</si>
  <si>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</si>
  <si>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</si>
  <si>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</si>
  <si>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</si>
  <si>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</si>
  <si>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</si>
  <si>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</si>
  <si>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</si>
  <si>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</si>
  <si>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</si>
  <si>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</si>
  <si>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</si>
  <si>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</si>
  <si>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</si>
  <si>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</si>
  <si>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</si>
  <si>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</si>
  <si>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</si>
  <si>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</si>
  <si>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</si>
  <si>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</si>
  <si>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</si>
  <si>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</si>
  <si>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</si>
  <si>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</si>
  <si>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</si>
  <si>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</si>
  <si>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</si>
  <si>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</si>
  <si>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</si>
  <si>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</si>
  <si>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</si>
  <si>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</si>
  <si>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</si>
  <si>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</si>
  <si>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</si>
  <si>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</si>
  <si>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</si>
  <si>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</si>
  <si>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</si>
  <si>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</si>
  <si>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</si>
  <si>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t>855</t>
  </si>
  <si>
    <t xml:space="preserve">Prokuratoria Generalna </t>
  </si>
  <si>
    <t>Rzeczypospolitej Polskiej</t>
  </si>
  <si>
    <t>Tablica 9</t>
  </si>
  <si>
    <t xml:space="preserve">WYDATKI   BUDŻETU   PAŃSTWA   W   BUDŻETACH   WOJEWODÓW   -   WEDŁUG   DZIAŁÓW </t>
  </si>
  <si>
    <t xml:space="preserve">Tablica 1      </t>
  </si>
  <si>
    <t>ZESTAWIENIE  OGÓLNE  Z  WYKONANIA  BUDŻETU  PAŃSTWA</t>
  </si>
  <si>
    <t>Wskaźniki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</si>
  <si>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</si>
  <si>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</si>
  <si>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</si>
  <si>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</si>
  <si>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</si>
  <si>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</si>
  <si>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</si>
  <si>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</si>
  <si>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</si>
  <si>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</si>
  <si>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</si>
  <si>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</si>
  <si>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</si>
  <si>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</si>
  <si>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</si>
  <si>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</si>
  <si>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</si>
  <si>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</si>
  <si>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</si>
  <si>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</si>
  <si>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</si>
  <si>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</si>
  <si>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</si>
  <si>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</si>
  <si>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</si>
  <si>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</si>
  <si>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</si>
  <si>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</si>
  <si>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6.  Finansowanie</t>
  </si>
  <si>
    <t xml:space="preserve">  6. 1.  krajowe</t>
  </si>
  <si>
    <t xml:space="preserve">  6. 2.  zagraniczne</t>
  </si>
  <si>
    <t>Departament Budżetu Państwa</t>
  </si>
  <si>
    <t>SPRAWOZDANIE OPERATYWNE Z WYKONANIA BUDŻETU PAŃSTWA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</si>
  <si>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</si>
  <si>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</si>
  <si>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</si>
  <si>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</si>
  <si>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</si>
  <si>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</si>
  <si>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</si>
  <si>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</si>
  <si>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</si>
  <si>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</si>
  <si>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</si>
  <si>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</si>
  <si>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</si>
  <si>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</si>
  <si>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</si>
  <si>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</si>
  <si>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</si>
  <si>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</si>
  <si>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</si>
  <si>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</si>
  <si>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</si>
  <si>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</si>
  <si>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</si>
  <si>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</si>
  <si>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</si>
  <si>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</si>
  <si>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</si>
  <si>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</si>
  <si>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</si>
  <si>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</si>
  <si>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</si>
  <si>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</si>
  <si>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</si>
  <si>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</si>
  <si>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</si>
  <si>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</si>
  <si>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</si>
  <si>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</si>
  <si>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</si>
  <si>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</si>
  <si>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</si>
  <si>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</si>
  <si>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</si>
  <si>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</si>
  <si>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</si>
  <si>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</si>
  <si>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</si>
  <si>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r>
      <rPr>
        <vertAlign val="superscript"/>
        <sz val="12"/>
        <rFont val="Arial"/>
        <family val="2"/>
        <charset val="238"/>
      </rPr>
      <t xml:space="preserve"> </t>
    </r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</si>
  <si>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</si>
  <si>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</si>
  <si>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</si>
  <si>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</si>
  <si>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</si>
  <si>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</si>
  <si>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</si>
  <si>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</si>
  <si>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</si>
  <si>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</si>
  <si>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z tego na: 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</si>
  <si>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</si>
  <si>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</si>
  <si>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</si>
  <si>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</si>
  <si>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</si>
  <si>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</si>
  <si>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4:3</t>
  </si>
  <si>
    <t>Tablica  3</t>
  </si>
  <si>
    <t>DOCHODY   BUDŻETU   PAŃSTWA</t>
  </si>
  <si>
    <t>I - II</t>
  </si>
  <si>
    <t>D O C H O D Y   O G Ó Ł E M   (1+2+3)</t>
  </si>
  <si>
    <t>z tego: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</si>
  <si>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</si>
  <si>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</si>
  <si>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</si>
  <si>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</si>
  <si>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</si>
  <si>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</si>
  <si>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</si>
  <si>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</si>
  <si>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</si>
  <si>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</si>
  <si>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</si>
  <si>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</si>
  <si>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</si>
  <si>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</si>
  <si>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</si>
  <si>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</si>
  <si>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</si>
  <si>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</si>
  <si>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 xml:space="preserve">2. Dochody niepodatkowe  </t>
  </si>
  <si>
    <t xml:space="preserve"> 2. 1. Dywidendy i wpłaty z zysku</t>
  </si>
  <si>
    <t xml:space="preserve">           z tego:</t>
  </si>
  <si>
    <t xml:space="preserve">        - dywidendy od udziałów Skarbu Państwa w spółkach,</t>
  </si>
  <si>
    <t>3. Środki z Unii Europejskiej i innych źródeł niepodlegające zwrotowi</t>
  </si>
  <si>
    <t>Tablica 11</t>
  </si>
  <si>
    <t>ZOBOWIĄZANIA   PAŃSTWOWYCH   JEDNOSTEK   BUDŻETOWYCH  -  WEDŁUG   DZIAŁÓW</t>
  </si>
  <si>
    <t>Stan zobowiązań</t>
  </si>
  <si>
    <t>Stan zobowiązań wymagalnych</t>
  </si>
  <si>
    <t>w tym:</t>
  </si>
  <si>
    <t xml:space="preserve">obciążających </t>
  </si>
  <si>
    <t>z tytułu</t>
  </si>
  <si>
    <t>ogółem</t>
  </si>
  <si>
    <t>wymagalne</t>
  </si>
  <si>
    <t>powstałe w</t>
  </si>
  <si>
    <t>wydatki</t>
  </si>
  <si>
    <t>odsetek</t>
  </si>
  <si>
    <t>latach ubiegłych</t>
  </si>
  <si>
    <t>(bez odsetek)</t>
  </si>
  <si>
    <t xml:space="preserve">O G Ó Ł E M    (bez zobowiązań dot. długu publicznego) </t>
  </si>
  <si>
    <t>Gospodarka  mieszkaniowa</t>
  </si>
  <si>
    <t xml:space="preserve">Administracja publiczna </t>
  </si>
  <si>
    <t>Urzędy naczelnych organów władzy państwowej kontroli i ochrony prawa oraz sądownictwa</t>
  </si>
  <si>
    <t>Obowiązkowe ubezpieczenia społeczne</t>
  </si>
  <si>
    <t>Bezpieczeństwo publiczne i ochrona przeciwpożarowa</t>
  </si>
  <si>
    <t xml:space="preserve">Wymiar sprawiedliwości </t>
  </si>
  <si>
    <t>Dochody od osób prawnych, od osób fizycznych i od in. jednostek nieposiadających osobowości prawnej oraz wydatki związane z ich poborem</t>
  </si>
  <si>
    <t>Pozostałe zadania w zakresie polityki społecznej</t>
  </si>
  <si>
    <t>Edukacyjna opieka wychowawcza</t>
  </si>
  <si>
    <t>Gospodarka komunalna i ochrona środowiska</t>
  </si>
  <si>
    <t>Kultura i ochrona dziedzictwa narodowego</t>
  </si>
  <si>
    <t>Ogrody botaniczne i zoologiczne oraz naturalne obszary i obiekty chronionej przyrody</t>
  </si>
  <si>
    <t xml:space="preserve">           Zobowiązania dot. długu publicznego</t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</si>
  <si>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</si>
  <si>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</si>
  <si>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</si>
  <si>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</si>
  <si>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t>13 - Instytut Pamięci Narodowej - Komisja Ścigania  Zbrodni 
       przeciwko Narodowi Polskiemu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</si>
  <si>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</si>
  <si>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</si>
  <si>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</si>
  <si>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</si>
  <si>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</si>
  <si>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t>Tablica 13</t>
  </si>
  <si>
    <t>ZOBOWIĄZANIA   PAŃSTWOWYCH   JEDNOSTEK   BUDŻETOWYCH   W   BUDŻETACH   WOJEWODÓW   -   WEDŁUG   DZIAŁÓW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</si>
  <si>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</si>
  <si>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</si>
  <si>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</si>
  <si>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</si>
  <si>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 woj.kujawsko - pomorskie</t>
  </si>
  <si>
    <t xml:space="preserve"> woj.lubelskie</t>
  </si>
  <si>
    <t xml:space="preserve"> woj.lubuskie</t>
  </si>
  <si>
    <t xml:space="preserve"> woj.łódzkie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</si>
  <si>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</si>
  <si>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</si>
  <si>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</si>
  <si>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</si>
  <si>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</si>
  <si>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</si>
  <si>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</si>
  <si>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</si>
  <si>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</si>
  <si>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</si>
  <si>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</si>
  <si>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t>DOCHODY I WYDATKI W SZCZEGÓŁOWOŚCI DANYCH OKREŚLONYCH W INFORMACJI O SZACUNKOWYM WYKONANIU BUDŻETU PAŃSTWA</t>
  </si>
  <si>
    <t>w mln zł</t>
  </si>
  <si>
    <t>Lp.</t>
  </si>
  <si>
    <t>1.</t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</si>
  <si>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</si>
  <si>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</si>
  <si>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</si>
  <si>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</si>
  <si>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</si>
  <si>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</si>
  <si>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</si>
  <si>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</si>
  <si>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</si>
  <si>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</si>
  <si>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</si>
  <si>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</si>
  <si>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</si>
  <si>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</si>
  <si>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>2.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</si>
  <si>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</si>
  <si>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</si>
  <si>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</si>
  <si>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</si>
  <si>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</si>
  <si>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</si>
  <si>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 xml:space="preserve">Tablica 6 </t>
  </si>
  <si>
    <t>WYDATKI   BUDŻETU   PAŃSTWA</t>
  </si>
  <si>
    <t>w tysiącach złotych</t>
  </si>
  <si>
    <t>P1</t>
  </si>
  <si>
    <t>WYDATKI OGÓŁEM</t>
  </si>
  <si>
    <t>P2</t>
  </si>
  <si>
    <t>DOTACJE I SUBWENCJE</t>
  </si>
  <si>
    <t>P3</t>
  </si>
  <si>
    <t>1.1</t>
  </si>
  <si>
    <t>Subwencje ogólne</t>
  </si>
  <si>
    <t>P4</t>
  </si>
  <si>
    <t>1.2</t>
  </si>
  <si>
    <t>Dotacje dla państwowych funduszy celowych</t>
  </si>
  <si>
    <t>P5</t>
  </si>
  <si>
    <t>Fundusz Ubezpieczeń Społecznych</t>
  </si>
  <si>
    <t>P7</t>
  </si>
  <si>
    <t>Fundusz Emerytalno-Rentowy</t>
  </si>
  <si>
    <t>P8</t>
  </si>
  <si>
    <t>1.3</t>
  </si>
  <si>
    <t>Dotacje dla jednostek samorządu terytorialnego na realizację zadań bieżących  z zakresu administracji rządowej oraz innych zadań zleconych ustawami</t>
  </si>
  <si>
    <t>P9</t>
  </si>
  <si>
    <t>1.4</t>
  </si>
  <si>
    <t>Dotacje dla jednostek samorządu terytorialnego na zadania bieżące własne</t>
  </si>
  <si>
    <t>P20</t>
  </si>
  <si>
    <t>1.5</t>
  </si>
  <si>
    <t>P10</t>
  </si>
  <si>
    <t>ŚWIADCZENIA NA RZECZ OSÓB FIZYCZNYCH</t>
  </si>
  <si>
    <t>P11</t>
  </si>
  <si>
    <t>3.</t>
  </si>
  <si>
    <t>WYDATKI BIEŻĄCE JEDNOSTEK BUDŻETOWYCH</t>
  </si>
  <si>
    <t>P12</t>
  </si>
  <si>
    <t>3.1</t>
  </si>
  <si>
    <t>Wynagrodzenia i pochodne od wynagrodzeń</t>
  </si>
  <si>
    <t>P13</t>
  </si>
  <si>
    <t>3.2</t>
  </si>
  <si>
    <t>Zakup materiałów i usług</t>
  </si>
  <si>
    <t>P14</t>
  </si>
  <si>
    <t>4.</t>
  </si>
  <si>
    <t>WYDATKI MAJĄTKOWE</t>
  </si>
  <si>
    <t>P15</t>
  </si>
  <si>
    <t>4.1</t>
  </si>
  <si>
    <t>Wydatki i zakupy inwestycyjne państwowych jednostek 
budżetowych</t>
  </si>
  <si>
    <t>P16</t>
  </si>
  <si>
    <t>4.2</t>
  </si>
  <si>
    <t>Dotacje dla jednostek samorządu terytorialnego na inwestycje i zakupy inwestycyjne z zakresu administracji rządowej oraz inne zadania zlecone ustawami</t>
  </si>
  <si>
    <t>P17</t>
  </si>
  <si>
    <t>4.3</t>
  </si>
  <si>
    <t>Dotacje dla jednostek samorządu terytorialnego na realizację ich własnych inwestycji i zakupów inwestycyjnych</t>
  </si>
  <si>
    <t>P19</t>
  </si>
  <si>
    <t>5.</t>
  </si>
  <si>
    <t>WYDATKI NA OBSŁUGĘ DŁUGU SKARBU PAŃSTWA</t>
  </si>
  <si>
    <t>P23</t>
  </si>
  <si>
    <t>6.</t>
  </si>
  <si>
    <t>ŚRODKI WŁASNE UNII EUROPEJSKIEJ</t>
  </si>
  <si>
    <t>P24</t>
  </si>
  <si>
    <t>7.</t>
  </si>
  <si>
    <t>WSPÓŁFINANSOWANIE PROJEKTÓW Z UDZIAŁEM ŚRODKÓW UE</t>
  </si>
  <si>
    <t>R o k     2 0 1 9</t>
  </si>
  <si>
    <t>10 - Urząd Ochrony Danych Osobowych</t>
  </si>
  <si>
    <r>
      <t xml:space="preserve">                                 c - Wykonanie </t>
    </r>
    <r>
      <rPr>
        <vertAlign val="superscript"/>
        <sz val="12"/>
        <rFont val="Arial"/>
        <family val="2"/>
        <charset val="238"/>
      </rPr>
      <t xml:space="preserve"> </t>
    </r>
  </si>
  <si>
    <r>
      <t xml:space="preserve">                                 c - Wykonanie</t>
    </r>
    <r>
      <rPr>
        <b/>
        <sz val="9"/>
        <rFont val="Arial"/>
        <family val="2"/>
        <charset val="238"/>
      </rPr>
      <t xml:space="preserve">         </t>
    </r>
  </si>
  <si>
    <t xml:space="preserve">                                 c - Wykonanie              </t>
  </si>
  <si>
    <t xml:space="preserve">     - środki własne Unii Europejskiej</t>
  </si>
  <si>
    <t xml:space="preserve">      1.  7.  prefinansowanie zadań z udziałem środków z UE</t>
  </si>
  <si>
    <t xml:space="preserve">      1.  8.  lokaty</t>
  </si>
  <si>
    <t xml:space="preserve">      1.  9.  środki na rachunkach budżetowych</t>
  </si>
  <si>
    <t>wykonanie</t>
  </si>
  <si>
    <t>1)</t>
  </si>
  <si>
    <t>Szkolnictwo wyższe i nauka</t>
  </si>
  <si>
    <t xml:space="preserve">              Pozostałe zobowiązania płatne w latach następnych.</t>
  </si>
  <si>
    <r>
      <t xml:space="preserve">      </t>
    </r>
    <r>
      <rPr>
        <vertAlign val="superscript"/>
        <sz val="11"/>
        <rFont val="Arial CE"/>
        <family val="2"/>
        <charset val="238"/>
      </rPr>
      <t xml:space="preserve"> 1)</t>
    </r>
    <r>
      <rPr>
        <sz val="11"/>
        <rFont val="Arial CE"/>
        <family val="2"/>
        <charset val="238"/>
      </rPr>
      <t xml:space="preserve"> zobowiązania  z tytułu odsetek, dyskonta i opłat od kredytów otrzymanych, wyemitowanych  obligacji Skarbu Państwa i transakcji swap </t>
    </r>
  </si>
  <si>
    <t>Urząd Ochrony Danych</t>
  </si>
  <si>
    <t xml:space="preserve"> Osobowych </t>
  </si>
  <si>
    <t>28 - Szkolnictwo wyższe i nauka</t>
  </si>
  <si>
    <r>
      <t xml:space="preserve">                                 c - Wykonanie </t>
    </r>
    <r>
      <rPr>
        <b/>
        <sz val="9"/>
        <rFont val="Arial"/>
        <family val="2"/>
        <charset val="238"/>
      </rPr>
      <t xml:space="preserve">           </t>
    </r>
  </si>
  <si>
    <t xml:space="preserve">            (1.1 + 1.2 + 1.3 + 1.4 + 1.5 + 1.6 + 1.7 - 1.8 - 1 .9)</t>
  </si>
  <si>
    <r>
      <t>10 - Urząd  Ochrony Danych Osobowych</t>
    </r>
    <r>
      <rPr>
        <sz val="14"/>
        <rFont val="Arial"/>
        <family val="2"/>
        <charset val="238"/>
      </rPr>
      <t xml:space="preserve"> </t>
    </r>
  </si>
  <si>
    <r>
      <rPr>
        <vertAlign val="superscript"/>
        <sz val="12"/>
        <rFont val="Arial"/>
        <family val="2"/>
        <charset val="238"/>
      </rPr>
      <t>*)</t>
    </r>
    <r>
      <rPr>
        <vertAlign val="superscript"/>
        <sz val="11"/>
        <rFont val="Arial"/>
        <family val="2"/>
        <charset val="238"/>
      </rPr>
      <t xml:space="preserve">  </t>
    </r>
    <r>
      <rPr>
        <sz val="11"/>
        <rFont val="Arial"/>
        <family val="2"/>
        <charset val="238"/>
      </rPr>
      <t>wskaźnik powyżej 1000</t>
    </r>
  </si>
  <si>
    <t>IVa. ZWROT ŚRODKÓW PRZEKAZANYCH NA FINANSOWANIE 
        DEFICYTU BUDŻETU ŚRODKÓW EUROPEJSKICH W LATACH UBIEGŁYCH</t>
  </si>
  <si>
    <t>V.  WYNIK BUDŻETU ŚRODKÓW EUROPEJSKICH</t>
  </si>
  <si>
    <r>
      <t xml:space="preserve">VI.  FINANSOWANIE   </t>
    </r>
    <r>
      <rPr>
        <sz val="12"/>
        <rFont val="Arial"/>
        <family val="2"/>
        <charset val="238"/>
      </rPr>
      <t xml:space="preserve">( - III + IV + IVa ) </t>
    </r>
    <r>
      <rPr>
        <b/>
        <sz val="12"/>
        <rFont val="Arial"/>
        <family val="2"/>
        <charset val="238"/>
      </rPr>
      <t xml:space="preserve">  </t>
    </r>
  </si>
  <si>
    <t>4a. Zwrot środków przekazanych na finansowanie
      deficytu budżetu środków europejskich w latach ubiegłych</t>
  </si>
  <si>
    <t xml:space="preserve">  5.  Wynik budżetu środków europejskich</t>
  </si>
  <si>
    <r>
      <rPr>
        <vertAlign val="superscript"/>
        <sz val="11"/>
        <color indexed="8"/>
        <rFont val="Arial"/>
        <family val="2"/>
        <charset val="238"/>
      </rPr>
      <t>*)</t>
    </r>
    <r>
      <rPr>
        <sz val="11"/>
        <color indexed="8"/>
        <rFont val="Arial"/>
        <family val="2"/>
        <charset val="238"/>
      </rPr>
      <t xml:space="preserve">  wskaźnik powyżej 1000</t>
    </r>
  </si>
  <si>
    <t>Wytwarzanie i zaopatrywanie w energię elektryczną,  gaz i wodę</t>
  </si>
  <si>
    <t>R o k     2 0 2 0</t>
  </si>
  <si>
    <t>W  LATACH  2019 - 2020</t>
  </si>
  <si>
    <t xml:space="preserve">  Zestawienie  ogólne - porównanie  wykonania  budżetu  państwa  w  latach  2019 - 2020</t>
  </si>
  <si>
    <r>
      <rPr>
        <vertAlign val="superscript"/>
        <sz val="12"/>
        <rFont val="Arial"/>
        <family val="2"/>
        <charset val="238"/>
      </rPr>
      <t>x)</t>
    </r>
    <r>
      <rPr>
        <sz val="12"/>
        <rFont val="Arial"/>
        <family val="2"/>
        <charset val="238"/>
      </rPr>
      <t xml:space="preserve">  projekt ustawy budżetowej na 2020 rok przedłożony Sejmowi w dniu 23 grudnia 2019 r.</t>
    </r>
  </si>
  <si>
    <r>
      <t xml:space="preserve">na 2020 rok </t>
    </r>
    <r>
      <rPr>
        <b/>
        <vertAlign val="superscript"/>
        <sz val="11"/>
        <rFont val="Arial"/>
        <family val="2"/>
        <charset val="238"/>
      </rPr>
      <t>x)</t>
    </r>
  </si>
  <si>
    <r>
      <t xml:space="preserve">budżetowa </t>
    </r>
    <r>
      <rPr>
        <b/>
        <vertAlign val="superscript"/>
        <sz val="11"/>
        <rFont val="Arial"/>
        <family val="2"/>
        <charset val="238"/>
      </rPr>
      <t>x)</t>
    </r>
  </si>
  <si>
    <r>
      <t xml:space="preserve">na 2020 rok </t>
    </r>
    <r>
      <rPr>
        <b/>
        <vertAlign val="superscript"/>
        <sz val="12"/>
        <rFont val="Arial"/>
        <family val="2"/>
        <charset val="238"/>
      </rPr>
      <t>x)</t>
    </r>
  </si>
  <si>
    <r>
      <t xml:space="preserve">na 2020 rok </t>
    </r>
    <r>
      <rPr>
        <b/>
        <vertAlign val="superscript"/>
        <sz val="11"/>
        <rFont val="Arial"/>
        <family val="2"/>
        <charset val="238"/>
      </rPr>
      <t xml:space="preserve">x) </t>
    </r>
  </si>
  <si>
    <r>
      <t xml:space="preserve">                                 a - Ustawa budżetowa </t>
    </r>
    <r>
      <rPr>
        <b/>
        <vertAlign val="superscript"/>
        <sz val="9"/>
        <rFont val="Arial"/>
        <family val="2"/>
        <charset val="238"/>
      </rPr>
      <t>x)</t>
    </r>
  </si>
  <si>
    <r>
      <t xml:space="preserve">                                 a - Ustawa budżetowa</t>
    </r>
    <r>
      <rPr>
        <b/>
        <vertAlign val="superscript"/>
        <sz val="9"/>
        <rFont val="Arial"/>
        <family val="2"/>
        <charset val="238"/>
      </rPr>
      <t xml:space="preserve"> x)</t>
    </r>
  </si>
  <si>
    <r>
      <t xml:space="preserve">   na 2020 rok </t>
    </r>
    <r>
      <rPr>
        <b/>
        <vertAlign val="superscript"/>
        <sz val="11"/>
        <rFont val="Arial"/>
        <family val="2"/>
        <charset val="238"/>
      </rPr>
      <t>x)</t>
    </r>
  </si>
  <si>
    <r>
      <t xml:space="preserve">Ustawa budżetowa na 2020 </t>
    </r>
    <r>
      <rPr>
        <b/>
        <vertAlign val="superscript"/>
        <sz val="12"/>
        <rFont val="Arial"/>
        <family val="2"/>
        <charset val="238"/>
      </rPr>
      <t>x)</t>
    </r>
  </si>
  <si>
    <t>1.11. Pozostałe dochody podatkowe</t>
  </si>
  <si>
    <t>1.10. Podatki zniesione</t>
  </si>
  <si>
    <t>1. 9. Podatek tonażowy</t>
  </si>
  <si>
    <t>1. 8. Podatek od sprzedaży detalicznej</t>
  </si>
  <si>
    <t xml:space="preserve"> 2. 2. Wpłaty z zysku z Narodowego Banku Polskiego</t>
  </si>
  <si>
    <t xml:space="preserve"> 2. 3. Cło</t>
  </si>
  <si>
    <t xml:space="preserve"> 2. 4. Dochody państwowych jednostek budżetowych i inne dochody niepodatkowe</t>
  </si>
  <si>
    <t xml:space="preserve"> 2. 5. Wpłaty jednostek samorządu terytorialnego</t>
  </si>
  <si>
    <t xml:space="preserve">        - wpłaty z zysku od przedsiębiorstw państwowych i jednoosobowych spółek Skarbu Państwa.</t>
  </si>
  <si>
    <t>6:2</t>
  </si>
  <si>
    <t>na dzień 29-02-2020 r.</t>
  </si>
  <si>
    <t xml:space="preserve">                10 983 644 tys. zł - zobowiązania części 79 z tytułu odsetek, dyskonta i opłat od kredytów otrzymanych, wyemitowanych obligacji Skarbu Państwa i transakcji</t>
  </si>
  <si>
    <t xml:space="preserve">         oraz innych tytułów płatne do końca 2020 r. w kwocie 10 983 644 tys. zł. Pozostałe zobowiazania płatne w latach następnych.</t>
  </si>
  <si>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w tym część oświatowa subwencji ogólnej za marzec</t>
    </r>
    <r>
      <rPr>
        <sz val="11"/>
        <rFont val="Arial"/>
        <family val="2"/>
        <charset val="238"/>
      </rPr>
      <t xml:space="preserve"> 7.621.051</t>
    </r>
    <r>
      <rPr>
        <sz val="11"/>
        <color theme="1"/>
        <rFont val="Arial"/>
        <family val="2"/>
        <charset val="238"/>
      </rPr>
      <t xml:space="preserve"> tys.zł</t>
    </r>
  </si>
  <si>
    <t xml:space="preserve">                 swap oraz innych tytułów płatne do końca 2020 r.</t>
  </si>
  <si>
    <t>*)</t>
  </si>
  <si>
    <t>ZA STYCZEŃ - LUTY 2020 ROKU</t>
  </si>
  <si>
    <t>Tablica 20</t>
  </si>
  <si>
    <t>ZWROTY WYDATKÓW DOTYCZĄCE PŁATNOŚCI Z POPRZEDNICH LAT BUDŻETOWYCH</t>
  </si>
  <si>
    <t>Klasyfikacja budżetowa</t>
  </si>
  <si>
    <t>Nazwa programu</t>
  </si>
  <si>
    <t>Zwroty wydatków dotyczące płatności z poprzednich lat budżetowych za okres I-II 2020r.</t>
  </si>
  <si>
    <t>Nadpłacone zwroty wydatków zwrócone przez Ministra Finansów w bieżącym roku 
i dotyczące zwrotów z lat ubiegłych</t>
  </si>
  <si>
    <t xml:space="preserve">część </t>
  </si>
  <si>
    <t>dział</t>
  </si>
  <si>
    <t>Program Operacyjny Wiedza Edukacja Rozwój 2014 - 2020</t>
  </si>
  <si>
    <t>Program Operacyjny Polska Cyfrowa na lata 2014 - 2020</t>
  </si>
  <si>
    <t>Program Operacyjny Innowacyjna Gospodarka 2007 - 2013</t>
  </si>
  <si>
    <t>Program Operacyjny Inteligentny Rozwój 2014 - 2020</t>
  </si>
  <si>
    <t>Program Operacyjny Infrastruktura i Środowisko 2014 - 2020</t>
  </si>
  <si>
    <t>Mechanizm Finansowy Europejskiego Obszaru Gospodarczego 2009-2014</t>
  </si>
  <si>
    <t>Program Operacyjny Kapitał Ludzki 2007 - 2013</t>
  </si>
  <si>
    <t>Regionalny Program Operacyjny  Województwa Mazowieckiego na lata 2014-2020</t>
  </si>
  <si>
    <t>Program Operacyjny Polska Wschodnia 2014 - 2020</t>
  </si>
  <si>
    <t>Regionalny Program Operacyjny dla Województwa Dolnośląskiego na lata 2007 - 2013</t>
  </si>
  <si>
    <t>Regionalny Program Operacyjny Województwa Dolnośląskiego na lata 2014 - 2020</t>
  </si>
  <si>
    <t>Regionalny Program Operacyjny  Województwa Kujawsko - Pomorskiego na lata 2007 - 2013</t>
  </si>
  <si>
    <t>Regionalny Program Operacyjny  Województwa Kujawsko - Pomorskiego na lata 2014 - 2020</t>
  </si>
  <si>
    <t>Regionalny Program Operacyjny  Województwa Lubelskiego na lata 2007 - 2013</t>
  </si>
  <si>
    <t>Regionalny Program Operacyjny  Województwa Lubelskiego na lata 2014 - 2020</t>
  </si>
  <si>
    <t>Lubuski Regionalny Program Operacyjny na lata 2007 - 2013</t>
  </si>
  <si>
    <t>Regionalny Program Operacyjny - Lubuskie 2020</t>
  </si>
  <si>
    <t>Regionalny Program Operacyjny Województwa Łódzkiego na lata 2014 - 2020</t>
  </si>
  <si>
    <t>Regionalny Program Operacyjny Województwa Małopolskiego na lata 2007 - 2013</t>
  </si>
  <si>
    <t>Regionalny Program Operacyjny Województwa Małopolskiego na lata 2014 - 2020</t>
  </si>
  <si>
    <t>Regionalny Program Operacyjny  Województwa Mazowieckiego na lata 2007 - 2013</t>
  </si>
  <si>
    <t>Regionalny Program Operacyjny Województwa Opolskiego na lata 2007 - 2013</t>
  </si>
  <si>
    <t>Regionalny Program Operacyjny Województwa Opolskiego na lata 2014 - 2020</t>
  </si>
  <si>
    <t>Regionalny Program Operacyjny Województwa Podkarpackiego na lata 2007 - 2013</t>
  </si>
  <si>
    <t>Regionalny Program Operacyjny Województwa Podkarpackiego na lata 2014 - 2020</t>
  </si>
  <si>
    <t>Regionalny Program Operacyjny Województwa Podlaskiego na lata 2007 - 2013</t>
  </si>
  <si>
    <t>Regionalny Program Operacyjny Województwa Podlaskiego na lata 2014 - 2020</t>
  </si>
  <si>
    <t>Regionalny Program Operacyjny Województwa Pomorskiego na lata  2014 - 2020</t>
  </si>
  <si>
    <t>Regionalny Program Operacyjny  Województwa Śląskiego na lata 2007 - 2013</t>
  </si>
  <si>
    <t>Regionalny Program Operacyjny  Województwa Śląskiego na lata 2014 - 2020</t>
  </si>
  <si>
    <t>Regionalny Program Operacyjny  Województwa Świętokrzyskiego na lata 2007 - 2013</t>
  </si>
  <si>
    <t>Regionalny Program Operacyjny  Województwa Świętokrzyskiego na lata 2014 - 2020</t>
  </si>
  <si>
    <t>Regionalny Program Operacyjny Warmia i Mazury na lata 2007 - 2013</t>
  </si>
  <si>
    <t>Regionalny Program Operacyjny Województwa Warmińsko - Mazurskiego na lata 2014 - 2020</t>
  </si>
  <si>
    <t>Wielkopolski Regionalny Program Operacyjny na lata 2007 - 2013</t>
  </si>
  <si>
    <t>Wielkopolski Regionalny Program Operacyjny na lata 2014 - 2020</t>
  </si>
  <si>
    <t>Regionalny Program Operacyjny Województwa Zachodniopomorskiego na lata 2007 - 2013</t>
  </si>
  <si>
    <t>Regionalny Program Operacyjny Województwa Zachodniopomorskiego na lata 2014 - 2020</t>
  </si>
  <si>
    <t>Instrument "Łącząc Europę"</t>
  </si>
  <si>
    <t>Program Operacyjny Pomoc Żywnościowa 2014-2020</t>
  </si>
  <si>
    <t>Program Operacyjny Rybactwo i Morze 2014-2020</t>
  </si>
  <si>
    <t>Program Operacyjny Zrównoważony Rozwój Sektora Rybołówstwa i Nadbrzeżnych Obszarów Rybackich 2007 - 2013</t>
  </si>
  <si>
    <t>85/16</t>
  </si>
  <si>
    <t>ZESTAWIENIE  OGÓLNE  Z  WYKONANIA  BUDŻETU  ŚRODKÓW  EUROPEJSKICH</t>
  </si>
  <si>
    <t xml:space="preserve">Ustawa </t>
  </si>
  <si>
    <r>
      <t>na 2020 rok</t>
    </r>
    <r>
      <rPr>
        <b/>
        <vertAlign val="superscript"/>
        <sz val="11"/>
        <rFont val="Arial"/>
        <family val="2"/>
        <charset val="238"/>
      </rPr>
      <t xml:space="preserve"> </t>
    </r>
  </si>
  <si>
    <t>III.   WYNIK BUDŻETU ŚRODKÓW EUROPEJSKICH</t>
  </si>
  <si>
    <t>Tablica 18</t>
  </si>
  <si>
    <t xml:space="preserve"> Dochody budżetu środków europejskich w 2020 r. </t>
  </si>
  <si>
    <t>Nazwa Programu</t>
  </si>
  <si>
    <t xml:space="preserve">Dochody budżetu środków europejskich (część 87) </t>
  </si>
  <si>
    <t>I-II</t>
  </si>
  <si>
    <t>Regionalny Program Operacyjny Województwa Dolnośląskiego 2014 - 2020</t>
  </si>
  <si>
    <t>Regionalny Program Operacyjny Województwa Kujawsko - Pomorskiego na lata 2014 - 2020</t>
  </si>
  <si>
    <t>Regionalny Program Operacyjny Województwa Lubelskiego na lata 2014 - 2020</t>
  </si>
  <si>
    <t>Regionalny Program Operacyjny -  Lubuskie 2020</t>
  </si>
  <si>
    <t>Regionalny Program Operacyjny Województwa Mazowieckiego na lata 2014 - 2020</t>
  </si>
  <si>
    <t>Regionalny Program Operacyjny Województwa Pomorskiego na lata 2014 - 2020</t>
  </si>
  <si>
    <t>Regionalny Program Operacyjny Województwa Śląskiego na lata 2014 - 2020</t>
  </si>
  <si>
    <t>Regionalny Program Operacyjny Województwa Świętokrzyskiego na lata 2014 - 2020</t>
  </si>
  <si>
    <t>Regionalny Program Operacyjny Województwa Warmińsko-Mazurskiego na lata 2014 - 2020</t>
  </si>
  <si>
    <t>Regionalny Program Operacyjny Województwa Zachodniopomorskiego 2014 - 2020</t>
  </si>
  <si>
    <t>Ogółem Regionalne Programy Operacyjne 2014 - 2020</t>
  </si>
  <si>
    <t>Program Operacyjny Rybactwo i Morze 2014 - 2020</t>
  </si>
  <si>
    <t>Program Operacyjny Pomoc Żywnościowa 2014 - 2020</t>
  </si>
  <si>
    <t>Ogółem perspektywa finansowa UE 2014 - 2020</t>
  </si>
  <si>
    <t>Mechanizm Finansowy EOG III Perspektywa Finansowa</t>
  </si>
  <si>
    <t>Norweski Mechanizm Finansowy III Perspektywa Finansowa</t>
  </si>
  <si>
    <t>Wspólna Polityka Rolna</t>
  </si>
  <si>
    <t>Ogółem Programy</t>
  </si>
  <si>
    <t>Tablica 19</t>
  </si>
  <si>
    <t xml:space="preserve">WYDATKI BUDŻETU ŚRODKÓW EUROPEJSKICH </t>
  </si>
  <si>
    <t>Część</t>
  </si>
  <si>
    <t xml:space="preserve">Dział </t>
  </si>
  <si>
    <t>Nazwa Programów Operacyjnych</t>
  </si>
  <si>
    <t>Ustawa budżetowa na 2020 r.</t>
  </si>
  <si>
    <t>Budżet po zmianach</t>
  </si>
  <si>
    <t>Wydatki z budżetu środków europejskich</t>
  </si>
  <si>
    <t>Razem część</t>
  </si>
  <si>
    <t>9:5</t>
  </si>
  <si>
    <t>9:7</t>
  </si>
  <si>
    <t>15/08</t>
  </si>
  <si>
    <t>Mechanizm Finansowy EOG 2014 - 2021</t>
  </si>
  <si>
    <t>Norweski Mechanizm Finansowy 2014 - 2021</t>
  </si>
  <si>
    <t>Wspólna polityka rolna</t>
  </si>
  <si>
    <t>Program Operacyjny Polska Wschodnia 2014-2020</t>
  </si>
  <si>
    <t>poz. 98  Finansowanie programów z budżetu środków europejskich</t>
  </si>
  <si>
    <t>poz. 99  Finansowanie wynagrodzeń w ramach budżetu środków europejskich</t>
  </si>
  <si>
    <t>85/06</t>
  </si>
  <si>
    <t>85/10</t>
  </si>
  <si>
    <t>85/12</t>
  </si>
  <si>
    <t>85/14</t>
  </si>
  <si>
    <t>85/18</t>
  </si>
  <si>
    <t>85/20</t>
  </si>
  <si>
    <t>85/24</t>
  </si>
  <si>
    <t>RAZEM</t>
  </si>
  <si>
    <t xml:space="preserve">
34</t>
  </si>
  <si>
    <t xml:space="preserve">
46</t>
  </si>
  <si>
    <t xml:space="preserve">
34</t>
  </si>
  <si>
    <t xml:space="preserve">           </t>
  </si>
  <si>
    <t xml:space="preserve">dla zapewnienia porównywalności wykonania za 2009 i 2010 r. posłużono się  wskaźnikiem  wzrostu cen towarów </t>
  </si>
  <si>
    <t xml:space="preserve"> i usług konsumpcyjnych 103,1% (na podstawie danych GUS)</t>
  </si>
  <si>
    <r>
      <t>Warszawa,</t>
    </r>
    <r>
      <rPr>
        <b/>
        <sz val="14"/>
        <color theme="0" tint="-0.249977111117893"/>
        <rFont val="Arial"/>
        <family val="2"/>
        <charset val="238"/>
      </rPr>
      <t xml:space="preserve"> kwiecień </t>
    </r>
    <r>
      <rPr>
        <b/>
        <sz val="14"/>
        <color indexed="22"/>
        <rFont val="Arial"/>
        <family val="2"/>
        <charset val="238"/>
      </rPr>
      <t>2020 r.</t>
    </r>
  </si>
  <si>
    <t>Dotacje podmiotowe oraz subwencje z budżetu dla jednostek (podmiotów) szkolnictwa wyższego i nauki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</si>
</sst>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00"/>
    <numFmt numFmtId="171" formatCode="0.0%;;&quot;--&quot;"/>
    <numFmt numFmtId="172" formatCode="#,##0;&quot;-&quot;#,###;&quot;-&quot;"/>
    <numFmt numFmtId="173" formatCode="0.00000"/>
    <numFmt numFmtId="174" formatCode="#,##0.00;[Red]&quot;-&quot;#,##0.00"/>
    <numFmt numFmtId="175" formatCode="#,###&quot; &quot;;&quot;-&quot;#,###&quot; &quot;;&quot;- &quot;"/>
    <numFmt numFmtId="176" formatCode="0&quot; &quot;;;&quot;- &quot;"/>
    <numFmt numFmtId="177" formatCode="#,##0.0"/>
    <numFmt numFmtId="178" formatCode="#,###,"/>
    <numFmt numFmtId="179" formatCode="#,##0,&quot; &quot;;;&quot; -&quot;"/>
    <numFmt numFmtId="180" formatCode="#,##0,;\ \-#,###,;&quot;-&quot;"/>
    <numFmt numFmtId="181" formatCode="#,##0,&quot; &quot;"/>
    <numFmt numFmtId="182" formatCode="#,###.0,,"/>
    <numFmt numFmtId="183" formatCode="0.0%;;&quot;&quot;"/>
    <numFmt numFmtId="184" formatCode="#,##0.0_);\(#,##0.0\)"/>
    <numFmt numFmtId="185" formatCode="#,##0,;\ \-#,##0,;&quot;-&quot;"/>
    <numFmt numFmtId="186" formatCode="#,##0.0,,"/>
    <numFmt numFmtId="187" formatCode="#,0##,"/>
    <numFmt numFmtId="188" formatCode="000"/>
    <numFmt numFmtId="189" formatCode="\ #,###,"/>
    <numFmt numFmtId="190" formatCode="_-* #,##0.0\ _z_ł_-;\-* #,##0.0\ _z_ł_-;_-* &quot;-&quot;?\ _z_ł_-;_-@_-"/>
    <numFmt numFmtId="191" formatCode="_-* #,##0.0000\ _z_ł_-;\-* #,##0.0000\ _z_ł_-;_-* &quot;-&quot;??\ _z_ł_-;_-@_-"/>
  </numFmts>
  <fonts count="15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sz val="12"/>
      <color indexed="8"/>
      <name val="Arial CE"/>
      <family val="2"/>
      <charset val="238"/>
    </font>
    <font>
      <sz val="14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1"/>
      <name val="Arial CE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CE"/>
      <charset val="238"/>
    </font>
    <font>
      <sz val="11"/>
      <color indexed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 CE"/>
      <charset val="238"/>
    </font>
    <font>
      <vertAlign val="superscript"/>
      <sz val="12"/>
      <color theme="1"/>
      <name val="Arial"/>
      <family val="2"/>
      <charset val="238"/>
    </font>
    <font>
      <sz val="9"/>
      <name val="Arial CE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  <charset val="238"/>
    </font>
    <font>
      <b/>
      <sz val="14"/>
      <color theme="0" tint="-0.249977111117893"/>
      <name val="Arial"/>
      <family val="2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vertAlign val="superscript"/>
      <sz val="11"/>
      <name val="Arial CE"/>
      <family val="2"/>
      <charset val="238"/>
    </font>
    <font>
      <sz val="10"/>
      <color indexed="10"/>
      <name val="Arial"/>
      <family val="2"/>
      <charset val="238"/>
    </font>
    <font>
      <sz val="11"/>
      <name val="Arial"/>
      <family val="2"/>
    </font>
    <font>
      <vertAlign val="superscript"/>
      <sz val="12"/>
      <color theme="0"/>
      <name val="Arial"/>
      <family val="2"/>
      <charset val="238"/>
    </font>
    <font>
      <sz val="12"/>
      <color theme="1"/>
      <name val="Arial CE"/>
      <family val="2"/>
      <charset val="238"/>
    </font>
    <font>
      <vertAlign val="superscript"/>
      <sz val="12"/>
      <color rgb="FF000000"/>
      <name val="Arial"/>
      <family val="2"/>
      <charset val="238"/>
    </font>
    <font>
      <sz val="10"/>
      <color theme="1"/>
      <name val="Arial CE"/>
      <charset val="238"/>
    </font>
    <font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vertAlign val="superscript"/>
      <sz val="11"/>
      <color indexed="8"/>
      <name val="Arial"/>
      <family val="2"/>
      <charset val="238"/>
    </font>
    <font>
      <vertAlign val="superscript"/>
      <sz val="12"/>
      <color indexed="8"/>
      <name val="Arial"/>
      <family val="2"/>
      <charset val="238"/>
    </font>
    <font>
      <b/>
      <sz val="13"/>
      <name val="Arial CE"/>
      <charset val="238"/>
    </font>
    <font>
      <sz val="13"/>
      <name val="Arial CE"/>
      <charset val="238"/>
    </font>
    <font>
      <b/>
      <sz val="12"/>
      <name val="Arial CE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4"/>
      <name val="Arial"/>
      <family val="2"/>
      <charset val="238"/>
    </font>
    <font>
      <sz val="13"/>
      <name val="Arial"/>
      <family val="2"/>
      <charset val="238"/>
    </font>
    <font>
      <b/>
      <sz val="18"/>
      <name val="Arial"/>
      <family val="2"/>
      <charset val="238"/>
    </font>
    <font>
      <sz val="15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5"/>
      <name val="Arial CE"/>
      <charset val="238"/>
    </font>
    <font>
      <sz val="9"/>
      <name val="Arial CE"/>
      <charset val="238"/>
    </font>
    <font>
      <sz val="15"/>
      <name val="Arial"/>
      <family val="2"/>
      <charset val="238"/>
    </font>
    <font>
      <sz val="15"/>
      <color theme="1"/>
      <name val="Arial CE"/>
      <charset val="238"/>
    </font>
    <font>
      <b/>
      <sz val="16"/>
      <color rgb="FFFF0000"/>
      <name val="Arial CE"/>
      <charset val="238"/>
    </font>
    <font>
      <sz val="15"/>
      <color theme="1"/>
      <name val="Arial"/>
      <family val="2"/>
      <charset val="238"/>
    </font>
    <font>
      <b/>
      <sz val="12"/>
      <color rgb="FFFF0000"/>
      <name val="Arial CE"/>
      <charset val="238"/>
    </font>
    <font>
      <sz val="8"/>
      <color indexed="9"/>
      <name val="Arial CE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07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6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6" fillId="2" borderId="0" applyNumberFormat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6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6" fillId="4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5" fillId="6" borderId="0" applyNumberFormat="0" applyBorder="0" applyAlignment="0" applyProtection="0"/>
    <xf numFmtId="0" fontId="26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5" fillId="7" borderId="0" applyNumberFormat="0" applyBorder="0" applyAlignment="0" applyProtection="0"/>
    <xf numFmtId="0" fontId="26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6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8" borderId="0" applyNumberFormat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6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6" fillId="10" borderId="0" applyNumberFormat="0" applyBorder="0" applyAlignment="0" applyProtection="0"/>
    <xf numFmtId="0" fontId="25" fillId="10" borderId="0" applyNumberFormat="0" applyBorder="0" applyAlignment="0" applyProtection="0"/>
    <xf numFmtId="0" fontId="26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8" fillId="12" borderId="0" applyNumberFormat="0" applyBorder="0" applyAlignment="0" applyProtection="0"/>
    <xf numFmtId="0" fontId="27" fillId="12" borderId="0" applyNumberFormat="0" applyBorder="0" applyAlignment="0" applyProtection="0"/>
    <xf numFmtId="0" fontId="28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8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8" fillId="10" borderId="0" applyNumberFormat="0" applyBorder="0" applyAlignment="0" applyProtection="0"/>
    <xf numFmtId="0" fontId="27" fillId="10" borderId="0" applyNumberFormat="0" applyBorder="0" applyAlignment="0" applyProtection="0"/>
    <xf numFmtId="0" fontId="28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0" fontId="27" fillId="13" borderId="0" applyNumberFormat="0" applyBorder="0" applyAlignment="0" applyProtection="0"/>
    <xf numFmtId="0" fontId="28" fillId="14" borderId="0" applyNumberFormat="0" applyBorder="0" applyAlignment="0" applyProtection="0"/>
    <xf numFmtId="0" fontId="27" fillId="14" borderId="0" applyNumberFormat="0" applyBorder="0" applyAlignment="0" applyProtection="0"/>
    <xf numFmtId="0" fontId="28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8" fillId="16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7" fillId="17" borderId="0" applyNumberFormat="0" applyBorder="0" applyAlignment="0" applyProtection="0"/>
    <xf numFmtId="0" fontId="28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7" fillId="18" borderId="0" applyNumberFormat="0" applyBorder="0" applyAlignment="0" applyProtection="0"/>
    <xf numFmtId="0" fontId="28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7" fillId="14" borderId="0" applyNumberFormat="0" applyBorder="0" applyAlignment="0" applyProtection="0"/>
    <xf numFmtId="0" fontId="28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7" fillId="19" borderId="0" applyNumberFormat="0" applyBorder="0" applyAlignment="0" applyProtection="0"/>
    <xf numFmtId="0" fontId="28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8" fillId="19" borderId="0" applyNumberFormat="0" applyBorder="0" applyAlignment="0" applyProtection="0"/>
    <xf numFmtId="0" fontId="29" fillId="3" borderId="0" applyNumberFormat="0" applyBorder="0" applyAlignment="0" applyProtection="0"/>
    <xf numFmtId="0" fontId="30" fillId="20" borderId="1" applyNumberFormat="0" applyAlignment="0" applyProtection="0"/>
    <xf numFmtId="0" fontId="31" fillId="21" borderId="2" applyNumberFormat="0" applyAlignment="0" applyProtection="0"/>
    <xf numFmtId="0" fontId="32" fillId="7" borderId="1" applyNumberFormat="0" applyAlignment="0" applyProtection="0"/>
    <xf numFmtId="0" fontId="33" fillId="7" borderId="1" applyNumberFormat="0" applyAlignment="0" applyProtection="0"/>
    <xf numFmtId="0" fontId="32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2" fillId="7" borderId="1" applyNumberFormat="0" applyAlignment="0" applyProtection="0"/>
    <xf numFmtId="0" fontId="34" fillId="20" borderId="3" applyNumberFormat="0" applyAlignment="0" applyProtection="0"/>
    <xf numFmtId="0" fontId="35" fillId="20" borderId="3" applyNumberFormat="0" applyAlignment="0" applyProtection="0"/>
    <xf numFmtId="0" fontId="34" fillId="20" borderId="3" applyNumberFormat="0" applyAlignment="0" applyProtection="0"/>
    <xf numFmtId="0" fontId="35" fillId="20" borderId="3" applyNumberFormat="0" applyAlignment="0" applyProtection="0"/>
    <xf numFmtId="0" fontId="35" fillId="20" borderId="3" applyNumberFormat="0" applyAlignment="0" applyProtection="0"/>
    <xf numFmtId="0" fontId="35" fillId="20" borderId="3" applyNumberFormat="0" applyAlignment="0" applyProtection="0"/>
    <xf numFmtId="0" fontId="34" fillId="20" borderId="3" applyNumberFormat="0" applyAlignment="0" applyProtection="0"/>
    <xf numFmtId="0" fontId="37" fillId="4" borderId="0" applyNumberFormat="0" applyBorder="0" applyAlignment="0" applyProtection="0"/>
    <xf numFmtId="0" fontId="36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174" fontId="38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7" fillId="4" borderId="0" applyNumberFormat="0" applyBorder="0" applyAlignment="0" applyProtection="0"/>
    <xf numFmtId="0" fontId="40" fillId="0" borderId="4" applyNumberFormat="0" applyFill="0" applyAlignment="0" applyProtection="0"/>
    <xf numFmtId="0" fontId="41" fillId="0" borderId="5" applyNumberFormat="0" applyFill="0" applyAlignment="0" applyProtection="0"/>
    <xf numFmtId="0" fontId="42" fillId="0" borderId="6" applyNumberFormat="0" applyFill="0" applyAlignment="0" applyProtection="0"/>
    <xf numFmtId="0" fontId="42" fillId="0" borderId="0" applyNumberFormat="0" applyFill="0" applyBorder="0" applyAlignment="0" applyProtection="0"/>
    <xf numFmtId="0" fontId="33" fillId="7" borderId="1" applyNumberFormat="0" applyAlignment="0" applyProtection="0"/>
    <xf numFmtId="0" fontId="43" fillId="0" borderId="7" applyNumberFormat="0" applyFill="0" applyAlignment="0" applyProtection="0"/>
    <xf numFmtId="0" fontId="44" fillId="0" borderId="7" applyNumberFormat="0" applyFill="0" applyAlignment="0" applyProtection="0"/>
    <xf numFmtId="0" fontId="43" fillId="0" borderId="7" applyNumberFormat="0" applyFill="0" applyAlignment="0" applyProtection="0"/>
    <xf numFmtId="0" fontId="44" fillId="0" borderId="7" applyNumberFormat="0" applyFill="0" applyAlignment="0" applyProtection="0"/>
    <xf numFmtId="0" fontId="44" fillId="0" borderId="7" applyNumberFormat="0" applyFill="0" applyAlignment="0" applyProtection="0"/>
    <xf numFmtId="0" fontId="44" fillId="0" borderId="7" applyNumberFormat="0" applyFill="0" applyAlignment="0" applyProtection="0"/>
    <xf numFmtId="0" fontId="43" fillId="0" borderId="7" applyNumberFormat="0" applyFill="0" applyAlignment="0" applyProtection="0"/>
    <xf numFmtId="0" fontId="45" fillId="21" borderId="2" applyNumberFormat="0" applyAlignment="0" applyProtection="0"/>
    <xf numFmtId="0" fontId="31" fillId="21" borderId="2" applyNumberFormat="0" applyAlignment="0" applyProtection="0"/>
    <xf numFmtId="0" fontId="45" fillId="21" borderId="2" applyNumberFormat="0" applyAlignment="0" applyProtection="0"/>
    <xf numFmtId="0" fontId="31" fillId="21" borderId="2" applyNumberFormat="0" applyAlignment="0" applyProtection="0"/>
    <xf numFmtId="0" fontId="31" fillId="21" borderId="2" applyNumberFormat="0" applyAlignment="0" applyProtection="0"/>
    <xf numFmtId="0" fontId="31" fillId="21" borderId="2" applyNumberFormat="0" applyAlignment="0" applyProtection="0"/>
    <xf numFmtId="0" fontId="45" fillId="21" borderId="2" applyNumberFormat="0" applyAlignment="0" applyProtection="0"/>
    <xf numFmtId="0" fontId="44" fillId="0" borderId="7" applyNumberFormat="0" applyFill="0" applyAlignment="0" applyProtection="0"/>
    <xf numFmtId="0" fontId="46" fillId="0" borderId="4" applyNumberFormat="0" applyFill="0" applyAlignment="0" applyProtection="0"/>
    <xf numFmtId="0" fontId="40" fillId="0" borderId="4" applyNumberFormat="0" applyFill="0" applyAlignment="0" applyProtection="0"/>
    <xf numFmtId="0" fontId="46" fillId="0" borderId="4" applyNumberFormat="0" applyFill="0" applyAlignment="0" applyProtection="0"/>
    <xf numFmtId="0" fontId="40" fillId="0" borderId="4" applyNumberFormat="0" applyFill="0" applyAlignment="0" applyProtection="0"/>
    <xf numFmtId="0" fontId="40" fillId="0" borderId="4" applyNumberFormat="0" applyFill="0" applyAlignment="0" applyProtection="0"/>
    <xf numFmtId="0" fontId="40" fillId="0" borderId="4" applyNumberFormat="0" applyFill="0" applyAlignment="0" applyProtection="0"/>
    <xf numFmtId="0" fontId="46" fillId="0" borderId="4" applyNumberFormat="0" applyFill="0" applyAlignment="0" applyProtection="0"/>
    <xf numFmtId="0" fontId="47" fillId="0" borderId="5" applyNumberFormat="0" applyFill="0" applyAlignment="0" applyProtection="0"/>
    <xf numFmtId="0" fontId="41" fillId="0" borderId="5" applyNumberFormat="0" applyFill="0" applyAlignment="0" applyProtection="0"/>
    <xf numFmtId="0" fontId="47" fillId="0" borderId="5" applyNumberFormat="0" applyFill="0" applyAlignment="0" applyProtection="0"/>
    <xf numFmtId="0" fontId="41" fillId="0" borderId="5" applyNumberFormat="0" applyFill="0" applyAlignment="0" applyProtection="0"/>
    <xf numFmtId="0" fontId="41" fillId="0" borderId="5" applyNumberFormat="0" applyFill="0" applyAlignment="0" applyProtection="0"/>
    <xf numFmtId="0" fontId="41" fillId="0" borderId="5" applyNumberFormat="0" applyFill="0" applyAlignment="0" applyProtection="0"/>
    <xf numFmtId="0" fontId="47" fillId="0" borderId="5" applyNumberFormat="0" applyFill="0" applyAlignment="0" applyProtection="0"/>
    <xf numFmtId="0" fontId="48" fillId="0" borderId="6" applyNumberFormat="0" applyFill="0" applyAlignment="0" applyProtection="0"/>
    <xf numFmtId="0" fontId="42" fillId="0" borderId="6" applyNumberFormat="0" applyFill="0" applyAlignment="0" applyProtection="0"/>
    <xf numFmtId="0" fontId="48" fillId="0" borderId="6" applyNumberFormat="0" applyFill="0" applyAlignment="0" applyProtection="0"/>
    <xf numFmtId="0" fontId="42" fillId="0" borderId="6" applyNumberFormat="0" applyFill="0" applyAlignment="0" applyProtection="0"/>
    <xf numFmtId="0" fontId="42" fillId="0" borderId="6" applyNumberFormat="0" applyFill="0" applyAlignment="0" applyProtection="0"/>
    <xf numFmtId="0" fontId="42" fillId="0" borderId="6" applyNumberFormat="0" applyFill="0" applyAlignment="0" applyProtection="0"/>
    <xf numFmtId="0" fontId="48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50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165" fontId="51" fillId="0" borderId="0"/>
    <xf numFmtId="165" fontId="51" fillId="0" borderId="0"/>
    <xf numFmtId="165" fontId="51" fillId="0" borderId="0"/>
    <xf numFmtId="165" fontId="51" fillId="0" borderId="0"/>
    <xf numFmtId="165" fontId="51" fillId="0" borderId="0"/>
    <xf numFmtId="165" fontId="51" fillId="0" borderId="0"/>
    <xf numFmtId="165" fontId="5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51" fillId="0" borderId="0"/>
    <xf numFmtId="0" fontId="25" fillId="0" borderId="0"/>
    <xf numFmtId="0" fontId="25" fillId="0" borderId="0"/>
    <xf numFmtId="165" fontId="51" fillId="0" borderId="0"/>
    <xf numFmtId="165" fontId="51" fillId="0" borderId="0"/>
    <xf numFmtId="165" fontId="51" fillId="0" borderId="0"/>
    <xf numFmtId="0" fontId="52" fillId="0" borderId="0"/>
    <xf numFmtId="167" fontId="51" fillId="0" borderId="0"/>
    <xf numFmtId="0" fontId="52" fillId="0" borderId="0"/>
    <xf numFmtId="167" fontId="51" fillId="0" borderId="0"/>
    <xf numFmtId="0" fontId="38" fillId="0" borderId="0"/>
    <xf numFmtId="0" fontId="26" fillId="0" borderId="0"/>
    <xf numFmtId="167" fontId="51" fillId="0" borderId="0"/>
    <xf numFmtId="0" fontId="26" fillId="0" borderId="0"/>
    <xf numFmtId="0" fontId="5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2" fillId="0" borderId="0"/>
    <xf numFmtId="0" fontId="53" fillId="0" borderId="0"/>
    <xf numFmtId="0" fontId="38" fillId="0" borderId="0"/>
    <xf numFmtId="0" fontId="24" fillId="0" borderId="0"/>
    <xf numFmtId="0" fontId="53" fillId="0" borderId="0"/>
    <xf numFmtId="0" fontId="24" fillId="0" borderId="0"/>
    <xf numFmtId="0" fontId="25" fillId="0" borderId="0"/>
    <xf numFmtId="165" fontId="51" fillId="0" borderId="0"/>
    <xf numFmtId="0" fontId="26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165" fontId="51" fillId="0" borderId="0"/>
    <xf numFmtId="165" fontId="51" fillId="0" borderId="0"/>
    <xf numFmtId="165" fontId="51" fillId="0" borderId="0"/>
    <xf numFmtId="165" fontId="51" fillId="0" borderId="0" applyFill="0"/>
    <xf numFmtId="0" fontId="24" fillId="0" borderId="0"/>
    <xf numFmtId="165" fontId="51" fillId="0" borderId="0" applyFill="0"/>
    <xf numFmtId="165" fontId="51" fillId="0" borderId="0" applyFill="0"/>
    <xf numFmtId="165" fontId="51" fillId="0" borderId="0"/>
    <xf numFmtId="0" fontId="52" fillId="23" borderId="8" applyNumberFormat="0" applyFont="0" applyAlignment="0" applyProtection="0"/>
    <xf numFmtId="0" fontId="52" fillId="23" borderId="8" applyNumberFormat="0" applyFont="0" applyAlignment="0" applyProtection="0"/>
    <xf numFmtId="0" fontId="52" fillId="23" borderId="8" applyNumberFormat="0" applyFont="0" applyAlignment="0" applyProtection="0"/>
    <xf numFmtId="0" fontId="54" fillId="20" borderId="1" applyNumberFormat="0" applyAlignment="0" applyProtection="0"/>
    <xf numFmtId="0" fontId="30" fillId="20" borderId="1" applyNumberFormat="0" applyAlignment="0" applyProtection="0"/>
    <xf numFmtId="0" fontId="54" fillId="20" borderId="1" applyNumberFormat="0" applyAlignment="0" applyProtection="0"/>
    <xf numFmtId="0" fontId="30" fillId="20" borderId="1" applyNumberFormat="0" applyAlignment="0" applyProtection="0"/>
    <xf numFmtId="0" fontId="30" fillId="20" borderId="1" applyNumberFormat="0" applyAlignment="0" applyProtection="0"/>
    <xf numFmtId="0" fontId="30" fillId="20" borderId="1" applyNumberFormat="0" applyAlignment="0" applyProtection="0"/>
    <xf numFmtId="0" fontId="54" fillId="20" borderId="1" applyNumberFormat="0" applyAlignment="0" applyProtection="0"/>
    <xf numFmtId="0" fontId="35" fillId="20" borderId="3" applyNumberFormat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164" fontId="55" fillId="0" borderId="0" applyFont="0" applyFill="0" applyBorder="0" applyAlignment="0" applyProtection="0"/>
    <xf numFmtId="0" fontId="56" fillId="0" borderId="9" applyNumberFormat="0" applyFill="0" applyAlignment="0" applyProtection="0"/>
    <xf numFmtId="0" fontId="57" fillId="0" borderId="9" applyNumberFormat="0" applyFill="0" applyAlignment="0" applyProtection="0"/>
    <xf numFmtId="0" fontId="56" fillId="0" borderId="9" applyNumberFormat="0" applyFill="0" applyAlignment="0" applyProtection="0"/>
    <xf numFmtId="0" fontId="57" fillId="0" borderId="9" applyNumberFormat="0" applyFill="0" applyAlignment="0" applyProtection="0"/>
    <xf numFmtId="0" fontId="57" fillId="0" borderId="9" applyNumberFormat="0" applyFill="0" applyAlignment="0" applyProtection="0"/>
    <xf numFmtId="0" fontId="57" fillId="0" borderId="9" applyNumberFormat="0" applyFill="0" applyAlignment="0" applyProtection="0"/>
    <xf numFmtId="0" fontId="56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7" fillId="0" borderId="9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4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6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4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44" fontId="55" fillId="0" borderId="0" applyFont="0" applyFill="0" applyBorder="0" applyAlignment="0" applyProtection="0"/>
    <xf numFmtId="6" fontId="55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62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62" fillId="3" borderId="0" applyNumberFormat="0" applyBorder="0" applyAlignment="0" applyProtection="0"/>
    <xf numFmtId="0" fontId="62" fillId="3" borderId="0" applyNumberFormat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165" fontId="51" fillId="0" borderId="0"/>
    <xf numFmtId="0" fontId="96" fillId="0" borderId="0"/>
    <xf numFmtId="9" fontId="26" fillId="0" borderId="0" applyFont="0" applyFill="0" applyBorder="0" applyAlignment="0" applyProtection="0"/>
    <xf numFmtId="0" fontId="23" fillId="0" borderId="0"/>
    <xf numFmtId="0" fontId="96" fillId="0" borderId="0"/>
    <xf numFmtId="0" fontId="24" fillId="0" borderId="0"/>
    <xf numFmtId="0" fontId="97" fillId="0" borderId="0"/>
    <xf numFmtId="0" fontId="52" fillId="0" borderId="0"/>
    <xf numFmtId="0" fontId="22" fillId="0" borderId="0"/>
    <xf numFmtId="9" fontId="22" fillId="0" borderId="0" applyFont="0" applyFill="0" applyBorder="0" applyAlignment="0" applyProtection="0"/>
    <xf numFmtId="0" fontId="99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100" fillId="0" borderId="0"/>
    <xf numFmtId="165" fontId="51" fillId="0" borderId="0"/>
    <xf numFmtId="165" fontId="51" fillId="0" borderId="0"/>
    <xf numFmtId="0" fontId="102" fillId="0" borderId="0"/>
    <xf numFmtId="0" fontId="20" fillId="0" borderId="0"/>
    <xf numFmtId="9" fontId="20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175" fontId="51" fillId="0" borderId="0"/>
    <xf numFmtId="0" fontId="53" fillId="0" borderId="0"/>
    <xf numFmtId="175" fontId="51" fillId="0" borderId="0"/>
    <xf numFmtId="175" fontId="51" fillId="0" borderId="0"/>
    <xf numFmtId="0" fontId="38" fillId="0" borderId="0"/>
    <xf numFmtId="0" fontId="2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44" fontId="55" fillId="0" borderId="0" applyFont="0" applyFill="0" applyBorder="0" applyAlignment="0" applyProtection="0"/>
    <xf numFmtId="6" fontId="55" fillId="0" borderId="0" applyFont="0" applyFill="0" applyBorder="0" applyAlignment="0" applyProtection="0"/>
    <xf numFmtId="0" fontId="8" fillId="0" borderId="0"/>
    <xf numFmtId="0" fontId="52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84" fontId="51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5" fillId="0" borderId="0" applyFont="0" applyFill="0" applyBorder="0" applyAlignment="0" applyProtection="0"/>
    <xf numFmtId="6" fontId="55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55" fillId="0" borderId="0" applyFont="0" applyFill="0" applyBorder="0" applyAlignment="0" applyProtection="0"/>
    <xf numFmtId="6" fontId="55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55" fillId="0" borderId="0" applyFont="0" applyFill="0" applyBorder="0" applyAlignment="0" applyProtection="0"/>
    <xf numFmtId="6" fontId="55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55" fillId="0" borderId="0" applyFont="0" applyFill="0" applyBorder="0" applyAlignment="0" applyProtection="0"/>
    <xf numFmtId="6" fontId="55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812">
    <xf numFmtId="0" fontId="0" fillId="0" borderId="0" xfId="0"/>
    <xf numFmtId="0" fontId="63" fillId="0" borderId="0" xfId="343" applyFont="1" applyFill="1" applyAlignment="1">
      <alignment vertical="center"/>
    </xf>
    <xf numFmtId="0" fontId="64" fillId="0" borderId="0" xfId="343" applyFont="1" applyFill="1" applyAlignment="1">
      <alignment vertical="center"/>
    </xf>
    <xf numFmtId="0" fontId="63" fillId="0" borderId="0" xfId="343" applyFont="1" applyFill="1" applyAlignment="1" applyProtection="1">
      <alignment horizontal="centerContinuous" vertical="center"/>
      <protection locked="0"/>
    </xf>
    <xf numFmtId="0" fontId="64" fillId="0" borderId="0" xfId="343" applyFont="1" applyFill="1" applyAlignment="1">
      <alignment horizontal="centerContinuous" vertical="center"/>
    </xf>
    <xf numFmtId="168" fontId="64" fillId="0" borderId="0" xfId="343" applyNumberFormat="1" applyFont="1" applyFill="1" applyAlignment="1">
      <alignment horizontal="centerContinuous" vertical="center"/>
    </xf>
    <xf numFmtId="168" fontId="63" fillId="0" borderId="0" xfId="343" applyNumberFormat="1" applyFont="1" applyFill="1" applyAlignment="1">
      <alignment vertical="center"/>
    </xf>
    <xf numFmtId="168" fontId="63" fillId="0" borderId="0" xfId="343" applyNumberFormat="1" applyFont="1" applyFill="1" applyAlignment="1">
      <alignment horizontal="left" vertical="center"/>
    </xf>
    <xf numFmtId="0" fontId="63" fillId="0" borderId="0" xfId="343" applyFont="1" applyFill="1" applyAlignment="1">
      <alignment horizontal="left" vertical="center"/>
    </xf>
    <xf numFmtId="0" fontId="66" fillId="0" borderId="0" xfId="343" applyFont="1" applyFill="1" applyAlignment="1">
      <alignment horizontal="right" vertical="center"/>
    </xf>
    <xf numFmtId="0" fontId="69" fillId="0" borderId="10" xfId="343" applyFont="1" applyFill="1" applyBorder="1" applyAlignment="1">
      <alignment vertical="center"/>
    </xf>
    <xf numFmtId="0" fontId="69" fillId="0" borderId="11" xfId="343" applyFont="1" applyFill="1" applyBorder="1" applyAlignment="1">
      <alignment vertical="center"/>
    </xf>
    <xf numFmtId="0" fontId="66" fillId="0" borderId="11" xfId="343" applyFont="1" applyFill="1" applyBorder="1" applyAlignment="1">
      <alignment vertical="center"/>
    </xf>
    <xf numFmtId="0" fontId="70" fillId="0" borderId="12" xfId="343" applyFont="1" applyFill="1" applyBorder="1" applyAlignment="1">
      <alignment vertical="center"/>
    </xf>
    <xf numFmtId="0" fontId="70" fillId="0" borderId="13" xfId="343" applyFont="1" applyFill="1" applyBorder="1" applyAlignment="1">
      <alignment horizontal="left" vertical="center"/>
    </xf>
    <xf numFmtId="165" fontId="63" fillId="0" borderId="17" xfId="342" applyFont="1" applyFill="1" applyBorder="1" applyAlignment="1">
      <alignment horizontal="left" vertical="center"/>
    </xf>
    <xf numFmtId="0" fontId="64" fillId="0" borderId="18" xfId="343" applyFont="1" applyFill="1" applyBorder="1" applyAlignment="1">
      <alignment vertical="center"/>
    </xf>
    <xf numFmtId="0" fontId="64" fillId="0" borderId="0" xfId="343" applyFont="1" applyFill="1" applyBorder="1" applyAlignment="1">
      <alignment vertical="center"/>
    </xf>
    <xf numFmtId="0" fontId="70" fillId="0" borderId="0" xfId="343" applyFont="1" applyFill="1" applyBorder="1" applyAlignment="1">
      <alignment vertical="center"/>
    </xf>
    <xf numFmtId="0" fontId="70" fillId="0" borderId="19" xfId="343" applyFont="1" applyFill="1" applyBorder="1" applyAlignment="1">
      <alignment horizontal="left" vertical="center"/>
    </xf>
    <xf numFmtId="0" fontId="66" fillId="0" borderId="19" xfId="343" applyFont="1" applyFill="1" applyBorder="1" applyAlignment="1">
      <alignment horizontal="center" vertical="center"/>
    </xf>
    <xf numFmtId="0" fontId="71" fillId="0" borderId="0" xfId="343" applyFont="1" applyFill="1" applyBorder="1" applyAlignment="1" applyProtection="1">
      <alignment horizontal="left" vertical="center"/>
      <protection locked="0"/>
    </xf>
    <xf numFmtId="0" fontId="70" fillId="0" borderId="0" xfId="343" applyFont="1" applyFill="1" applyAlignment="1">
      <alignment vertical="center"/>
    </xf>
    <xf numFmtId="0" fontId="66" fillId="0" borderId="19" xfId="343" applyFont="1" applyFill="1" applyBorder="1" applyAlignment="1">
      <alignment horizontal="center" vertical="top"/>
    </xf>
    <xf numFmtId="0" fontId="66" fillId="0" borderId="21" xfId="343" applyFont="1" applyFill="1" applyBorder="1" applyAlignment="1">
      <alignment horizontal="left" vertical="center"/>
    </xf>
    <xf numFmtId="0" fontId="70" fillId="0" borderId="22" xfId="343" applyFont="1" applyFill="1" applyBorder="1" applyAlignment="1">
      <alignment vertical="center"/>
    </xf>
    <xf numFmtId="0" fontId="70" fillId="0" borderId="23" xfId="343" applyFont="1" applyFill="1" applyBorder="1" applyAlignment="1">
      <alignment vertical="center"/>
    </xf>
    <xf numFmtId="165" fontId="66" fillId="0" borderId="24" xfId="342" applyFont="1" applyFill="1" applyBorder="1" applyAlignment="1">
      <alignment vertical="center"/>
    </xf>
    <xf numFmtId="165" fontId="66" fillId="0" borderId="25" xfId="342" applyFont="1" applyFill="1" applyBorder="1" applyAlignment="1">
      <alignment vertical="center"/>
    </xf>
    <xf numFmtId="165" fontId="66" fillId="0" borderId="22" xfId="342" applyFont="1" applyFill="1" applyBorder="1" applyAlignment="1">
      <alignment vertical="center"/>
    </xf>
    <xf numFmtId="165" fontId="66" fillId="0" borderId="26" xfId="342" applyFont="1" applyFill="1" applyBorder="1" applyAlignment="1">
      <alignment vertical="center"/>
    </xf>
    <xf numFmtId="0" fontId="64" fillId="0" borderId="27" xfId="343" applyFont="1" applyFill="1" applyBorder="1" applyAlignment="1">
      <alignment vertical="center"/>
    </xf>
    <xf numFmtId="0" fontId="64" fillId="0" borderId="28" xfId="343" applyFont="1" applyFill="1" applyBorder="1" applyAlignment="1">
      <alignment vertical="center"/>
    </xf>
    <xf numFmtId="0" fontId="72" fillId="0" borderId="28" xfId="343" applyFont="1" applyFill="1" applyBorder="1" applyAlignment="1">
      <alignment horizontal="centerContinuous" vertical="center"/>
    </xf>
    <xf numFmtId="0" fontId="72" fillId="0" borderId="29" xfId="343" applyFont="1" applyFill="1" applyBorder="1" applyAlignment="1">
      <alignment horizontal="centerContinuous" vertical="center"/>
    </xf>
    <xf numFmtId="0" fontId="72" fillId="0" borderId="27" xfId="343" applyFont="1" applyFill="1" applyBorder="1" applyAlignment="1">
      <alignment horizontal="center" vertical="center"/>
    </xf>
    <xf numFmtId="165" fontId="68" fillId="0" borderId="30" xfId="342" applyFont="1" applyFill="1" applyBorder="1" applyAlignment="1">
      <alignment horizontal="center" vertical="center"/>
    </xf>
    <xf numFmtId="165" fontId="68" fillId="0" borderId="31" xfId="342" applyFont="1" applyFill="1" applyBorder="1" applyAlignment="1">
      <alignment horizontal="center" vertical="center"/>
    </xf>
    <xf numFmtId="165" fontId="68" fillId="0" borderId="32" xfId="342" applyFont="1" applyFill="1" applyBorder="1" applyAlignment="1">
      <alignment horizontal="center" vertical="center"/>
    </xf>
    <xf numFmtId="165" fontId="68" fillId="0" borderId="33" xfId="342" applyFont="1" applyFill="1" applyBorder="1" applyAlignment="1">
      <alignment horizontal="center" vertical="center"/>
    </xf>
    <xf numFmtId="165" fontId="68" fillId="0" borderId="34" xfId="342" applyFont="1" applyFill="1" applyBorder="1" applyAlignment="1">
      <alignment horizontal="center" vertical="center"/>
    </xf>
    <xf numFmtId="0" fontId="63" fillId="0" borderId="0" xfId="343" applyFont="1" applyFill="1" applyBorder="1" applyAlignment="1" applyProtection="1">
      <alignment horizontal="left"/>
    </xf>
    <xf numFmtId="0" fontId="66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64" fillId="0" borderId="0" xfId="343" applyFont="1" applyFill="1"/>
    <xf numFmtId="0" fontId="63" fillId="0" borderId="0" xfId="343" quotePrefix="1" applyFont="1" applyFill="1" applyBorder="1" applyAlignment="1" applyProtection="1">
      <alignment horizontal="left"/>
    </xf>
    <xf numFmtId="0" fontId="66" fillId="0" borderId="35" xfId="343" applyFont="1" applyFill="1" applyBorder="1" applyAlignment="1">
      <alignment horizontal="centerContinuous" vertical="center"/>
    </xf>
    <xf numFmtId="165" fontId="74" fillId="0" borderId="0" xfId="342" applyFont="1" applyFill="1" applyBorder="1" applyAlignment="1" applyProtection="1">
      <alignment horizontal="right"/>
    </xf>
    <xf numFmtId="0" fontId="64" fillId="0" borderId="36" xfId="343" applyFont="1" applyFill="1" applyBorder="1" applyAlignment="1">
      <alignment vertical="center"/>
    </xf>
    <xf numFmtId="0" fontId="64" fillId="0" borderId="29" xfId="343" applyFont="1" applyFill="1" applyBorder="1" applyAlignment="1">
      <alignment vertical="center"/>
    </xf>
    <xf numFmtId="0" fontId="63" fillId="0" borderId="29" xfId="343" quotePrefix="1" applyFont="1" applyFill="1" applyBorder="1" applyAlignment="1" applyProtection="1">
      <alignment horizontal="left"/>
    </xf>
    <xf numFmtId="0" fontId="64" fillId="0" borderId="18" xfId="343" quotePrefix="1" applyFont="1" applyFill="1" applyBorder="1" applyAlignment="1">
      <alignment horizontal="right"/>
    </xf>
    <xf numFmtId="0" fontId="64" fillId="0" borderId="0" xfId="343" applyFont="1" applyFill="1" applyBorder="1" applyAlignment="1"/>
    <xf numFmtId="1" fontId="64" fillId="0" borderId="0" xfId="343" applyNumberFormat="1" applyFont="1" applyFill="1" applyBorder="1"/>
    <xf numFmtId="0" fontId="69" fillId="0" borderId="14" xfId="343" applyFont="1" applyFill="1" applyBorder="1" applyAlignment="1">
      <alignment horizontal="centerContinuous"/>
    </xf>
    <xf numFmtId="172" fontId="75" fillId="0" borderId="0" xfId="343" applyNumberFormat="1" applyFont="1" applyFill="1" applyBorder="1" applyAlignment="1" applyProtection="1">
      <alignment vertical="center"/>
    </xf>
    <xf numFmtId="0" fontId="64" fillId="0" borderId="18" xfId="343" applyFont="1" applyFill="1" applyBorder="1" applyAlignment="1">
      <alignment horizontal="right"/>
    </xf>
    <xf numFmtId="0" fontId="69" fillId="0" borderId="35" xfId="343" applyFont="1" applyFill="1" applyBorder="1" applyAlignment="1">
      <alignment horizontal="centerContinuous"/>
    </xf>
    <xf numFmtId="0" fontId="64" fillId="0" borderId="36" xfId="343" applyFont="1" applyFill="1" applyBorder="1" applyAlignment="1">
      <alignment horizontal="right"/>
    </xf>
    <xf numFmtId="0" fontId="64" fillId="0" borderId="29" xfId="343" applyFont="1" applyFill="1" applyBorder="1" applyAlignment="1"/>
    <xf numFmtId="1" fontId="64" fillId="0" borderId="29" xfId="343" applyNumberFormat="1" applyFont="1" applyFill="1" applyBorder="1"/>
    <xf numFmtId="0" fontId="69" fillId="0" borderId="37" xfId="343" applyFont="1" applyFill="1" applyBorder="1" applyAlignment="1">
      <alignment horizontal="centerContinuous"/>
    </xf>
    <xf numFmtId="0" fontId="69" fillId="0" borderId="38" xfId="343" applyFont="1" applyFill="1" applyBorder="1" applyAlignment="1">
      <alignment horizontal="centerContinuous"/>
    </xf>
    <xf numFmtId="0" fontId="69" fillId="0" borderId="39" xfId="343" applyFont="1" applyFill="1" applyBorder="1" applyAlignment="1">
      <alignment horizontal="centerContinuous"/>
    </xf>
    <xf numFmtId="0" fontId="69" fillId="0" borderId="40" xfId="343" applyFont="1" applyFill="1" applyBorder="1" applyAlignment="1">
      <alignment horizontal="centerContinuous"/>
    </xf>
    <xf numFmtId="0" fontId="69" fillId="0" borderId="41" xfId="343" applyFont="1" applyFill="1" applyBorder="1" applyAlignment="1">
      <alignment horizontal="centerContinuous"/>
    </xf>
    <xf numFmtId="0" fontId="64" fillId="0" borderId="0" xfId="343" quotePrefix="1" applyFont="1" applyFill="1" applyBorder="1" applyAlignment="1"/>
    <xf numFmtId="0" fontId="65" fillId="0" borderId="0" xfId="343" applyFont="1" applyFill="1" applyBorder="1" applyAlignment="1"/>
    <xf numFmtId="0" fontId="65" fillId="0" borderId="18" xfId="343" applyFont="1" applyFill="1" applyBorder="1" applyAlignment="1">
      <alignment horizontal="right"/>
    </xf>
    <xf numFmtId="0" fontId="64" fillId="0" borderId="18" xfId="343" quotePrefix="1" applyNumberFormat="1" applyFont="1" applyFill="1" applyBorder="1" applyAlignment="1">
      <alignment horizontal="right"/>
    </xf>
    <xf numFmtId="0" fontId="64" fillId="0" borderId="18" xfId="343" quotePrefix="1" applyFont="1" applyFill="1" applyBorder="1" applyAlignment="1"/>
    <xf numFmtId="0" fontId="64" fillId="0" borderId="11" xfId="343" applyFont="1" applyFill="1" applyBorder="1" applyAlignment="1"/>
    <xf numFmtId="0" fontId="64" fillId="0" borderId="0" xfId="0" applyFont="1"/>
    <xf numFmtId="165" fontId="63" fillId="0" borderId="0" xfId="340" applyFont="1" applyAlignment="1" applyProtection="1">
      <alignment horizontal="left"/>
    </xf>
    <xf numFmtId="165" fontId="64" fillId="0" borderId="0" xfId="340" applyFont="1"/>
    <xf numFmtId="165" fontId="80" fillId="0" borderId="0" xfId="340" applyFont="1"/>
    <xf numFmtId="165" fontId="81" fillId="0" borderId="0" xfId="340" applyFont="1"/>
    <xf numFmtId="165" fontId="82" fillId="0" borderId="0" xfId="340" applyFont="1" applyAlignment="1" applyProtection="1">
      <alignment horizontal="centerContinuous"/>
    </xf>
    <xf numFmtId="165" fontId="81" fillId="0" borderId="0" xfId="340" applyFont="1" applyAlignment="1">
      <alignment horizontal="centerContinuous"/>
    </xf>
    <xf numFmtId="165" fontId="81" fillId="0" borderId="29" xfId="340" applyFont="1" applyBorder="1"/>
    <xf numFmtId="165" fontId="66" fillId="0" borderId="0" xfId="340" applyFont="1" applyAlignment="1" applyProtection="1">
      <alignment horizontal="right"/>
    </xf>
    <xf numFmtId="165" fontId="81" fillId="0" borderId="15" xfId="340" applyFont="1" applyBorder="1"/>
    <xf numFmtId="165" fontId="66" fillId="0" borderId="15" xfId="340" applyFont="1" applyBorder="1" applyAlignment="1">
      <alignment horizontal="center"/>
    </xf>
    <xf numFmtId="165" fontId="66" fillId="0" borderId="20" xfId="340" applyFont="1" applyBorder="1" applyAlignment="1">
      <alignment horizontal="center"/>
    </xf>
    <xf numFmtId="165" fontId="66" fillId="0" borderId="20" xfId="340" applyFont="1" applyBorder="1" applyAlignment="1" applyProtection="1">
      <alignment horizontal="center" vertical="center"/>
    </xf>
    <xf numFmtId="165" fontId="81" fillId="0" borderId="23" xfId="340" applyFont="1" applyBorder="1"/>
    <xf numFmtId="165" fontId="66" fillId="0" borderId="23" xfId="340" applyFont="1" applyBorder="1" applyAlignment="1" applyProtection="1">
      <alignment horizontal="center" vertical="center"/>
    </xf>
    <xf numFmtId="165" fontId="84" fillId="0" borderId="23" xfId="340" applyFont="1" applyBorder="1" applyAlignment="1">
      <alignment horizontal="center" vertical="center"/>
    </xf>
    <xf numFmtId="165" fontId="84" fillId="0" borderId="42" xfId="340" quotePrefix="1" applyFont="1" applyBorder="1" applyAlignment="1" applyProtection="1">
      <alignment horizontal="center" vertical="center"/>
    </xf>
    <xf numFmtId="165" fontId="81" fillId="0" borderId="0" xfId="340" applyFont="1" applyAlignment="1">
      <alignment horizontal="center" vertical="center"/>
    </xf>
    <xf numFmtId="165" fontId="81" fillId="0" borderId="0" xfId="340" applyFont="1" applyBorder="1"/>
    <xf numFmtId="4" fontId="81" fillId="0" borderId="0" xfId="340" applyNumberFormat="1" applyFont="1"/>
    <xf numFmtId="165" fontId="63" fillId="0" borderId="0" xfId="341" applyFont="1" applyAlignment="1" applyProtection="1">
      <alignment horizontal="left"/>
    </xf>
    <xf numFmtId="165" fontId="64" fillId="0" borderId="0" xfId="341" applyFont="1"/>
    <xf numFmtId="165" fontId="63" fillId="0" borderId="0" xfId="341" applyFont="1" applyAlignment="1" applyProtection="1">
      <alignment horizontal="centerContinuous"/>
    </xf>
    <xf numFmtId="165" fontId="64" fillId="0" borderId="0" xfId="341" applyFont="1" applyAlignment="1">
      <alignment horizontal="centerContinuous"/>
    </xf>
    <xf numFmtId="165" fontId="63" fillId="0" borderId="0" xfId="341" applyFont="1"/>
    <xf numFmtId="165" fontId="66" fillId="0" borderId="0" xfId="341" applyFont="1" applyAlignment="1" applyProtection="1">
      <alignment horizontal="right"/>
    </xf>
    <xf numFmtId="165" fontId="69" fillId="0" borderId="15" xfId="341" applyFont="1" applyBorder="1"/>
    <xf numFmtId="165" fontId="66" fillId="0" borderId="39" xfId="341" applyFont="1" applyBorder="1" applyAlignment="1">
      <alignment horizontal="center"/>
    </xf>
    <xf numFmtId="165" fontId="66" fillId="0" borderId="43" xfId="341" applyFont="1" applyBorder="1" applyAlignment="1">
      <alignment vertical="center"/>
    </xf>
    <xf numFmtId="165" fontId="66" fillId="0" borderId="20" xfId="341" applyFont="1" applyBorder="1" applyAlignment="1">
      <alignment horizontal="center"/>
    </xf>
    <xf numFmtId="165" fontId="66" fillId="0" borderId="38" xfId="341" applyFont="1" applyBorder="1" applyAlignment="1" applyProtection="1">
      <alignment horizontal="center" vertical="center"/>
    </xf>
    <xf numFmtId="165" fontId="66" fillId="0" borderId="35" xfId="341" applyFont="1" applyBorder="1" applyAlignment="1" applyProtection="1">
      <alignment horizontal="centerContinuous" vertical="center"/>
    </xf>
    <xf numFmtId="165" fontId="69" fillId="0" borderId="23" xfId="341" applyFont="1" applyBorder="1"/>
    <xf numFmtId="165" fontId="66" fillId="0" borderId="40" xfId="341" applyFont="1" applyBorder="1" applyAlignment="1">
      <alignment horizontal="center"/>
    </xf>
    <xf numFmtId="165" fontId="66" fillId="0" borderId="22" xfId="341" applyFont="1" applyBorder="1" applyAlignment="1">
      <alignment vertical="center"/>
    </xf>
    <xf numFmtId="165" fontId="68" fillId="0" borderId="23" xfId="341" applyFont="1" applyBorder="1" applyAlignment="1">
      <alignment horizontal="center" vertical="center"/>
    </xf>
    <xf numFmtId="165" fontId="68" fillId="0" borderId="40" xfId="341" quotePrefix="1" applyFont="1" applyBorder="1" applyAlignment="1" applyProtection="1">
      <alignment horizontal="center" vertical="center"/>
    </xf>
    <xf numFmtId="165" fontId="68" fillId="0" borderId="22" xfId="341" applyFont="1" applyBorder="1" applyAlignment="1" applyProtection="1">
      <alignment horizontal="center" vertical="center"/>
    </xf>
    <xf numFmtId="173" fontId="25" fillId="0" borderId="0" xfId="329" applyNumberFormat="1" applyFont="1"/>
    <xf numFmtId="165" fontId="64" fillId="0" borderId="0" xfId="341" applyFont="1" applyAlignment="1">
      <alignment horizontal="center" vertical="center"/>
    </xf>
    <xf numFmtId="165" fontId="63" fillId="0" borderId="15" xfId="341" applyFont="1" applyBorder="1" applyAlignment="1" applyProtection="1">
      <alignment horizontal="left"/>
    </xf>
    <xf numFmtId="1" fontId="64" fillId="0" borderId="20" xfId="341" applyNumberFormat="1" applyFont="1" applyBorder="1"/>
    <xf numFmtId="170" fontId="63" fillId="0" borderId="0" xfId="341" applyNumberFormat="1" applyFont="1"/>
    <xf numFmtId="170" fontId="64" fillId="0" borderId="0" xfId="341" applyNumberFormat="1" applyFont="1"/>
    <xf numFmtId="2" fontId="64" fillId="0" borderId="0" xfId="341" applyNumberFormat="1" applyFont="1"/>
    <xf numFmtId="1" fontId="64" fillId="0" borderId="23" xfId="341" applyNumberFormat="1" applyFont="1" applyBorder="1"/>
    <xf numFmtId="165" fontId="63" fillId="0" borderId="0" xfId="345" applyFont="1" applyFill="1" applyAlignment="1">
      <alignment horizontal="left" vertical="center"/>
    </xf>
    <xf numFmtId="165" fontId="63" fillId="0" borderId="0" xfId="345" applyFont="1" applyFill="1" applyAlignment="1">
      <alignment vertical="center"/>
    </xf>
    <xf numFmtId="165" fontId="64" fillId="0" borderId="0" xfId="345" applyFont="1" applyFill="1" applyAlignment="1">
      <alignment vertical="center"/>
    </xf>
    <xf numFmtId="165" fontId="63" fillId="0" borderId="0" xfId="345" applyFont="1" applyFill="1" applyAlignment="1" applyProtection="1">
      <alignment horizontal="centerContinuous" vertical="center"/>
      <protection locked="0"/>
    </xf>
    <xf numFmtId="165" fontId="63" fillId="0" borderId="0" xfId="345" applyFont="1" applyFill="1" applyAlignment="1">
      <alignment horizontal="centerContinuous" vertical="center"/>
    </xf>
    <xf numFmtId="165" fontId="63" fillId="0" borderId="0" xfId="345" applyFont="1" applyFill="1" applyBorder="1" applyAlignment="1">
      <alignment vertical="center"/>
    </xf>
    <xf numFmtId="165" fontId="66" fillId="0" borderId="0" xfId="345" applyFont="1" applyFill="1" applyAlignment="1">
      <alignment horizontal="right" vertical="center"/>
    </xf>
    <xf numFmtId="165" fontId="63" fillId="0" borderId="10" xfId="345" applyFont="1" applyFill="1" applyBorder="1" applyAlignment="1">
      <alignment vertical="center"/>
    </xf>
    <xf numFmtId="165" fontId="70" fillId="0" borderId="11" xfId="345" applyFont="1" applyFill="1" applyBorder="1" applyAlignment="1">
      <alignment vertical="center"/>
    </xf>
    <xf numFmtId="165" fontId="66" fillId="0" borderId="11" xfId="345" applyFont="1" applyFill="1" applyBorder="1" applyAlignment="1">
      <alignment vertical="center"/>
    </xf>
    <xf numFmtId="165" fontId="70" fillId="0" borderId="0" xfId="345" applyFont="1" applyFill="1" applyBorder="1" applyAlignment="1">
      <alignment horizontal="left" vertical="center"/>
    </xf>
    <xf numFmtId="165" fontId="70" fillId="0" borderId="18" xfId="345" applyFont="1" applyFill="1" applyBorder="1" applyAlignment="1">
      <alignment vertical="center"/>
    </xf>
    <xf numFmtId="165" fontId="70" fillId="0" borderId="0" xfId="345" applyFont="1" applyFill="1" applyBorder="1" applyAlignment="1">
      <alignment vertical="center"/>
    </xf>
    <xf numFmtId="165" fontId="71" fillId="0" borderId="0" xfId="345" applyFont="1" applyFill="1" applyBorder="1" applyAlignment="1" applyProtection="1">
      <alignment horizontal="left" vertical="center"/>
      <protection locked="0"/>
    </xf>
    <xf numFmtId="165" fontId="63" fillId="0" borderId="18" xfId="345" applyFont="1" applyFill="1" applyBorder="1" applyAlignment="1">
      <alignment horizontal="center" vertical="center"/>
    </xf>
    <xf numFmtId="165" fontId="63" fillId="0" borderId="0" xfId="345" applyFont="1" applyFill="1" applyBorder="1" applyAlignment="1">
      <alignment horizontal="center" vertical="center"/>
    </xf>
    <xf numFmtId="165" fontId="70" fillId="0" borderId="18" xfId="345" applyFont="1" applyFill="1" applyBorder="1" applyAlignment="1">
      <alignment horizontal="left" vertical="center"/>
    </xf>
    <xf numFmtId="165" fontId="70" fillId="0" borderId="35" xfId="345" applyFont="1" applyFill="1" applyBorder="1" applyAlignment="1">
      <alignment vertical="center"/>
    </xf>
    <xf numFmtId="165" fontId="66" fillId="0" borderId="24" xfId="342" applyFont="1" applyFill="1" applyBorder="1" applyAlignment="1">
      <alignment horizontal="centerContinuous" vertical="center"/>
    </xf>
    <xf numFmtId="165" fontId="68" fillId="0" borderId="27" xfId="344" applyFont="1" applyFill="1" applyBorder="1" applyAlignment="1">
      <alignment horizontal="centerContinuous" vertical="center"/>
    </xf>
    <xf numFmtId="165" fontId="68" fillId="0" borderId="28" xfId="344" applyFont="1" applyFill="1" applyBorder="1" applyAlignment="1">
      <alignment horizontal="centerContinuous" vertical="center"/>
    </xf>
    <xf numFmtId="165" fontId="68" fillId="0" borderId="45" xfId="344" applyFont="1" applyFill="1" applyBorder="1" applyAlignment="1">
      <alignment horizontal="centerContinuous" vertical="center"/>
    </xf>
    <xf numFmtId="165" fontId="68" fillId="0" borderId="34" xfId="342" applyFont="1" applyFill="1" applyBorder="1" applyAlignment="1">
      <alignment horizontal="centerContinuous" vertical="center"/>
    </xf>
    <xf numFmtId="165" fontId="63" fillId="0" borderId="18" xfId="345" applyFont="1" applyFill="1" applyBorder="1" applyAlignment="1" applyProtection="1">
      <alignment horizontal="left"/>
    </xf>
    <xf numFmtId="165" fontId="63" fillId="0" borderId="0" xfId="345" applyFont="1" applyFill="1" applyBorder="1" applyAlignment="1" applyProtection="1">
      <alignment horizontal="left"/>
    </xf>
    <xf numFmtId="165" fontId="66" fillId="0" borderId="35" xfId="345" applyFont="1" applyFill="1" applyBorder="1" applyAlignment="1">
      <alignment horizontal="centerContinuous" vertical="center"/>
    </xf>
    <xf numFmtId="165" fontId="64" fillId="0" borderId="0" xfId="345" applyFont="1" applyFill="1"/>
    <xf numFmtId="165" fontId="63" fillId="0" borderId="18" xfId="345" quotePrefix="1" applyFont="1" applyFill="1" applyBorder="1" applyAlignment="1" applyProtection="1">
      <alignment horizontal="left"/>
    </xf>
    <xf numFmtId="165" fontId="63" fillId="0" borderId="0" xfId="345" quotePrefix="1" applyFont="1" applyFill="1" applyBorder="1" applyAlignment="1" applyProtection="1">
      <alignment horizontal="left"/>
    </xf>
    <xf numFmtId="165" fontId="63" fillId="0" borderId="36" xfId="345" quotePrefix="1" applyFont="1" applyFill="1" applyBorder="1" applyAlignment="1" applyProtection="1">
      <alignment horizontal="left"/>
    </xf>
    <xf numFmtId="165" fontId="63" fillId="0" borderId="29" xfId="345" quotePrefix="1" applyFont="1" applyFill="1" applyBorder="1" applyAlignment="1" applyProtection="1">
      <alignment horizontal="left"/>
    </xf>
    <xf numFmtId="165" fontId="63" fillId="0" borderId="29" xfId="345" applyFont="1" applyFill="1" applyBorder="1" applyAlignment="1" applyProtection="1">
      <alignment horizontal="left"/>
    </xf>
    <xf numFmtId="165" fontId="66" fillId="0" borderId="37" xfId="345" applyFont="1" applyFill="1" applyBorder="1" applyAlignment="1">
      <alignment horizontal="centerContinuous" vertical="center"/>
    </xf>
    <xf numFmtId="165" fontId="64" fillId="0" borderId="18" xfId="345" quotePrefix="1" applyFont="1" applyFill="1" applyBorder="1" applyAlignment="1" applyProtection="1">
      <alignment horizontal="left"/>
    </xf>
    <xf numFmtId="165" fontId="64" fillId="0" borderId="0" xfId="345" quotePrefix="1" applyFont="1" applyFill="1" applyBorder="1" applyAlignment="1" applyProtection="1">
      <alignment horizontal="left"/>
    </xf>
    <xf numFmtId="1" fontId="64" fillId="0" borderId="0" xfId="345" applyNumberFormat="1" applyFont="1" applyFill="1" applyBorder="1"/>
    <xf numFmtId="165" fontId="69" fillId="0" borderId="38" xfId="345" applyFont="1" applyFill="1" applyBorder="1" applyAlignment="1">
      <alignment horizontal="centerContinuous"/>
    </xf>
    <xf numFmtId="165" fontId="64" fillId="0" borderId="36" xfId="345" quotePrefix="1" applyFont="1" applyFill="1" applyBorder="1" applyAlignment="1" applyProtection="1">
      <alignment horizontal="left"/>
    </xf>
    <xf numFmtId="165" fontId="64" fillId="0" borderId="29" xfId="345" quotePrefix="1" applyFont="1" applyFill="1" applyBorder="1" applyAlignment="1" applyProtection="1">
      <alignment horizontal="left"/>
    </xf>
    <xf numFmtId="165" fontId="69" fillId="0" borderId="40" xfId="345" applyFont="1" applyFill="1" applyBorder="1" applyAlignment="1">
      <alignment horizontal="centerContinuous"/>
    </xf>
    <xf numFmtId="165" fontId="64" fillId="0" borderId="0" xfId="345" applyFont="1" applyFill="1" applyBorder="1" applyAlignment="1">
      <alignment vertical="center"/>
    </xf>
    <xf numFmtId="1" fontId="64" fillId="0" borderId="11" xfId="345" applyNumberFormat="1" applyFont="1" applyFill="1" applyBorder="1"/>
    <xf numFmtId="165" fontId="69" fillId="0" borderId="39" xfId="345" applyFont="1" applyFill="1" applyBorder="1" applyAlignment="1">
      <alignment horizontal="centerContinuous"/>
    </xf>
    <xf numFmtId="165" fontId="64" fillId="0" borderId="18" xfId="345" applyFont="1" applyFill="1" applyBorder="1" applyAlignment="1" applyProtection="1">
      <alignment horizontal="left"/>
    </xf>
    <xf numFmtId="165" fontId="69" fillId="0" borderId="41" xfId="345" applyFont="1" applyFill="1" applyBorder="1" applyAlignment="1">
      <alignment horizontal="centerContinuous"/>
    </xf>
    <xf numFmtId="1" fontId="64" fillId="0" borderId="29" xfId="345" applyNumberFormat="1" applyFont="1" applyFill="1" applyBorder="1"/>
    <xf numFmtId="165" fontId="64" fillId="0" borderId="10" xfId="345" quotePrefix="1" applyFont="1" applyFill="1" applyBorder="1" applyAlignment="1" applyProtection="1">
      <alignment horizontal="left"/>
    </xf>
    <xf numFmtId="165" fontId="64" fillId="0" borderId="11" xfId="345" quotePrefix="1" applyFont="1" applyFill="1" applyBorder="1" applyAlignment="1" applyProtection="1">
      <alignment horizontal="left"/>
    </xf>
    <xf numFmtId="165" fontId="69" fillId="0" borderId="46" xfId="345" applyFont="1" applyFill="1" applyBorder="1" applyAlignment="1">
      <alignment horizontal="centerContinuous"/>
    </xf>
    <xf numFmtId="165" fontId="64" fillId="0" borderId="36" xfId="345" applyFont="1" applyFill="1" applyBorder="1" applyAlignment="1" applyProtection="1">
      <alignment horizontal="left"/>
    </xf>
    <xf numFmtId="165" fontId="64" fillId="0" borderId="29" xfId="345" applyFont="1" applyFill="1" applyBorder="1" applyAlignment="1" applyProtection="1">
      <alignment horizontal="left"/>
    </xf>
    <xf numFmtId="165" fontId="64" fillId="0" borderId="0" xfId="345" quotePrefix="1" applyFont="1" applyFill="1" applyBorder="1" applyAlignment="1" applyProtection="1">
      <alignment horizontal="left"/>
      <protection locked="0"/>
    </xf>
    <xf numFmtId="165" fontId="64" fillId="0" borderId="0" xfId="345" applyFont="1" applyFill="1" applyBorder="1" applyAlignment="1" applyProtection="1">
      <alignment horizontal="left"/>
      <protection locked="0"/>
    </xf>
    <xf numFmtId="165" fontId="64" fillId="0" borderId="29" xfId="345" quotePrefix="1" applyFont="1" applyFill="1" applyBorder="1" applyAlignment="1" applyProtection="1">
      <alignment horizontal="left"/>
      <protection locked="0"/>
    </xf>
    <xf numFmtId="165" fontId="87" fillId="0" borderId="0" xfId="345" applyFont="1" applyFill="1" applyAlignment="1">
      <alignment vertical="center"/>
    </xf>
    <xf numFmtId="1" fontId="64" fillId="0" borderId="10" xfId="343" applyNumberFormat="1" applyFont="1" applyFill="1" applyBorder="1"/>
    <xf numFmtId="171" fontId="75" fillId="0" borderId="0" xfId="343" applyNumberFormat="1" applyFont="1" applyFill="1" applyBorder="1" applyAlignment="1" applyProtection="1">
      <alignment horizontal="right" vertical="center"/>
    </xf>
    <xf numFmtId="171" fontId="75" fillId="0" borderId="29" xfId="343" applyNumberFormat="1" applyFont="1" applyFill="1" applyBorder="1" applyAlignment="1" applyProtection="1">
      <alignment horizontal="right" vertical="center"/>
    </xf>
    <xf numFmtId="165" fontId="63" fillId="0" borderId="0" xfId="339" applyFont="1" applyAlignment="1" applyProtection="1">
      <alignment horizontal="left"/>
    </xf>
    <xf numFmtId="0" fontId="63" fillId="0" borderId="0" xfId="449" applyFont="1" applyAlignment="1"/>
    <xf numFmtId="3" fontId="64" fillId="0" borderId="0" xfId="449" applyNumberFormat="1" applyFont="1" applyAlignment="1"/>
    <xf numFmtId="3" fontId="64" fillId="0" borderId="0" xfId="449" applyNumberFormat="1" applyFont="1"/>
    <xf numFmtId="0" fontId="52" fillId="0" borderId="0" xfId="449" applyFont="1"/>
    <xf numFmtId="0" fontId="64" fillId="0" borderId="0" xfId="449" quotePrefix="1" applyFont="1" applyAlignment="1"/>
    <xf numFmtId="0" fontId="63" fillId="0" borderId="0" xfId="449" applyFont="1" applyAlignment="1">
      <alignment horizontal="centerContinuous" vertical="center"/>
    </xf>
    <xf numFmtId="0" fontId="64" fillId="0" borderId="0" xfId="449" quotePrefix="1" applyFont="1" applyAlignment="1">
      <alignment horizontal="centerContinuous"/>
    </xf>
    <xf numFmtId="3" fontId="64" fillId="0" borderId="0" xfId="449" applyNumberFormat="1" applyFont="1" applyAlignment="1">
      <alignment horizontal="centerContinuous"/>
    </xf>
    <xf numFmtId="0" fontId="64" fillId="0" borderId="0" xfId="449" applyFont="1"/>
    <xf numFmtId="3" fontId="64" fillId="0" borderId="29" xfId="449" applyNumberFormat="1" applyFont="1" applyBorder="1"/>
    <xf numFmtId="3" fontId="63" fillId="0" borderId="0" xfId="449" applyNumberFormat="1" applyFont="1" applyAlignment="1">
      <alignment horizontal="centerContinuous"/>
    </xf>
    <xf numFmtId="3" fontId="66" fillId="0" borderId="0" xfId="449" applyNumberFormat="1" applyFont="1" applyAlignment="1">
      <alignment horizontal="centerContinuous"/>
    </xf>
    <xf numFmtId="0" fontId="69" fillId="0" borderId="15" xfId="449" applyFont="1" applyBorder="1"/>
    <xf numFmtId="0" fontId="66" fillId="0" borderId="15" xfId="449" applyFont="1" applyBorder="1" applyAlignment="1">
      <alignment horizontal="centerContinuous" vertical="top"/>
    </xf>
    <xf numFmtId="3" fontId="66" fillId="0" borderId="29" xfId="449" applyNumberFormat="1" applyFont="1" applyBorder="1" applyAlignment="1">
      <alignment horizontal="centerContinuous" vertical="top"/>
    </xf>
    <xf numFmtId="3" fontId="66" fillId="0" borderId="28" xfId="449" applyNumberFormat="1" applyFont="1" applyBorder="1" applyAlignment="1">
      <alignment horizontal="centerContinuous"/>
    </xf>
    <xf numFmtId="3" fontId="66" fillId="0" borderId="45" xfId="449" applyNumberFormat="1" applyFont="1" applyBorder="1" applyAlignment="1">
      <alignment horizontal="centerContinuous"/>
    </xf>
    <xf numFmtId="3" fontId="66" fillId="0" borderId="28" xfId="449" applyNumberFormat="1" applyFont="1" applyBorder="1" applyAlignment="1">
      <alignment horizontal="centerContinuous" vertical="top"/>
    </xf>
    <xf numFmtId="0" fontId="66" fillId="0" borderId="20" xfId="449" applyFont="1" applyBorder="1" applyAlignment="1">
      <alignment horizontal="center"/>
    </xf>
    <xf numFmtId="0" fontId="66" fillId="0" borderId="20" xfId="449" applyFont="1" applyBorder="1" applyAlignment="1">
      <alignment horizontal="centerContinuous"/>
    </xf>
    <xf numFmtId="3" fontId="66" fillId="0" borderId="35" xfId="449" applyNumberFormat="1" applyFont="1" applyBorder="1" applyAlignment="1">
      <alignment horizontal="center"/>
    </xf>
    <xf numFmtId="3" fontId="66" fillId="0" borderId="35" xfId="449" quotePrefix="1" applyNumberFormat="1" applyFont="1" applyBorder="1" applyAlignment="1">
      <alignment horizontal="center"/>
    </xf>
    <xf numFmtId="0" fontId="66" fillId="0" borderId="23" xfId="449" applyFont="1" applyBorder="1"/>
    <xf numFmtId="0" fontId="66" fillId="0" borderId="23" xfId="449" applyFont="1" applyBorder="1" applyAlignment="1">
      <alignment horizontal="centerContinuous"/>
    </xf>
    <xf numFmtId="0" fontId="70" fillId="0" borderId="0" xfId="449" applyFont="1"/>
    <xf numFmtId="0" fontId="68" fillId="0" borderId="23" xfId="449" quotePrefix="1" applyFont="1" applyBorder="1" applyAlignment="1">
      <alignment horizontal="center" vertical="center"/>
    </xf>
    <xf numFmtId="0" fontId="68" fillId="0" borderId="42" xfId="449" quotePrefix="1" applyFont="1" applyBorder="1" applyAlignment="1">
      <alignment horizontal="center" vertical="center"/>
    </xf>
    <xf numFmtId="3" fontId="68" fillId="0" borderId="45" xfId="449" quotePrefix="1" applyNumberFormat="1" applyFont="1" applyBorder="1" applyAlignment="1">
      <alignment horizontal="center" vertical="center"/>
    </xf>
    <xf numFmtId="0" fontId="52" fillId="0" borderId="0" xfId="449" applyFont="1" applyAlignment="1">
      <alignment horizontal="center" vertical="center"/>
    </xf>
    <xf numFmtId="0" fontId="63" fillId="0" borderId="23" xfId="449" applyFont="1" applyBorder="1"/>
    <xf numFmtId="0" fontId="63" fillId="0" borderId="42" xfId="449" applyFont="1" applyBorder="1"/>
    <xf numFmtId="3" fontId="70" fillId="0" borderId="0" xfId="449" applyNumberFormat="1" applyFont="1" applyBorder="1"/>
    <xf numFmtId="0" fontId="63" fillId="0" borderId="15" xfId="449" applyFont="1" applyBorder="1"/>
    <xf numFmtId="0" fontId="63" fillId="0" borderId="23" xfId="449" quotePrefix="1" applyFont="1" applyBorder="1"/>
    <xf numFmtId="0" fontId="63" fillId="0" borderId="20" xfId="449" applyFont="1" applyBorder="1"/>
    <xf numFmtId="0" fontId="64" fillId="0" borderId="20" xfId="449" quotePrefix="1" applyFont="1" applyBorder="1"/>
    <xf numFmtId="0" fontId="69" fillId="0" borderId="20" xfId="449" quotePrefix="1" applyFont="1" applyBorder="1"/>
    <xf numFmtId="0" fontId="64" fillId="0" borderId="23" xfId="449" applyFont="1" applyBorder="1"/>
    <xf numFmtId="165" fontId="70" fillId="0" borderId="0" xfId="339" applyFont="1" applyAlignment="1" applyProtection="1">
      <alignment horizontal="left"/>
    </xf>
    <xf numFmtId="165" fontId="52" fillId="0" borderId="0" xfId="339" applyFont="1"/>
    <xf numFmtId="165" fontId="63" fillId="0" borderId="0" xfId="339" applyFont="1" applyAlignment="1" applyProtection="1">
      <alignment horizontal="centerContinuous"/>
    </xf>
    <xf numFmtId="165" fontId="70" fillId="0" borderId="0" xfId="339" applyFont="1" applyAlignment="1" applyProtection="1">
      <alignment horizontal="centerContinuous"/>
    </xf>
    <xf numFmtId="165" fontId="66" fillId="0" borderId="0" xfId="339" applyFont="1" applyAlignment="1" applyProtection="1">
      <alignment horizontal="right"/>
    </xf>
    <xf numFmtId="165" fontId="64" fillId="0" borderId="16" xfId="339" applyFont="1" applyBorder="1"/>
    <xf numFmtId="0" fontId="63" fillId="0" borderId="0" xfId="449" quotePrefix="1" applyFont="1" applyFill="1" applyBorder="1"/>
    <xf numFmtId="165" fontId="70" fillId="0" borderId="0" xfId="339" applyFont="1" applyFill="1"/>
    <xf numFmtId="165" fontId="52" fillId="0" borderId="0" xfId="339" applyFont="1" applyFill="1"/>
    <xf numFmtId="165" fontId="66" fillId="0" borderId="21" xfId="339" applyFont="1" applyBorder="1" applyAlignment="1" applyProtection="1">
      <alignment horizontal="center"/>
    </xf>
    <xf numFmtId="165" fontId="66" fillId="0" borderId="17" xfId="339" applyFont="1" applyBorder="1" applyAlignment="1" applyProtection="1">
      <alignment horizontal="center"/>
    </xf>
    <xf numFmtId="165" fontId="66" fillId="0" borderId="35" xfId="339" applyFont="1" applyBorder="1" applyAlignment="1" applyProtection="1">
      <alignment horizontal="center"/>
    </xf>
    <xf numFmtId="165" fontId="66" fillId="0" borderId="35" xfId="339" applyFont="1" applyBorder="1" applyAlignment="1" applyProtection="1">
      <alignment horizontal="left"/>
    </xf>
    <xf numFmtId="165" fontId="66" fillId="0" borderId="15" xfId="339" applyFont="1" applyBorder="1" applyAlignment="1" applyProtection="1">
      <alignment horizontal="left"/>
    </xf>
    <xf numFmtId="165" fontId="63" fillId="0" borderId="25" xfId="339" applyFont="1" applyBorder="1"/>
    <xf numFmtId="165" fontId="66" fillId="0" borderId="26" xfId="339" applyFont="1" applyBorder="1" applyAlignment="1">
      <alignment horizontal="center"/>
    </xf>
    <xf numFmtId="0" fontId="66" fillId="0" borderId="22" xfId="339" quotePrefix="1" applyNumberFormat="1" applyFont="1" applyBorder="1" applyAlignment="1" applyProtection="1">
      <alignment horizontal="center"/>
    </xf>
    <xf numFmtId="165" fontId="66" fillId="0" borderId="23" xfId="339" quotePrefix="1" applyFont="1" applyBorder="1" applyAlignment="1" applyProtection="1">
      <alignment horizontal="center"/>
    </xf>
    <xf numFmtId="165" fontId="68" fillId="0" borderId="55" xfId="339" applyFont="1" applyBorder="1" applyAlignment="1" applyProtection="1">
      <alignment horizontal="center" vertical="center"/>
    </xf>
    <xf numFmtId="165" fontId="68" fillId="0" borderId="40" xfId="339" applyFont="1" applyBorder="1" applyAlignment="1" applyProtection="1">
      <alignment horizontal="center" vertical="center"/>
    </xf>
    <xf numFmtId="165" fontId="68" fillId="0" borderId="26" xfId="339" applyFont="1" applyBorder="1" applyAlignment="1" applyProtection="1">
      <alignment horizontal="center" vertical="center"/>
    </xf>
    <xf numFmtId="165" fontId="68" fillId="0" borderId="22" xfId="339" applyFont="1" applyBorder="1" applyAlignment="1" applyProtection="1">
      <alignment horizontal="center" vertical="center"/>
    </xf>
    <xf numFmtId="165" fontId="68" fillId="0" borderId="0" xfId="339" applyFont="1"/>
    <xf numFmtId="165" fontId="63" fillId="0" borderId="0" xfId="339" applyFont="1" applyFill="1"/>
    <xf numFmtId="165" fontId="72" fillId="0" borderId="0" xfId="339" applyFont="1" applyFill="1"/>
    <xf numFmtId="165" fontId="68" fillId="0" borderId="0" xfId="339" applyFont="1" applyFill="1"/>
    <xf numFmtId="165" fontId="64" fillId="0" borderId="21" xfId="339" quotePrefix="1" applyFont="1" applyBorder="1" applyAlignment="1" applyProtection="1">
      <alignment horizontal="left"/>
    </xf>
    <xf numFmtId="165" fontId="63" fillId="0" borderId="0" xfId="339" quotePrefix="1" applyFont="1" applyFill="1" applyBorder="1" applyAlignment="1" applyProtection="1">
      <alignment horizontal="left"/>
    </xf>
    <xf numFmtId="165" fontId="70" fillId="0" borderId="0" xfId="339" applyFont="1"/>
    <xf numFmtId="165" fontId="64" fillId="0" borderId="25" xfId="339" applyFont="1" applyBorder="1"/>
    <xf numFmtId="165" fontId="63" fillId="0" borderId="0" xfId="339" applyFont="1"/>
    <xf numFmtId="0" fontId="90" fillId="0" borderId="0" xfId="0" applyFont="1" applyAlignment="1"/>
    <xf numFmtId="0" fontId="85" fillId="0" borderId="0" xfId="0" applyFont="1"/>
    <xf numFmtId="0" fontId="93" fillId="0" borderId="0" xfId="0" applyFont="1"/>
    <xf numFmtId="165" fontId="63" fillId="0" borderId="0" xfId="451" applyFont="1" applyAlignment="1">
      <alignment horizontal="centerContinuous"/>
    </xf>
    <xf numFmtId="165" fontId="64" fillId="0" borderId="0" xfId="451" applyFont="1" applyAlignment="1">
      <alignment horizontal="centerContinuous"/>
    </xf>
    <xf numFmtId="165" fontId="64" fillId="0" borderId="0" xfId="451" applyFont="1" applyAlignment="1"/>
    <xf numFmtId="165" fontId="64" fillId="0" borderId="0" xfId="451" applyFont="1"/>
    <xf numFmtId="165" fontId="64" fillId="0" borderId="0" xfId="451" applyFont="1" applyAlignment="1" applyProtection="1">
      <alignment horizontal="centerContinuous"/>
    </xf>
    <xf numFmtId="165" fontId="64" fillId="0" borderId="0" xfId="451" applyFont="1" applyAlignment="1">
      <alignment horizontal="right"/>
    </xf>
    <xf numFmtId="165" fontId="64" fillId="0" borderId="0" xfId="451" applyFont="1" applyAlignment="1" applyProtection="1">
      <alignment horizontal="right"/>
    </xf>
    <xf numFmtId="165" fontId="63" fillId="0" borderId="0" xfId="451" applyFont="1" applyAlignment="1" applyProtection="1">
      <alignment horizontal="left"/>
    </xf>
    <xf numFmtId="165" fontId="64" fillId="0" borderId="0" xfId="451" applyFont="1" applyAlignment="1" applyProtection="1">
      <alignment horizontal="left"/>
    </xf>
    <xf numFmtId="0" fontId="64" fillId="0" borderId="0" xfId="0" applyFont="1" applyAlignment="1" applyProtection="1">
      <alignment horizontal="right"/>
    </xf>
    <xf numFmtId="0" fontId="64" fillId="0" borderId="0" xfId="0" applyFont="1" applyAlignment="1" applyProtection="1">
      <alignment horizontal="left"/>
    </xf>
    <xf numFmtId="165" fontId="63" fillId="0" borderId="0" xfId="451" applyFont="1"/>
    <xf numFmtId="0" fontId="82" fillId="0" borderId="0" xfId="0" applyFont="1" applyAlignment="1" applyProtection="1">
      <alignment horizontal="left"/>
    </xf>
    <xf numFmtId="0" fontId="81" fillId="0" borderId="0" xfId="0" applyFont="1"/>
    <xf numFmtId="165" fontId="64" fillId="0" borderId="0" xfId="451" applyFont="1" applyFill="1"/>
    <xf numFmtId="0" fontId="64" fillId="0" borderId="0" xfId="0" applyFont="1" applyFill="1" applyAlignment="1" applyProtection="1">
      <alignment horizontal="right"/>
    </xf>
    <xf numFmtId="0" fontId="82" fillId="0" borderId="0" xfId="0" applyFont="1"/>
    <xf numFmtId="0" fontId="81" fillId="0" borderId="0" xfId="0" applyFont="1" applyAlignment="1" applyProtection="1">
      <alignment horizontal="left"/>
    </xf>
    <xf numFmtId="165" fontId="81" fillId="0" borderId="0" xfId="451" applyFont="1"/>
    <xf numFmtId="0" fontId="81" fillId="0" borderId="0" xfId="0" applyFont="1" applyAlignment="1" applyProtection="1">
      <alignment horizontal="right"/>
    </xf>
    <xf numFmtId="0" fontId="82" fillId="0" borderId="0" xfId="0" applyFont="1" applyFill="1" applyAlignment="1" applyProtection="1">
      <alignment horizontal="left"/>
    </xf>
    <xf numFmtId="171" fontId="73" fillId="0" borderId="0" xfId="343" applyNumberFormat="1" applyFont="1" applyFill="1" applyBorder="1" applyAlignment="1" applyProtection="1">
      <alignment horizontal="right" vertical="center"/>
    </xf>
    <xf numFmtId="171" fontId="73" fillId="0" borderId="35" xfId="343" applyNumberFormat="1" applyFont="1" applyFill="1" applyBorder="1" applyAlignment="1" applyProtection="1">
      <alignment horizontal="right" vertical="center"/>
    </xf>
    <xf numFmtId="171" fontId="73" fillId="0" borderId="29" xfId="343" applyNumberFormat="1" applyFont="1" applyFill="1" applyBorder="1" applyAlignment="1" applyProtection="1">
      <alignment horizontal="right" vertical="center"/>
    </xf>
    <xf numFmtId="171" fontId="73" fillId="0" borderId="37" xfId="343" applyNumberFormat="1" applyFont="1" applyFill="1" applyBorder="1" applyAlignment="1" applyProtection="1">
      <alignment horizontal="right" vertical="center"/>
    </xf>
    <xf numFmtId="171" fontId="75" fillId="0" borderId="35" xfId="343" applyNumberFormat="1" applyFont="1" applyFill="1" applyBorder="1" applyAlignment="1" applyProtection="1">
      <alignment horizontal="right" vertical="center"/>
    </xf>
    <xf numFmtId="171" fontId="75" fillId="0" borderId="37" xfId="343" applyNumberFormat="1" applyFont="1" applyFill="1" applyBorder="1" applyAlignment="1" applyProtection="1">
      <alignment horizontal="right" vertical="center"/>
    </xf>
    <xf numFmtId="171" fontId="75" fillId="0" borderId="36" xfId="343" applyNumberFormat="1" applyFont="1" applyFill="1" applyBorder="1" applyAlignment="1" applyProtection="1">
      <alignment horizontal="right" vertical="center"/>
    </xf>
    <xf numFmtId="167" fontId="64" fillId="0" borderId="0" xfId="449" applyNumberFormat="1" applyFont="1" applyFill="1" applyBorder="1"/>
    <xf numFmtId="0" fontId="52" fillId="0" borderId="0" xfId="449" applyFont="1" applyFill="1" applyBorder="1"/>
    <xf numFmtId="165" fontId="81" fillId="0" borderId="0" xfId="340" applyFont="1" applyFill="1" applyBorder="1"/>
    <xf numFmtId="167" fontId="64" fillId="0" borderId="35" xfId="450" applyNumberFormat="1" applyFont="1" applyFill="1" applyBorder="1" applyProtection="1"/>
    <xf numFmtId="165" fontId="52" fillId="0" borderId="0" xfId="339" applyFont="1" applyFill="1" applyBorder="1"/>
    <xf numFmtId="167" fontId="64" fillId="0" borderId="22" xfId="0" applyNumberFormat="1" applyFont="1" applyFill="1" applyBorder="1" applyProtection="1"/>
    <xf numFmtId="165" fontId="66" fillId="0" borderId="56" xfId="340" quotePrefix="1" applyFont="1" applyBorder="1" applyAlignment="1" applyProtection="1">
      <alignment horizontal="center" vertical="center"/>
    </xf>
    <xf numFmtId="165" fontId="66" fillId="0" borderId="57" xfId="340" applyFont="1" applyBorder="1" applyAlignment="1" applyProtection="1">
      <alignment horizontal="center" vertical="center"/>
    </xf>
    <xf numFmtId="165" fontId="66" fillId="0" borderId="44" xfId="340" applyFont="1" applyBorder="1" applyAlignment="1">
      <alignment horizontal="center" vertical="center"/>
    </xf>
    <xf numFmtId="165" fontId="63" fillId="0" borderId="0" xfId="466" applyFont="1" applyAlignment="1">
      <alignment horizontal="left"/>
    </xf>
    <xf numFmtId="165" fontId="69" fillId="0" borderId="0" xfId="467" applyFont="1"/>
    <xf numFmtId="165" fontId="66" fillId="0" borderId="0" xfId="467" applyFont="1" applyAlignment="1">
      <alignment horizontal="centerContinuous"/>
    </xf>
    <xf numFmtId="165" fontId="69" fillId="0" borderId="0" xfId="467" applyFont="1" applyAlignment="1">
      <alignment horizontal="centerContinuous"/>
    </xf>
    <xf numFmtId="165" fontId="69" fillId="0" borderId="47" xfId="467" applyFont="1" applyBorder="1"/>
    <xf numFmtId="165" fontId="66" fillId="0" borderId="12" xfId="467" applyFont="1" applyBorder="1"/>
    <xf numFmtId="165" fontId="66" fillId="0" borderId="15" xfId="467" applyFont="1" applyBorder="1" applyAlignment="1" applyProtection="1">
      <alignment horizontal="center"/>
    </xf>
    <xf numFmtId="165" fontId="66" fillId="0" borderId="17" xfId="467" applyFont="1" applyBorder="1" applyAlignment="1" applyProtection="1">
      <alignment horizontal="center"/>
    </xf>
    <xf numFmtId="165" fontId="69" fillId="0" borderId="18" xfId="467" applyFont="1" applyBorder="1"/>
    <xf numFmtId="165" fontId="66" fillId="0" borderId="0" xfId="467" applyFont="1" applyBorder="1" applyAlignment="1" applyProtection="1">
      <alignment horizontal="centerContinuous"/>
    </xf>
    <xf numFmtId="165" fontId="66" fillId="0" borderId="20" xfId="467" applyFont="1" applyBorder="1" applyAlignment="1" applyProtection="1">
      <alignment horizontal="center"/>
    </xf>
    <xf numFmtId="165" fontId="69" fillId="0" borderId="58" xfId="467" applyFont="1" applyBorder="1"/>
    <xf numFmtId="165" fontId="66" fillId="0" borderId="24" xfId="467" applyFont="1" applyBorder="1"/>
    <xf numFmtId="165" fontId="68" fillId="0" borderId="42" xfId="467" applyFont="1" applyBorder="1" applyAlignment="1" applyProtection="1">
      <alignment horizontal="center" vertical="center"/>
    </xf>
    <xf numFmtId="165" fontId="68" fillId="0" borderId="45" xfId="467" applyFont="1" applyBorder="1" applyAlignment="1" applyProtection="1">
      <alignment horizontal="center" vertical="center"/>
    </xf>
    <xf numFmtId="165" fontId="68" fillId="0" borderId="0" xfId="467" applyFont="1" applyBorder="1" applyAlignment="1">
      <alignment horizontal="centerContinuous"/>
    </xf>
    <xf numFmtId="165" fontId="64" fillId="0" borderId="19" xfId="467" quotePrefix="1" applyFont="1" applyBorder="1" applyAlignment="1" applyProtection="1">
      <alignment horizontal="left"/>
    </xf>
    <xf numFmtId="165" fontId="64" fillId="0" borderId="0" xfId="467" quotePrefix="1" applyFont="1" applyBorder="1" applyAlignment="1" applyProtection="1">
      <alignment horizontal="left"/>
    </xf>
    <xf numFmtId="167" fontId="64" fillId="25" borderId="23" xfId="467" applyNumberFormat="1" applyFont="1" applyFill="1" applyBorder="1" applyAlignment="1" applyProtection="1">
      <alignment horizontal="right"/>
    </xf>
    <xf numFmtId="167" fontId="64" fillId="0" borderId="29" xfId="467" applyNumberFormat="1" applyFont="1" applyFill="1" applyBorder="1" applyAlignment="1" applyProtection="1">
      <alignment horizontal="right"/>
    </xf>
    <xf numFmtId="167" fontId="64" fillId="0" borderId="26" xfId="467" applyNumberFormat="1" applyFont="1" applyFill="1" applyBorder="1" applyAlignment="1" applyProtection="1">
      <alignment horizontal="right"/>
    </xf>
    <xf numFmtId="165" fontId="69" fillId="0" borderId="0" xfId="467" applyFont="1" applyBorder="1" applyAlignment="1" applyProtection="1">
      <alignment horizontal="left"/>
    </xf>
    <xf numFmtId="167" fontId="69" fillId="0" borderId="0" xfId="467" applyNumberFormat="1" applyFont="1" applyBorder="1" applyAlignment="1" applyProtection="1">
      <alignment horizontal="left"/>
    </xf>
    <xf numFmtId="167" fontId="69" fillId="0" borderId="0" xfId="467" applyNumberFormat="1" applyFont="1" applyBorder="1" applyProtection="1"/>
    <xf numFmtId="165" fontId="69" fillId="0" borderId="0" xfId="467" quotePrefix="1" applyFont="1" applyBorder="1" applyAlignment="1" applyProtection="1">
      <alignment horizontal="left"/>
    </xf>
    <xf numFmtId="0" fontId="0" fillId="0" borderId="0" xfId="0" applyFill="1"/>
    <xf numFmtId="0" fontId="103" fillId="0" borderId="0" xfId="0" applyFont="1" applyFill="1"/>
    <xf numFmtId="171" fontId="73" fillId="0" borderId="20" xfId="340" applyNumberFormat="1" applyFont="1" applyFill="1" applyBorder="1" applyAlignment="1" applyProtection="1">
      <alignment horizontal="right"/>
    </xf>
    <xf numFmtId="165" fontId="84" fillId="0" borderId="34" xfId="340" quotePrefix="1" applyFont="1" applyBorder="1" applyAlignment="1" applyProtection="1">
      <alignment horizontal="center" vertical="center"/>
    </xf>
    <xf numFmtId="165" fontId="68" fillId="0" borderId="34" xfId="341" quotePrefix="1" applyFont="1" applyBorder="1" applyAlignment="1" applyProtection="1">
      <alignment horizontal="center" vertical="center"/>
    </xf>
    <xf numFmtId="165" fontId="66" fillId="0" borderId="43" xfId="341" applyFont="1" applyBorder="1" applyAlignment="1" applyProtection="1">
      <alignment horizontal="center" vertical="center"/>
    </xf>
    <xf numFmtId="165" fontId="66" fillId="0" borderId="20" xfId="341" applyFont="1" applyBorder="1" applyAlignment="1" applyProtection="1">
      <alignment horizontal="center" vertical="center"/>
    </xf>
    <xf numFmtId="165" fontId="66" fillId="0" borderId="22" xfId="341" quotePrefix="1" applyFont="1" applyBorder="1" applyAlignment="1" applyProtection="1">
      <alignment horizontal="center" vertical="center"/>
    </xf>
    <xf numFmtId="165" fontId="104" fillId="0" borderId="0" xfId="342" applyFont="1" applyFill="1" applyAlignment="1">
      <alignment vertical="center"/>
    </xf>
    <xf numFmtId="165" fontId="69" fillId="0" borderId="0" xfId="342" applyFont="1" applyFill="1" applyAlignment="1">
      <alignment vertical="center"/>
    </xf>
    <xf numFmtId="165" fontId="68" fillId="0" borderId="27" xfId="467" applyFont="1" applyBorder="1" applyAlignment="1" applyProtection="1">
      <alignment horizontal="center" vertical="center"/>
    </xf>
    <xf numFmtId="165" fontId="66" fillId="0" borderId="18" xfId="467" applyFont="1" applyBorder="1" applyAlignment="1" applyProtection="1">
      <alignment horizontal="center"/>
    </xf>
    <xf numFmtId="165" fontId="66" fillId="0" borderId="17" xfId="467" applyFont="1" applyBorder="1" applyAlignment="1" applyProtection="1">
      <alignment horizontal="centerContinuous"/>
    </xf>
    <xf numFmtId="165" fontId="66" fillId="0" borderId="20" xfId="467" applyFont="1" applyBorder="1" applyAlignment="1" applyProtection="1">
      <alignment horizontal="centerContinuous"/>
    </xf>
    <xf numFmtId="167" fontId="64" fillId="0" borderId="23" xfId="467" applyNumberFormat="1" applyFont="1" applyFill="1" applyBorder="1" applyProtection="1"/>
    <xf numFmtId="165" fontId="66" fillId="0" borderId="10" xfId="467" applyFont="1" applyBorder="1" applyAlignment="1" applyProtection="1">
      <alignment horizontal="center"/>
    </xf>
    <xf numFmtId="165" fontId="66" fillId="0" borderId="0" xfId="467" applyFont="1" applyAlignment="1" applyProtection="1">
      <alignment horizontal="right"/>
    </xf>
    <xf numFmtId="165" fontId="101" fillId="0" borderId="0" xfId="341" applyFont="1" applyAlignment="1">
      <alignment horizontal="center"/>
    </xf>
    <xf numFmtId="173" fontId="57" fillId="0" borderId="0" xfId="329" applyNumberFormat="1" applyFont="1"/>
    <xf numFmtId="165" fontId="64" fillId="25" borderId="0" xfId="483" applyNumberFormat="1" applyFont="1" applyFill="1"/>
    <xf numFmtId="165" fontId="64" fillId="25" borderId="0" xfId="483" applyNumberFormat="1" applyFont="1" applyFill="1" applyBorder="1"/>
    <xf numFmtId="165" fontId="81" fillId="25" borderId="0" xfId="483" applyNumberFormat="1" applyFont="1" applyFill="1"/>
    <xf numFmtId="165" fontId="63" fillId="25" borderId="0" xfId="483" applyNumberFormat="1" applyFont="1" applyFill="1" applyAlignment="1" applyProtection="1">
      <alignment horizontal="centerContinuous"/>
    </xf>
    <xf numFmtId="165" fontId="64" fillId="25" borderId="0" xfId="483" applyNumberFormat="1" applyFont="1" applyFill="1" applyAlignment="1">
      <alignment horizontal="centerContinuous"/>
    </xf>
    <xf numFmtId="165" fontId="64" fillId="25" borderId="0" xfId="483" applyNumberFormat="1" applyFont="1" applyFill="1" applyBorder="1" applyAlignment="1">
      <alignment horizontal="centerContinuous"/>
    </xf>
    <xf numFmtId="165" fontId="64" fillId="25" borderId="29" xfId="483" applyNumberFormat="1" applyFont="1" applyFill="1" applyBorder="1"/>
    <xf numFmtId="165" fontId="66" fillId="25" borderId="29" xfId="483" applyNumberFormat="1" applyFont="1" applyFill="1" applyBorder="1" applyAlignment="1">
      <alignment horizontal="right"/>
    </xf>
    <xf numFmtId="165" fontId="64" fillId="25" borderId="10" xfId="483" applyNumberFormat="1" applyFont="1" applyFill="1" applyBorder="1"/>
    <xf numFmtId="165" fontId="64" fillId="25" borderId="14" xfId="483" applyNumberFormat="1" applyFont="1" applyFill="1" applyBorder="1"/>
    <xf numFmtId="165" fontId="64" fillId="25" borderId="18" xfId="483" applyNumberFormat="1" applyFont="1" applyFill="1" applyBorder="1"/>
    <xf numFmtId="165" fontId="63" fillId="25" borderId="35" xfId="483" applyNumberFormat="1" applyFont="1" applyFill="1" applyBorder="1" applyAlignment="1" applyProtection="1">
      <alignment horizontal="centerContinuous"/>
    </xf>
    <xf numFmtId="165" fontId="81" fillId="25" borderId="0" xfId="483" applyNumberFormat="1" applyFont="1" applyFill="1" applyAlignment="1" applyProtection="1">
      <alignment horizontal="center"/>
    </xf>
    <xf numFmtId="165" fontId="63" fillId="25" borderId="35" xfId="483" applyNumberFormat="1" applyFont="1" applyFill="1" applyBorder="1" applyAlignment="1" applyProtection="1">
      <alignment horizontal="center"/>
    </xf>
    <xf numFmtId="165" fontId="66" fillId="25" borderId="18" xfId="483" applyNumberFormat="1" applyFont="1" applyFill="1" applyBorder="1" applyAlignment="1">
      <alignment horizontal="centerContinuous"/>
    </xf>
    <xf numFmtId="165" fontId="66" fillId="25" borderId="11" xfId="483" applyNumberFormat="1" applyFont="1" applyFill="1" applyBorder="1" applyAlignment="1">
      <alignment horizontal="centerContinuous"/>
    </xf>
    <xf numFmtId="165" fontId="107" fillId="25" borderId="28" xfId="483" applyNumberFormat="1" applyFont="1" applyFill="1" applyBorder="1" applyAlignment="1">
      <alignment horizontal="left"/>
    </xf>
    <xf numFmtId="165" fontId="107" fillId="25" borderId="37" xfId="483" applyNumberFormat="1" applyFont="1" applyFill="1" applyBorder="1" applyAlignment="1">
      <alignment horizontal="left"/>
    </xf>
    <xf numFmtId="165" fontId="108" fillId="25" borderId="0" xfId="483" applyNumberFormat="1" applyFont="1" applyFill="1" applyBorder="1" applyAlignment="1" applyProtection="1">
      <alignment horizontal="center"/>
      <protection locked="0"/>
    </xf>
    <xf numFmtId="165" fontId="70" fillId="25" borderId="15" xfId="483" applyNumberFormat="1" applyFont="1" applyFill="1" applyBorder="1" applyAlignment="1">
      <alignment horizontal="center"/>
    </xf>
    <xf numFmtId="165" fontId="63" fillId="25" borderId="35" xfId="483" applyNumberFormat="1" applyFont="1" applyFill="1" applyBorder="1" applyAlignment="1" applyProtection="1">
      <alignment horizontal="left"/>
    </xf>
    <xf numFmtId="165" fontId="63" fillId="25" borderId="18" xfId="483" applyNumberFormat="1" applyFont="1" applyFill="1" applyBorder="1" applyAlignment="1" applyProtection="1">
      <alignment horizontal="center"/>
    </xf>
    <xf numFmtId="165" fontId="66" fillId="25" borderId="10" xfId="483" applyNumberFormat="1" applyFont="1" applyFill="1" applyBorder="1" applyAlignment="1"/>
    <xf numFmtId="165" fontId="107" fillId="25" borderId="29" xfId="483" applyNumberFormat="1" applyFont="1" applyFill="1" applyBorder="1" applyAlignment="1">
      <alignment horizontal="left"/>
    </xf>
    <xf numFmtId="165" fontId="70" fillId="25" borderId="18" xfId="483" applyNumberFormat="1" applyFont="1" applyFill="1" applyBorder="1" applyAlignment="1" applyProtection="1">
      <alignment horizontal="center"/>
    </xf>
    <xf numFmtId="165" fontId="70" fillId="25" borderId="20" xfId="483" applyNumberFormat="1" applyFont="1" applyFill="1" applyBorder="1" applyAlignment="1">
      <alignment horizontal="center"/>
    </xf>
    <xf numFmtId="165" fontId="52" fillId="25" borderId="35" xfId="483" applyNumberFormat="1" applyFont="1" applyFill="1" applyBorder="1" applyAlignment="1" applyProtection="1">
      <alignment horizontal="left"/>
      <protection locked="0"/>
    </xf>
    <xf numFmtId="165" fontId="63" fillId="25" borderId="0" xfId="483" applyNumberFormat="1" applyFont="1" applyFill="1" applyBorder="1" applyAlignment="1" applyProtection="1">
      <alignment horizontal="center"/>
    </xf>
    <xf numFmtId="165" fontId="63" fillId="25" borderId="20" xfId="483" applyNumberFormat="1" applyFont="1" applyFill="1" applyBorder="1" applyAlignment="1" applyProtection="1">
      <alignment horizontal="center"/>
    </xf>
    <xf numFmtId="165" fontId="70" fillId="25" borderId="35" xfId="483" applyNumberFormat="1" applyFont="1" applyFill="1" applyBorder="1" applyAlignment="1" applyProtection="1">
      <alignment horizontal="center"/>
    </xf>
    <xf numFmtId="165" fontId="64" fillId="25" borderId="36" xfId="483" applyNumberFormat="1" applyFont="1" applyFill="1" applyBorder="1"/>
    <xf numFmtId="165" fontId="52" fillId="25" borderId="22" xfId="483" applyNumberFormat="1" applyFont="1" applyFill="1" applyBorder="1" applyAlignment="1">
      <alignment horizontal="left"/>
    </xf>
    <xf numFmtId="165" fontId="71" fillId="25" borderId="58" xfId="483" quotePrefix="1" applyNumberFormat="1" applyFont="1" applyFill="1" applyBorder="1" applyAlignment="1" applyProtection="1">
      <alignment horizontal="center"/>
    </xf>
    <xf numFmtId="165" fontId="71" fillId="25" borderId="22" xfId="483" quotePrefix="1" applyNumberFormat="1" applyFont="1" applyFill="1" applyBorder="1" applyAlignment="1" applyProtection="1">
      <alignment horizontal="center"/>
    </xf>
    <xf numFmtId="165" fontId="71" fillId="25" borderId="26" xfId="483" quotePrefix="1" applyNumberFormat="1" applyFont="1" applyFill="1" applyBorder="1" applyAlignment="1" applyProtection="1">
      <alignment horizontal="center"/>
    </xf>
    <xf numFmtId="165" fontId="70" fillId="25" borderId="36" xfId="483" applyNumberFormat="1" applyFont="1" applyFill="1" applyBorder="1" applyAlignment="1" applyProtection="1">
      <alignment horizontal="centerContinuous"/>
    </xf>
    <xf numFmtId="165" fontId="107" fillId="25" borderId="23" xfId="483" applyNumberFormat="1" applyFont="1" applyFill="1" applyBorder="1" applyAlignment="1" applyProtection="1">
      <alignment horizontal="center"/>
    </xf>
    <xf numFmtId="165" fontId="64" fillId="25" borderId="27" xfId="483" applyNumberFormat="1" applyFont="1" applyFill="1" applyBorder="1"/>
    <xf numFmtId="165" fontId="64" fillId="25" borderId="28" xfId="483" applyNumberFormat="1" applyFont="1" applyFill="1" applyBorder="1"/>
    <xf numFmtId="165" fontId="109" fillId="25" borderId="33" xfId="483" applyNumberFormat="1" applyFont="1" applyFill="1" applyBorder="1" applyAlignment="1" applyProtection="1">
      <alignment horizontal="centerContinuous" vertical="center"/>
    </xf>
    <xf numFmtId="165" fontId="109" fillId="25" borderId="36" xfId="483" applyNumberFormat="1" applyFont="1" applyFill="1" applyBorder="1" applyAlignment="1" applyProtection="1">
      <alignment horizontal="center"/>
    </xf>
    <xf numFmtId="165" fontId="109" fillId="25" borderId="29" xfId="483" applyNumberFormat="1" applyFont="1" applyFill="1" applyBorder="1" applyAlignment="1" applyProtection="1">
      <alignment horizontal="center"/>
    </xf>
    <xf numFmtId="165" fontId="109" fillId="25" borderId="33" xfId="483" applyNumberFormat="1" applyFont="1" applyFill="1" applyBorder="1" applyAlignment="1" applyProtection="1">
      <alignment horizontal="center"/>
    </xf>
    <xf numFmtId="165" fontId="109" fillId="25" borderId="27" xfId="483" applyNumberFormat="1" applyFont="1" applyFill="1" applyBorder="1" applyAlignment="1" applyProtection="1">
      <alignment horizontal="center"/>
    </xf>
    <xf numFmtId="165" fontId="109" fillId="25" borderId="42" xfId="483" applyNumberFormat="1" applyFont="1" applyFill="1" applyBorder="1" applyAlignment="1" applyProtection="1">
      <alignment horizontal="center"/>
    </xf>
    <xf numFmtId="165" fontId="64" fillId="25" borderId="11" xfId="483" applyNumberFormat="1" applyFont="1" applyFill="1" applyBorder="1"/>
    <xf numFmtId="165" fontId="73" fillId="25" borderId="14" xfId="483" applyNumberFormat="1" applyFont="1" applyFill="1" applyBorder="1" applyAlignment="1" applyProtection="1">
      <alignment horizontal="center"/>
    </xf>
    <xf numFmtId="175" fontId="73" fillId="25" borderId="0" xfId="483" applyNumberFormat="1" applyFont="1" applyFill="1" applyBorder="1"/>
    <xf numFmtId="175" fontId="73" fillId="25" borderId="14" xfId="483" applyNumberFormat="1" applyFont="1" applyFill="1" applyBorder="1"/>
    <xf numFmtId="175" fontId="73" fillId="25" borderId="15" xfId="483" applyNumberFormat="1" applyFont="1" applyFill="1" applyBorder="1"/>
    <xf numFmtId="175" fontId="73" fillId="25" borderId="0" xfId="483" applyNumberFormat="1" applyFont="1" applyFill="1" applyBorder="1" applyProtection="1"/>
    <xf numFmtId="175" fontId="73" fillId="25" borderId="35" xfId="483" applyNumberFormat="1" applyFont="1" applyFill="1" applyBorder="1" applyProtection="1"/>
    <xf numFmtId="165" fontId="82" fillId="25" borderId="0" xfId="483" applyNumberFormat="1" applyFont="1" applyFill="1"/>
    <xf numFmtId="165" fontId="82" fillId="25" borderId="0" xfId="483" applyNumberFormat="1" applyFont="1" applyFill="1" applyBorder="1"/>
    <xf numFmtId="49" fontId="64" fillId="25" borderId="18" xfId="483" applyNumberFormat="1" applyFont="1" applyFill="1" applyBorder="1" applyAlignment="1">
      <alignment vertical="center"/>
    </xf>
    <xf numFmtId="165" fontId="64" fillId="25" borderId="0" xfId="483" quotePrefix="1" applyNumberFormat="1" applyFont="1" applyFill="1" applyBorder="1" applyAlignment="1" applyProtection="1">
      <alignment horizontal="center" vertical="center"/>
    </xf>
    <xf numFmtId="165" fontId="64" fillId="25" borderId="35" xfId="483" applyNumberFormat="1" applyFont="1" applyFill="1" applyBorder="1" applyAlignment="1" applyProtection="1">
      <alignment horizontal="left" vertical="center" wrapText="1"/>
    </xf>
    <xf numFmtId="165" fontId="81" fillId="25" borderId="0" xfId="483" applyNumberFormat="1" applyFont="1" applyFill="1" applyBorder="1"/>
    <xf numFmtId="165" fontId="64" fillId="25" borderId="35" xfId="483" applyNumberFormat="1" applyFont="1" applyFill="1" applyBorder="1" applyAlignment="1">
      <alignment vertical="center" wrapText="1"/>
    </xf>
    <xf numFmtId="49" fontId="64" fillId="25" borderId="61" xfId="483" applyNumberFormat="1" applyFont="1" applyFill="1" applyBorder="1" applyAlignment="1">
      <alignment vertical="center"/>
    </xf>
    <xf numFmtId="49" fontId="64" fillId="25" borderId="36" xfId="483" applyNumberFormat="1" applyFont="1" applyFill="1" applyBorder="1" applyAlignment="1">
      <alignment vertical="center"/>
    </xf>
    <xf numFmtId="165" fontId="64" fillId="25" borderId="29" xfId="483" quotePrefix="1" applyNumberFormat="1" applyFont="1" applyFill="1" applyBorder="1" applyAlignment="1" applyProtection="1">
      <alignment horizontal="center" vertical="center"/>
    </xf>
    <xf numFmtId="165" fontId="64" fillId="25" borderId="37" xfId="483" applyNumberFormat="1" applyFont="1" applyFill="1" applyBorder="1" applyAlignment="1">
      <alignment vertical="center"/>
    </xf>
    <xf numFmtId="165" fontId="64" fillId="0" borderId="0" xfId="483" applyNumberFormat="1" applyFont="1" applyFill="1"/>
    <xf numFmtId="165" fontId="81" fillId="0" borderId="0" xfId="483" applyNumberFormat="1" applyFont="1" applyFill="1" applyAlignment="1" applyProtection="1">
      <alignment horizontal="center"/>
    </xf>
    <xf numFmtId="165" fontId="81" fillId="0" borderId="0" xfId="483" applyNumberFormat="1" applyFont="1" applyFill="1"/>
    <xf numFmtId="165" fontId="63" fillId="0" borderId="0" xfId="485" applyNumberFormat="1" applyFont="1"/>
    <xf numFmtId="165" fontId="64" fillId="0" borderId="0" xfId="485" applyNumberFormat="1" applyFont="1"/>
    <xf numFmtId="165" fontId="64" fillId="0" borderId="0" xfId="485" applyNumberFormat="1" applyFont="1" applyBorder="1"/>
    <xf numFmtId="165" fontId="81" fillId="0" borderId="0" xfId="485" applyNumberFormat="1" applyFont="1"/>
    <xf numFmtId="165" fontId="63" fillId="0" borderId="0" xfId="485" applyNumberFormat="1" applyFont="1" applyAlignment="1" applyProtection="1">
      <alignment horizontal="centerContinuous"/>
    </xf>
    <xf numFmtId="165" fontId="64" fillId="0" borderId="0" xfId="485" applyNumberFormat="1" applyFont="1" applyAlignment="1">
      <alignment horizontal="centerContinuous"/>
    </xf>
    <xf numFmtId="165" fontId="64" fillId="0" borderId="0" xfId="485" applyNumberFormat="1" applyFont="1" applyBorder="1" applyAlignment="1">
      <alignment horizontal="centerContinuous"/>
    </xf>
    <xf numFmtId="165" fontId="66" fillId="0" borderId="29" xfId="485" applyNumberFormat="1" applyFont="1" applyBorder="1" applyAlignment="1">
      <alignment horizontal="right"/>
    </xf>
    <xf numFmtId="165" fontId="64" fillId="0" borderId="15" xfId="485" applyNumberFormat="1" applyFont="1" applyBorder="1"/>
    <xf numFmtId="165" fontId="63" fillId="0" borderId="20" xfId="485" applyNumberFormat="1" applyFont="1" applyBorder="1" applyAlignment="1" applyProtection="1">
      <alignment horizontal="centerContinuous"/>
    </xf>
    <xf numFmtId="165" fontId="81" fillId="0" borderId="0" xfId="485" applyNumberFormat="1" applyFont="1" applyAlignment="1" applyProtection="1">
      <alignment horizontal="center"/>
    </xf>
    <xf numFmtId="165" fontId="63" fillId="0" borderId="20" xfId="485" applyNumberFormat="1" applyFont="1" applyBorder="1" applyAlignment="1" applyProtection="1">
      <alignment horizontal="center"/>
    </xf>
    <xf numFmtId="165" fontId="66" fillId="0" borderId="18" xfId="485" applyNumberFormat="1" applyFont="1" applyBorder="1" applyAlignment="1">
      <alignment horizontal="centerContinuous"/>
    </xf>
    <xf numFmtId="165" fontId="66" fillId="0" borderId="11" xfId="485" applyNumberFormat="1" applyFont="1" applyBorder="1" applyAlignment="1">
      <alignment horizontal="centerContinuous"/>
    </xf>
    <xf numFmtId="165" fontId="107" fillId="0" borderId="28" xfId="485" applyNumberFormat="1" applyFont="1" applyBorder="1" applyAlignment="1">
      <alignment horizontal="left"/>
    </xf>
    <xf numFmtId="165" fontId="107" fillId="0" borderId="37" xfId="485" applyNumberFormat="1" applyFont="1" applyBorder="1" applyAlignment="1">
      <alignment horizontal="left"/>
    </xf>
    <xf numFmtId="165" fontId="108" fillId="0" borderId="35" xfId="485" applyNumberFormat="1" applyFont="1" applyBorder="1" applyAlignment="1" applyProtection="1">
      <alignment horizontal="center"/>
      <protection locked="0"/>
    </xf>
    <xf numFmtId="165" fontId="70" fillId="0" borderId="35" xfId="485" applyNumberFormat="1" applyFont="1" applyBorder="1" applyAlignment="1">
      <alignment horizontal="center"/>
    </xf>
    <xf numFmtId="165" fontId="63" fillId="0" borderId="20" xfId="485" applyNumberFormat="1" applyFont="1" applyBorder="1" applyAlignment="1" applyProtection="1">
      <alignment horizontal="left"/>
    </xf>
    <xf numFmtId="165" fontId="63" fillId="0" borderId="18" xfId="485" applyNumberFormat="1" applyFont="1" applyBorder="1" applyAlignment="1" applyProtection="1">
      <alignment horizontal="center"/>
    </xf>
    <xf numFmtId="165" fontId="63" fillId="0" borderId="0" xfId="485" applyNumberFormat="1" applyFont="1" applyBorder="1" applyAlignment="1" applyProtection="1">
      <alignment horizontal="center"/>
    </xf>
    <xf numFmtId="165" fontId="66" fillId="0" borderId="10" xfId="485" applyNumberFormat="1" applyFont="1" applyBorder="1" applyAlignment="1"/>
    <xf numFmtId="165" fontId="107" fillId="0" borderId="29" xfId="485" applyNumberFormat="1" applyFont="1" applyBorder="1" applyAlignment="1">
      <alignment horizontal="left"/>
    </xf>
    <xf numFmtId="165" fontId="70" fillId="0" borderId="20" xfId="485" applyNumberFormat="1" applyFont="1" applyBorder="1" applyAlignment="1" applyProtection="1">
      <alignment horizontal="center"/>
    </xf>
    <xf numFmtId="165" fontId="82" fillId="0" borderId="0" xfId="485" applyNumberFormat="1" applyFont="1" applyBorder="1" applyAlignment="1" applyProtection="1">
      <alignment horizontal="centerContinuous"/>
      <protection locked="0"/>
    </xf>
    <xf numFmtId="165" fontId="52" fillId="0" borderId="20" xfId="485" applyNumberFormat="1" applyFont="1" applyBorder="1" applyAlignment="1" applyProtection="1">
      <alignment horizontal="left"/>
      <protection locked="0"/>
    </xf>
    <xf numFmtId="165" fontId="70" fillId="0" borderId="35" xfId="485" applyNumberFormat="1" applyFont="1" applyBorder="1" applyAlignment="1" applyProtection="1">
      <alignment horizontal="center"/>
    </xf>
    <xf numFmtId="165" fontId="52" fillId="0" borderId="26" xfId="485" applyNumberFormat="1" applyFont="1" applyBorder="1" applyAlignment="1">
      <alignment horizontal="left"/>
    </xf>
    <xf numFmtId="165" fontId="71" fillId="0" borderId="58" xfId="485" quotePrefix="1" applyNumberFormat="1" applyFont="1" applyBorder="1" applyAlignment="1" applyProtection="1">
      <alignment horizontal="center"/>
    </xf>
    <xf numFmtId="165" fontId="71" fillId="0" borderId="22" xfId="485" quotePrefix="1" applyNumberFormat="1" applyFont="1" applyBorder="1" applyAlignment="1" applyProtection="1">
      <alignment horizontal="center"/>
    </xf>
    <xf numFmtId="165" fontId="71" fillId="0" borderId="26" xfId="485" quotePrefix="1" applyNumberFormat="1" applyFont="1" applyBorder="1" applyAlignment="1" applyProtection="1">
      <alignment horizontal="center"/>
    </xf>
    <xf numFmtId="165" fontId="70" fillId="0" borderId="23" xfId="485" applyNumberFormat="1" applyFont="1" applyBorder="1" applyAlignment="1" applyProtection="1">
      <alignment horizontal="centerContinuous"/>
    </xf>
    <xf numFmtId="165" fontId="107" fillId="0" borderId="37" xfId="485" applyNumberFormat="1" applyFont="1" applyBorder="1" applyAlignment="1" applyProtection="1">
      <alignment horizontal="center"/>
    </xf>
    <xf numFmtId="165" fontId="113" fillId="0" borderId="0" xfId="485" applyNumberFormat="1" applyFont="1" applyBorder="1" applyAlignment="1">
      <alignment horizontal="left"/>
    </xf>
    <xf numFmtId="165" fontId="109" fillId="0" borderId="34" xfId="485" applyNumberFormat="1" applyFont="1" applyBorder="1" applyAlignment="1" applyProtection="1">
      <alignment horizontal="centerContinuous" vertical="center"/>
    </xf>
    <xf numFmtId="165" fontId="109" fillId="0" borderId="36" xfId="485" applyNumberFormat="1" applyFont="1" applyBorder="1" applyAlignment="1" applyProtection="1">
      <alignment horizontal="center"/>
    </xf>
    <xf numFmtId="165" fontId="109" fillId="0" borderId="29" xfId="485" applyNumberFormat="1" applyFont="1" applyBorder="1" applyAlignment="1" applyProtection="1">
      <alignment horizontal="center"/>
    </xf>
    <xf numFmtId="165" fontId="109" fillId="0" borderId="33" xfId="485" applyNumberFormat="1" applyFont="1" applyBorder="1" applyAlignment="1" applyProtection="1">
      <alignment horizontal="center"/>
    </xf>
    <xf numFmtId="165" fontId="109" fillId="0" borderId="42" xfId="485" applyNumberFormat="1" applyFont="1" applyBorder="1" applyAlignment="1" applyProtection="1">
      <alignment horizontal="center"/>
    </xf>
    <xf numFmtId="165" fontId="109" fillId="0" borderId="45" xfId="485" applyNumberFormat="1" applyFont="1" applyBorder="1" applyAlignment="1" applyProtection="1">
      <alignment horizontal="center"/>
    </xf>
    <xf numFmtId="165" fontId="73" fillId="0" borderId="20" xfId="485" applyNumberFormat="1" applyFont="1" applyBorder="1" applyAlignment="1" applyProtection="1">
      <alignment horizontal="center"/>
    </xf>
    <xf numFmtId="165" fontId="82" fillId="0" borderId="0" xfId="485" applyNumberFormat="1" applyFont="1"/>
    <xf numFmtId="1" fontId="64" fillId="0" borderId="20" xfId="485" applyNumberFormat="1" applyFont="1" applyBorder="1" applyAlignment="1">
      <alignment vertical="center" wrapText="1"/>
    </xf>
    <xf numFmtId="165" fontId="82" fillId="0" borderId="0" xfId="485" applyNumberFormat="1" applyFont="1" applyBorder="1"/>
    <xf numFmtId="165" fontId="81" fillId="0" borderId="0" xfId="485" applyNumberFormat="1" applyFont="1" applyBorder="1"/>
    <xf numFmtId="1" fontId="64" fillId="0" borderId="23" xfId="485" applyNumberFormat="1" applyFont="1" applyBorder="1" applyAlignment="1">
      <alignment vertical="center"/>
    </xf>
    <xf numFmtId="165" fontId="98" fillId="0" borderId="0" xfId="485" applyNumberFormat="1" applyFont="1" applyBorder="1"/>
    <xf numFmtId="165" fontId="69" fillId="25" borderId="0" xfId="483" quotePrefix="1" applyNumberFormat="1" applyFont="1" applyFill="1"/>
    <xf numFmtId="3" fontId="81" fillId="0" borderId="0" xfId="485" applyNumberFormat="1" applyFont="1"/>
    <xf numFmtId="165" fontId="64" fillId="25" borderId="0" xfId="310" applyNumberFormat="1" applyFont="1" applyFill="1"/>
    <xf numFmtId="165" fontId="64" fillId="25" borderId="0" xfId="310" applyNumberFormat="1" applyFont="1" applyFill="1" applyBorder="1"/>
    <xf numFmtId="165" fontId="81" fillId="25" borderId="0" xfId="310" applyNumberFormat="1" applyFont="1" applyFill="1"/>
    <xf numFmtId="165" fontId="63" fillId="25" borderId="0" xfId="310" applyNumberFormat="1" applyFont="1" applyFill="1" applyAlignment="1" applyProtection="1">
      <alignment horizontal="centerContinuous"/>
    </xf>
    <xf numFmtId="165" fontId="64" fillId="25" borderId="0" xfId="310" applyNumberFormat="1" applyFont="1" applyFill="1" applyAlignment="1">
      <alignment horizontal="centerContinuous"/>
    </xf>
    <xf numFmtId="165" fontId="64" fillId="25" borderId="0" xfId="310" applyNumberFormat="1" applyFont="1" applyFill="1" applyBorder="1" applyAlignment="1">
      <alignment horizontal="centerContinuous"/>
    </xf>
    <xf numFmtId="165" fontId="64" fillId="25" borderId="29" xfId="310" applyNumberFormat="1" applyFont="1" applyFill="1" applyBorder="1"/>
    <xf numFmtId="165" fontId="66" fillId="25" borderId="29" xfId="310" applyNumberFormat="1" applyFont="1" applyFill="1" applyBorder="1" applyAlignment="1">
      <alignment horizontal="right"/>
    </xf>
    <xf numFmtId="165" fontId="64" fillId="25" borderId="10" xfId="310" applyNumberFormat="1" applyFont="1" applyFill="1" applyBorder="1"/>
    <xf numFmtId="165" fontId="64" fillId="25" borderId="14" xfId="310" applyNumberFormat="1" applyFont="1" applyFill="1" applyBorder="1"/>
    <xf numFmtId="165" fontId="64" fillId="25" borderId="18" xfId="310" applyNumberFormat="1" applyFont="1" applyFill="1" applyBorder="1"/>
    <xf numFmtId="165" fontId="63" fillId="25" borderId="35" xfId="310" applyNumberFormat="1" applyFont="1" applyFill="1" applyBorder="1" applyAlignment="1" applyProtection="1">
      <alignment horizontal="centerContinuous"/>
    </xf>
    <xf numFmtId="165" fontId="63" fillId="25" borderId="35" xfId="310" applyNumberFormat="1" applyFont="1" applyFill="1" applyBorder="1" applyAlignment="1" applyProtection="1">
      <alignment horizontal="center"/>
    </xf>
    <xf numFmtId="165" fontId="66" fillId="25" borderId="18" xfId="310" applyNumberFormat="1" applyFont="1" applyFill="1" applyBorder="1" applyAlignment="1">
      <alignment horizontal="centerContinuous"/>
    </xf>
    <xf numFmtId="165" fontId="107" fillId="25" borderId="28" xfId="310" applyNumberFormat="1" applyFont="1" applyFill="1" applyBorder="1" applyAlignment="1">
      <alignment horizontal="left"/>
    </xf>
    <xf numFmtId="165" fontId="107" fillId="25" borderId="37" xfId="310" applyNumberFormat="1" applyFont="1" applyFill="1" applyBorder="1" applyAlignment="1">
      <alignment horizontal="left"/>
    </xf>
    <xf numFmtId="165" fontId="108" fillId="25" borderId="35" xfId="310" applyNumberFormat="1" applyFont="1" applyFill="1" applyBorder="1" applyAlignment="1" applyProtection="1">
      <alignment horizontal="center"/>
      <protection locked="0"/>
    </xf>
    <xf numFmtId="165" fontId="70" fillId="25" borderId="35" xfId="310" applyNumberFormat="1" applyFont="1" applyFill="1" applyBorder="1" applyAlignment="1">
      <alignment horizontal="center"/>
    </xf>
    <xf numFmtId="165" fontId="63" fillId="25" borderId="35" xfId="310" applyNumberFormat="1" applyFont="1" applyFill="1" applyBorder="1" applyAlignment="1" applyProtection="1">
      <alignment horizontal="left"/>
    </xf>
    <xf numFmtId="165" fontId="63" fillId="25" borderId="18" xfId="310" applyNumberFormat="1" applyFont="1" applyFill="1" applyBorder="1" applyAlignment="1" applyProtection="1">
      <alignment horizontal="center"/>
    </xf>
    <xf numFmtId="165" fontId="66" fillId="25" borderId="10" xfId="310" applyNumberFormat="1" applyFont="1" applyFill="1" applyBorder="1" applyAlignment="1"/>
    <xf numFmtId="165" fontId="107" fillId="25" borderId="29" xfId="310" applyNumberFormat="1" applyFont="1" applyFill="1" applyBorder="1" applyAlignment="1">
      <alignment horizontal="left"/>
    </xf>
    <xf numFmtId="165" fontId="70" fillId="25" borderId="20" xfId="310" applyNumberFormat="1" applyFont="1" applyFill="1" applyBorder="1" applyAlignment="1" applyProtection="1">
      <alignment horizontal="center"/>
    </xf>
    <xf numFmtId="165" fontId="52" fillId="25" borderId="35" xfId="310" applyNumberFormat="1" applyFont="1" applyFill="1" applyBorder="1" applyAlignment="1" applyProtection="1">
      <alignment horizontal="left"/>
      <protection locked="0"/>
    </xf>
    <xf numFmtId="165" fontId="63" fillId="25" borderId="0" xfId="310" applyNumberFormat="1" applyFont="1" applyFill="1" applyBorder="1" applyAlignment="1" applyProtection="1">
      <alignment horizontal="center"/>
    </xf>
    <xf numFmtId="165" fontId="63" fillId="25" borderId="20" xfId="310" applyNumberFormat="1" applyFont="1" applyFill="1" applyBorder="1" applyAlignment="1" applyProtection="1">
      <alignment horizontal="center"/>
    </xf>
    <xf numFmtId="165" fontId="70" fillId="25" borderId="35" xfId="310" applyNumberFormat="1" applyFont="1" applyFill="1" applyBorder="1" applyAlignment="1" applyProtection="1">
      <alignment horizontal="center"/>
    </xf>
    <xf numFmtId="165" fontId="64" fillId="25" borderId="36" xfId="310" applyNumberFormat="1" applyFont="1" applyFill="1" applyBorder="1"/>
    <xf numFmtId="165" fontId="52" fillId="25" borderId="22" xfId="310" applyNumberFormat="1" applyFont="1" applyFill="1" applyBorder="1" applyAlignment="1">
      <alignment horizontal="left"/>
    </xf>
    <xf numFmtId="165" fontId="71" fillId="25" borderId="58" xfId="310" quotePrefix="1" applyNumberFormat="1" applyFont="1" applyFill="1" applyBorder="1" applyAlignment="1" applyProtection="1">
      <alignment horizontal="center"/>
    </xf>
    <xf numFmtId="165" fontId="71" fillId="25" borderId="26" xfId="310" quotePrefix="1" applyNumberFormat="1" applyFont="1" applyFill="1" applyBorder="1" applyAlignment="1" applyProtection="1">
      <alignment horizontal="center"/>
    </xf>
    <xf numFmtId="165" fontId="70" fillId="25" borderId="23" xfId="310" applyNumberFormat="1" applyFont="1" applyFill="1" applyBorder="1" applyAlignment="1" applyProtection="1">
      <alignment horizontal="centerContinuous"/>
    </xf>
    <xf numFmtId="165" fontId="107" fillId="25" borderId="37" xfId="310" applyNumberFormat="1" applyFont="1" applyFill="1" applyBorder="1" applyAlignment="1" applyProtection="1">
      <alignment horizontal="center"/>
    </xf>
    <xf numFmtId="165" fontId="64" fillId="25" borderId="27" xfId="310" applyNumberFormat="1" applyFont="1" applyFill="1" applyBorder="1"/>
    <xf numFmtId="165" fontId="64" fillId="25" borderId="28" xfId="310" applyNumberFormat="1" applyFont="1" applyFill="1" applyBorder="1"/>
    <xf numFmtId="165" fontId="109" fillId="25" borderId="33" xfId="310" applyNumberFormat="1" applyFont="1" applyFill="1" applyBorder="1" applyAlignment="1" applyProtection="1">
      <alignment horizontal="centerContinuous" vertical="center"/>
    </xf>
    <xf numFmtId="165" fontId="109" fillId="25" borderId="36" xfId="310" applyNumberFormat="1" applyFont="1" applyFill="1" applyBorder="1" applyAlignment="1" applyProtection="1">
      <alignment horizontal="center"/>
    </xf>
    <xf numFmtId="165" fontId="109" fillId="25" borderId="33" xfId="310" applyNumberFormat="1" applyFont="1" applyFill="1" applyBorder="1" applyAlignment="1" applyProtection="1">
      <alignment horizontal="center"/>
    </xf>
    <xf numFmtId="165" fontId="109" fillId="25" borderId="42" xfId="310" applyNumberFormat="1" applyFont="1" applyFill="1" applyBorder="1" applyAlignment="1" applyProtection="1">
      <alignment horizontal="center"/>
    </xf>
    <xf numFmtId="165" fontId="109" fillId="25" borderId="45" xfId="310" applyNumberFormat="1" applyFont="1" applyFill="1" applyBorder="1" applyAlignment="1" applyProtection="1">
      <alignment horizontal="center"/>
    </xf>
    <xf numFmtId="165" fontId="64" fillId="25" borderId="11" xfId="310" applyNumberFormat="1" applyFont="1" applyFill="1" applyBorder="1"/>
    <xf numFmtId="165" fontId="73" fillId="25" borderId="14" xfId="310" applyNumberFormat="1" applyFont="1" applyFill="1" applyBorder="1" applyAlignment="1" applyProtection="1">
      <alignment horizontal="center"/>
    </xf>
    <xf numFmtId="165" fontId="82" fillId="25" borderId="0" xfId="310" applyNumberFormat="1" applyFont="1" applyFill="1"/>
    <xf numFmtId="165" fontId="81" fillId="0" borderId="0" xfId="310" applyNumberFormat="1" applyFont="1" applyFill="1"/>
    <xf numFmtId="165" fontId="82" fillId="0" borderId="0" xfId="310" applyNumberFormat="1" applyFont="1" applyFill="1"/>
    <xf numFmtId="165" fontId="82" fillId="0" borderId="0" xfId="310" applyNumberFormat="1" applyFont="1" applyFill="1" applyBorder="1"/>
    <xf numFmtId="165" fontId="81" fillId="0" borderId="0" xfId="310" applyNumberFormat="1" applyFont="1" applyFill="1" applyBorder="1"/>
    <xf numFmtId="165" fontId="81" fillId="25" borderId="0" xfId="310" applyNumberFormat="1" applyFont="1" applyFill="1" applyBorder="1"/>
    <xf numFmtId="165" fontId="81" fillId="25" borderId="29" xfId="310" applyNumberFormat="1" applyFont="1" applyFill="1" applyBorder="1"/>
    <xf numFmtId="165" fontId="64" fillId="25" borderId="0" xfId="310" applyNumberFormat="1" applyFont="1" applyFill="1" applyBorder="1" applyAlignment="1" applyProtection="1">
      <alignment horizontal="center"/>
    </xf>
    <xf numFmtId="165" fontId="64" fillId="25" borderId="36" xfId="310" quotePrefix="1" applyNumberFormat="1" applyFont="1" applyFill="1" applyBorder="1" applyAlignment="1" applyProtection="1">
      <alignment horizontal="left" vertical="center"/>
    </xf>
    <xf numFmtId="165" fontId="64" fillId="25" borderId="29" xfId="310" applyNumberFormat="1" applyFont="1" applyFill="1" applyBorder="1" applyAlignment="1" applyProtection="1">
      <alignment horizontal="center" vertical="center"/>
    </xf>
    <xf numFmtId="165" fontId="64" fillId="25" borderId="11" xfId="310" applyNumberFormat="1" applyFont="1" applyFill="1" applyBorder="1" applyAlignment="1" applyProtection="1">
      <alignment horizontal="left"/>
    </xf>
    <xf numFmtId="165" fontId="64" fillId="25" borderId="11" xfId="310" applyNumberFormat="1" applyFont="1" applyFill="1" applyBorder="1" applyAlignment="1" applyProtection="1">
      <alignment horizontal="center"/>
    </xf>
    <xf numFmtId="175" fontId="64" fillId="25" borderId="11" xfId="310" applyNumberFormat="1" applyFont="1" applyFill="1" applyBorder="1"/>
    <xf numFmtId="175" fontId="75" fillId="25" borderId="11" xfId="310" applyNumberFormat="1" applyFont="1" applyFill="1" applyBorder="1" applyProtection="1"/>
    <xf numFmtId="165" fontId="64" fillId="25" borderId="0" xfId="310" quotePrefix="1" applyNumberFormat="1" applyFont="1" applyFill="1" applyBorder="1" applyAlignment="1" applyProtection="1">
      <alignment horizontal="left"/>
    </xf>
    <xf numFmtId="165" fontId="64" fillId="25" borderId="0" xfId="310" applyNumberFormat="1" applyFont="1" applyFill="1" applyBorder="1" applyAlignment="1" applyProtection="1">
      <alignment horizontal="left"/>
    </xf>
    <xf numFmtId="176" fontId="64" fillId="25" borderId="0" xfId="310" applyNumberFormat="1" applyFont="1" applyFill="1" applyBorder="1"/>
    <xf numFmtId="175" fontId="64" fillId="25" borderId="0" xfId="310" applyNumberFormat="1" applyFont="1" applyFill="1" applyBorder="1"/>
    <xf numFmtId="176" fontId="75" fillId="25" borderId="0" xfId="310" applyNumberFormat="1" applyFont="1" applyFill="1" applyBorder="1" applyProtection="1"/>
    <xf numFmtId="169" fontId="110" fillId="25" borderId="0" xfId="326" applyNumberFormat="1" applyFont="1" applyFill="1" applyBorder="1"/>
    <xf numFmtId="165" fontId="98" fillId="25" borderId="0" xfId="310" applyNumberFormat="1" applyFont="1" applyFill="1"/>
    <xf numFmtId="165" fontId="82" fillId="25" borderId="0" xfId="310" applyNumberFormat="1" applyFont="1" applyFill="1" applyAlignment="1">
      <alignment horizontal="center"/>
    </xf>
    <xf numFmtId="167" fontId="81" fillId="25" borderId="0" xfId="310" applyNumberFormat="1" applyFont="1" applyFill="1"/>
    <xf numFmtId="3" fontId="81" fillId="25" borderId="0" xfId="310" applyNumberFormat="1" applyFont="1" applyFill="1"/>
    <xf numFmtId="165" fontId="64" fillId="25" borderId="0" xfId="315" applyNumberFormat="1" applyFont="1" applyFill="1"/>
    <xf numFmtId="165" fontId="64" fillId="25" borderId="0" xfId="315" applyNumberFormat="1" applyFont="1" applyFill="1" applyBorder="1"/>
    <xf numFmtId="165" fontId="81" fillId="25" borderId="0" xfId="315" applyNumberFormat="1" applyFont="1" applyFill="1"/>
    <xf numFmtId="165" fontId="63" fillId="25" borderId="0" xfId="315" applyNumberFormat="1" applyFont="1" applyFill="1" applyAlignment="1" applyProtection="1">
      <alignment horizontal="centerContinuous"/>
    </xf>
    <xf numFmtId="165" fontId="64" fillId="25" borderId="0" xfId="315" applyNumberFormat="1" applyFont="1" applyFill="1" applyAlignment="1">
      <alignment horizontal="centerContinuous"/>
    </xf>
    <xf numFmtId="165" fontId="64" fillId="25" borderId="0" xfId="315" applyNumberFormat="1" applyFont="1" applyFill="1" applyBorder="1" applyAlignment="1">
      <alignment horizontal="centerContinuous"/>
    </xf>
    <xf numFmtId="165" fontId="64" fillId="25" borderId="29" xfId="315" applyNumberFormat="1" applyFont="1" applyFill="1" applyBorder="1"/>
    <xf numFmtId="165" fontId="66" fillId="25" borderId="29" xfId="315" applyNumberFormat="1" applyFont="1" applyFill="1" applyBorder="1" applyAlignment="1">
      <alignment horizontal="right"/>
    </xf>
    <xf numFmtId="165" fontId="64" fillId="25" borderId="10" xfId="315" applyNumberFormat="1" applyFont="1" applyFill="1" applyBorder="1"/>
    <xf numFmtId="165" fontId="64" fillId="25" borderId="14" xfId="315" applyNumberFormat="1" applyFont="1" applyFill="1" applyBorder="1"/>
    <xf numFmtId="165" fontId="64" fillId="25" borderId="18" xfId="315" applyNumberFormat="1" applyFont="1" applyFill="1" applyBorder="1"/>
    <xf numFmtId="165" fontId="63" fillId="25" borderId="35" xfId="315" applyNumberFormat="1" applyFont="1" applyFill="1" applyBorder="1" applyAlignment="1" applyProtection="1">
      <alignment horizontal="centerContinuous"/>
    </xf>
    <xf numFmtId="165" fontId="81" fillId="25" borderId="0" xfId="315" applyNumberFormat="1" applyFont="1" applyFill="1" applyAlignment="1" applyProtection="1">
      <alignment horizontal="center"/>
    </xf>
    <xf numFmtId="165" fontId="63" fillId="25" borderId="35" xfId="315" applyNumberFormat="1" applyFont="1" applyFill="1" applyBorder="1" applyAlignment="1" applyProtection="1">
      <alignment horizontal="center"/>
    </xf>
    <xf numFmtId="165" fontId="66" fillId="25" borderId="18" xfId="315" applyNumberFormat="1" applyFont="1" applyFill="1" applyBorder="1" applyAlignment="1">
      <alignment horizontal="centerContinuous"/>
    </xf>
    <xf numFmtId="165" fontId="107" fillId="25" borderId="28" xfId="315" applyNumberFormat="1" applyFont="1" applyFill="1" applyBorder="1" applyAlignment="1">
      <alignment horizontal="left"/>
    </xf>
    <xf numFmtId="165" fontId="107" fillId="25" borderId="45" xfId="315" applyNumberFormat="1" applyFont="1" applyFill="1" applyBorder="1" applyAlignment="1">
      <alignment horizontal="left"/>
    </xf>
    <xf numFmtId="165" fontId="108" fillId="25" borderId="20" xfId="315" applyNumberFormat="1" applyFont="1" applyFill="1" applyBorder="1" applyAlignment="1" applyProtection="1">
      <alignment horizontal="center"/>
      <protection locked="0"/>
    </xf>
    <xf numFmtId="165" fontId="70" fillId="25" borderId="35" xfId="315" applyNumberFormat="1" applyFont="1" applyFill="1" applyBorder="1" applyAlignment="1">
      <alignment horizontal="center"/>
    </xf>
    <xf numFmtId="165" fontId="63" fillId="25" borderId="35" xfId="315" applyNumberFormat="1" applyFont="1" applyFill="1" applyBorder="1" applyAlignment="1" applyProtection="1">
      <alignment horizontal="left"/>
    </xf>
    <xf numFmtId="165" fontId="63" fillId="25" borderId="18" xfId="315" applyNumberFormat="1" applyFont="1" applyFill="1" applyBorder="1" applyAlignment="1" applyProtection="1">
      <alignment horizontal="center"/>
    </xf>
    <xf numFmtId="165" fontId="66" fillId="25" borderId="10" xfId="315" applyNumberFormat="1" applyFont="1" applyFill="1" applyBorder="1" applyAlignment="1"/>
    <xf numFmtId="165" fontId="107" fillId="25" borderId="29" xfId="315" applyNumberFormat="1" applyFont="1" applyFill="1" applyBorder="1" applyAlignment="1">
      <alignment horizontal="left"/>
    </xf>
    <xf numFmtId="165" fontId="70" fillId="25" borderId="20" xfId="315" applyNumberFormat="1" applyFont="1" applyFill="1" applyBorder="1" applyAlignment="1" applyProtection="1">
      <alignment horizontal="center"/>
    </xf>
    <xf numFmtId="165" fontId="52" fillId="25" borderId="35" xfId="315" applyNumberFormat="1" applyFont="1" applyFill="1" applyBorder="1" applyAlignment="1" applyProtection="1">
      <alignment horizontal="left"/>
      <protection locked="0"/>
    </xf>
    <xf numFmtId="165" fontId="63" fillId="25" borderId="0" xfId="315" applyNumberFormat="1" applyFont="1" applyFill="1" applyBorder="1" applyAlignment="1" applyProtection="1">
      <alignment horizontal="center"/>
    </xf>
    <xf numFmtId="165" fontId="63" fillId="25" borderId="20" xfId="315" applyNumberFormat="1" applyFont="1" applyFill="1" applyBorder="1" applyAlignment="1" applyProtection="1">
      <alignment horizontal="center"/>
    </xf>
    <xf numFmtId="165" fontId="70" fillId="25" borderId="35" xfId="315" applyNumberFormat="1" applyFont="1" applyFill="1" applyBorder="1" applyAlignment="1" applyProtection="1">
      <alignment horizontal="center"/>
    </xf>
    <xf numFmtId="165" fontId="64" fillId="25" borderId="36" xfId="315" applyNumberFormat="1" applyFont="1" applyFill="1" applyBorder="1"/>
    <xf numFmtId="165" fontId="52" fillId="25" borderId="22" xfId="315" applyNumberFormat="1" applyFont="1" applyFill="1" applyBorder="1" applyAlignment="1">
      <alignment horizontal="left"/>
    </xf>
    <xf numFmtId="165" fontId="71" fillId="25" borderId="58" xfId="315" quotePrefix="1" applyNumberFormat="1" applyFont="1" applyFill="1" applyBorder="1" applyAlignment="1" applyProtection="1">
      <alignment horizontal="center"/>
    </xf>
    <xf numFmtId="165" fontId="71" fillId="25" borderId="26" xfId="315" quotePrefix="1" applyNumberFormat="1" applyFont="1" applyFill="1" applyBorder="1" applyAlignment="1" applyProtection="1">
      <alignment horizontal="center"/>
    </xf>
    <xf numFmtId="165" fontId="70" fillId="25" borderId="23" xfId="315" applyNumberFormat="1" applyFont="1" applyFill="1" applyBorder="1" applyAlignment="1" applyProtection="1">
      <alignment horizontal="centerContinuous"/>
    </xf>
    <xf numFmtId="165" fontId="107" fillId="25" borderId="37" xfId="315" applyNumberFormat="1" applyFont="1" applyFill="1" applyBorder="1" applyAlignment="1" applyProtection="1">
      <alignment horizontal="center"/>
    </xf>
    <xf numFmtId="165" fontId="64" fillId="25" borderId="27" xfId="315" applyNumberFormat="1" applyFont="1" applyFill="1" applyBorder="1"/>
    <xf numFmtId="165" fontId="64" fillId="25" borderId="28" xfId="315" applyNumberFormat="1" applyFont="1" applyFill="1" applyBorder="1"/>
    <xf numFmtId="165" fontId="109" fillId="25" borderId="33" xfId="315" applyNumberFormat="1" applyFont="1" applyFill="1" applyBorder="1" applyAlignment="1" applyProtection="1">
      <alignment horizontal="centerContinuous" vertical="center"/>
    </xf>
    <xf numFmtId="165" fontId="109" fillId="25" borderId="36" xfId="315" applyNumberFormat="1" applyFont="1" applyFill="1" applyBorder="1" applyAlignment="1" applyProtection="1">
      <alignment horizontal="center"/>
    </xf>
    <xf numFmtId="165" fontId="109" fillId="25" borderId="33" xfId="315" applyNumberFormat="1" applyFont="1" applyFill="1" applyBorder="1" applyAlignment="1" applyProtection="1">
      <alignment horizontal="center"/>
    </xf>
    <xf numFmtId="165" fontId="109" fillId="25" borderId="42" xfId="315" applyNumberFormat="1" applyFont="1" applyFill="1" applyBorder="1" applyAlignment="1" applyProtection="1">
      <alignment horizontal="center"/>
    </xf>
    <xf numFmtId="165" fontId="109" fillId="25" borderId="45" xfId="315" applyNumberFormat="1" applyFont="1" applyFill="1" applyBorder="1" applyAlignment="1" applyProtection="1">
      <alignment horizontal="center"/>
    </xf>
    <xf numFmtId="165" fontId="64" fillId="25" borderId="11" xfId="315" applyNumberFormat="1" applyFont="1" applyFill="1" applyBorder="1"/>
    <xf numFmtId="165" fontId="73" fillId="25" borderId="14" xfId="315" applyNumberFormat="1" applyFont="1" applyFill="1" applyBorder="1" applyAlignment="1" applyProtection="1">
      <alignment horizontal="center"/>
    </xf>
    <xf numFmtId="175" fontId="73" fillId="25" borderId="0" xfId="315" applyNumberFormat="1" applyFont="1" applyFill="1" applyBorder="1"/>
    <xf numFmtId="175" fontId="73" fillId="25" borderId="14" xfId="315" applyNumberFormat="1" applyFont="1" applyFill="1" applyBorder="1"/>
    <xf numFmtId="175" fontId="73" fillId="25" borderId="15" xfId="315" applyNumberFormat="1" applyFont="1" applyFill="1" applyBorder="1"/>
    <xf numFmtId="175" fontId="73" fillId="25" borderId="18" xfId="315" applyNumberFormat="1" applyFont="1" applyFill="1" applyBorder="1" applyProtection="1"/>
    <xf numFmtId="175" fontId="73" fillId="25" borderId="14" xfId="315" applyNumberFormat="1" applyFont="1" applyFill="1" applyBorder="1" applyProtection="1"/>
    <xf numFmtId="165" fontId="69" fillId="25" borderId="0" xfId="315" quotePrefix="1" applyNumberFormat="1" applyFont="1" applyFill="1" applyBorder="1" applyAlignment="1" applyProtection="1">
      <alignment horizontal="left"/>
    </xf>
    <xf numFmtId="1" fontId="64" fillId="25" borderId="35" xfId="315" applyNumberFormat="1" applyFont="1" applyFill="1" applyBorder="1" applyAlignment="1">
      <alignment horizontal="left"/>
    </xf>
    <xf numFmtId="165" fontId="82" fillId="25" borderId="0" xfId="315" applyNumberFormat="1" applyFont="1" applyFill="1"/>
    <xf numFmtId="165" fontId="82" fillId="25" borderId="0" xfId="315" applyNumberFormat="1" applyFont="1" applyFill="1" applyBorder="1"/>
    <xf numFmtId="165" fontId="81" fillId="25" borderId="0" xfId="315" applyNumberFormat="1" applyFont="1" applyFill="1" applyBorder="1"/>
    <xf numFmtId="165" fontId="64" fillId="25" borderId="11" xfId="315" applyNumberFormat="1" applyFont="1" applyFill="1" applyBorder="1" applyAlignment="1" applyProtection="1">
      <alignment horizontal="left"/>
    </xf>
    <xf numFmtId="165" fontId="64" fillId="25" borderId="11" xfId="315" applyNumberFormat="1" applyFont="1" applyFill="1" applyBorder="1" applyAlignment="1" applyProtection="1">
      <alignment horizontal="center"/>
    </xf>
    <xf numFmtId="175" fontId="64" fillId="25" borderId="11" xfId="315" applyNumberFormat="1" applyFont="1" applyFill="1" applyBorder="1"/>
    <xf numFmtId="175" fontId="75" fillId="25" borderId="11" xfId="315" applyNumberFormat="1" applyFont="1" applyFill="1" applyBorder="1" applyProtection="1"/>
    <xf numFmtId="167" fontId="81" fillId="25" borderId="0" xfId="315" applyNumberFormat="1" applyFont="1" applyFill="1"/>
    <xf numFmtId="3" fontId="81" fillId="25" borderId="0" xfId="315" applyNumberFormat="1" applyFont="1" applyFill="1"/>
    <xf numFmtId="0" fontId="52" fillId="0" borderId="0" xfId="449" applyFont="1" applyAlignment="1">
      <alignment horizontal="center"/>
    </xf>
    <xf numFmtId="3" fontId="63" fillId="0" borderId="0" xfId="449" applyNumberFormat="1" applyFont="1" applyAlignment="1">
      <alignment horizontal="right"/>
    </xf>
    <xf numFmtId="0" fontId="64" fillId="0" borderId="15" xfId="449" applyFont="1" applyBorder="1"/>
    <xf numFmtId="0" fontId="64" fillId="0" borderId="14" xfId="449" applyFont="1" applyBorder="1"/>
    <xf numFmtId="3" fontId="63" fillId="0" borderId="15" xfId="449" applyNumberFormat="1" applyFont="1" applyBorder="1" applyAlignment="1">
      <alignment horizontal="center"/>
    </xf>
    <xf numFmtId="0" fontId="63" fillId="0" borderId="35" xfId="449" applyFont="1" applyBorder="1" applyAlignment="1">
      <alignment horizontal="center"/>
    </xf>
    <xf numFmtId="3" fontId="63" fillId="0" borderId="20" xfId="449" applyNumberFormat="1" applyFont="1" applyBorder="1" applyAlignment="1">
      <alignment horizontal="center"/>
    </xf>
    <xf numFmtId="0" fontId="64" fillId="0" borderId="20" xfId="449" applyFont="1" applyBorder="1"/>
    <xf numFmtId="0" fontId="63" fillId="0" borderId="37" xfId="449" applyFont="1" applyBorder="1"/>
    <xf numFmtId="3" fontId="63" fillId="0" borderId="35" xfId="449" quotePrefix="1" applyNumberFormat="1" applyFont="1" applyBorder="1" applyAlignment="1">
      <alignment horizontal="center"/>
    </xf>
    <xf numFmtId="0" fontId="68" fillId="0" borderId="27" xfId="449" quotePrefix="1" applyFont="1" applyBorder="1" applyAlignment="1">
      <alignment horizontal="center" vertical="center"/>
    </xf>
    <xf numFmtId="0" fontId="63" fillId="0" borderId="15" xfId="449" applyFont="1" applyBorder="1" applyAlignment="1">
      <alignment horizontal="center"/>
    </xf>
    <xf numFmtId="0" fontId="63" fillId="0" borderId="15" xfId="449" quotePrefix="1" applyFont="1" applyBorder="1"/>
    <xf numFmtId="0" fontId="52" fillId="0" borderId="20" xfId="449" applyFont="1" applyBorder="1"/>
    <xf numFmtId="0" fontId="69" fillId="0" borderId="20" xfId="487" applyFont="1" applyBorder="1" applyAlignment="1">
      <alignment vertical="center"/>
    </xf>
    <xf numFmtId="0" fontId="70" fillId="0" borderId="20" xfId="449" applyFont="1" applyBorder="1"/>
    <xf numFmtId="0" fontId="63" fillId="0" borderId="20" xfId="487" quotePrefix="1" applyFont="1" applyBorder="1" applyAlignment="1">
      <alignment vertical="center"/>
    </xf>
    <xf numFmtId="0" fontId="64" fillId="0" borderId="20" xfId="487" quotePrefix="1" applyFont="1" applyBorder="1" applyAlignment="1"/>
    <xf numFmtId="0" fontId="64" fillId="0" borderId="20" xfId="487" quotePrefix="1" applyFont="1" applyBorder="1" applyAlignment="1">
      <alignment vertical="center"/>
    </xf>
    <xf numFmtId="0" fontId="63" fillId="0" borderId="20" xfId="449" applyFont="1" applyBorder="1" applyAlignment="1">
      <alignment horizontal="center"/>
    </xf>
    <xf numFmtId="0" fontId="63" fillId="0" borderId="20" xfId="449" quotePrefix="1" applyFont="1" applyBorder="1"/>
    <xf numFmtId="0" fontId="64" fillId="0" borderId="20" xfId="488" quotePrefix="1" applyFont="1" applyBorder="1" applyAlignment="1" applyProtection="1">
      <alignment horizontal="left" vertical="center"/>
      <protection locked="0" hidden="1"/>
    </xf>
    <xf numFmtId="0" fontId="64" fillId="0" borderId="20" xfId="488" quotePrefix="1" applyFont="1" applyBorder="1" applyAlignment="1" applyProtection="1">
      <alignment vertical="center"/>
      <protection locked="0" hidden="1"/>
    </xf>
    <xf numFmtId="0" fontId="52" fillId="0" borderId="23" xfId="449" applyFont="1" applyBorder="1"/>
    <xf numFmtId="0" fontId="64" fillId="0" borderId="23" xfId="488" quotePrefix="1" applyFont="1" applyBorder="1" applyAlignment="1" applyProtection="1">
      <alignment vertical="center"/>
      <protection locked="0" hidden="1"/>
    </xf>
    <xf numFmtId="2" fontId="0" fillId="0" borderId="0" xfId="0" applyNumberFormat="1"/>
    <xf numFmtId="0" fontId="117" fillId="0" borderId="0" xfId="0" applyFont="1" applyProtection="1">
      <protection locked="0" hidden="1"/>
    </xf>
    <xf numFmtId="0" fontId="118" fillId="0" borderId="0" xfId="0" applyFont="1" applyProtection="1">
      <protection locked="0" hidden="1"/>
    </xf>
    <xf numFmtId="0" fontId="117" fillId="0" borderId="0" xfId="0" applyFont="1" applyBorder="1" applyProtection="1">
      <protection locked="0" hidden="1"/>
    </xf>
    <xf numFmtId="0" fontId="67" fillId="0" borderId="0" xfId="0" applyFont="1" applyAlignment="1" applyProtection="1">
      <alignment horizontal="center"/>
      <protection locked="0" hidden="1"/>
    </xf>
    <xf numFmtId="0" fontId="117" fillId="0" borderId="10" xfId="0" applyFont="1" applyBorder="1" applyProtection="1">
      <protection locked="0" hidden="1"/>
    </xf>
    <xf numFmtId="0" fontId="117" fillId="0" borderId="11" xfId="0" applyFont="1" applyBorder="1" applyProtection="1">
      <protection locked="0" hidden="1"/>
    </xf>
    <xf numFmtId="0" fontId="117" fillId="0" borderId="14" xfId="0" applyFont="1" applyBorder="1" applyProtection="1">
      <protection locked="0" hidden="1"/>
    </xf>
    <xf numFmtId="0" fontId="118" fillId="0" borderId="28" xfId="0" applyFont="1" applyBorder="1" applyAlignment="1" applyProtection="1">
      <alignment horizontal="centerContinuous" vertical="center"/>
      <protection locked="0" hidden="1"/>
    </xf>
    <xf numFmtId="0" fontId="118" fillId="0" borderId="45" xfId="0" applyFont="1" applyBorder="1" applyAlignment="1" applyProtection="1">
      <alignment horizontal="centerContinuous" vertical="center"/>
      <protection locked="0" hidden="1"/>
    </xf>
    <xf numFmtId="0" fontId="118" fillId="0" borderId="14" xfId="0" applyFont="1" applyBorder="1" applyAlignment="1" applyProtection="1">
      <alignment horizontal="centerContinuous" vertical="center"/>
      <protection locked="0" hidden="1"/>
    </xf>
    <xf numFmtId="0" fontId="118" fillId="0" borderId="18" xfId="0" applyFont="1" applyBorder="1" applyAlignment="1" applyProtection="1">
      <alignment horizontal="centerContinuous"/>
      <protection locked="0" hidden="1"/>
    </xf>
    <xf numFmtId="0" fontId="118" fillId="0" borderId="0" xfId="0" applyFont="1" applyBorder="1" applyAlignment="1" applyProtection="1">
      <alignment horizontal="centerContinuous"/>
      <protection locked="0" hidden="1"/>
    </xf>
    <xf numFmtId="0" fontId="119" fillId="0" borderId="35" xfId="0" applyFont="1" applyBorder="1" applyAlignment="1" applyProtection="1">
      <alignment horizontal="centerContinuous"/>
      <protection locked="0" hidden="1"/>
    </xf>
    <xf numFmtId="0" fontId="118" fillId="0" borderId="20" xfId="0" applyFont="1" applyBorder="1" applyAlignment="1" applyProtection="1">
      <alignment horizontal="center" vertical="center"/>
      <protection locked="0" hidden="1"/>
    </xf>
    <xf numFmtId="0" fontId="118" fillId="0" borderId="15" xfId="0" applyFont="1" applyBorder="1" applyAlignment="1" applyProtection="1">
      <alignment horizontal="center"/>
      <protection locked="0" hidden="1"/>
    </xf>
    <xf numFmtId="0" fontId="117" fillId="0" borderId="18" xfId="0" applyFont="1" applyBorder="1" applyProtection="1">
      <protection locked="0" hidden="1"/>
    </xf>
    <xf numFmtId="0" fontId="117" fillId="0" borderId="35" xfId="0" applyFont="1" applyBorder="1" applyProtection="1">
      <protection locked="0" hidden="1"/>
    </xf>
    <xf numFmtId="0" fontId="118" fillId="0" borderId="20" xfId="0" quotePrefix="1" applyFont="1" applyBorder="1" applyAlignment="1" applyProtection="1">
      <alignment horizontal="centerContinuous" vertical="center"/>
      <protection locked="0" hidden="1"/>
    </xf>
    <xf numFmtId="0" fontId="118" fillId="0" borderId="20" xfId="0" applyFont="1" applyBorder="1" applyAlignment="1" applyProtection="1">
      <alignment horizontal="centerContinuous" vertical="center"/>
      <protection locked="0" hidden="1"/>
    </xf>
    <xf numFmtId="0" fontId="120" fillId="0" borderId="0" xfId="0" applyFont="1" applyProtection="1">
      <protection locked="0" hidden="1"/>
    </xf>
    <xf numFmtId="0" fontId="121" fillId="0" borderId="18" xfId="0" applyFont="1" applyBorder="1" applyAlignment="1" applyProtection="1">
      <alignment horizontal="center" vertical="center"/>
      <protection locked="0" hidden="1"/>
    </xf>
    <xf numFmtId="0" fontId="121" fillId="0" borderId="0" xfId="0" applyFont="1" applyBorder="1" applyAlignment="1" applyProtection="1">
      <alignment horizontal="center" vertical="center"/>
      <protection locked="0" hidden="1"/>
    </xf>
    <xf numFmtId="0" fontId="121" fillId="0" borderId="37" xfId="0" applyFont="1" applyBorder="1" applyAlignment="1" applyProtection="1">
      <alignment horizontal="center" vertical="center"/>
      <protection locked="0" hidden="1"/>
    </xf>
    <xf numFmtId="0" fontId="121" fillId="0" borderId="27" xfId="0" applyFont="1" applyBorder="1" applyAlignment="1" applyProtection="1">
      <alignment horizontal="center" vertical="center"/>
      <protection locked="0" hidden="1"/>
    </xf>
    <xf numFmtId="0" fontId="121" fillId="0" borderId="42" xfId="0" applyFont="1" applyBorder="1" applyAlignment="1" applyProtection="1">
      <alignment horizontal="center" vertical="center"/>
      <protection locked="0" hidden="1"/>
    </xf>
    <xf numFmtId="0" fontId="121" fillId="0" borderId="42" xfId="0" applyFont="1" applyBorder="1" applyAlignment="1" applyProtection="1">
      <alignment horizontal="centerContinuous" vertical="center"/>
      <protection locked="0" hidden="1"/>
    </xf>
    <xf numFmtId="0" fontId="117" fillId="0" borderId="0" xfId="0" applyFont="1" applyAlignment="1" applyProtection="1">
      <alignment horizontal="center" vertical="top"/>
      <protection locked="0" hidden="1"/>
    </xf>
    <xf numFmtId="0" fontId="118" fillId="0" borderId="18" xfId="0" applyFont="1" applyBorder="1" applyAlignment="1" applyProtection="1">
      <alignment vertical="center"/>
      <protection locked="0" hidden="1"/>
    </xf>
    <xf numFmtId="0" fontId="118" fillId="0" borderId="0" xfId="0" applyFont="1" applyBorder="1" applyAlignment="1" applyProtection="1">
      <alignment vertical="center"/>
      <protection locked="0" hidden="1"/>
    </xf>
    <xf numFmtId="0" fontId="118" fillId="0" borderId="35" xfId="0" applyFont="1" applyBorder="1" applyAlignment="1" applyProtection="1">
      <alignment vertical="center"/>
      <protection locked="0" hidden="1"/>
    </xf>
    <xf numFmtId="166" fontId="63" fillId="0" borderId="20" xfId="0" applyNumberFormat="1" applyFont="1" applyFill="1" applyBorder="1" applyAlignment="1" applyProtection="1">
      <alignment vertical="center"/>
      <protection locked="0" hidden="1"/>
    </xf>
    <xf numFmtId="0" fontId="123" fillId="0" borderId="18" xfId="0" applyFont="1" applyBorder="1" applyAlignment="1" applyProtection="1">
      <alignment vertical="center"/>
      <protection locked="0" hidden="1"/>
    </xf>
    <xf numFmtId="0" fontId="123" fillId="0" borderId="0" xfId="0" applyFont="1" applyBorder="1" applyAlignment="1" applyProtection="1">
      <alignment vertical="center"/>
      <protection locked="0" hidden="1"/>
    </xf>
    <xf numFmtId="0" fontId="118" fillId="0" borderId="18" xfId="0" quotePrefix="1" applyFont="1" applyBorder="1" applyAlignment="1" applyProtection="1">
      <alignment horizontal="center"/>
      <protection locked="0" hidden="1"/>
    </xf>
    <xf numFmtId="0" fontId="118" fillId="0" borderId="0" xfId="0" applyFont="1" applyBorder="1" applyAlignment="1" applyProtection="1">
      <alignment horizontal="left"/>
      <protection locked="0" hidden="1"/>
    </xf>
    <xf numFmtId="0" fontId="118" fillId="0" borderId="35" xfId="0" quotePrefix="1" applyFont="1" applyBorder="1" applyAlignment="1" applyProtection="1">
      <alignment horizontal="center"/>
      <protection locked="0" hidden="1"/>
    </xf>
    <xf numFmtId="0" fontId="117" fillId="0" borderId="18" xfId="0" applyFont="1" applyBorder="1" applyAlignment="1" applyProtection="1">
      <alignment vertical="center"/>
      <protection locked="0" hidden="1"/>
    </xf>
    <xf numFmtId="0" fontId="122" fillId="0" borderId="0" xfId="0" applyFont="1" applyBorder="1" applyAlignment="1" applyProtection="1">
      <alignment vertical="center"/>
      <protection locked="0" hidden="1"/>
    </xf>
    <xf numFmtId="0" fontId="117" fillId="0" borderId="35" xfId="0" applyFont="1" applyBorder="1" applyAlignment="1" applyProtection="1">
      <alignment vertical="center"/>
      <protection locked="0" hidden="1"/>
    </xf>
    <xf numFmtId="0" fontId="117" fillId="0" borderId="0" xfId="0" applyFont="1" applyBorder="1" applyAlignment="1" applyProtection="1">
      <alignment vertical="center"/>
      <protection locked="0" hidden="1"/>
    </xf>
    <xf numFmtId="0" fontId="117" fillId="0" borderId="18" xfId="0" applyFont="1" applyBorder="1" applyAlignment="1" applyProtection="1">
      <alignment horizontal="left" vertical="center"/>
      <protection locked="0" hidden="1"/>
    </xf>
    <xf numFmtId="0" fontId="117" fillId="0" borderId="35" xfId="0" applyFont="1" applyBorder="1" applyAlignment="1" applyProtection="1">
      <alignment horizontal="left" vertical="center"/>
      <protection locked="0" hidden="1"/>
    </xf>
    <xf numFmtId="2" fontId="117" fillId="0" borderId="0" xfId="0" applyNumberFormat="1" applyFont="1" applyBorder="1" applyAlignment="1" applyProtection="1">
      <alignment horizontal="center" vertical="top" wrapText="1"/>
      <protection locked="0" hidden="1"/>
    </xf>
    <xf numFmtId="2" fontId="117" fillId="0" borderId="0" xfId="0" applyNumberFormat="1" applyFont="1" applyBorder="1" applyAlignment="1" applyProtection="1">
      <alignment vertical="top" wrapText="1"/>
      <protection locked="0" hidden="1"/>
    </xf>
    <xf numFmtId="2" fontId="117" fillId="0" borderId="35" xfId="0" applyNumberFormat="1" applyFont="1" applyBorder="1" applyAlignment="1" applyProtection="1">
      <alignment vertical="center" wrapText="1"/>
      <protection locked="0" hidden="1"/>
    </xf>
    <xf numFmtId="0" fontId="118" fillId="0" borderId="35" xfId="0" applyFont="1" applyBorder="1" applyAlignment="1" applyProtection="1">
      <alignment horizontal="center" vertical="center"/>
      <protection locked="0" hidden="1"/>
    </xf>
    <xf numFmtId="0" fontId="118" fillId="0" borderId="18" xfId="0" applyFont="1" applyBorder="1" applyAlignment="1" applyProtection="1">
      <alignment horizontal="center" vertical="center"/>
      <protection locked="0" hidden="1"/>
    </xf>
    <xf numFmtId="2" fontId="117" fillId="0" borderId="35" xfId="0" applyNumberFormat="1" applyFont="1" applyBorder="1" applyAlignment="1" applyProtection="1">
      <alignment vertical="top" wrapText="1"/>
      <protection locked="0" hidden="1"/>
    </xf>
    <xf numFmtId="0" fontId="117" fillId="0" borderId="0" xfId="0" applyFont="1" applyAlignment="1" applyProtection="1">
      <alignment vertical="center"/>
      <protection locked="0" hidden="1"/>
    </xf>
    <xf numFmtId="0" fontId="118" fillId="0" borderId="18" xfId="0" applyFont="1" applyBorder="1" applyAlignment="1" applyProtection="1">
      <alignment horizontal="center"/>
      <protection locked="0" hidden="1"/>
    </xf>
    <xf numFmtId="0" fontId="118" fillId="0" borderId="0" xfId="0" applyFont="1" applyBorder="1" applyAlignment="1" applyProtection="1">
      <protection locked="0" hidden="1"/>
    </xf>
    <xf numFmtId="0" fontId="118" fillId="0" borderId="35" xfId="0" applyFont="1" applyBorder="1" applyAlignment="1" applyProtection="1">
      <protection locked="0" hidden="1"/>
    </xf>
    <xf numFmtId="0" fontId="118" fillId="0" borderId="36" xfId="0" applyFont="1" applyBorder="1" applyAlignment="1" applyProtection="1">
      <alignment horizontal="center" vertical="center"/>
      <protection locked="0" hidden="1"/>
    </xf>
    <xf numFmtId="0" fontId="118" fillId="0" borderId="29" xfId="0" applyFont="1" applyBorder="1" applyAlignment="1" applyProtection="1">
      <alignment vertical="center"/>
      <protection locked="0" hidden="1"/>
    </xf>
    <xf numFmtId="0" fontId="118" fillId="0" borderId="37" xfId="0" applyFont="1" applyBorder="1" applyAlignment="1" applyProtection="1">
      <alignment vertical="center"/>
      <protection locked="0" hidden="1"/>
    </xf>
    <xf numFmtId="166" fontId="63" fillId="0" borderId="23" xfId="0" applyNumberFormat="1" applyFont="1" applyFill="1" applyBorder="1" applyAlignment="1" applyProtection="1">
      <alignment vertical="center"/>
      <protection locked="0" hidden="1"/>
    </xf>
    <xf numFmtId="0" fontId="118" fillId="0" borderId="0" xfId="0" applyFont="1" applyAlignment="1" applyProtection="1">
      <alignment horizontal="center"/>
      <protection locked="0" hidden="1"/>
    </xf>
    <xf numFmtId="179" fontId="86" fillId="0" borderId="29" xfId="340" applyNumberFormat="1" applyFont="1" applyFill="1" applyBorder="1" applyAlignment="1" applyProtection="1"/>
    <xf numFmtId="178" fontId="118" fillId="0" borderId="15" xfId="0" applyNumberFormat="1" applyFont="1" applyFill="1" applyBorder="1" applyAlignment="1" applyProtection="1">
      <alignment vertical="center"/>
      <protection locked="0" hidden="1"/>
    </xf>
    <xf numFmtId="178" fontId="118" fillId="0" borderId="20" xfId="0" applyNumberFormat="1" applyFont="1" applyFill="1" applyBorder="1" applyAlignment="1" applyProtection="1">
      <alignment vertical="center"/>
      <protection locked="0" hidden="1"/>
    </xf>
    <xf numFmtId="178" fontId="117" fillId="0" borderId="20" xfId="0" applyNumberFormat="1" applyFont="1" applyFill="1" applyBorder="1" applyAlignment="1" applyProtection="1">
      <alignment vertical="center"/>
      <protection locked="0" hidden="1"/>
    </xf>
    <xf numFmtId="178" fontId="117" fillId="0" borderId="35" xfId="0" applyNumberFormat="1" applyFont="1" applyFill="1" applyBorder="1" applyAlignment="1" applyProtection="1">
      <alignment horizontal="right" vertical="center"/>
      <protection locked="0" hidden="1"/>
    </xf>
    <xf numFmtId="178" fontId="118" fillId="0" borderId="23" xfId="0" applyNumberFormat="1" applyFont="1" applyFill="1" applyBorder="1" applyAlignment="1" applyProtection="1">
      <alignment vertical="center"/>
      <protection locked="0" hidden="1"/>
    </xf>
    <xf numFmtId="178" fontId="118" fillId="0" borderId="10" xfId="0" applyNumberFormat="1" applyFont="1" applyBorder="1" applyAlignment="1" applyProtection="1">
      <alignment vertical="center"/>
      <protection locked="0" hidden="1"/>
    </xf>
    <xf numFmtId="178" fontId="118" fillId="0" borderId="18" xfId="0" applyNumberFormat="1" applyFont="1" applyBorder="1" applyAlignment="1" applyProtection="1">
      <alignment vertical="center"/>
      <protection locked="0" hidden="1"/>
    </xf>
    <xf numFmtId="178" fontId="117" fillId="0" borderId="18" xfId="0" applyNumberFormat="1" applyFont="1" applyBorder="1" applyAlignment="1" applyProtection="1">
      <alignment vertical="center"/>
      <protection locked="0" hidden="1"/>
    </xf>
    <xf numFmtId="166" fontId="63" fillId="0" borderId="15" xfId="0" applyNumberFormat="1" applyFont="1" applyFill="1" applyBorder="1" applyAlignment="1" applyProtection="1">
      <alignment vertical="center"/>
      <protection locked="0" hidden="1"/>
    </xf>
    <xf numFmtId="165" fontId="78" fillId="0" borderId="0" xfId="342" applyFont="1" applyFill="1" applyAlignment="1">
      <alignment vertical="center"/>
    </xf>
    <xf numFmtId="0" fontId="0" fillId="25" borderId="0" xfId="0" applyFill="1"/>
    <xf numFmtId="0" fontId="69" fillId="25" borderId="0" xfId="0" applyFont="1" applyFill="1"/>
    <xf numFmtId="0" fontId="69" fillId="0" borderId="0" xfId="0" applyFont="1"/>
    <xf numFmtId="178" fontId="118" fillId="25" borderId="20" xfId="0" applyNumberFormat="1" applyFont="1" applyFill="1" applyBorder="1" applyAlignment="1" applyProtection="1">
      <alignment vertical="center"/>
      <protection locked="0" hidden="1"/>
    </xf>
    <xf numFmtId="165" fontId="64" fillId="0" borderId="0" xfId="339" quotePrefix="1" applyFont="1" applyBorder="1" applyAlignment="1" applyProtection="1">
      <alignment horizontal="left"/>
    </xf>
    <xf numFmtId="171" fontId="75" fillId="25" borderId="35" xfId="343" applyNumberFormat="1" applyFont="1" applyFill="1" applyBorder="1" applyAlignment="1" applyProtection="1">
      <alignment horizontal="right" vertical="center"/>
    </xf>
    <xf numFmtId="171" fontId="75" fillId="25" borderId="37" xfId="343" applyNumberFormat="1" applyFont="1" applyFill="1" applyBorder="1" applyAlignment="1" applyProtection="1">
      <alignment horizontal="right" vertical="center"/>
    </xf>
    <xf numFmtId="165" fontId="52" fillId="25" borderId="0" xfId="339" quotePrefix="1" applyFont="1" applyFill="1" applyBorder="1" applyAlignment="1" applyProtection="1">
      <alignment horizontal="left"/>
    </xf>
    <xf numFmtId="0" fontId="0" fillId="25" borderId="0" xfId="0" applyFill="1" applyAlignment="1"/>
    <xf numFmtId="165" fontId="64" fillId="0" borderId="0" xfId="339" quotePrefix="1" applyFont="1" applyFill="1" applyBorder="1" applyAlignment="1" applyProtection="1">
      <alignment horizontal="left"/>
    </xf>
    <xf numFmtId="165" fontId="81" fillId="0" borderId="0" xfId="340" applyFont="1" applyAlignment="1"/>
    <xf numFmtId="165" fontId="69" fillId="0" borderId="0" xfId="340" applyFont="1" applyAlignment="1"/>
    <xf numFmtId="4" fontId="52" fillId="0" borderId="0" xfId="449" applyNumberFormat="1" applyFont="1"/>
    <xf numFmtId="4" fontId="70" fillId="0" borderId="0" xfId="449" applyNumberFormat="1" applyFont="1"/>
    <xf numFmtId="178" fontId="117" fillId="0" borderId="0" xfId="0" applyNumberFormat="1" applyFont="1" applyProtection="1">
      <protection locked="0" hidden="1"/>
    </xf>
    <xf numFmtId="178" fontId="117" fillId="0" borderId="20" xfId="0" applyNumberFormat="1" applyFont="1" applyBorder="1" applyAlignment="1" applyProtection="1">
      <alignment vertical="center"/>
      <protection locked="0" hidden="1"/>
    </xf>
    <xf numFmtId="178" fontId="118" fillId="0" borderId="20" xfId="0" applyNumberFormat="1" applyFont="1" applyBorder="1" applyAlignment="1" applyProtection="1">
      <alignment vertical="center"/>
      <protection locked="0" hidden="1"/>
    </xf>
    <xf numFmtId="178" fontId="118" fillId="0" borderId="23" xfId="0" applyNumberFormat="1" applyFont="1" applyBorder="1" applyAlignment="1" applyProtection="1">
      <alignment vertical="center"/>
      <protection locked="0" hidden="1"/>
    </xf>
    <xf numFmtId="180" fontId="73" fillId="0" borderId="10" xfId="343" applyNumberFormat="1" applyFont="1" applyFill="1" applyBorder="1" applyAlignment="1" applyProtection="1">
      <alignment vertical="center"/>
    </xf>
    <xf numFmtId="180" fontId="63" fillId="0" borderId="0" xfId="343" applyNumberFormat="1" applyFont="1" applyFill="1" applyBorder="1" applyAlignment="1" applyProtection="1">
      <alignment vertical="center"/>
    </xf>
    <xf numFmtId="180" fontId="63" fillId="0" borderId="14" xfId="343" applyNumberFormat="1" applyFont="1" applyFill="1" applyBorder="1" applyAlignment="1" applyProtection="1">
      <alignment vertical="center"/>
    </xf>
    <xf numFmtId="180" fontId="73" fillId="0" borderId="0" xfId="343" applyNumberFormat="1" applyFont="1" applyFill="1" applyBorder="1" applyAlignment="1" applyProtection="1">
      <alignment vertical="center"/>
    </xf>
    <xf numFmtId="180" fontId="63" fillId="0" borderId="35" xfId="343" applyNumberFormat="1" applyFont="1" applyFill="1" applyBorder="1" applyAlignment="1" applyProtection="1">
      <alignment vertical="center"/>
    </xf>
    <xf numFmtId="180" fontId="75" fillId="0" borderId="0" xfId="343" applyNumberFormat="1" applyFont="1" applyFill="1" applyBorder="1" applyAlignment="1" applyProtection="1">
      <alignment vertical="center"/>
    </xf>
    <xf numFmtId="180" fontId="75" fillId="0" borderId="10" xfId="343" applyNumberFormat="1" applyFont="1" applyFill="1" applyBorder="1" applyAlignment="1" applyProtection="1">
      <alignment vertical="center"/>
    </xf>
    <xf numFmtId="180" fontId="73" fillId="0" borderId="10" xfId="342" applyNumberFormat="1" applyFont="1" applyFill="1" applyBorder="1" applyAlignment="1" applyProtection="1">
      <alignment vertical="center"/>
    </xf>
    <xf numFmtId="180" fontId="73" fillId="0" borderId="11" xfId="342" applyNumberFormat="1" applyFont="1" applyFill="1" applyBorder="1" applyAlignment="1" applyProtection="1">
      <alignment vertical="center"/>
    </xf>
    <xf numFmtId="171" fontId="75" fillId="25" borderId="18" xfId="342" applyNumberFormat="1" applyFont="1" applyFill="1" applyBorder="1" applyAlignment="1" applyProtection="1">
      <alignment horizontal="right" vertical="center"/>
    </xf>
    <xf numFmtId="171" fontId="124" fillId="0" borderId="0" xfId="342" applyNumberFormat="1" applyFont="1" applyFill="1" applyBorder="1" applyAlignment="1" applyProtection="1">
      <alignment horizontal="right" vertical="center"/>
    </xf>
    <xf numFmtId="171" fontId="124" fillId="0" borderId="35" xfId="342" applyNumberFormat="1" applyFont="1" applyFill="1" applyBorder="1" applyAlignment="1" applyProtection="1">
      <alignment horizontal="right" vertical="center"/>
    </xf>
    <xf numFmtId="171" fontId="124" fillId="0" borderId="29" xfId="342" applyNumberFormat="1" applyFont="1" applyFill="1" applyBorder="1" applyAlignment="1" applyProtection="1">
      <alignment horizontal="right" vertical="center"/>
    </xf>
    <xf numFmtId="171" fontId="124" fillId="0" borderId="37" xfId="342" applyNumberFormat="1" applyFont="1" applyFill="1" applyBorder="1" applyAlignment="1" applyProtection="1">
      <alignment horizontal="right" vertical="center"/>
    </xf>
    <xf numFmtId="171" fontId="104" fillId="0" borderId="0" xfId="342" applyNumberFormat="1" applyFont="1" applyFill="1" applyBorder="1" applyAlignment="1" applyProtection="1">
      <alignment horizontal="right" vertical="center"/>
    </xf>
    <xf numFmtId="171" fontId="104" fillId="25" borderId="0" xfId="342" applyNumberFormat="1" applyFont="1" applyFill="1" applyBorder="1" applyAlignment="1" applyProtection="1">
      <alignment horizontal="right" vertical="center"/>
    </xf>
    <xf numFmtId="171" fontId="104" fillId="0" borderId="35" xfId="342" applyNumberFormat="1" applyFont="1" applyFill="1" applyBorder="1" applyAlignment="1" applyProtection="1">
      <alignment horizontal="right" vertical="center"/>
    </xf>
    <xf numFmtId="171" fontId="104" fillId="0" borderId="29" xfId="342" applyNumberFormat="1" applyFont="1" applyFill="1" applyBorder="1" applyAlignment="1" applyProtection="1">
      <alignment horizontal="right" vertical="center"/>
    </xf>
    <xf numFmtId="171" fontId="104" fillId="0" borderId="37" xfId="342" applyNumberFormat="1" applyFont="1" applyFill="1" applyBorder="1" applyAlignment="1" applyProtection="1">
      <alignment horizontal="right" vertical="center"/>
    </xf>
    <xf numFmtId="180" fontId="124" fillId="0" borderId="0" xfId="345" applyNumberFormat="1" applyFont="1" applyFill="1" applyBorder="1" applyAlignment="1" applyProtection="1">
      <alignment horizontal="right" vertical="center"/>
    </xf>
    <xf numFmtId="180" fontId="124" fillId="0" borderId="14" xfId="345" applyNumberFormat="1" applyFont="1" applyFill="1" applyBorder="1" applyAlignment="1" applyProtection="1">
      <alignment horizontal="right" vertical="center"/>
    </xf>
    <xf numFmtId="180" fontId="124" fillId="0" borderId="35" xfId="345" applyNumberFormat="1" applyFont="1" applyFill="1" applyBorder="1" applyAlignment="1" applyProtection="1">
      <alignment horizontal="right" vertical="center"/>
    </xf>
    <xf numFmtId="171" fontId="66" fillId="0" borderId="0" xfId="0" applyNumberFormat="1" applyFont="1" applyFill="1" applyBorder="1" applyAlignment="1" applyProtection="1">
      <alignment horizontal="right" vertical="center"/>
    </xf>
    <xf numFmtId="180" fontId="104" fillId="0" borderId="0" xfId="345" applyNumberFormat="1" applyFont="1" applyFill="1" applyBorder="1" applyAlignment="1" applyProtection="1">
      <alignment horizontal="right" vertical="center"/>
    </xf>
    <xf numFmtId="171" fontId="69" fillId="0" borderId="0" xfId="0" applyNumberFormat="1" applyFont="1" applyFill="1" applyBorder="1" applyAlignment="1" applyProtection="1">
      <alignment horizontal="right" vertical="center"/>
    </xf>
    <xf numFmtId="180" fontId="104" fillId="0" borderId="52" xfId="345" applyNumberFormat="1" applyFont="1" applyFill="1" applyBorder="1" applyAlignment="1" applyProtection="1">
      <alignment horizontal="right" vertical="center"/>
    </xf>
    <xf numFmtId="180" fontId="104" fillId="0" borderId="19" xfId="345" applyNumberFormat="1" applyFont="1" applyFill="1" applyBorder="1" applyAlignment="1" applyProtection="1">
      <alignment horizontal="right" vertical="center"/>
    </xf>
    <xf numFmtId="180" fontId="104" fillId="0" borderId="0" xfId="345" applyNumberFormat="1" applyFont="1" applyFill="1" applyAlignment="1" applyProtection="1">
      <alignment horizontal="right" vertical="center"/>
    </xf>
    <xf numFmtId="180" fontId="104" fillId="0" borderId="11" xfId="342" applyNumberFormat="1" applyFont="1" applyFill="1" applyBorder="1" applyAlignment="1" applyProtection="1">
      <alignment horizontal="right" vertical="center"/>
    </xf>
    <xf numFmtId="181" fontId="63" fillId="0" borderId="20" xfId="467" applyNumberFormat="1" applyFont="1" applyBorder="1" applyAlignment="1" applyProtection="1">
      <alignment horizontal="right"/>
    </xf>
    <xf numFmtId="181" fontId="63" fillId="0" borderId="18" xfId="467" applyNumberFormat="1" applyFont="1" applyFill="1" applyBorder="1" applyAlignment="1" applyProtection="1">
      <alignment horizontal="right"/>
    </xf>
    <xf numFmtId="181" fontId="63" fillId="0" borderId="20" xfId="467" applyNumberFormat="1" applyFont="1" applyFill="1" applyBorder="1" applyAlignment="1" applyProtection="1">
      <alignment horizontal="right"/>
    </xf>
    <xf numFmtId="181" fontId="64" fillId="0" borderId="20" xfId="467" applyNumberFormat="1" applyFont="1" applyBorder="1" applyAlignment="1" applyProtection="1">
      <alignment horizontal="right"/>
    </xf>
    <xf numFmtId="181" fontId="64" fillId="0" borderId="18" xfId="467" applyNumberFormat="1" applyFont="1" applyFill="1" applyBorder="1" applyAlignment="1" applyProtection="1">
      <alignment horizontal="right"/>
    </xf>
    <xf numFmtId="181" fontId="64" fillId="0" borderId="20" xfId="467" applyNumberFormat="1" applyFont="1" applyFill="1" applyBorder="1" applyAlignment="1" applyProtection="1">
      <alignment horizontal="right"/>
    </xf>
    <xf numFmtId="171" fontId="75" fillId="25" borderId="0" xfId="343" applyNumberFormat="1" applyFont="1" applyFill="1" applyBorder="1" applyAlignment="1" applyProtection="1">
      <alignment horizontal="right" vertical="center"/>
    </xf>
    <xf numFmtId="171" fontId="126" fillId="0" borderId="35" xfId="340" applyNumberFormat="1" applyFont="1" applyFill="1" applyBorder="1" applyAlignment="1" applyProtection="1">
      <alignment horizontal="right"/>
    </xf>
    <xf numFmtId="171" fontId="126" fillId="0" borderId="37" xfId="340" applyNumberFormat="1" applyFont="1" applyFill="1" applyBorder="1" applyAlignment="1" applyProtection="1">
      <alignment horizontal="right"/>
    </xf>
    <xf numFmtId="0" fontId="121" fillId="0" borderId="23" xfId="0" applyFont="1" applyBorder="1" applyAlignment="1" applyProtection="1">
      <alignment horizontal="center" vertical="center"/>
      <protection locked="0" hidden="1"/>
    </xf>
    <xf numFmtId="0" fontId="64" fillId="0" borderId="0" xfId="0" applyFont="1" applyFill="1" applyAlignment="1">
      <alignment horizontal="left"/>
    </xf>
    <xf numFmtId="0" fontId="64" fillId="0" borderId="0" xfId="0" quotePrefix="1" applyFont="1" applyFill="1" applyAlignment="1">
      <alignment horizontal="left"/>
    </xf>
    <xf numFmtId="0" fontId="64" fillId="0" borderId="0" xfId="0" applyFont="1" applyFill="1"/>
    <xf numFmtId="3" fontId="64" fillId="0" borderId="23" xfId="449" applyNumberFormat="1" applyFont="1" applyFill="1" applyBorder="1"/>
    <xf numFmtId="3" fontId="64" fillId="0" borderId="37" xfId="449" applyNumberFormat="1" applyFont="1" applyFill="1" applyBorder="1"/>
    <xf numFmtId="0" fontId="118" fillId="0" borderId="0" xfId="0" applyFont="1" applyAlignment="1" applyProtection="1">
      <alignment horizontal="center"/>
      <protection locked="0" hidden="1"/>
    </xf>
    <xf numFmtId="165" fontId="66" fillId="0" borderId="20" xfId="339" applyFont="1" applyBorder="1" applyAlignment="1" applyProtection="1">
      <alignment horizontal="center"/>
    </xf>
    <xf numFmtId="165" fontId="66" fillId="0" borderId="53" xfId="339" applyFont="1" applyBorder="1" applyAlignment="1" applyProtection="1">
      <alignment horizontal="left"/>
    </xf>
    <xf numFmtId="0" fontId="66" fillId="0" borderId="22" xfId="0" applyFont="1" applyBorder="1" applyAlignment="1" applyProtection="1">
      <alignment horizontal="center"/>
    </xf>
    <xf numFmtId="165" fontId="66" fillId="0" borderId="66" xfId="339" quotePrefix="1" applyNumberFormat="1" applyFont="1" applyBorder="1" applyAlignment="1" applyProtection="1">
      <alignment horizontal="center"/>
    </xf>
    <xf numFmtId="167" fontId="64" fillId="0" borderId="15" xfId="450" applyNumberFormat="1" applyFont="1" applyFill="1" applyBorder="1" applyProtection="1"/>
    <xf numFmtId="167" fontId="64" fillId="0" borderId="26" xfId="339" applyNumberFormat="1" applyFont="1" applyFill="1" applyBorder="1" applyProtection="1"/>
    <xf numFmtId="165" fontId="52" fillId="0" borderId="0" xfId="339" applyFont="1" applyBorder="1"/>
    <xf numFmtId="167" fontId="52" fillId="0" borderId="0" xfId="339" applyNumberFormat="1" applyFont="1" applyBorder="1" applyProtection="1"/>
    <xf numFmtId="10" fontId="52" fillId="0" borderId="0" xfId="339" applyNumberFormat="1" applyFont="1" applyBorder="1" applyProtection="1"/>
    <xf numFmtId="165" fontId="63" fillId="0" borderId="18" xfId="340" applyFont="1" applyBorder="1"/>
    <xf numFmtId="1" fontId="64" fillId="0" borderId="18" xfId="340" applyNumberFormat="1" applyFont="1" applyBorder="1"/>
    <xf numFmtId="1" fontId="64" fillId="0" borderId="18" xfId="340" applyNumberFormat="1" applyFont="1" applyFill="1" applyBorder="1"/>
    <xf numFmtId="1" fontId="64" fillId="0" borderId="18" xfId="346" applyNumberFormat="1" applyFont="1" applyBorder="1"/>
    <xf numFmtId="165" fontId="81" fillId="0" borderId="36" xfId="340" applyFont="1" applyBorder="1"/>
    <xf numFmtId="171" fontId="73" fillId="0" borderId="23" xfId="340" applyNumberFormat="1" applyFont="1" applyFill="1" applyBorder="1" applyAlignment="1" applyProtection="1">
      <alignment horizontal="right"/>
    </xf>
    <xf numFmtId="171" fontId="127" fillId="0" borderId="35" xfId="340" applyNumberFormat="1" applyFont="1" applyFill="1" applyBorder="1" applyAlignment="1" applyProtection="1">
      <alignment horizontal="right"/>
    </xf>
    <xf numFmtId="180" fontId="104" fillId="0" borderId="14" xfId="342" applyNumberFormat="1" applyFont="1" applyFill="1" applyBorder="1" applyAlignment="1" applyProtection="1">
      <alignment horizontal="right" vertical="center"/>
    </xf>
    <xf numFmtId="49" fontId="64" fillId="25" borderId="18" xfId="483" applyNumberFormat="1" applyFont="1" applyFill="1" applyBorder="1" applyAlignment="1" applyProtection="1">
      <alignment horizontal="left"/>
    </xf>
    <xf numFmtId="165" fontId="64" fillId="25" borderId="0" xfId="483" quotePrefix="1" applyNumberFormat="1" applyFont="1" applyFill="1" applyBorder="1" applyAlignment="1" applyProtection="1">
      <alignment horizontal="center"/>
    </xf>
    <xf numFmtId="165" fontId="64" fillId="25" borderId="35" xfId="483" applyNumberFormat="1" applyFont="1" applyFill="1" applyBorder="1" applyAlignment="1" applyProtection="1">
      <alignment horizontal="left"/>
    </xf>
    <xf numFmtId="3" fontId="110" fillId="0" borderId="0" xfId="326" applyNumberFormat="1" applyFont="1" applyFill="1"/>
    <xf numFmtId="169" fontId="110" fillId="0" borderId="0" xfId="326" applyNumberFormat="1" applyFont="1" applyFill="1"/>
    <xf numFmtId="49" fontId="64" fillId="25" borderId="18" xfId="483" applyNumberFormat="1" applyFont="1" applyFill="1" applyBorder="1"/>
    <xf numFmtId="165" fontId="64" fillId="25" borderId="35" xfId="483" applyNumberFormat="1" applyFont="1" applyFill="1" applyBorder="1"/>
    <xf numFmtId="49" fontId="64" fillId="25" borderId="18" xfId="483" quotePrefix="1" applyNumberFormat="1" applyFont="1" applyFill="1" applyBorder="1"/>
    <xf numFmtId="169" fontId="110" fillId="0" borderId="0" xfId="326" applyNumberFormat="1" applyFont="1" applyFill="1" applyAlignment="1">
      <alignment vertical="center"/>
    </xf>
    <xf numFmtId="165" fontId="111" fillId="25" borderId="0" xfId="483" applyNumberFormat="1" applyFont="1" applyFill="1"/>
    <xf numFmtId="165" fontId="64" fillId="25" borderId="35" xfId="483" applyNumberFormat="1" applyFont="1" applyFill="1" applyBorder="1" applyAlignment="1">
      <alignment wrapText="1"/>
    </xf>
    <xf numFmtId="165" fontId="64" fillId="25" borderId="62" xfId="483" applyNumberFormat="1" applyFont="1" applyFill="1" applyBorder="1" applyAlignment="1">
      <alignment horizontal="center"/>
    </xf>
    <xf numFmtId="165" fontId="69" fillId="25" borderId="63" xfId="483" applyNumberFormat="1" applyFont="1" applyFill="1" applyBorder="1"/>
    <xf numFmtId="49" fontId="95" fillId="25" borderId="0" xfId="483" applyNumberFormat="1" applyFont="1" applyFill="1"/>
    <xf numFmtId="165" fontId="69" fillId="25" borderId="0" xfId="483" applyNumberFormat="1" applyFont="1" applyFill="1"/>
    <xf numFmtId="165" fontId="63" fillId="0" borderId="0" xfId="483" applyNumberFormat="1" applyFont="1" applyFill="1" applyAlignment="1">
      <alignment horizontal="center"/>
    </xf>
    <xf numFmtId="175" fontId="73" fillId="0" borderId="0" xfId="485" applyNumberFormat="1" applyFont="1" applyBorder="1"/>
    <xf numFmtId="175" fontId="73" fillId="0" borderId="14" xfId="485" applyNumberFormat="1" applyFont="1" applyBorder="1"/>
    <xf numFmtId="175" fontId="73" fillId="0" borderId="15" xfId="485" applyNumberFormat="1" applyFont="1" applyBorder="1"/>
    <xf numFmtId="175" fontId="73" fillId="0" borderId="0" xfId="485" applyNumberFormat="1" applyFont="1" applyBorder="1" applyProtection="1"/>
    <xf numFmtId="175" fontId="73" fillId="0" borderId="35" xfId="485" applyNumberFormat="1" applyFont="1" applyBorder="1" applyProtection="1"/>
    <xf numFmtId="1" fontId="64" fillId="0" borderId="20" xfId="485" applyNumberFormat="1" applyFont="1" applyBorder="1"/>
    <xf numFmtId="0" fontId="24" fillId="0" borderId="0" xfId="326"/>
    <xf numFmtId="165" fontId="111" fillId="0" borderId="20" xfId="485" applyNumberFormat="1" applyFont="1" applyBorder="1"/>
    <xf numFmtId="1" fontId="64" fillId="0" borderId="20" xfId="485" applyNumberFormat="1" applyFont="1" applyBorder="1" applyAlignment="1">
      <alignment wrapText="1"/>
    </xf>
    <xf numFmtId="1" fontId="64" fillId="0" borderId="20" xfId="486" applyNumberFormat="1" applyFont="1" applyBorder="1"/>
    <xf numFmtId="49" fontId="64" fillId="0" borderId="61" xfId="485" applyNumberFormat="1" applyFont="1" applyBorder="1"/>
    <xf numFmtId="165" fontId="81" fillId="0" borderId="0" xfId="485" applyNumberFormat="1" applyFont="1" applyFill="1" applyBorder="1"/>
    <xf numFmtId="4" fontId="81" fillId="0" borderId="0" xfId="485" applyNumberFormat="1" applyFont="1"/>
    <xf numFmtId="175" fontId="73" fillId="0" borderId="0" xfId="310" applyNumberFormat="1" applyFont="1" applyFill="1" applyBorder="1"/>
    <xf numFmtId="175" fontId="73" fillId="0" borderId="14" xfId="310" applyNumberFormat="1" applyFont="1" applyFill="1" applyBorder="1"/>
    <xf numFmtId="175" fontId="73" fillId="0" borderId="15" xfId="310" applyNumberFormat="1" applyFont="1" applyFill="1" applyBorder="1"/>
    <xf numFmtId="175" fontId="73" fillId="25" borderId="0" xfId="310" applyNumberFormat="1" applyFont="1" applyFill="1" applyBorder="1" applyProtection="1"/>
    <xf numFmtId="175" fontId="73" fillId="25" borderId="35" xfId="310" applyNumberFormat="1" applyFont="1" applyFill="1" applyBorder="1" applyProtection="1"/>
    <xf numFmtId="165" fontId="64" fillId="25" borderId="18" xfId="310" quotePrefix="1" applyNumberFormat="1" applyFont="1" applyFill="1" applyBorder="1" applyAlignment="1" applyProtection="1">
      <alignment horizontal="left"/>
    </xf>
    <xf numFmtId="165" fontId="64" fillId="25" borderId="0" xfId="310" quotePrefix="1" applyNumberFormat="1" applyFont="1" applyFill="1" applyBorder="1" applyAlignment="1" applyProtection="1">
      <alignment horizontal="center"/>
    </xf>
    <xf numFmtId="165" fontId="64" fillId="25" borderId="35" xfId="310" applyNumberFormat="1" applyFont="1" applyFill="1" applyBorder="1" applyAlignment="1" applyProtection="1">
      <alignment horizontal="left"/>
    </xf>
    <xf numFmtId="165" fontId="64" fillId="0" borderId="18" xfId="310" quotePrefix="1" applyNumberFormat="1" applyFont="1" applyFill="1" applyBorder="1" applyAlignment="1" applyProtection="1">
      <alignment horizontal="left"/>
    </xf>
    <xf numFmtId="165" fontId="64" fillId="0" borderId="0" xfId="310" applyNumberFormat="1" applyFont="1" applyFill="1" applyBorder="1" applyAlignment="1" applyProtection="1">
      <alignment horizontal="center"/>
    </xf>
    <xf numFmtId="165" fontId="64" fillId="0" borderId="35" xfId="310" applyNumberFormat="1" applyFont="1" applyFill="1" applyBorder="1" applyAlignment="1" applyProtection="1">
      <alignment horizontal="left"/>
    </xf>
    <xf numFmtId="165" fontId="64" fillId="0" borderId="0" xfId="310" quotePrefix="1" applyNumberFormat="1" applyFont="1" applyFill="1" applyBorder="1" applyAlignment="1" applyProtection="1">
      <alignment horizontal="center"/>
    </xf>
    <xf numFmtId="165" fontId="64" fillId="25" borderId="37" xfId="310" applyNumberFormat="1" applyFont="1" applyFill="1" applyBorder="1" applyAlignment="1" applyProtection="1">
      <alignment horizontal="left" wrapText="1"/>
    </xf>
    <xf numFmtId="3" fontId="68" fillId="0" borderId="42" xfId="449" quotePrefix="1" applyNumberFormat="1" applyFont="1" applyBorder="1" applyAlignment="1">
      <alignment horizontal="center" vertical="center"/>
    </xf>
    <xf numFmtId="2" fontId="52" fillId="0" borderId="0" xfId="449" applyNumberFormat="1" applyFont="1"/>
    <xf numFmtId="4" fontId="129" fillId="0" borderId="0" xfId="449" applyNumberFormat="1" applyFont="1"/>
    <xf numFmtId="177" fontId="52" fillId="0" borderId="0" xfId="449" applyNumberFormat="1" applyFont="1"/>
    <xf numFmtId="178" fontId="118" fillId="0" borderId="15" xfId="0" applyNumberFormat="1" applyFont="1" applyFill="1" applyBorder="1" applyAlignment="1" applyProtection="1">
      <alignment horizontal="right" vertical="center"/>
      <protection locked="0" hidden="1"/>
    </xf>
    <xf numFmtId="167" fontId="64" fillId="0" borderId="23" xfId="449" applyNumberFormat="1" applyFont="1" applyFill="1" applyBorder="1"/>
    <xf numFmtId="0" fontId="63" fillId="0" borderId="18" xfId="449" applyFont="1" applyBorder="1"/>
    <xf numFmtId="0" fontId="130" fillId="0" borderId="0" xfId="0" applyFont="1" applyProtection="1">
      <protection locked="0" hidden="1"/>
    </xf>
    <xf numFmtId="0" fontId="130" fillId="0" borderId="0" xfId="0" applyFont="1" applyBorder="1" applyProtection="1">
      <protection locked="0" hidden="1"/>
    </xf>
    <xf numFmtId="0" fontId="118" fillId="0" borderId="15" xfId="0" applyFont="1" applyBorder="1" applyAlignment="1" applyProtection="1">
      <alignment horizontal="centerContinuous"/>
      <protection locked="0" hidden="1"/>
    </xf>
    <xf numFmtId="0" fontId="122" fillId="0" borderId="23" xfId="0" applyFont="1" applyBorder="1" applyAlignment="1" applyProtection="1">
      <alignment horizontal="center"/>
      <protection locked="0" hidden="1"/>
    </xf>
    <xf numFmtId="165" fontId="64" fillId="0" borderId="0" xfId="483" quotePrefix="1" applyNumberFormat="1" applyFont="1" applyFill="1"/>
    <xf numFmtId="165" fontId="63" fillId="0" borderId="0" xfId="467" applyFont="1" applyAlignment="1">
      <alignment horizontal="center"/>
    </xf>
    <xf numFmtId="179" fontId="115" fillId="0" borderId="0" xfId="0" applyNumberFormat="1" applyFont="1" applyAlignment="1">
      <alignment horizontal="right"/>
    </xf>
    <xf numFmtId="179" fontId="114" fillId="0" borderId="0" xfId="0" applyNumberFormat="1" applyFont="1" applyAlignment="1">
      <alignment horizontal="right" vertical="center"/>
    </xf>
    <xf numFmtId="179" fontId="115" fillId="26" borderId="20" xfId="0" applyNumberFormat="1" applyFont="1" applyFill="1" applyBorder="1" applyAlignment="1">
      <alignment horizontal="right"/>
    </xf>
    <xf numFmtId="179" fontId="64" fillId="0" borderId="20" xfId="313" applyNumberFormat="1" applyFont="1" applyFill="1" applyBorder="1" applyAlignment="1">
      <alignment vertical="center"/>
    </xf>
    <xf numFmtId="179" fontId="73" fillId="25" borderId="0" xfId="341" applyNumberFormat="1" applyFont="1" applyFill="1" applyBorder="1" applyAlignment="1" applyProtection="1"/>
    <xf numFmtId="179" fontId="115" fillId="0" borderId="12" xfId="0" applyNumberFormat="1" applyFont="1" applyBorder="1" applyAlignment="1">
      <alignment horizontal="right" wrapText="1"/>
    </xf>
    <xf numFmtId="179" fontId="75" fillId="25" borderId="18" xfId="341" applyNumberFormat="1" applyFont="1" applyFill="1" applyBorder="1" applyAlignment="1" applyProtection="1"/>
    <xf numFmtId="179" fontId="114" fillId="0" borderId="0" xfId="0" applyNumberFormat="1" applyFont="1" applyBorder="1" applyAlignment="1">
      <alignment horizontal="right" wrapText="1"/>
    </xf>
    <xf numFmtId="179" fontId="75" fillId="25" borderId="36" xfId="341" applyNumberFormat="1" applyFont="1" applyFill="1" applyBorder="1" applyAlignment="1" applyProtection="1"/>
    <xf numFmtId="179" fontId="114" fillId="0" borderId="29" xfId="0" applyNumberFormat="1" applyFont="1" applyBorder="1" applyAlignment="1">
      <alignment horizontal="right" wrapText="1"/>
    </xf>
    <xf numFmtId="165" fontId="81" fillId="25" borderId="11" xfId="483" applyNumberFormat="1" applyFont="1" applyFill="1" applyBorder="1"/>
    <xf numFmtId="179" fontId="110" fillId="0" borderId="0" xfId="326" applyNumberFormat="1" applyFont="1" applyFill="1" applyAlignment="1">
      <alignment vertical="center"/>
    </xf>
    <xf numFmtId="179" fontId="110" fillId="0" borderId="0" xfId="326" applyNumberFormat="1" applyFont="1" applyFill="1"/>
    <xf numFmtId="179" fontId="110" fillId="0" borderId="35" xfId="326" applyNumberFormat="1" applyFont="1" applyFill="1" applyBorder="1"/>
    <xf numFmtId="179" fontId="64" fillId="0" borderId="35" xfId="483" applyNumberFormat="1" applyFont="1" applyFill="1" applyBorder="1" applyAlignment="1">
      <alignment vertical="center"/>
    </xf>
    <xf numFmtId="179" fontId="75" fillId="0" borderId="18" xfId="483" applyNumberFormat="1" applyFont="1" applyFill="1" applyBorder="1" applyAlignment="1" applyProtection="1">
      <alignment vertical="center"/>
    </xf>
    <xf numFmtId="179" fontId="110" fillId="0" borderId="35" xfId="326" applyNumberFormat="1" applyFont="1" applyFill="1" applyBorder="1" applyAlignment="1">
      <alignment vertical="center"/>
    </xf>
    <xf numFmtId="179" fontId="110" fillId="0" borderId="18" xfId="326" applyNumberFormat="1" applyFont="1" applyFill="1" applyBorder="1" applyAlignment="1">
      <alignment vertical="center"/>
    </xf>
    <xf numFmtId="179" fontId="110" fillId="0" borderId="63" xfId="326" applyNumberFormat="1" applyFont="1" applyFill="1" applyBorder="1"/>
    <xf numFmtId="179" fontId="112" fillId="0" borderId="29" xfId="326" applyNumberFormat="1" applyFont="1" applyFill="1" applyBorder="1"/>
    <xf numFmtId="179" fontId="64" fillId="0" borderId="37" xfId="483" applyNumberFormat="1" applyFont="1" applyFill="1" applyBorder="1" applyAlignment="1">
      <alignment vertical="center"/>
    </xf>
    <xf numFmtId="179" fontId="110" fillId="0" borderId="37" xfId="326" applyNumberFormat="1" applyFont="1" applyFill="1" applyBorder="1" applyAlignment="1">
      <alignment vertical="center"/>
    </xf>
    <xf numFmtId="179" fontId="73" fillId="0" borderId="0" xfId="483" applyNumberFormat="1" applyFont="1" applyFill="1" applyBorder="1" applyAlignment="1">
      <alignment vertical="center"/>
    </xf>
    <xf numFmtId="179" fontId="73" fillId="0" borderId="20" xfId="483" applyNumberFormat="1" applyFont="1" applyFill="1" applyBorder="1" applyAlignment="1">
      <alignment vertical="center"/>
    </xf>
    <xf numFmtId="179" fontId="73" fillId="0" borderId="35" xfId="483" applyNumberFormat="1" applyFont="1" applyFill="1" applyBorder="1" applyAlignment="1">
      <alignment vertical="center"/>
    </xf>
    <xf numFmtId="179" fontId="82" fillId="0" borderId="0" xfId="483" applyNumberFormat="1" applyFont="1" applyFill="1" applyBorder="1" applyAlignment="1">
      <alignment vertical="center"/>
    </xf>
    <xf numFmtId="179" fontId="64" fillId="0" borderId="61" xfId="483" applyNumberFormat="1" applyFont="1" applyFill="1" applyBorder="1" applyAlignment="1">
      <alignment vertical="center"/>
    </xf>
    <xf numFmtId="179" fontId="64" fillId="0" borderId="62" xfId="483" applyNumberFormat="1" applyFont="1" applyFill="1" applyBorder="1" applyAlignment="1">
      <alignment vertical="center"/>
    </xf>
    <xf numFmtId="179" fontId="110" fillId="0" borderId="63" xfId="326" applyNumberFormat="1" applyFont="1" applyFill="1" applyBorder="1" applyAlignment="1">
      <alignment vertical="center"/>
    </xf>
    <xf numFmtId="179" fontId="64" fillId="0" borderId="63" xfId="483" applyNumberFormat="1" applyFont="1" applyFill="1" applyBorder="1" applyAlignment="1">
      <alignment vertical="center"/>
    </xf>
    <xf numFmtId="179" fontId="75" fillId="0" borderId="62" xfId="483" applyNumberFormat="1" applyFont="1" applyFill="1" applyBorder="1" applyAlignment="1" applyProtection="1">
      <alignment vertical="center"/>
    </xf>
    <xf numFmtId="179" fontId="75" fillId="0" borderId="36" xfId="484" applyNumberFormat="1" applyFont="1" applyFill="1" applyBorder="1" applyAlignment="1">
      <alignment horizontal="right" vertical="center" wrapText="1"/>
    </xf>
    <xf numFmtId="179" fontId="112" fillId="0" borderId="29" xfId="326" applyNumberFormat="1" applyFont="1" applyFill="1" applyBorder="1" applyAlignment="1">
      <alignment vertical="center"/>
    </xf>
    <xf numFmtId="169" fontId="110" fillId="0" borderId="0" xfId="326" applyNumberFormat="1" applyFont="1" applyFill="1" applyBorder="1"/>
    <xf numFmtId="169" fontId="110" fillId="0" borderId="0" xfId="326" applyNumberFormat="1" applyFont="1" applyFill="1" applyBorder="1" applyAlignment="1">
      <alignment vertical="center"/>
    </xf>
    <xf numFmtId="175" fontId="64" fillId="0" borderId="0" xfId="483" applyNumberFormat="1" applyFont="1" applyFill="1" applyBorder="1"/>
    <xf numFmtId="3" fontId="75" fillId="0" borderId="0" xfId="484" applyNumberFormat="1" applyFont="1" applyFill="1" applyBorder="1" applyAlignment="1">
      <alignment horizontal="right" wrapText="1"/>
    </xf>
    <xf numFmtId="165" fontId="81" fillId="0" borderId="0" xfId="483" applyNumberFormat="1" applyFont="1" applyFill="1" applyBorder="1" applyAlignment="1" applyProtection="1">
      <alignment horizontal="center"/>
    </xf>
    <xf numFmtId="179" fontId="73" fillId="0" borderId="0" xfId="485" applyNumberFormat="1" applyFont="1" applyFill="1" applyBorder="1"/>
    <xf numFmtId="179" fontId="73" fillId="0" borderId="35" xfId="485" applyNumberFormat="1" applyFont="1" applyFill="1" applyBorder="1"/>
    <xf numFmtId="179" fontId="64" fillId="0" borderId="35" xfId="485" applyNumberFormat="1" applyFont="1" applyFill="1" applyBorder="1"/>
    <xf numFmtId="179" fontId="75" fillId="0" borderId="18" xfId="485" applyNumberFormat="1" applyFont="1" applyFill="1" applyBorder="1" applyProtection="1"/>
    <xf numFmtId="179" fontId="75" fillId="0" borderId="18" xfId="485" applyNumberFormat="1" applyFont="1" applyFill="1" applyBorder="1" applyAlignment="1" applyProtection="1">
      <alignment vertical="center"/>
    </xf>
    <xf numFmtId="179" fontId="114" fillId="0" borderId="0" xfId="326" applyNumberFormat="1" applyFont="1" applyFill="1" applyBorder="1"/>
    <xf numFmtId="179" fontId="64" fillId="0" borderId="20" xfId="485" applyNumberFormat="1" applyFont="1" applyFill="1" applyBorder="1"/>
    <xf numFmtId="179" fontId="64" fillId="0" borderId="61" xfId="485" applyNumberFormat="1" applyFont="1" applyFill="1" applyBorder="1"/>
    <xf numFmtId="179" fontId="64" fillId="0" borderId="62" xfId="485" applyNumberFormat="1" applyFont="1" applyFill="1" applyBorder="1"/>
    <xf numFmtId="179" fontId="64" fillId="0" borderId="63" xfId="485" applyNumberFormat="1" applyFont="1" applyFill="1" applyBorder="1"/>
    <xf numFmtId="179" fontId="64" fillId="0" borderId="67" xfId="485" applyNumberFormat="1" applyFont="1" applyFill="1" applyBorder="1"/>
    <xf numFmtId="179" fontId="75" fillId="0" borderId="62" xfId="485" applyNumberFormat="1" applyFont="1" applyFill="1" applyBorder="1" applyProtection="1"/>
    <xf numFmtId="179" fontId="110" fillId="0" borderId="36" xfId="326" applyNumberFormat="1" applyFont="1" applyFill="1" applyBorder="1"/>
    <xf numFmtId="179" fontId="64" fillId="0" borderId="37" xfId="485" applyNumberFormat="1" applyFont="1" applyFill="1" applyBorder="1"/>
    <xf numFmtId="179" fontId="64" fillId="0" borderId="23" xfId="485" applyNumberFormat="1" applyFont="1" applyFill="1" applyBorder="1"/>
    <xf numFmtId="179" fontId="110" fillId="0" borderId="37" xfId="326" applyNumberFormat="1" applyFont="1" applyFill="1" applyBorder="1"/>
    <xf numFmtId="179" fontId="73" fillId="0" borderId="0" xfId="310" applyNumberFormat="1" applyFont="1" applyFill="1" applyBorder="1" applyAlignment="1">
      <alignment vertical="center"/>
    </xf>
    <xf numFmtId="179" fontId="73" fillId="0" borderId="35" xfId="310" applyNumberFormat="1" applyFont="1" applyFill="1" applyBorder="1" applyAlignment="1">
      <alignment vertical="center"/>
    </xf>
    <xf numFmtId="179" fontId="73" fillId="25" borderId="0" xfId="310" applyNumberFormat="1" applyFont="1" applyFill="1" applyBorder="1" applyAlignment="1" applyProtection="1">
      <alignment vertical="center"/>
    </xf>
    <xf numFmtId="179" fontId="73" fillId="25" borderId="35" xfId="310" applyNumberFormat="1" applyFont="1" applyFill="1" applyBorder="1" applyAlignment="1" applyProtection="1">
      <alignment vertical="center"/>
    </xf>
    <xf numFmtId="179" fontId="114" fillId="0" borderId="0" xfId="310" applyNumberFormat="1" applyFont="1" applyFill="1" applyAlignment="1">
      <alignment vertical="center"/>
    </xf>
    <xf numFmtId="179" fontId="114" fillId="0" borderId="35" xfId="310" applyNumberFormat="1" applyFont="1" applyFill="1" applyBorder="1" applyAlignment="1">
      <alignment vertical="center"/>
    </xf>
    <xf numFmtId="179" fontId="114" fillId="0" borderId="18" xfId="310" applyNumberFormat="1" applyFont="1" applyFill="1" applyBorder="1" applyAlignment="1">
      <alignment vertical="center"/>
    </xf>
    <xf numFmtId="179" fontId="110" fillId="25" borderId="35" xfId="326" applyNumberFormat="1" applyFont="1" applyFill="1" applyBorder="1" applyAlignment="1">
      <alignment vertical="center"/>
    </xf>
    <xf numFmtId="179" fontId="75" fillId="25" borderId="18" xfId="310" applyNumberFormat="1" applyFont="1" applyFill="1" applyBorder="1" applyAlignment="1" applyProtection="1">
      <alignment vertical="center"/>
    </xf>
    <xf numFmtId="179" fontId="75" fillId="0" borderId="18" xfId="310" applyNumberFormat="1" applyFont="1" applyFill="1" applyBorder="1" applyAlignment="1" applyProtection="1">
      <alignment vertical="center"/>
    </xf>
    <xf numFmtId="179" fontId="75" fillId="25" borderId="36" xfId="310" applyNumberFormat="1" applyFont="1" applyFill="1" applyBorder="1" applyAlignment="1" applyProtection="1">
      <alignment vertical="center"/>
    </xf>
    <xf numFmtId="0" fontId="64" fillId="25" borderId="18" xfId="315" quotePrefix="1" applyNumberFormat="1" applyFont="1" applyFill="1" applyBorder="1" applyAlignment="1">
      <alignment horizontal="center"/>
    </xf>
    <xf numFmtId="179" fontId="115" fillId="0" borderId="0" xfId="315" applyNumberFormat="1" applyFont="1" applyFill="1"/>
    <xf numFmtId="179" fontId="73" fillId="0" borderId="35" xfId="315" applyNumberFormat="1" applyFont="1" applyFill="1" applyBorder="1"/>
    <xf numFmtId="179" fontId="73" fillId="25" borderId="18" xfId="315" applyNumberFormat="1" applyFont="1" applyFill="1" applyBorder="1" applyProtection="1"/>
    <xf numFmtId="179" fontId="116" fillId="25" borderId="35" xfId="326" applyNumberFormat="1" applyFont="1" applyFill="1" applyBorder="1" applyAlignment="1"/>
    <xf numFmtId="179" fontId="114" fillId="0" borderId="0" xfId="315" applyNumberFormat="1" applyFont="1" applyFill="1"/>
    <xf numFmtId="179" fontId="64" fillId="0" borderId="35" xfId="315" applyNumberFormat="1" applyFont="1" applyFill="1" applyBorder="1"/>
    <xf numFmtId="179" fontId="75" fillId="25" borderId="18" xfId="315" applyNumberFormat="1" applyFont="1" applyFill="1" applyBorder="1" applyProtection="1"/>
    <xf numFmtId="179" fontId="110" fillId="25" borderId="35" xfId="326" applyNumberFormat="1" applyFont="1" applyFill="1" applyBorder="1"/>
    <xf numFmtId="165" fontId="66" fillId="0" borderId="0" xfId="467" applyFont="1" applyBorder="1" applyAlignment="1" applyProtection="1">
      <alignment horizontal="center"/>
    </xf>
    <xf numFmtId="165" fontId="68" fillId="0" borderId="0" xfId="467" applyFont="1" applyBorder="1" applyAlignment="1" applyProtection="1">
      <alignment horizontal="center" vertical="center"/>
    </xf>
    <xf numFmtId="181" fontId="63" fillId="0" borderId="0" xfId="467" applyNumberFormat="1" applyFont="1" applyFill="1" applyBorder="1" applyAlignment="1" applyProtection="1">
      <alignment horizontal="right"/>
    </xf>
    <xf numFmtId="181" fontId="64" fillId="0" borderId="0" xfId="467" applyNumberFormat="1" applyFont="1" applyFill="1" applyBorder="1" applyAlignment="1" applyProtection="1">
      <alignment horizontal="right"/>
    </xf>
    <xf numFmtId="167" fontId="64" fillId="0" borderId="0" xfId="467" applyNumberFormat="1" applyFont="1" applyFill="1" applyBorder="1" applyAlignment="1" applyProtection="1">
      <alignment horizontal="right"/>
    </xf>
    <xf numFmtId="3" fontId="70" fillId="0" borderId="0" xfId="449" applyNumberFormat="1" applyFont="1"/>
    <xf numFmtId="166" fontId="63" fillId="0" borderId="14" xfId="449" applyNumberFormat="1" applyFont="1" applyBorder="1" applyAlignment="1">
      <alignment horizontal="right"/>
    </xf>
    <xf numFmtId="166" fontId="63" fillId="0" borderId="35" xfId="449" applyNumberFormat="1" applyFont="1" applyBorder="1" applyAlignment="1">
      <alignment horizontal="right"/>
    </xf>
    <xf numFmtId="166" fontId="64" fillId="0" borderId="35" xfId="449" applyNumberFormat="1" applyFont="1" applyBorder="1" applyAlignment="1">
      <alignment horizontal="right"/>
    </xf>
    <xf numFmtId="166" fontId="64" fillId="0" borderId="37" xfId="449" applyNumberFormat="1" applyFont="1" applyBorder="1" applyAlignment="1">
      <alignment horizontal="right"/>
    </xf>
    <xf numFmtId="182" fontId="63" fillId="0" borderId="0" xfId="449" applyNumberFormat="1" applyFont="1" applyAlignment="1">
      <alignment horizontal="right"/>
    </xf>
    <xf numFmtId="182" fontId="63" fillId="0" borderId="15" xfId="487" applyNumberFormat="1" applyFont="1" applyFill="1" applyBorder="1" applyAlignment="1">
      <alignment horizontal="right"/>
    </xf>
    <xf numFmtId="182" fontId="63" fillId="0" borderId="20" xfId="449" applyNumberFormat="1" applyFont="1" applyFill="1" applyBorder="1" applyAlignment="1">
      <alignment horizontal="right"/>
    </xf>
    <xf numFmtId="182" fontId="64" fillId="0" borderId="0" xfId="449" applyNumberFormat="1" applyFont="1" applyAlignment="1">
      <alignment horizontal="right"/>
    </xf>
    <xf numFmtId="182" fontId="64" fillId="0" borderId="20" xfId="449" applyNumberFormat="1" applyFont="1" applyFill="1" applyBorder="1" applyAlignment="1">
      <alignment horizontal="right"/>
    </xf>
    <xf numFmtId="182" fontId="64" fillId="0" borderId="23" xfId="449" applyNumberFormat="1" applyFont="1" applyFill="1" applyBorder="1" applyAlignment="1">
      <alignment horizontal="right"/>
    </xf>
    <xf numFmtId="0" fontId="52" fillId="0" borderId="0" xfId="449" applyFont="1" applyAlignment="1">
      <alignment horizontal="right"/>
    </xf>
    <xf numFmtId="165" fontId="111" fillId="25" borderId="0" xfId="483" applyNumberFormat="1" applyFont="1" applyFill="1" applyAlignment="1">
      <alignment horizontal="center"/>
    </xf>
    <xf numFmtId="166" fontId="131" fillId="0" borderId="11" xfId="339" applyNumberFormat="1" applyFont="1" applyFill="1" applyBorder="1" applyAlignment="1" applyProtection="1">
      <alignment horizontal="right"/>
    </xf>
    <xf numFmtId="183" fontId="64" fillId="0" borderId="35" xfId="449" applyNumberFormat="1" applyFont="1" applyFill="1" applyBorder="1"/>
    <xf numFmtId="183" fontId="64" fillId="0" borderId="20" xfId="449" applyNumberFormat="1" applyFont="1" applyFill="1" applyBorder="1"/>
    <xf numFmtId="183" fontId="64" fillId="0" borderId="37" xfId="449" applyNumberFormat="1" applyFont="1" applyFill="1" applyBorder="1"/>
    <xf numFmtId="183" fontId="64" fillId="0" borderId="20" xfId="339" applyNumberFormat="1" applyFont="1" applyFill="1" applyBorder="1" applyProtection="1"/>
    <xf numFmtId="183" fontId="64" fillId="0" borderId="38" xfId="339" applyNumberFormat="1" applyFont="1" applyFill="1" applyBorder="1" applyProtection="1"/>
    <xf numFmtId="183" fontId="64" fillId="0" borderId="23" xfId="339" applyNumberFormat="1" applyFont="1" applyFill="1" applyBorder="1" applyProtection="1"/>
    <xf numFmtId="183" fontId="64" fillId="0" borderId="22" xfId="339" applyNumberFormat="1" applyFont="1" applyFill="1" applyBorder="1" applyProtection="1"/>
    <xf numFmtId="183" fontId="77" fillId="0" borderId="22" xfId="339" applyNumberFormat="1" applyFont="1" applyFill="1" applyBorder="1" applyProtection="1"/>
    <xf numFmtId="182" fontId="52" fillId="0" borderId="0" xfId="449" applyNumberFormat="1" applyFont="1"/>
    <xf numFmtId="183" fontId="64" fillId="0" borderId="23" xfId="449" applyNumberFormat="1" applyFont="1" applyFill="1" applyBorder="1"/>
    <xf numFmtId="180" fontId="133" fillId="0" borderId="0" xfId="0" applyNumberFormat="1" applyFont="1" applyAlignment="1">
      <alignment horizontal="center" vertical="center"/>
    </xf>
    <xf numFmtId="165" fontId="69" fillId="0" borderId="0" xfId="340" applyFont="1"/>
    <xf numFmtId="166" fontId="63" fillId="0" borderId="10" xfId="0" applyNumberFormat="1" applyFont="1" applyFill="1" applyBorder="1" applyAlignment="1" applyProtection="1">
      <alignment vertical="center"/>
      <protection locked="0" hidden="1"/>
    </xf>
    <xf numFmtId="166" fontId="63" fillId="0" borderId="18" xfId="0" applyNumberFormat="1" applyFont="1" applyFill="1" applyBorder="1" applyAlignment="1" applyProtection="1">
      <alignment vertical="center"/>
      <protection locked="0" hidden="1"/>
    </xf>
    <xf numFmtId="166" fontId="63" fillId="0" borderId="35" xfId="0" applyNumberFormat="1" applyFont="1" applyFill="1" applyBorder="1" applyAlignment="1" applyProtection="1">
      <alignment vertical="center"/>
      <protection locked="0" hidden="1"/>
    </xf>
    <xf numFmtId="166" fontId="64" fillId="0" borderId="35" xfId="0" applyNumberFormat="1" applyFont="1" applyFill="1" applyBorder="1" applyAlignment="1" applyProtection="1">
      <alignment vertical="center"/>
      <protection locked="0" hidden="1"/>
    </xf>
    <xf numFmtId="0" fontId="121" fillId="0" borderId="35" xfId="0" applyFont="1" applyBorder="1" applyAlignment="1" applyProtection="1">
      <alignment horizontal="center" vertical="center"/>
      <protection locked="0" hidden="1"/>
    </xf>
    <xf numFmtId="167" fontId="64" fillId="0" borderId="20" xfId="339" applyNumberFormat="1" applyFont="1" applyFill="1" applyBorder="1" applyProtection="1"/>
    <xf numFmtId="167" fontId="64" fillId="0" borderId="10" xfId="450" applyNumberFormat="1" applyFont="1" applyBorder="1" applyAlignment="1" applyProtection="1"/>
    <xf numFmtId="167" fontId="64" fillId="0" borderId="20" xfId="450" applyNumberFormat="1" applyFont="1" applyFill="1" applyBorder="1" applyProtection="1"/>
    <xf numFmtId="167" fontId="64" fillId="0" borderId="35" xfId="339" applyNumberFormat="1" applyFont="1" applyFill="1" applyBorder="1" applyProtection="1"/>
    <xf numFmtId="167" fontId="64" fillId="0" borderId="40" xfId="339" applyNumberFormat="1" applyFont="1" applyFill="1" applyBorder="1" applyProtection="1"/>
    <xf numFmtId="179" fontId="64" fillId="0" borderId="23" xfId="313" applyNumberFormat="1" applyFont="1" applyFill="1" applyBorder="1" applyAlignment="1">
      <alignment vertical="center"/>
    </xf>
    <xf numFmtId="0" fontId="110" fillId="0" borderId="0" xfId="0" applyFont="1" applyFill="1" applyAlignment="1" applyProtection="1">
      <alignment horizontal="right"/>
    </xf>
    <xf numFmtId="0" fontId="110" fillId="0" borderId="0" xfId="0" applyFont="1" applyFill="1" applyAlignment="1" applyProtection="1">
      <alignment horizontal="left"/>
    </xf>
    <xf numFmtId="0" fontId="110" fillId="0" borderId="0" xfId="0" applyFont="1" applyFill="1"/>
    <xf numFmtId="0" fontId="132" fillId="0" borderId="0" xfId="0" applyFont="1" applyFill="1" applyAlignment="1" applyProtection="1">
      <alignment horizontal="right"/>
    </xf>
    <xf numFmtId="0" fontId="63" fillId="0" borderId="23" xfId="449" quotePrefix="1" applyFont="1" applyBorder="1" applyAlignment="1">
      <alignment wrapText="1"/>
    </xf>
    <xf numFmtId="165" fontId="64" fillId="0" borderId="21" xfId="339" quotePrefix="1" applyFont="1" applyBorder="1" applyAlignment="1" applyProtection="1">
      <alignment horizontal="left" wrapText="1"/>
    </xf>
    <xf numFmtId="177" fontId="70" fillId="0" borderId="0" xfId="449" applyNumberFormat="1" applyFont="1"/>
    <xf numFmtId="185" fontId="114" fillId="0" borderId="0" xfId="0" applyNumberFormat="1" applyFont="1" applyAlignment="1">
      <alignment horizontal="right" vertical="center"/>
    </xf>
    <xf numFmtId="185" fontId="115" fillId="0" borderId="0" xfId="0" applyNumberFormat="1" applyFont="1" applyAlignment="1">
      <alignment horizontal="right"/>
    </xf>
    <xf numFmtId="185" fontId="86" fillId="0" borderId="29" xfId="340" applyNumberFormat="1" applyFont="1" applyFill="1" applyBorder="1" applyAlignment="1" applyProtection="1"/>
    <xf numFmtId="1" fontId="64" fillId="0" borderId="20" xfId="485" applyNumberFormat="1" applyFont="1" applyFill="1" applyBorder="1"/>
    <xf numFmtId="165" fontId="64" fillId="25" borderId="0" xfId="310" quotePrefix="1" applyNumberFormat="1" applyFont="1" applyFill="1" applyBorder="1" applyAlignment="1" applyProtection="1">
      <alignment horizontal="center" vertical="center"/>
    </xf>
    <xf numFmtId="165" fontId="64" fillId="25" borderId="0" xfId="483" quotePrefix="1" applyNumberFormat="1" applyFont="1" applyFill="1" applyBorder="1" applyAlignment="1" applyProtection="1">
      <alignment horizontal="center" vertical="center" wrapText="1"/>
    </xf>
    <xf numFmtId="165" fontId="64" fillId="25" borderId="35" xfId="483" applyNumberFormat="1" applyFont="1" applyFill="1" applyBorder="1" applyAlignment="1" applyProtection="1">
      <alignment wrapText="1"/>
    </xf>
    <xf numFmtId="49" fontId="64" fillId="25" borderId="18" xfId="483" applyNumberFormat="1" applyFont="1" applyFill="1" applyBorder="1" applyAlignment="1">
      <alignment vertical="center" wrapText="1"/>
    </xf>
    <xf numFmtId="165" fontId="64" fillId="25" borderId="18" xfId="310" quotePrefix="1" applyNumberFormat="1" applyFont="1" applyFill="1" applyBorder="1" applyAlignment="1" applyProtection="1">
      <alignment horizontal="left" vertical="center"/>
    </xf>
    <xf numFmtId="167" fontId="64" fillId="0" borderId="20" xfId="339" applyNumberFormat="1" applyFont="1" applyFill="1" applyBorder="1" applyProtection="1"/>
    <xf numFmtId="167" fontId="64" fillId="0" borderId="20" xfId="339" applyNumberFormat="1" applyFont="1" applyFill="1" applyBorder="1" applyProtection="1"/>
    <xf numFmtId="167" fontId="64" fillId="0" borderId="10" xfId="450" applyNumberFormat="1" applyFont="1" applyBorder="1" applyAlignment="1" applyProtection="1"/>
    <xf numFmtId="167" fontId="64" fillId="0" borderId="20" xfId="339" applyNumberFormat="1" applyFont="1" applyFill="1" applyBorder="1" applyProtection="1"/>
    <xf numFmtId="167" fontId="64" fillId="0" borderId="20" xfId="450" applyNumberFormat="1" applyFont="1" applyFill="1" applyBorder="1" applyProtection="1"/>
    <xf numFmtId="167" fontId="64" fillId="0" borderId="35" xfId="339" applyNumberFormat="1" applyFont="1" applyFill="1" applyBorder="1" applyProtection="1"/>
    <xf numFmtId="165" fontId="81" fillId="25" borderId="0" xfId="483" applyNumberFormat="1" applyFont="1" applyFill="1" applyAlignment="1" applyProtection="1">
      <alignment horizontal="center"/>
    </xf>
    <xf numFmtId="169" fontId="110" fillId="0" borderId="0" xfId="326" applyNumberFormat="1" applyFont="1" applyFill="1"/>
    <xf numFmtId="165" fontId="82" fillId="25" borderId="0" xfId="483" applyNumberFormat="1" applyFont="1" applyFill="1"/>
    <xf numFmtId="165" fontId="64" fillId="25" borderId="35" xfId="483" applyNumberFormat="1" applyFont="1" applyFill="1" applyBorder="1" applyAlignment="1" applyProtection="1">
      <alignment horizontal="left" vertical="center" wrapText="1"/>
    </xf>
    <xf numFmtId="165" fontId="81" fillId="25" borderId="0" xfId="310" applyNumberFormat="1" applyFont="1" applyFill="1"/>
    <xf numFmtId="165" fontId="82" fillId="25" borderId="0" xfId="310" applyNumberFormat="1" applyFont="1" applyFill="1"/>
    <xf numFmtId="178" fontId="118" fillId="0" borderId="15" xfId="0" applyNumberFormat="1" applyFont="1" applyBorder="1" applyAlignment="1" applyProtection="1">
      <alignment vertical="center"/>
      <protection locked="0" hidden="1"/>
    </xf>
    <xf numFmtId="0" fontId="64" fillId="0" borderId="0" xfId="0" applyFont="1" applyAlignment="1">
      <alignment horizontal="left"/>
    </xf>
    <xf numFmtId="0" fontId="119" fillId="0" borderId="15" xfId="0" applyFont="1" applyBorder="1" applyAlignment="1" applyProtection="1">
      <alignment horizontal="center" vertical="center"/>
      <protection locked="0" hidden="1"/>
    </xf>
    <xf numFmtId="0" fontId="119" fillId="0" borderId="20" xfId="0" applyFont="1" applyBorder="1" applyAlignment="1" applyProtection="1">
      <alignment horizontal="center" vertical="center"/>
      <protection locked="0" hidden="1"/>
    </xf>
    <xf numFmtId="186" fontId="64" fillId="0" borderId="20" xfId="449" applyNumberFormat="1" applyFont="1" applyFill="1" applyBorder="1" applyAlignment="1">
      <alignment horizontal="right"/>
    </xf>
    <xf numFmtId="0" fontId="79" fillId="0" borderId="0" xfId="0" applyFont="1"/>
    <xf numFmtId="165" fontId="63" fillId="0" borderId="15" xfId="342" applyFont="1" applyFill="1" applyBorder="1" applyAlignment="1">
      <alignment horizontal="left" vertical="center"/>
    </xf>
    <xf numFmtId="165" fontId="63" fillId="0" borderId="12" xfId="342" applyFont="1" applyFill="1" applyBorder="1" applyAlignment="1">
      <alignment horizontal="left" vertical="center"/>
    </xf>
    <xf numFmtId="165" fontId="63" fillId="0" borderId="16" xfId="342" applyFont="1" applyFill="1" applyBorder="1" applyAlignment="1">
      <alignment horizontal="left" vertical="center"/>
    </xf>
    <xf numFmtId="165" fontId="63" fillId="0" borderId="0" xfId="342" applyFont="1" applyFill="1" applyAlignment="1">
      <alignment vertical="center"/>
    </xf>
    <xf numFmtId="165" fontId="71" fillId="0" borderId="0" xfId="342" applyFont="1" applyFill="1" applyBorder="1" applyAlignment="1" applyProtection="1">
      <alignment horizontal="left" vertical="center"/>
      <protection locked="0"/>
    </xf>
    <xf numFmtId="165" fontId="66" fillId="0" borderId="20" xfId="342" applyFont="1" applyFill="1" applyBorder="1" applyAlignment="1">
      <alignment horizontal="centerContinuous" vertical="top"/>
    </xf>
    <xf numFmtId="165" fontId="66" fillId="0" borderId="0" xfId="342" applyFont="1" applyFill="1" applyAlignment="1">
      <alignment horizontal="center" vertical="center"/>
    </xf>
    <xf numFmtId="165" fontId="66" fillId="0" borderId="21" xfId="342" applyFont="1" applyFill="1" applyBorder="1" applyAlignment="1">
      <alignment horizontal="center" vertical="center"/>
    </xf>
    <xf numFmtId="165" fontId="66" fillId="0" borderId="21" xfId="342" applyFont="1" applyFill="1" applyBorder="1" applyAlignment="1">
      <alignment horizontal="centerContinuous" vertical="top"/>
    </xf>
    <xf numFmtId="165" fontId="64" fillId="0" borderId="0" xfId="342" applyFont="1" applyFill="1" applyAlignment="1">
      <alignment vertical="center"/>
    </xf>
    <xf numFmtId="165" fontId="66" fillId="0" borderId="20" xfId="342" applyFont="1" applyFill="1" applyBorder="1" applyAlignment="1">
      <alignment horizontal="centerContinuous" vertical="center"/>
    </xf>
    <xf numFmtId="165" fontId="66" fillId="0" borderId="21" xfId="342" applyFont="1" applyFill="1" applyBorder="1" applyAlignment="1">
      <alignment horizontal="center" vertical="top"/>
    </xf>
    <xf numFmtId="165" fontId="66" fillId="0" borderId="23" xfId="342" applyFont="1" applyFill="1" applyBorder="1" applyAlignment="1">
      <alignment vertical="center"/>
    </xf>
    <xf numFmtId="165" fontId="81" fillId="0" borderId="0" xfId="340" applyFont="1"/>
    <xf numFmtId="165" fontId="63" fillId="0" borderId="0" xfId="342" applyFont="1" applyFill="1" applyAlignment="1">
      <alignment horizontal="left" vertical="center"/>
    </xf>
    <xf numFmtId="165" fontId="63" fillId="0" borderId="12" xfId="342" applyFont="1" applyFill="1" applyBorder="1" applyAlignment="1">
      <alignment horizontal="centerContinuous" vertical="center"/>
    </xf>
    <xf numFmtId="165" fontId="63" fillId="0" borderId="21" xfId="342" applyFont="1" applyFill="1" applyBorder="1" applyAlignment="1">
      <alignment horizontal="left" vertical="center"/>
    </xf>
    <xf numFmtId="165" fontId="66" fillId="0" borderId="0" xfId="342" applyFont="1" applyFill="1" applyAlignment="1">
      <alignment horizontal="centerContinuous" vertical="center"/>
    </xf>
    <xf numFmtId="165" fontId="66" fillId="0" borderId="21" xfId="342" applyFont="1" applyFill="1" applyBorder="1" applyAlignment="1">
      <alignment horizontal="left" vertical="center"/>
    </xf>
    <xf numFmtId="165" fontId="66" fillId="0" borderId="0" xfId="342" applyFont="1" applyFill="1" applyBorder="1" applyAlignment="1" applyProtection="1">
      <alignment horizontal="right"/>
    </xf>
    <xf numFmtId="171" fontId="75" fillId="0" borderId="0" xfId="342" applyNumberFormat="1" applyFont="1" applyFill="1" applyBorder="1" applyAlignment="1" applyProtection="1">
      <alignment horizontal="right" vertical="center"/>
    </xf>
    <xf numFmtId="165" fontId="63" fillId="0" borderId="0" xfId="342" applyFont="1" applyFill="1" applyAlignment="1" applyProtection="1">
      <alignment horizontal="centerContinuous" vertical="center"/>
      <protection locked="0"/>
    </xf>
    <xf numFmtId="165" fontId="63" fillId="0" borderId="0" xfId="342" applyFont="1" applyFill="1" applyAlignment="1">
      <alignment horizontal="centerContinuous" vertical="center"/>
    </xf>
    <xf numFmtId="165" fontId="63" fillId="0" borderId="29" xfId="342" applyFont="1" applyFill="1" applyBorder="1" applyAlignment="1">
      <alignment vertical="center"/>
    </xf>
    <xf numFmtId="165" fontId="66" fillId="0" borderId="0" xfId="342" applyFont="1" applyFill="1" applyAlignment="1">
      <alignment horizontal="right" vertical="center"/>
    </xf>
    <xf numFmtId="165" fontId="63" fillId="0" borderId="47" xfId="342" applyFont="1" applyFill="1" applyBorder="1" applyAlignment="1">
      <alignment vertical="center"/>
    </xf>
    <xf numFmtId="165" fontId="66" fillId="0" borderId="0" xfId="342" applyFont="1" applyFill="1" applyBorder="1" applyAlignment="1">
      <alignment vertical="center"/>
    </xf>
    <xf numFmtId="165" fontId="63" fillId="0" borderId="12" xfId="342" applyFont="1" applyFill="1" applyBorder="1" applyAlignment="1">
      <alignment vertical="center"/>
    </xf>
    <xf numFmtId="165" fontId="63" fillId="0" borderId="18" xfId="342" applyFont="1" applyFill="1" applyBorder="1" applyAlignment="1">
      <alignment vertical="center"/>
    </xf>
    <xf numFmtId="165" fontId="63" fillId="0" borderId="0" xfId="342" applyFont="1" applyFill="1" applyBorder="1" applyAlignment="1">
      <alignment vertical="center"/>
    </xf>
    <xf numFmtId="165" fontId="63" fillId="0" borderId="18" xfId="342" applyFont="1" applyFill="1" applyBorder="1" applyAlignment="1">
      <alignment horizontal="center" vertical="center"/>
    </xf>
    <xf numFmtId="165" fontId="63" fillId="0" borderId="0" xfId="342" applyFont="1" applyFill="1" applyBorder="1" applyAlignment="1">
      <alignment horizontal="center" vertical="center"/>
    </xf>
    <xf numFmtId="165" fontId="63" fillId="0" borderId="18" xfId="342" applyFont="1" applyFill="1" applyBorder="1" applyAlignment="1">
      <alignment horizontal="left" vertical="center"/>
    </xf>
    <xf numFmtId="165" fontId="63" fillId="0" borderId="0" xfId="342" applyFont="1" applyFill="1" applyBorder="1" applyAlignment="1">
      <alignment horizontal="left" vertical="center"/>
    </xf>
    <xf numFmtId="165" fontId="63" fillId="0" borderId="35" xfId="342" applyFont="1" applyFill="1" applyBorder="1" applyAlignment="1">
      <alignment vertical="center"/>
    </xf>
    <xf numFmtId="165" fontId="66" fillId="0" borderId="0" xfId="342" applyFont="1" applyFill="1" applyBorder="1" applyAlignment="1">
      <alignment horizontal="centerContinuous" vertical="center"/>
    </xf>
    <xf numFmtId="165" fontId="66" fillId="0" borderId="20" xfId="342" applyFont="1" applyFill="1" applyBorder="1" applyAlignment="1">
      <alignment vertical="center"/>
    </xf>
    <xf numFmtId="165" fontId="66" fillId="0" borderId="21" xfId="342" applyFont="1" applyFill="1" applyBorder="1" applyAlignment="1">
      <alignment vertical="center"/>
    </xf>
    <xf numFmtId="165" fontId="66" fillId="0" borderId="35" xfId="342" applyFont="1" applyFill="1" applyBorder="1" applyAlignment="1">
      <alignment vertical="center"/>
    </xf>
    <xf numFmtId="165" fontId="68" fillId="0" borderId="27" xfId="342" applyFont="1" applyFill="1" applyBorder="1" applyAlignment="1">
      <alignment horizontal="centerContinuous" vertical="center"/>
    </xf>
    <xf numFmtId="165" fontId="68" fillId="0" borderId="28" xfId="342" applyFont="1" applyFill="1" applyBorder="1" applyAlignment="1">
      <alignment horizontal="centerContinuous" vertical="center"/>
    </xf>
    <xf numFmtId="165" fontId="68" fillId="0" borderId="42" xfId="342" applyFont="1" applyFill="1" applyBorder="1" applyAlignment="1">
      <alignment horizontal="centerContinuous" vertical="center"/>
    </xf>
    <xf numFmtId="165" fontId="68" fillId="0" borderId="48" xfId="342" applyFont="1" applyFill="1" applyBorder="1" applyAlignment="1">
      <alignment horizontal="center" vertical="center"/>
    </xf>
    <xf numFmtId="165" fontId="68" fillId="0" borderId="28" xfId="342" applyFont="1" applyFill="1" applyBorder="1" applyAlignment="1">
      <alignment horizontal="center" vertical="center"/>
    </xf>
    <xf numFmtId="165" fontId="68" fillId="0" borderId="49" xfId="342" applyFont="1" applyFill="1" applyBorder="1" applyAlignment="1">
      <alignment horizontal="center" vertical="center"/>
    </xf>
    <xf numFmtId="165" fontId="68" fillId="0" borderId="42" xfId="342" applyFont="1" applyFill="1" applyBorder="1" applyAlignment="1">
      <alignment horizontal="center" vertical="center"/>
    </xf>
    <xf numFmtId="165" fontId="68" fillId="0" borderId="50" xfId="342" applyFont="1" applyFill="1" applyBorder="1" applyAlignment="1">
      <alignment horizontal="center" vertical="center"/>
    </xf>
    <xf numFmtId="165" fontId="64" fillId="0" borderId="0" xfId="342" applyFont="1" applyFill="1" applyAlignment="1">
      <alignment horizontal="center" vertical="center"/>
    </xf>
    <xf numFmtId="165" fontId="63" fillId="0" borderId="10" xfId="342" applyFont="1" applyFill="1" applyBorder="1"/>
    <xf numFmtId="165" fontId="63" fillId="0" borderId="11" xfId="342" applyFont="1" applyFill="1" applyBorder="1"/>
    <xf numFmtId="165" fontId="63" fillId="0" borderId="11" xfId="342" applyFont="1" applyFill="1" applyBorder="1" applyAlignment="1" applyProtection="1">
      <alignment horizontal="left"/>
    </xf>
    <xf numFmtId="165" fontId="66" fillId="0" borderId="14" xfId="342" applyFont="1" applyFill="1" applyBorder="1" applyAlignment="1">
      <alignment horizontal="centerContinuous" vertical="center"/>
    </xf>
    <xf numFmtId="165" fontId="63" fillId="0" borderId="18" xfId="342" applyFont="1" applyFill="1" applyBorder="1"/>
    <xf numFmtId="165" fontId="63" fillId="0" borderId="0" xfId="342" applyFont="1" applyFill="1" applyBorder="1"/>
    <xf numFmtId="165" fontId="63" fillId="0" borderId="0" xfId="342" applyFont="1" applyFill="1" applyBorder="1" applyAlignment="1" applyProtection="1">
      <alignment horizontal="left"/>
    </xf>
    <xf numFmtId="165" fontId="63" fillId="0" borderId="36" xfId="342" applyFont="1" applyFill="1" applyBorder="1"/>
    <xf numFmtId="165" fontId="63" fillId="0" borderId="29" xfId="342" applyFont="1" applyFill="1" applyBorder="1"/>
    <xf numFmtId="165" fontId="63" fillId="0" borderId="29" xfId="342" applyFont="1" applyFill="1" applyBorder="1" applyAlignment="1" applyProtection="1">
      <alignment horizontal="left"/>
    </xf>
    <xf numFmtId="165" fontId="64" fillId="0" borderId="18" xfId="342" quotePrefix="1" applyFont="1" applyFill="1" applyBorder="1" applyAlignment="1" applyProtection="1">
      <alignment horizontal="left"/>
    </xf>
    <xf numFmtId="165" fontId="64" fillId="0" borderId="0" xfId="342" quotePrefix="1" applyFont="1" applyFill="1" applyBorder="1" applyAlignment="1" applyProtection="1">
      <alignment horizontal="left"/>
    </xf>
    <xf numFmtId="165" fontId="64" fillId="0" borderId="0" xfId="342" applyFont="1" applyFill="1" applyBorder="1" applyAlignment="1" applyProtection="1">
      <alignment horizontal="left"/>
    </xf>
    <xf numFmtId="165" fontId="69" fillId="0" borderId="12" xfId="342" applyFont="1" applyFill="1" applyBorder="1" applyAlignment="1">
      <alignment horizontal="centerContinuous" vertical="center"/>
    </xf>
    <xf numFmtId="165" fontId="64" fillId="0" borderId="18" xfId="342" applyFont="1" applyFill="1" applyBorder="1" applyAlignment="1" applyProtection="1">
      <alignment horizontal="left"/>
    </xf>
    <xf numFmtId="165" fontId="69" fillId="0" borderId="0" xfId="342" applyFont="1" applyFill="1" applyBorder="1" applyAlignment="1">
      <alignment horizontal="centerContinuous" vertical="center"/>
    </xf>
    <xf numFmtId="165" fontId="64" fillId="0" borderId="36" xfId="342" applyFont="1" applyFill="1" applyBorder="1" applyAlignment="1" applyProtection="1">
      <alignment horizontal="left"/>
    </xf>
    <xf numFmtId="165" fontId="64" fillId="0" borderId="29" xfId="342" applyFont="1" applyFill="1" applyBorder="1" applyAlignment="1" applyProtection="1">
      <alignment horizontal="left"/>
    </xf>
    <xf numFmtId="165" fontId="69" fillId="0" borderId="29" xfId="342" applyFont="1" applyFill="1" applyBorder="1" applyAlignment="1">
      <alignment horizontal="centerContinuous" vertical="center"/>
    </xf>
    <xf numFmtId="165" fontId="64" fillId="0" borderId="0" xfId="342" applyFont="1" applyFill="1" applyBorder="1" applyAlignment="1">
      <alignment vertical="center"/>
    </xf>
    <xf numFmtId="165" fontId="69" fillId="0" borderId="24" xfId="342" applyFont="1" applyFill="1" applyBorder="1" applyAlignment="1">
      <alignment horizontal="centerContinuous" vertical="center"/>
    </xf>
    <xf numFmtId="165" fontId="69" fillId="0" borderId="37" xfId="342" applyFont="1" applyFill="1" applyBorder="1" applyAlignment="1">
      <alignment horizontal="centerContinuous" vertical="center"/>
    </xf>
    <xf numFmtId="165" fontId="75" fillId="0" borderId="10" xfId="342" quotePrefix="1" applyFont="1" applyFill="1" applyBorder="1" applyAlignment="1" applyProtection="1">
      <alignment horizontal="left"/>
    </xf>
    <xf numFmtId="165" fontId="64" fillId="0" borderId="11" xfId="342" quotePrefix="1" applyFont="1" applyFill="1" applyBorder="1" applyAlignment="1" applyProtection="1">
      <alignment horizontal="left"/>
    </xf>
    <xf numFmtId="1" fontId="64" fillId="0" borderId="11" xfId="342" applyNumberFormat="1" applyFont="1" applyFill="1" applyBorder="1"/>
    <xf numFmtId="165" fontId="69" fillId="0" borderId="11" xfId="342" applyFont="1" applyFill="1" applyBorder="1" applyAlignment="1">
      <alignment horizontal="centerContinuous" vertical="center"/>
    </xf>
    <xf numFmtId="165" fontId="69" fillId="0" borderId="14" xfId="342" applyFont="1" applyFill="1" applyBorder="1" applyAlignment="1">
      <alignment horizontal="centerContinuous" vertical="center"/>
    </xf>
    <xf numFmtId="165" fontId="64" fillId="0" borderId="10" xfId="342" quotePrefix="1" applyFont="1" applyFill="1" applyBorder="1" applyAlignment="1" applyProtection="1">
      <alignment horizontal="left"/>
    </xf>
    <xf numFmtId="165" fontId="64" fillId="0" borderId="11" xfId="342" applyFont="1" applyFill="1" applyBorder="1" applyAlignment="1" applyProtection="1">
      <alignment horizontal="left"/>
    </xf>
    <xf numFmtId="165" fontId="64" fillId="0" borderId="36" xfId="342" quotePrefix="1" applyFont="1" applyFill="1" applyBorder="1" applyAlignment="1" applyProtection="1">
      <alignment horizontal="left"/>
    </xf>
    <xf numFmtId="165" fontId="75" fillId="0" borderId="0" xfId="342" applyFont="1" applyFill="1" applyAlignment="1">
      <alignment vertical="center"/>
    </xf>
    <xf numFmtId="165" fontId="68" fillId="0" borderId="51" xfId="342" applyFont="1" applyFill="1" applyBorder="1" applyAlignment="1">
      <alignment horizontal="center" vertical="center"/>
    </xf>
    <xf numFmtId="171" fontId="73" fillId="0" borderId="18" xfId="342" applyNumberFormat="1" applyFont="1" applyFill="1" applyBorder="1" applyAlignment="1" applyProtection="1">
      <alignment horizontal="right" vertical="center"/>
    </xf>
    <xf numFmtId="171" fontId="73" fillId="0" borderId="0" xfId="342" applyNumberFormat="1" applyFont="1" applyFill="1" applyBorder="1" applyAlignment="1" applyProtection="1">
      <alignment horizontal="right" vertical="center"/>
    </xf>
    <xf numFmtId="171" fontId="73" fillId="0" borderId="35" xfId="342" applyNumberFormat="1" applyFont="1" applyFill="1" applyBorder="1" applyAlignment="1" applyProtection="1">
      <alignment horizontal="right" vertical="center"/>
    </xf>
    <xf numFmtId="171" fontId="73" fillId="0" borderId="36" xfId="342" applyNumberFormat="1" applyFont="1" applyFill="1" applyBorder="1" applyAlignment="1" applyProtection="1">
      <alignment horizontal="right" vertical="center"/>
    </xf>
    <xf numFmtId="171" fontId="73" fillId="0" borderId="29" xfId="342" applyNumberFormat="1" applyFont="1" applyFill="1" applyBorder="1" applyAlignment="1" applyProtection="1">
      <alignment horizontal="right" vertical="center"/>
    </xf>
    <xf numFmtId="171" fontId="73" fillId="0" borderId="37" xfId="342" applyNumberFormat="1" applyFont="1" applyFill="1" applyBorder="1" applyAlignment="1" applyProtection="1">
      <alignment horizontal="right" vertical="center"/>
    </xf>
    <xf numFmtId="171" fontId="75" fillId="0" borderId="18" xfId="342" applyNumberFormat="1" applyFont="1" applyFill="1" applyBorder="1" applyAlignment="1" applyProtection="1">
      <alignment horizontal="right" vertical="center"/>
    </xf>
    <xf numFmtId="171" fontId="75" fillId="0" borderId="35" xfId="342" applyNumberFormat="1" applyFont="1" applyFill="1" applyBorder="1" applyAlignment="1" applyProtection="1">
      <alignment horizontal="right" vertical="center"/>
    </xf>
    <xf numFmtId="171" fontId="75" fillId="0" borderId="36" xfId="342" applyNumberFormat="1" applyFont="1" applyFill="1" applyBorder="1" applyAlignment="1" applyProtection="1">
      <alignment horizontal="right" vertical="center"/>
    </xf>
    <xf numFmtId="171" fontId="75" fillId="0" borderId="29" xfId="342" applyNumberFormat="1" applyFont="1" applyFill="1" applyBorder="1" applyAlignment="1" applyProtection="1">
      <alignment horizontal="right" vertical="center"/>
    </xf>
    <xf numFmtId="171" fontId="75" fillId="0" borderId="37" xfId="342" applyNumberFormat="1" applyFont="1" applyFill="1" applyBorder="1" applyAlignment="1" applyProtection="1">
      <alignment horizontal="right" vertical="center"/>
    </xf>
    <xf numFmtId="167" fontId="64" fillId="0" borderId="0" xfId="449" applyNumberFormat="1" applyFont="1" applyFill="1" applyBorder="1"/>
    <xf numFmtId="0" fontId="52" fillId="0" borderId="0" xfId="449" applyFont="1" applyFill="1" applyBorder="1"/>
    <xf numFmtId="167" fontId="63" fillId="0" borderId="37" xfId="449" applyNumberFormat="1" applyFont="1" applyFill="1" applyBorder="1"/>
    <xf numFmtId="167" fontId="64" fillId="0" borderId="35" xfId="449" applyNumberFormat="1" applyFont="1" applyFill="1" applyBorder="1"/>
    <xf numFmtId="167" fontId="64" fillId="0" borderId="20" xfId="449" applyNumberFormat="1" applyFont="1" applyFill="1" applyBorder="1"/>
    <xf numFmtId="0" fontId="63" fillId="0" borderId="0" xfId="313" applyFont="1" applyFill="1"/>
    <xf numFmtId="0" fontId="64" fillId="0" borderId="0" xfId="313" applyFont="1" applyFill="1" applyBorder="1"/>
    <xf numFmtId="0" fontId="64" fillId="0" borderId="0" xfId="313" applyFont="1" applyFill="1"/>
    <xf numFmtId="0" fontId="38" fillId="0" borderId="0" xfId="313" applyFill="1"/>
    <xf numFmtId="0" fontId="52" fillId="0" borderId="0" xfId="313" applyFont="1" applyFill="1"/>
    <xf numFmtId="0" fontId="64" fillId="0" borderId="0" xfId="313" applyFont="1" applyFill="1" applyBorder="1" applyAlignment="1">
      <alignment horizontal="center"/>
    </xf>
    <xf numFmtId="0" fontId="64" fillId="0" borderId="0" xfId="313" applyFont="1" applyFill="1" applyAlignment="1">
      <alignment horizontal="center"/>
    </xf>
    <xf numFmtId="0" fontId="52" fillId="0" borderId="0" xfId="313" applyFont="1" applyFill="1" applyBorder="1" applyAlignment="1">
      <alignment horizontal="center"/>
    </xf>
    <xf numFmtId="0" fontId="52" fillId="0" borderId="29" xfId="313" applyFont="1" applyFill="1" applyBorder="1"/>
    <xf numFmtId="0" fontId="63" fillId="0" borderId="0" xfId="313" applyFont="1" applyFill="1" applyAlignment="1">
      <alignment horizontal="right" vertical="center"/>
    </xf>
    <xf numFmtId="0" fontId="64" fillId="0" borderId="15" xfId="313" applyFont="1" applyFill="1" applyBorder="1"/>
    <xf numFmtId="0" fontId="63" fillId="0" borderId="10" xfId="313" applyFont="1" applyFill="1" applyBorder="1" applyAlignment="1">
      <alignment horizontal="center"/>
    </xf>
    <xf numFmtId="0" fontId="63" fillId="0" borderId="35" xfId="313" applyFont="1" applyFill="1" applyBorder="1" applyAlignment="1">
      <alignment horizontal="center" vertical="center"/>
    </xf>
    <xf numFmtId="0" fontId="63" fillId="0" borderId="20" xfId="313" applyFont="1" applyFill="1" applyBorder="1" applyAlignment="1">
      <alignment horizontal="center"/>
    </xf>
    <xf numFmtId="0" fontId="63" fillId="0" borderId="18" xfId="313" applyFont="1" applyFill="1" applyBorder="1" applyAlignment="1">
      <alignment horizontal="center" vertical="center"/>
    </xf>
    <xf numFmtId="0" fontId="63" fillId="0" borderId="0" xfId="313" applyFont="1" applyFill="1" applyBorder="1" applyAlignment="1">
      <alignment horizontal="center"/>
    </xf>
    <xf numFmtId="0" fontId="63" fillId="0" borderId="35" xfId="313" applyFont="1" applyFill="1" applyBorder="1" applyAlignment="1">
      <alignment horizontal="center"/>
    </xf>
    <xf numFmtId="0" fontId="63" fillId="0" borderId="15" xfId="313" applyFont="1" applyFill="1" applyBorder="1" applyAlignment="1">
      <alignment horizontal="center"/>
    </xf>
    <xf numFmtId="0" fontId="63" fillId="0" borderId="14" xfId="313" applyFont="1" applyFill="1" applyBorder="1" applyAlignment="1">
      <alignment horizontal="center"/>
    </xf>
    <xf numFmtId="0" fontId="64" fillId="0" borderId="20" xfId="313" applyFont="1" applyFill="1" applyBorder="1"/>
    <xf numFmtId="0" fontId="63" fillId="0" borderId="36" xfId="313" applyFont="1" applyFill="1" applyBorder="1" applyAlignment="1">
      <alignment horizontal="center" vertical="center"/>
    </xf>
    <xf numFmtId="0" fontId="106" fillId="0" borderId="35" xfId="313" applyFont="1" applyFill="1" applyBorder="1" applyAlignment="1">
      <alignment horizontal="left" vertical="center"/>
    </xf>
    <xf numFmtId="0" fontId="63" fillId="0" borderId="36" xfId="313" quotePrefix="1" applyFont="1" applyFill="1" applyBorder="1" applyAlignment="1">
      <alignment horizontal="center" vertical="center"/>
    </xf>
    <xf numFmtId="0" fontId="63" fillId="0" borderId="37" xfId="313" quotePrefix="1" applyFont="1" applyFill="1" applyBorder="1" applyAlignment="1">
      <alignment horizontal="center" vertical="center"/>
    </xf>
    <xf numFmtId="0" fontId="63" fillId="0" borderId="37" xfId="313" applyFont="1" applyFill="1" applyBorder="1" applyAlignment="1">
      <alignment horizontal="center" vertical="center"/>
    </xf>
    <xf numFmtId="0" fontId="63" fillId="0" borderId="23" xfId="313" quotePrefix="1" applyFont="1" applyFill="1" applyBorder="1" applyAlignment="1">
      <alignment horizontal="center" vertical="center"/>
    </xf>
    <xf numFmtId="20" fontId="63" fillId="0" borderId="37" xfId="313" quotePrefix="1" applyNumberFormat="1" applyFont="1" applyFill="1" applyBorder="1" applyAlignment="1">
      <alignment horizontal="center" vertical="center"/>
    </xf>
    <xf numFmtId="0" fontId="68" fillId="0" borderId="42" xfId="313" applyFont="1" applyFill="1" applyBorder="1" applyAlignment="1">
      <alignment horizontal="center" vertical="center"/>
    </xf>
    <xf numFmtId="0" fontId="68" fillId="0" borderId="27" xfId="313" applyFont="1" applyFill="1" applyBorder="1" applyAlignment="1">
      <alignment horizontal="center" vertical="center"/>
    </xf>
    <xf numFmtId="0" fontId="68" fillId="0" borderId="45" xfId="313" applyFont="1" applyFill="1" applyBorder="1" applyAlignment="1">
      <alignment horizontal="center" vertical="center"/>
    </xf>
    <xf numFmtId="0" fontId="68" fillId="0" borderId="11" xfId="313" applyFont="1" applyFill="1" applyBorder="1" applyAlignment="1">
      <alignment horizontal="center" vertical="center"/>
    </xf>
    <xf numFmtId="0" fontId="52" fillId="0" borderId="0" xfId="313" applyFont="1" applyFill="1" applyAlignment="1">
      <alignment vertical="center"/>
    </xf>
    <xf numFmtId="0" fontId="64" fillId="0" borderId="0" xfId="313" applyFont="1" applyFill="1" applyAlignment="1">
      <alignment vertical="center"/>
    </xf>
    <xf numFmtId="0" fontId="63" fillId="0" borderId="20" xfId="313" applyFont="1" applyFill="1" applyBorder="1" applyAlignment="1">
      <alignment vertical="center"/>
    </xf>
    <xf numFmtId="3" fontId="63" fillId="0" borderId="14" xfId="313" applyNumberFormat="1" applyFont="1" applyFill="1" applyBorder="1" applyAlignment="1">
      <alignment vertical="center"/>
    </xf>
    <xf numFmtId="166" fontId="63" fillId="0" borderId="35" xfId="233" applyNumberFormat="1" applyFont="1" applyFill="1" applyBorder="1" applyAlignment="1">
      <alignment vertical="center"/>
    </xf>
    <xf numFmtId="0" fontId="38" fillId="0" borderId="0" xfId="313" applyFill="1" applyAlignment="1">
      <alignment vertical="center"/>
    </xf>
    <xf numFmtId="0" fontId="70" fillId="0" borderId="20" xfId="313" applyFont="1" applyFill="1" applyBorder="1" applyAlignment="1">
      <alignment vertical="center"/>
    </xf>
    <xf numFmtId="166" fontId="63" fillId="0" borderId="35" xfId="313" applyNumberFormat="1" applyFont="1" applyFill="1" applyBorder="1" applyAlignment="1">
      <alignment vertical="center"/>
    </xf>
    <xf numFmtId="0" fontId="64" fillId="0" borderId="20" xfId="313" applyFont="1" applyFill="1" applyBorder="1" applyAlignment="1">
      <alignment vertical="center"/>
    </xf>
    <xf numFmtId="166" fontId="64" fillId="0" borderId="35" xfId="233" applyNumberFormat="1" applyFont="1" applyFill="1" applyBorder="1" applyAlignment="1">
      <alignment vertical="center"/>
    </xf>
    <xf numFmtId="0" fontId="52" fillId="0" borderId="20" xfId="313" applyFont="1" applyFill="1" applyBorder="1" applyAlignment="1">
      <alignment vertical="center"/>
    </xf>
    <xf numFmtId="0" fontId="64" fillId="0" borderId="20" xfId="313" applyFont="1" applyFill="1" applyBorder="1" applyAlignment="1">
      <alignment horizontal="left" vertical="center"/>
    </xf>
    <xf numFmtId="0" fontId="64" fillId="0" borderId="20" xfId="313" quotePrefix="1" applyFont="1" applyFill="1" applyBorder="1" applyAlignment="1">
      <alignment vertical="center"/>
    </xf>
    <xf numFmtId="0" fontId="63" fillId="0" borderId="23" xfId="313" applyFont="1" applyFill="1" applyBorder="1" applyAlignment="1">
      <alignment vertical="center"/>
    </xf>
    <xf numFmtId="166" fontId="63" fillId="0" borderId="23" xfId="233" applyNumberFormat="1" applyFont="1" applyFill="1" applyBorder="1" applyAlignment="1">
      <alignment vertical="center"/>
    </xf>
    <xf numFmtId="166" fontId="63" fillId="0" borderId="20" xfId="0" applyNumberFormat="1" applyFont="1" applyFill="1" applyBorder="1" applyAlignment="1" applyProtection="1">
      <alignment vertical="center"/>
      <protection locked="0" hidden="1"/>
    </xf>
    <xf numFmtId="166" fontId="64" fillId="0" borderId="20" xfId="0" applyNumberFormat="1" applyFont="1" applyFill="1" applyBorder="1" applyAlignment="1" applyProtection="1">
      <alignment vertical="center"/>
      <protection locked="0" hidden="1"/>
    </xf>
    <xf numFmtId="166" fontId="63" fillId="0" borderId="23" xfId="0" applyNumberFormat="1" applyFont="1" applyFill="1" applyBorder="1" applyAlignment="1" applyProtection="1">
      <alignment vertical="center"/>
      <protection locked="0" hidden="1"/>
    </xf>
    <xf numFmtId="178" fontId="118" fillId="25" borderId="20" xfId="0" applyNumberFormat="1" applyFont="1" applyFill="1" applyBorder="1" applyAlignment="1" applyProtection="1">
      <alignment vertical="center"/>
      <protection locked="0" hidden="1"/>
    </xf>
    <xf numFmtId="178" fontId="117" fillId="0" borderId="20" xfId="0" applyNumberFormat="1" applyFont="1" applyBorder="1" applyAlignment="1" applyProtection="1">
      <alignment vertical="center"/>
      <protection locked="0" hidden="1"/>
    </xf>
    <xf numFmtId="178" fontId="118" fillId="0" borderId="20" xfId="0" applyNumberFormat="1" applyFont="1" applyBorder="1" applyAlignment="1" applyProtection="1">
      <alignment vertical="center"/>
      <protection locked="0" hidden="1"/>
    </xf>
    <xf numFmtId="178" fontId="118" fillId="0" borderId="23" xfId="0" applyNumberFormat="1" applyFont="1" applyBorder="1" applyAlignment="1" applyProtection="1">
      <alignment vertical="center"/>
      <protection locked="0" hidden="1"/>
    </xf>
    <xf numFmtId="171" fontId="75" fillId="25" borderId="0" xfId="342" applyNumberFormat="1" applyFont="1" applyFill="1" applyBorder="1" applyAlignment="1" applyProtection="1">
      <alignment horizontal="right" vertical="center"/>
    </xf>
    <xf numFmtId="171" fontId="75" fillId="25" borderId="35" xfId="342" applyNumberFormat="1" applyFont="1" applyFill="1" applyBorder="1" applyAlignment="1" applyProtection="1">
      <alignment horizontal="right" vertical="center"/>
    </xf>
    <xf numFmtId="180" fontId="75" fillId="0" borderId="0" xfId="342" applyNumberFormat="1" applyFont="1" applyFill="1" applyBorder="1" applyAlignment="1" applyProtection="1">
      <alignment vertical="center"/>
    </xf>
    <xf numFmtId="180" fontId="73" fillId="0" borderId="0" xfId="342" applyNumberFormat="1" applyFont="1" applyFill="1" applyBorder="1" applyAlignment="1" applyProtection="1">
      <alignment vertical="center"/>
    </xf>
    <xf numFmtId="180" fontId="73" fillId="0" borderId="14" xfId="342" applyNumberFormat="1" applyFont="1" applyFill="1" applyBorder="1" applyAlignment="1" applyProtection="1">
      <alignment vertical="center"/>
    </xf>
    <xf numFmtId="180" fontId="73" fillId="0" borderId="18" xfId="342" applyNumberFormat="1" applyFont="1" applyFill="1" applyBorder="1" applyAlignment="1" applyProtection="1">
      <alignment vertical="center"/>
    </xf>
    <xf numFmtId="180" fontId="73" fillId="0" borderId="35" xfId="342" applyNumberFormat="1" applyFont="1" applyFill="1" applyBorder="1" applyAlignment="1" applyProtection="1">
      <alignment vertical="center"/>
    </xf>
    <xf numFmtId="180" fontId="75" fillId="0" borderId="10" xfId="342" applyNumberFormat="1" applyFont="1" applyFill="1" applyBorder="1" applyAlignment="1" applyProtection="1">
      <alignment vertical="center"/>
    </xf>
    <xf numFmtId="180" fontId="75" fillId="0" borderId="11" xfId="342" applyNumberFormat="1" applyFont="1" applyFill="1" applyBorder="1" applyAlignment="1" applyProtection="1">
      <alignment vertical="center"/>
    </xf>
    <xf numFmtId="180" fontId="75" fillId="25" borderId="11" xfId="342" applyNumberFormat="1" applyFont="1" applyFill="1" applyBorder="1" applyAlignment="1" applyProtection="1">
      <alignment vertical="center"/>
    </xf>
    <xf numFmtId="180" fontId="75" fillId="0" borderId="18" xfId="342" applyNumberFormat="1" applyFont="1" applyFill="1" applyBorder="1" applyAlignment="1" applyProtection="1">
      <alignment vertical="center"/>
    </xf>
    <xf numFmtId="180" fontId="75" fillId="0" borderId="35" xfId="342" applyNumberFormat="1" applyFont="1" applyFill="1" applyBorder="1" applyAlignment="1" applyProtection="1">
      <alignment vertical="center"/>
    </xf>
    <xf numFmtId="180" fontId="75" fillId="0" borderId="14" xfId="342" applyNumberFormat="1" applyFont="1" applyFill="1" applyBorder="1" applyAlignment="1" applyProtection="1">
      <alignment vertical="center"/>
    </xf>
    <xf numFmtId="167" fontId="63" fillId="0" borderId="20" xfId="449" applyNumberFormat="1" applyFont="1" applyFill="1" applyBorder="1"/>
    <xf numFmtId="0" fontId="63" fillId="0" borderId="0" xfId="313" applyFont="1" applyFill="1" applyAlignment="1">
      <alignment horizontal="center"/>
    </xf>
    <xf numFmtId="167" fontId="63" fillId="0" borderId="23" xfId="449" applyNumberFormat="1" applyFont="1" applyFill="1" applyBorder="1"/>
    <xf numFmtId="167" fontId="63" fillId="0" borderId="42" xfId="449" applyNumberFormat="1" applyFont="1" applyFill="1" applyBorder="1"/>
    <xf numFmtId="167" fontId="63" fillId="0" borderId="15" xfId="449" applyNumberFormat="1" applyFont="1" applyFill="1" applyBorder="1"/>
    <xf numFmtId="167" fontId="63" fillId="0" borderId="14" xfId="449" applyNumberFormat="1" applyFont="1" applyFill="1" applyBorder="1"/>
    <xf numFmtId="3" fontId="105" fillId="0" borderId="0" xfId="313" applyNumberFormat="1" applyFont="1" applyFill="1" applyBorder="1" applyAlignment="1">
      <alignment vertical="center"/>
    </xf>
    <xf numFmtId="167" fontId="63" fillId="0" borderId="35" xfId="449" applyNumberFormat="1" applyFont="1" applyFill="1" applyBorder="1"/>
    <xf numFmtId="0" fontId="69" fillId="0" borderId="0" xfId="313" applyFont="1" applyFill="1"/>
    <xf numFmtId="0" fontId="118" fillId="0" borderId="20" xfId="0" quotePrefix="1" applyFont="1" applyBorder="1" applyAlignment="1" applyProtection="1">
      <alignment horizontal="center" vertical="center"/>
      <protection locked="0" hidden="1"/>
    </xf>
    <xf numFmtId="20" fontId="118" fillId="0" borderId="20" xfId="0" quotePrefix="1" applyNumberFormat="1" applyFont="1" applyBorder="1" applyAlignment="1" applyProtection="1">
      <alignment horizontal="center" vertical="center"/>
      <protection locked="0" hidden="1"/>
    </xf>
    <xf numFmtId="183" fontId="63" fillId="0" borderId="37" xfId="449" applyNumberFormat="1" applyFont="1" applyFill="1" applyBorder="1"/>
    <xf numFmtId="183" fontId="63" fillId="0" borderId="14" xfId="449" applyNumberFormat="1" applyFont="1" applyFill="1" applyBorder="1"/>
    <xf numFmtId="183" fontId="63" fillId="0" borderId="35" xfId="449" applyNumberFormat="1" applyFont="1" applyFill="1" applyBorder="1"/>
    <xf numFmtId="183" fontId="63" fillId="0" borderId="10" xfId="449" applyNumberFormat="1" applyFont="1" applyFill="1" applyBorder="1"/>
    <xf numFmtId="183" fontId="63" fillId="0" borderId="15" xfId="449" applyNumberFormat="1" applyFont="1" applyFill="1" applyBorder="1"/>
    <xf numFmtId="183" fontId="64" fillId="0" borderId="35" xfId="449" applyNumberFormat="1" applyFont="1" applyFill="1" applyBorder="1"/>
    <xf numFmtId="183" fontId="64" fillId="0" borderId="20" xfId="449" applyNumberFormat="1" applyFont="1" applyFill="1" applyBorder="1"/>
    <xf numFmtId="3" fontId="63" fillId="0" borderId="11" xfId="313" applyNumberFormat="1" applyFont="1" applyFill="1" applyBorder="1" applyAlignment="1">
      <alignment vertical="center"/>
    </xf>
    <xf numFmtId="3" fontId="63" fillId="0" borderId="18" xfId="313" applyNumberFormat="1" applyFont="1" applyFill="1" applyBorder="1" applyAlignment="1">
      <alignment vertical="center"/>
    </xf>
    <xf numFmtId="3" fontId="63" fillId="0" borderId="0" xfId="313" applyNumberFormat="1" applyFont="1" applyFill="1" applyBorder="1" applyAlignment="1">
      <alignment vertical="center"/>
    </xf>
    <xf numFmtId="3" fontId="63" fillId="0" borderId="35" xfId="313" applyNumberFormat="1" applyFont="1" applyFill="1" applyBorder="1" applyAlignment="1">
      <alignment vertical="center"/>
    </xf>
    <xf numFmtId="3" fontId="64" fillId="0" borderId="18" xfId="313" applyNumberFormat="1" applyFont="1" applyFill="1" applyBorder="1" applyAlignment="1">
      <alignment vertical="center"/>
    </xf>
    <xf numFmtId="3" fontId="64" fillId="0" borderId="0" xfId="313" applyNumberFormat="1" applyFont="1" applyFill="1" applyBorder="1" applyAlignment="1">
      <alignment vertical="center"/>
    </xf>
    <xf numFmtId="3" fontId="64" fillId="0" borderId="35" xfId="313" applyNumberFormat="1" applyFont="1" applyFill="1" applyBorder="1" applyAlignment="1">
      <alignment vertical="center"/>
    </xf>
    <xf numFmtId="3" fontId="65" fillId="0" borderId="35" xfId="313" applyNumberFormat="1" applyFont="1" applyFill="1" applyBorder="1" applyAlignment="1">
      <alignment vertical="center"/>
    </xf>
    <xf numFmtId="3" fontId="63" fillId="0" borderId="36" xfId="313" applyNumberFormat="1" applyFont="1" applyFill="1" applyBorder="1" applyAlignment="1">
      <alignment vertical="center"/>
    </xf>
    <xf numFmtId="3" fontId="63" fillId="0" borderId="29" xfId="313" applyNumberFormat="1" applyFont="1" applyFill="1" applyBorder="1" applyAlignment="1">
      <alignment vertical="center"/>
    </xf>
    <xf numFmtId="3" fontId="63" fillId="0" borderId="37" xfId="313" applyNumberFormat="1" applyFont="1" applyFill="1" applyBorder="1" applyAlignment="1">
      <alignment vertical="center"/>
    </xf>
    <xf numFmtId="3" fontId="63" fillId="0" borderId="0" xfId="313" applyNumberFormat="1" applyFont="1" applyFill="1" applyAlignment="1">
      <alignment vertical="center"/>
    </xf>
    <xf numFmtId="3" fontId="64" fillId="0" borderId="0" xfId="313" applyNumberFormat="1" applyFont="1" applyFill="1" applyAlignment="1">
      <alignment vertical="center"/>
    </xf>
    <xf numFmtId="3" fontId="38" fillId="0" borderId="0" xfId="313" applyNumberFormat="1" applyFill="1" applyAlignment="1">
      <alignment vertical="center"/>
    </xf>
    <xf numFmtId="183" fontId="63" fillId="0" borderId="42" xfId="449" applyNumberFormat="1" applyFont="1" applyFill="1" applyBorder="1"/>
    <xf numFmtId="183" fontId="63" fillId="0" borderId="23" xfId="449" applyNumberFormat="1" applyFont="1" applyFill="1" applyBorder="1"/>
    <xf numFmtId="183" fontId="52" fillId="0" borderId="20" xfId="449" applyNumberFormat="1" applyFont="1" applyBorder="1" applyAlignment="1">
      <alignment horizontal="right" vertical="top"/>
    </xf>
    <xf numFmtId="166" fontId="63" fillId="0" borderId="18" xfId="0" applyNumberFormat="1" applyFont="1" applyFill="1" applyBorder="1" applyAlignment="1" applyProtection="1">
      <alignment vertical="center"/>
      <protection locked="0" hidden="1"/>
    </xf>
    <xf numFmtId="166" fontId="64" fillId="0" borderId="18" xfId="0" applyNumberFormat="1" applyFont="1" applyFill="1" applyBorder="1" applyAlignment="1" applyProtection="1">
      <alignment vertical="center"/>
      <protection locked="0" hidden="1"/>
    </xf>
    <xf numFmtId="3" fontId="63" fillId="0" borderId="10" xfId="313" applyNumberFormat="1" applyFont="1" applyFill="1" applyBorder="1"/>
    <xf numFmtId="3" fontId="64" fillId="0" borderId="18" xfId="313" applyNumberFormat="1" applyFont="1" applyFill="1" applyBorder="1"/>
    <xf numFmtId="3" fontId="63" fillId="0" borderId="18" xfId="313" applyNumberFormat="1" applyFont="1" applyFill="1" applyBorder="1"/>
    <xf numFmtId="3" fontId="63" fillId="0" borderId="36" xfId="313" applyNumberFormat="1" applyFont="1" applyFill="1" applyBorder="1"/>
    <xf numFmtId="178" fontId="118" fillId="0" borderId="15" xfId="0" applyNumberFormat="1" applyFont="1" applyBorder="1" applyAlignment="1" applyProtection="1">
      <alignment vertical="center"/>
      <protection locked="0" hidden="1"/>
    </xf>
    <xf numFmtId="171" fontId="75" fillId="0" borderId="20" xfId="340" applyNumberFormat="1" applyFont="1" applyFill="1" applyBorder="1" applyAlignment="1" applyProtection="1">
      <alignment horizontal="right" vertical="center"/>
    </xf>
    <xf numFmtId="167" fontId="63" fillId="0" borderId="20" xfId="449" applyNumberFormat="1" applyFont="1" applyFill="1" applyBorder="1" applyAlignment="1">
      <alignment horizontal="right"/>
    </xf>
    <xf numFmtId="1" fontId="63" fillId="0" borderId="23" xfId="449" applyNumberFormat="1" applyFont="1" applyFill="1" applyBorder="1" applyAlignment="1">
      <alignment horizontal="right"/>
    </xf>
    <xf numFmtId="0" fontId="66" fillId="0" borderId="0" xfId="343" applyFont="1" applyFill="1" applyBorder="1" applyAlignment="1">
      <alignment horizontal="center" vertical="center"/>
    </xf>
    <xf numFmtId="0" fontId="70" fillId="0" borderId="13" xfId="343" applyFont="1" applyFill="1" applyBorder="1" applyAlignment="1">
      <alignment horizontal="center" vertical="center"/>
    </xf>
    <xf numFmtId="0" fontId="66" fillId="0" borderId="35" xfId="343" applyFont="1" applyFill="1" applyBorder="1" applyAlignment="1">
      <alignment horizontal="center" vertical="center"/>
    </xf>
    <xf numFmtId="0" fontId="70" fillId="0" borderId="14" xfId="343" applyFont="1" applyFill="1" applyBorder="1" applyAlignment="1">
      <alignment horizontal="center" vertical="center"/>
    </xf>
    <xf numFmtId="0" fontId="70" fillId="0" borderId="36" xfId="343" applyFont="1" applyFill="1" applyBorder="1" applyAlignment="1">
      <alignment horizontal="center" vertical="center"/>
    </xf>
    <xf numFmtId="0" fontId="70" fillId="0" borderId="37" xfId="343" applyFont="1" applyFill="1" applyBorder="1" applyAlignment="1">
      <alignment horizontal="center" vertical="center"/>
    </xf>
    <xf numFmtId="180" fontId="138" fillId="0" borderId="0" xfId="342" applyNumberFormat="1" applyFont="1" applyFill="1" applyBorder="1" applyAlignment="1" applyProtection="1">
      <alignment vertical="center"/>
    </xf>
    <xf numFmtId="179" fontId="75" fillId="0" borderId="36" xfId="483" applyNumberFormat="1" applyFont="1" applyFill="1" applyBorder="1" applyAlignment="1" applyProtection="1">
      <alignment vertical="center"/>
    </xf>
    <xf numFmtId="179" fontId="75" fillId="0" borderId="36" xfId="485" applyNumberFormat="1" applyFont="1" applyFill="1" applyBorder="1" applyProtection="1"/>
    <xf numFmtId="180" fontId="104" fillId="0" borderId="0" xfId="342" applyNumberFormat="1" applyFont="1" applyFill="1" applyBorder="1" applyAlignment="1" applyProtection="1">
      <alignment vertical="center"/>
    </xf>
    <xf numFmtId="180" fontId="104" fillId="0" borderId="35" xfId="342" applyNumberFormat="1" applyFont="1" applyFill="1" applyBorder="1" applyAlignment="1" applyProtection="1">
      <alignment vertical="center"/>
    </xf>
    <xf numFmtId="0" fontId="134" fillId="0" borderId="0" xfId="0" applyFont="1" applyFill="1" applyBorder="1" applyAlignment="1"/>
    <xf numFmtId="165" fontId="98" fillId="0" borderId="0" xfId="485" applyNumberFormat="1" applyFont="1" applyFill="1" applyBorder="1"/>
    <xf numFmtId="165" fontId="69" fillId="0" borderId="0" xfId="483" quotePrefix="1" applyNumberFormat="1" applyFont="1" applyFill="1"/>
    <xf numFmtId="165" fontId="69" fillId="0" borderId="20" xfId="467" applyFont="1" applyBorder="1"/>
    <xf numFmtId="167" fontId="63" fillId="0" borderId="0" xfId="452" applyNumberFormat="1" applyFont="1" applyFill="1"/>
    <xf numFmtId="167" fontId="139" fillId="0" borderId="0" xfId="452" applyNumberFormat="1" applyFont="1" applyFill="1" applyAlignment="1">
      <alignment horizontal="center"/>
    </xf>
    <xf numFmtId="167" fontId="140" fillId="0" borderId="0" xfId="452" applyNumberFormat="1" applyFont="1" applyFill="1" applyBorder="1" applyAlignment="1">
      <alignment horizontal="center" vertical="center"/>
    </xf>
    <xf numFmtId="167" fontId="140" fillId="0" borderId="0" xfId="452" applyNumberFormat="1" applyFont="1" applyFill="1" applyAlignment="1">
      <alignment horizontal="center" vertical="center" wrapText="1"/>
    </xf>
    <xf numFmtId="41" fontId="140" fillId="0" borderId="0" xfId="452" applyNumberFormat="1" applyFont="1" applyFill="1" applyAlignment="1">
      <alignment horizontal="right" vertical="center"/>
    </xf>
    <xf numFmtId="4" fontId="140" fillId="0" borderId="0" xfId="452" applyNumberFormat="1" applyFont="1" applyFill="1" applyAlignment="1">
      <alignment horizontal="right" vertical="center"/>
    </xf>
    <xf numFmtId="43" fontId="140" fillId="0" borderId="0" xfId="452" applyNumberFormat="1" applyFont="1" applyFill="1" applyAlignment="1">
      <alignment horizontal="right" vertical="center"/>
    </xf>
    <xf numFmtId="0" fontId="140" fillId="0" borderId="0" xfId="452" applyFont="1" applyFill="1"/>
    <xf numFmtId="0" fontId="141" fillId="0" borderId="0" xfId="452" applyFont="1" applyFill="1" applyBorder="1" applyAlignment="1">
      <alignment horizontal="center"/>
    </xf>
    <xf numFmtId="0" fontId="141" fillId="0" borderId="0" xfId="452" applyFont="1" applyFill="1" applyBorder="1" applyAlignment="1"/>
    <xf numFmtId="0" fontId="139" fillId="0" borderId="0" xfId="452" applyFont="1" applyFill="1"/>
    <xf numFmtId="0" fontId="80" fillId="0" borderId="0" xfId="452" applyFont="1" applyFill="1" applyBorder="1"/>
    <xf numFmtId="0" fontId="80" fillId="0" borderId="0" xfId="452" applyFont="1" applyFill="1" applyBorder="1" applyAlignment="1">
      <alignment horizontal="right"/>
    </xf>
    <xf numFmtId="0" fontId="103" fillId="0" borderId="0" xfId="452" applyFont="1" applyFill="1" applyBorder="1" applyAlignment="1">
      <alignment horizontal="right"/>
    </xf>
    <xf numFmtId="0" fontId="80" fillId="0" borderId="0" xfId="452" applyFont="1" applyFill="1"/>
    <xf numFmtId="0" fontId="52" fillId="0" borderId="42" xfId="452" applyFont="1" applyFill="1" applyBorder="1" applyAlignment="1">
      <alignment horizontal="center" vertical="center"/>
    </xf>
    <xf numFmtId="0" fontId="52" fillId="0" borderId="45" xfId="452" applyFont="1" applyFill="1" applyBorder="1" applyAlignment="1">
      <alignment horizontal="center" vertical="center"/>
    </xf>
    <xf numFmtId="0" fontId="52" fillId="0" borderId="14" xfId="452" applyFont="1" applyFill="1" applyBorder="1" applyAlignment="1">
      <alignment horizontal="center" vertical="center"/>
    </xf>
    <xf numFmtId="0" fontId="84" fillId="0" borderId="0" xfId="452" applyFont="1" applyFill="1" applyAlignment="1">
      <alignment horizontal="center" vertical="center"/>
    </xf>
    <xf numFmtId="0" fontId="52" fillId="0" borderId="27" xfId="452" applyFont="1" applyFill="1" applyBorder="1" applyAlignment="1">
      <alignment horizontal="left" vertical="center" wrapText="1"/>
    </xf>
    <xf numFmtId="178" fontId="52" fillId="0" borderId="27" xfId="452" applyNumberFormat="1" applyFont="1" applyFill="1" applyBorder="1" applyAlignment="1">
      <alignment vertical="center" wrapText="1"/>
    </xf>
    <xf numFmtId="178" fontId="52" fillId="0" borderId="42" xfId="452" applyNumberFormat="1" applyFont="1" applyFill="1" applyBorder="1" applyAlignment="1">
      <alignment horizontal="right" vertical="center"/>
    </xf>
    <xf numFmtId="41" fontId="142" fillId="0" borderId="42" xfId="452" applyNumberFormat="1" applyFont="1" applyFill="1" applyBorder="1" applyAlignment="1">
      <alignment horizontal="right" vertical="center"/>
    </xf>
    <xf numFmtId="0" fontId="80" fillId="0" borderId="42" xfId="452" applyFont="1" applyFill="1" applyBorder="1" applyAlignment="1">
      <alignment horizontal="center" vertical="center"/>
    </xf>
    <xf numFmtId="0" fontId="84" fillId="0" borderId="0" xfId="452" applyFont="1" applyFill="1" applyAlignment="1">
      <alignment vertical="center"/>
    </xf>
    <xf numFmtId="0" fontId="52" fillId="0" borderId="15" xfId="452" applyFont="1" applyFill="1" applyBorder="1" applyAlignment="1">
      <alignment horizontal="center" vertical="center"/>
    </xf>
    <xf numFmtId="178" fontId="96" fillId="0" borderId="42" xfId="452" applyNumberFormat="1" applyFill="1" applyBorder="1" applyAlignment="1"/>
    <xf numFmtId="178" fontId="142" fillId="0" borderId="42" xfId="452" applyNumberFormat="1" applyFont="1" applyFill="1" applyBorder="1" applyAlignment="1">
      <alignment horizontal="right" vertical="center"/>
    </xf>
    <xf numFmtId="0" fontId="52" fillId="25" borderId="27" xfId="452" applyFont="1" applyFill="1" applyBorder="1" applyAlignment="1">
      <alignment horizontal="left" vertical="center" wrapText="1"/>
    </xf>
    <xf numFmtId="187" fontId="52" fillId="0" borderId="42" xfId="452" applyNumberFormat="1" applyFont="1" applyFill="1" applyBorder="1" applyAlignment="1">
      <alignment horizontal="right" vertical="center"/>
    </xf>
    <xf numFmtId="0" fontId="52" fillId="0" borderId="42" xfId="452" applyFont="1" applyFill="1" applyBorder="1" applyAlignment="1">
      <alignment horizontal="left" vertical="center" wrapText="1"/>
    </xf>
    <xf numFmtId="187" fontId="52" fillId="0" borderId="42" xfId="452" applyNumberFormat="1" applyFont="1" applyFill="1" applyBorder="1" applyAlignment="1">
      <alignment vertical="center" wrapText="1"/>
    </xf>
    <xf numFmtId="0" fontId="52" fillId="0" borderId="23" xfId="452" applyFont="1" applyFill="1" applyBorder="1" applyAlignment="1">
      <alignment horizontal="center" vertical="center"/>
    </xf>
    <xf numFmtId="178" fontId="96" fillId="0" borderId="42" xfId="452" applyNumberFormat="1" applyFill="1" applyBorder="1"/>
    <xf numFmtId="41" fontId="52" fillId="0" borderId="42" xfId="452" applyNumberFormat="1" applyFont="1" applyFill="1" applyBorder="1" applyAlignment="1">
      <alignment horizontal="right" vertical="center"/>
    </xf>
    <xf numFmtId="41" fontId="52" fillId="0" borderId="27" xfId="452" applyNumberFormat="1" applyFont="1" applyFill="1" applyBorder="1" applyAlignment="1">
      <alignment vertical="center" wrapText="1"/>
    </xf>
    <xf numFmtId="187" fontId="142" fillId="0" borderId="42" xfId="452" applyNumberFormat="1" applyFont="1" applyFill="1" applyBorder="1" applyAlignment="1">
      <alignment horizontal="right" vertical="center"/>
    </xf>
    <xf numFmtId="0" fontId="80" fillId="0" borderId="23" xfId="452" applyFont="1" applyFill="1" applyBorder="1" applyAlignment="1">
      <alignment horizontal="center" vertical="center"/>
    </xf>
    <xf numFmtId="49" fontId="52" fillId="0" borderId="15" xfId="452" applyNumberFormat="1" applyFont="1" applyFill="1" applyBorder="1" applyAlignment="1">
      <alignment horizontal="center" vertical="center"/>
    </xf>
    <xf numFmtId="0" fontId="80" fillId="0" borderId="20" xfId="452" applyFont="1" applyFill="1" applyBorder="1" applyAlignment="1">
      <alignment horizontal="center" vertical="center"/>
    </xf>
    <xf numFmtId="187" fontId="52" fillId="0" borderId="27" xfId="452" applyNumberFormat="1" applyFont="1" applyFill="1" applyBorder="1" applyAlignment="1">
      <alignment vertical="center" wrapText="1"/>
    </xf>
    <xf numFmtId="0" fontId="84" fillId="0" borderId="0" xfId="452" applyFont="1" applyFill="1" applyBorder="1" applyAlignment="1">
      <alignment vertical="center"/>
    </xf>
    <xf numFmtId="0" fontId="52" fillId="0" borderId="36" xfId="452" applyFont="1" applyFill="1" applyBorder="1" applyAlignment="1">
      <alignment horizontal="left" vertical="center" wrapText="1"/>
    </xf>
    <xf numFmtId="188" fontId="52" fillId="0" borderId="42" xfId="452" applyNumberFormat="1" applyFont="1" applyFill="1" applyBorder="1" applyAlignment="1">
      <alignment horizontal="center" vertical="center"/>
    </xf>
    <xf numFmtId="0" fontId="52" fillId="0" borderId="0" xfId="452" applyFont="1" applyFill="1" applyBorder="1" applyAlignment="1">
      <alignment vertical="center"/>
    </xf>
    <xf numFmtId="0" fontId="52" fillId="0" borderId="0" xfId="452" applyFont="1" applyFill="1" applyBorder="1" applyAlignment="1">
      <alignment horizontal="right" vertical="center"/>
    </xf>
    <xf numFmtId="178" fontId="70" fillId="0" borderId="42" xfId="452" applyNumberFormat="1" applyFont="1" applyFill="1" applyBorder="1" applyAlignment="1">
      <alignment horizontal="right" vertical="center"/>
    </xf>
    <xf numFmtId="0" fontId="52" fillId="0" borderId="0" xfId="452" applyFont="1" applyFill="1" applyAlignment="1">
      <alignment vertical="center"/>
    </xf>
    <xf numFmtId="0" fontId="113" fillId="0" borderId="0" xfId="452" applyFont="1" applyFill="1" applyBorder="1"/>
    <xf numFmtId="0" fontId="113" fillId="0" borderId="11" xfId="452" applyFont="1" applyFill="1" applyBorder="1" applyAlignment="1">
      <alignment horizontal="right"/>
    </xf>
    <xf numFmtId="0" fontId="113" fillId="0" borderId="0" xfId="452" applyFont="1" applyFill="1" applyAlignment="1">
      <alignment horizontal="right"/>
    </xf>
    <xf numFmtId="0" fontId="113" fillId="0" borderId="0" xfId="452" applyFont="1" applyFill="1"/>
    <xf numFmtId="0" fontId="80" fillId="0" borderId="0" xfId="452" applyFont="1" applyFill="1" applyBorder="1" applyAlignment="1">
      <alignment wrapText="1"/>
    </xf>
    <xf numFmtId="0" fontId="96" fillId="0" borderId="0" xfId="452" applyFill="1" applyBorder="1"/>
    <xf numFmtId="4" fontId="143" fillId="0" borderId="0" xfId="452" applyNumberFormat="1" applyFont="1" applyFill="1" applyBorder="1"/>
    <xf numFmtId="0" fontId="80" fillId="0" borderId="0" xfId="452" applyFont="1" applyFill="1" applyBorder="1" applyAlignment="1">
      <alignment horizontal="left" wrapText="1"/>
    </xf>
    <xf numFmtId="4" fontId="96" fillId="0" borderId="0" xfId="452" applyNumberFormat="1" applyFill="1" applyBorder="1"/>
    <xf numFmtId="0" fontId="80" fillId="0" borderId="0" xfId="452" applyFont="1" applyFill="1" applyBorder="1" applyAlignment="1">
      <alignment horizontal="left"/>
    </xf>
    <xf numFmtId="3" fontId="96" fillId="0" borderId="0" xfId="452" applyNumberFormat="1" applyFill="1" applyBorder="1"/>
    <xf numFmtId="0" fontId="113" fillId="0" borderId="0" xfId="452" applyFont="1" applyFill="1" applyBorder="1" applyAlignment="1">
      <alignment horizontal="left"/>
    </xf>
    <xf numFmtId="0" fontId="96" fillId="0" borderId="0" xfId="452" applyFill="1"/>
    <xf numFmtId="0" fontId="144" fillId="0" borderId="0" xfId="452" applyFont="1" applyFill="1"/>
    <xf numFmtId="0" fontId="144" fillId="0" borderId="0" xfId="452" applyFont="1" applyFill="1" applyAlignment="1">
      <alignment horizontal="right"/>
    </xf>
    <xf numFmtId="0" fontId="63" fillId="0" borderId="0" xfId="449" applyFont="1" applyFill="1" applyAlignment="1"/>
    <xf numFmtId="3" fontId="64" fillId="0" borderId="0" xfId="449" applyNumberFormat="1" applyFont="1" applyFill="1" applyAlignment="1"/>
    <xf numFmtId="0" fontId="52" fillId="0" borderId="0" xfId="449" applyFont="1" applyFill="1"/>
    <xf numFmtId="0" fontId="64" fillId="0" borderId="0" xfId="449" quotePrefix="1" applyFont="1" applyFill="1" applyAlignment="1"/>
    <xf numFmtId="0" fontId="63" fillId="0" borderId="0" xfId="449" applyFont="1" applyFill="1" applyAlignment="1">
      <alignment horizontal="centerContinuous" vertical="center"/>
    </xf>
    <xf numFmtId="0" fontId="64" fillId="0" borderId="0" xfId="449" quotePrefix="1" applyFont="1" applyFill="1" applyAlignment="1">
      <alignment horizontal="centerContinuous"/>
    </xf>
    <xf numFmtId="3" fontId="64" fillId="0" borderId="0" xfId="449" applyNumberFormat="1" applyFont="1" applyFill="1" applyAlignment="1">
      <alignment horizontal="centerContinuous"/>
    </xf>
    <xf numFmtId="0" fontId="64" fillId="0" borderId="0" xfId="449" applyFont="1" applyFill="1"/>
    <xf numFmtId="3" fontId="64" fillId="0" borderId="0" xfId="449" applyNumberFormat="1" applyFont="1" applyFill="1" applyBorder="1"/>
    <xf numFmtId="3" fontId="64" fillId="0" borderId="0" xfId="449" applyNumberFormat="1" applyFont="1" applyFill="1"/>
    <xf numFmtId="3" fontId="63" fillId="0" borderId="0" xfId="449" applyNumberFormat="1" applyFont="1" applyFill="1" applyAlignment="1">
      <alignment horizontal="centerContinuous"/>
    </xf>
    <xf numFmtId="3" fontId="66" fillId="0" borderId="0" xfId="449" applyNumberFormat="1" applyFont="1" applyFill="1" applyAlignment="1">
      <alignment horizontal="centerContinuous"/>
    </xf>
    <xf numFmtId="0" fontId="69" fillId="0" borderId="15" xfId="449" applyFont="1" applyFill="1" applyBorder="1"/>
    <xf numFmtId="0" fontId="66" fillId="0" borderId="15" xfId="449" applyFont="1" applyFill="1" applyBorder="1" applyAlignment="1">
      <alignment horizontal="centerContinuous" vertical="top"/>
    </xf>
    <xf numFmtId="3" fontId="66" fillId="0" borderId="42" xfId="449" applyNumberFormat="1" applyFont="1" applyFill="1" applyBorder="1" applyAlignment="1">
      <alignment horizontal="centerContinuous" vertical="top"/>
    </xf>
    <xf numFmtId="3" fontId="66" fillId="0" borderId="42" xfId="449" applyNumberFormat="1" applyFont="1" applyFill="1" applyBorder="1" applyAlignment="1">
      <alignment horizontal="centerContinuous"/>
    </xf>
    <xf numFmtId="3" fontId="66" fillId="0" borderId="28" xfId="449" applyNumberFormat="1" applyFont="1" applyFill="1" applyBorder="1" applyAlignment="1">
      <alignment horizontal="centerContinuous" vertical="top"/>
    </xf>
    <xf numFmtId="3" fontId="66" fillId="0" borderId="28" xfId="449" applyNumberFormat="1" applyFont="1" applyFill="1" applyBorder="1" applyAlignment="1">
      <alignment horizontal="centerContinuous"/>
    </xf>
    <xf numFmtId="3" fontId="66" fillId="0" borderId="45" xfId="449" applyNumberFormat="1" applyFont="1" applyFill="1" applyBorder="1" applyAlignment="1">
      <alignment horizontal="centerContinuous"/>
    </xf>
    <xf numFmtId="0" fontId="66" fillId="0" borderId="20" xfId="449" applyFont="1" applyFill="1" applyBorder="1" applyAlignment="1">
      <alignment horizontal="center"/>
    </xf>
    <xf numFmtId="0" fontId="66" fillId="0" borderId="20" xfId="449" applyFont="1" applyFill="1" applyBorder="1" applyAlignment="1">
      <alignment horizontal="centerContinuous"/>
    </xf>
    <xf numFmtId="3" fontId="66" fillId="0" borderId="35" xfId="449" applyNumberFormat="1" applyFont="1" applyFill="1" applyBorder="1" applyAlignment="1">
      <alignment horizontal="center"/>
    </xf>
    <xf numFmtId="3" fontId="66" fillId="0" borderId="15" xfId="449" quotePrefix="1" applyNumberFormat="1" applyFont="1" applyFill="1" applyBorder="1" applyAlignment="1">
      <alignment horizontal="center"/>
    </xf>
    <xf numFmtId="0" fontId="66" fillId="0" borderId="23" xfId="449" applyFont="1" applyFill="1" applyBorder="1"/>
    <xf numFmtId="0" fontId="66" fillId="0" borderId="23" xfId="449" applyFont="1" applyFill="1" applyBorder="1" applyAlignment="1">
      <alignment horizontal="centerContinuous"/>
    </xf>
    <xf numFmtId="3" fontId="66" fillId="0" borderId="35" xfId="449" quotePrefix="1" applyNumberFormat="1" applyFont="1" applyFill="1" applyBorder="1" applyAlignment="1">
      <alignment horizontal="center"/>
    </xf>
    <xf numFmtId="3" fontId="66" fillId="0" borderId="20" xfId="449" quotePrefix="1" applyNumberFormat="1" applyFont="1" applyFill="1" applyBorder="1" applyAlignment="1">
      <alignment horizontal="center"/>
    </xf>
    <xf numFmtId="0" fontId="68" fillId="0" borderId="23" xfId="449" quotePrefix="1" applyFont="1" applyFill="1" applyBorder="1" applyAlignment="1">
      <alignment horizontal="center" vertical="center"/>
    </xf>
    <xf numFmtId="0" fontId="68" fillId="0" borderId="42" xfId="449" quotePrefix="1" applyFont="1" applyFill="1" applyBorder="1" applyAlignment="1">
      <alignment horizontal="center" vertical="center"/>
    </xf>
    <xf numFmtId="3" fontId="68" fillId="0" borderId="45" xfId="449" quotePrefix="1" applyNumberFormat="1" applyFont="1" applyFill="1" applyBorder="1" applyAlignment="1">
      <alignment horizontal="center" vertical="center"/>
    </xf>
    <xf numFmtId="3" fontId="68" fillId="0" borderId="42" xfId="449" quotePrefix="1" applyNumberFormat="1" applyFont="1" applyFill="1" applyBorder="1" applyAlignment="1">
      <alignment horizontal="center" vertical="center"/>
    </xf>
    <xf numFmtId="0" fontId="52" fillId="0" borderId="0" xfId="449" applyFont="1" applyFill="1" applyAlignment="1">
      <alignment horizontal="center" vertical="center"/>
    </xf>
    <xf numFmtId="0" fontId="66" fillId="0" borderId="15" xfId="449" applyFont="1" applyFill="1" applyBorder="1"/>
    <xf numFmtId="167" fontId="64" fillId="0" borderId="20" xfId="449" applyNumberFormat="1" applyFont="1" applyFill="1" applyBorder="1" applyAlignment="1">
      <alignment horizontal="right"/>
    </xf>
    <xf numFmtId="166" fontId="64" fillId="0" borderId="15" xfId="449" applyNumberFormat="1" applyFont="1" applyFill="1" applyBorder="1"/>
    <xf numFmtId="0" fontId="66" fillId="0" borderId="20" xfId="449" applyFont="1" applyFill="1" applyBorder="1"/>
    <xf numFmtId="166" fontId="64" fillId="0" borderId="18" xfId="449" applyNumberFormat="1" applyFont="1" applyFill="1" applyBorder="1"/>
    <xf numFmtId="166" fontId="64" fillId="0" borderId="20" xfId="449" applyNumberFormat="1" applyFont="1" applyFill="1" applyBorder="1"/>
    <xf numFmtId="166" fontId="64" fillId="0" borderId="35" xfId="449" applyNumberFormat="1" applyFont="1" applyFill="1" applyBorder="1"/>
    <xf numFmtId="167" fontId="64" fillId="0" borderId="37" xfId="449" applyNumberFormat="1" applyFont="1" applyFill="1" applyBorder="1"/>
    <xf numFmtId="166" fontId="64" fillId="0" borderId="23" xfId="449" applyNumberFormat="1" applyFont="1" applyFill="1" applyBorder="1"/>
    <xf numFmtId="166" fontId="64" fillId="0" borderId="36" xfId="449" applyNumberFormat="1" applyFont="1" applyFill="1" applyBorder="1"/>
    <xf numFmtId="0" fontId="96" fillId="0" borderId="0" xfId="452"/>
    <xf numFmtId="3" fontId="145" fillId="0" borderId="0" xfId="452" applyNumberFormat="1" applyFont="1" applyBorder="1" applyAlignment="1">
      <alignment horizontal="left" vertical="top" wrapText="1"/>
    </xf>
    <xf numFmtId="3" fontId="145" fillId="0" borderId="0" xfId="452" applyNumberFormat="1" applyFont="1" applyAlignment="1">
      <alignment vertical="top" wrapText="1"/>
    </xf>
    <xf numFmtId="3" fontId="64" fillId="0" borderId="0" xfId="452" applyNumberFormat="1" applyFont="1" applyAlignment="1">
      <alignment horizontal="right" vertical="top" wrapText="1"/>
    </xf>
    <xf numFmtId="3" fontId="87" fillId="0" borderId="29" xfId="452" applyNumberFormat="1" applyFont="1" applyBorder="1" applyAlignment="1">
      <alignment horizontal="center" vertical="top" wrapText="1"/>
    </xf>
    <xf numFmtId="3" fontId="145" fillId="0" borderId="29" xfId="452" applyNumberFormat="1" applyFont="1" applyBorder="1" applyAlignment="1">
      <alignment vertical="top" wrapText="1"/>
    </xf>
    <xf numFmtId="3" fontId="64" fillId="0" borderId="0" xfId="452" applyNumberFormat="1" applyFont="1" applyAlignment="1">
      <alignment horizontal="center" vertical="top" wrapText="1"/>
    </xf>
    <xf numFmtId="4" fontId="145" fillId="25" borderId="42" xfId="452" applyNumberFormat="1" applyFont="1" applyFill="1" applyBorder="1" applyAlignment="1">
      <alignment horizontal="center" vertical="center" wrapText="1"/>
    </xf>
    <xf numFmtId="3" fontId="145" fillId="0" borderId="42" xfId="452" applyNumberFormat="1" applyFont="1" applyBorder="1" applyAlignment="1">
      <alignment horizontal="center" vertical="center" wrapText="1"/>
    </xf>
    <xf numFmtId="3" fontId="63" fillId="0" borderId="0" xfId="452" applyNumberFormat="1" applyFont="1" applyAlignment="1">
      <alignment horizontal="center" vertical="top" wrapText="1"/>
    </xf>
    <xf numFmtId="4" fontId="64" fillId="25" borderId="42" xfId="452" applyNumberFormat="1" applyFont="1" applyFill="1" applyBorder="1" applyAlignment="1">
      <alignment horizontal="center" vertical="center" wrapText="1"/>
    </xf>
    <xf numFmtId="49" fontId="64" fillId="0" borderId="42" xfId="452" applyNumberFormat="1" applyFont="1" applyBorder="1" applyAlignment="1">
      <alignment horizontal="center" vertical="center" wrapText="1"/>
    </xf>
    <xf numFmtId="0" fontId="64" fillId="0" borderId="42" xfId="452" applyFont="1" applyBorder="1" applyAlignment="1">
      <alignment horizontal="center" vertical="center" wrapText="1"/>
    </xf>
    <xf numFmtId="3" fontId="64" fillId="0" borderId="42" xfId="452" applyNumberFormat="1" applyFont="1" applyFill="1" applyBorder="1" applyAlignment="1">
      <alignment horizontal="center" vertical="center" wrapText="1"/>
    </xf>
    <xf numFmtId="3" fontId="64" fillId="25" borderId="42" xfId="452" applyNumberFormat="1" applyFont="1" applyFill="1" applyBorder="1" applyAlignment="1">
      <alignment horizontal="center" vertical="center" wrapText="1"/>
    </xf>
    <xf numFmtId="0" fontId="64" fillId="0" borderId="42" xfId="452" applyFont="1" applyFill="1" applyBorder="1" applyAlignment="1">
      <alignment horizontal="left" vertical="center" wrapText="1" indent="1"/>
    </xf>
    <xf numFmtId="189" fontId="64" fillId="0" borderId="15" xfId="452" applyNumberFormat="1" applyFont="1" applyBorder="1" applyAlignment="1">
      <alignment horizontal="center" vertical="center"/>
    </xf>
    <xf numFmtId="189" fontId="64" fillId="25" borderId="42" xfId="452" applyNumberFormat="1" applyFont="1" applyFill="1" applyBorder="1" applyAlignment="1">
      <alignment horizontal="center" vertical="center" wrapText="1"/>
    </xf>
    <xf numFmtId="166" fontId="64" fillId="0" borderId="42" xfId="453" applyNumberFormat="1" applyFont="1" applyBorder="1" applyAlignment="1">
      <alignment horizontal="center" vertical="center"/>
    </xf>
    <xf numFmtId="3" fontId="64" fillId="0" borderId="0" xfId="452" applyNumberFormat="1" applyFont="1" applyFill="1" applyBorder="1" applyAlignment="1">
      <alignment vertical="center" wrapText="1"/>
    </xf>
    <xf numFmtId="3" fontId="64" fillId="0" borderId="0" xfId="452" applyNumberFormat="1" applyFont="1" applyFill="1" applyAlignment="1">
      <alignment vertical="center" wrapText="1"/>
    </xf>
    <xf numFmtId="189" fontId="64" fillId="0" borderId="42" xfId="452" applyNumberFormat="1" applyFont="1" applyBorder="1" applyAlignment="1">
      <alignment horizontal="center" vertical="center"/>
    </xf>
    <xf numFmtId="0" fontId="63" fillId="0" borderId="68" xfId="452" applyFont="1" applyFill="1" applyBorder="1" applyAlignment="1">
      <alignment horizontal="center" vertical="center" wrapText="1"/>
    </xf>
    <xf numFmtId="189" fontId="63" fillId="0" borderId="68" xfId="452" applyNumberFormat="1" applyFont="1" applyBorder="1" applyAlignment="1">
      <alignment horizontal="center" vertical="center"/>
    </xf>
    <xf numFmtId="189" fontId="63" fillId="25" borderId="68" xfId="452" applyNumberFormat="1" applyFont="1" applyFill="1" applyBorder="1" applyAlignment="1">
      <alignment horizontal="center" vertical="center"/>
    </xf>
    <xf numFmtId="166" fontId="63" fillId="0" borderId="68" xfId="453" applyNumberFormat="1" applyFont="1" applyBorder="1" applyAlignment="1">
      <alignment horizontal="center" vertical="center"/>
    </xf>
    <xf numFmtId="0" fontId="146" fillId="0" borderId="23" xfId="606" applyFont="1" applyFill="1" applyBorder="1" applyAlignment="1">
      <alignment horizontal="left" vertical="center" wrapText="1" indent="1"/>
    </xf>
    <xf numFmtId="178" fontId="146" fillId="0" borderId="42" xfId="606" applyNumberFormat="1" applyFont="1" applyBorder="1" applyAlignment="1">
      <alignment horizontal="center" vertical="center"/>
    </xf>
    <xf numFmtId="189" fontId="64" fillId="25" borderId="23" xfId="452" applyNumberFormat="1" applyFont="1" applyFill="1" applyBorder="1" applyAlignment="1">
      <alignment horizontal="center" vertical="center" wrapText="1"/>
    </xf>
    <xf numFmtId="0" fontId="146" fillId="0" borderId="42" xfId="606" applyFont="1" applyFill="1" applyBorder="1" applyAlignment="1">
      <alignment horizontal="left" vertical="center" wrapText="1" indent="1"/>
    </xf>
    <xf numFmtId="0" fontId="146" fillId="0" borderId="69" xfId="606" applyFont="1" applyFill="1" applyBorder="1" applyAlignment="1">
      <alignment horizontal="left" vertical="center" wrapText="1" indent="1"/>
    </xf>
    <xf numFmtId="178" fontId="146" fillId="0" borderId="69" xfId="606" applyNumberFormat="1" applyFont="1" applyBorder="1" applyAlignment="1">
      <alignment horizontal="center" vertical="center"/>
    </xf>
    <xf numFmtId="189" fontId="64" fillId="25" borderId="69" xfId="452" applyNumberFormat="1" applyFont="1" applyFill="1" applyBorder="1" applyAlignment="1">
      <alignment horizontal="center" vertical="center" wrapText="1"/>
    </xf>
    <xf numFmtId="166" fontId="110" fillId="0" borderId="69" xfId="453" applyNumberFormat="1" applyFont="1" applyBorder="1" applyAlignment="1">
      <alignment horizontal="center" vertical="center"/>
    </xf>
    <xf numFmtId="166" fontId="63" fillId="25" borderId="68" xfId="452" applyNumberFormat="1" applyFont="1" applyFill="1" applyBorder="1" applyAlignment="1">
      <alignment horizontal="center" vertical="center"/>
    </xf>
    <xf numFmtId="189" fontId="64" fillId="0" borderId="23" xfId="452" applyNumberFormat="1" applyFont="1" applyBorder="1" applyAlignment="1">
      <alignment horizontal="center" vertical="center"/>
    </xf>
    <xf numFmtId="166" fontId="110" fillId="0" borderId="23" xfId="453" applyNumberFormat="1" applyFont="1" applyBorder="1" applyAlignment="1">
      <alignment horizontal="center" vertical="center"/>
    </xf>
    <xf numFmtId="166" fontId="110" fillId="0" borderId="42" xfId="453" applyNumberFormat="1" applyFont="1" applyBorder="1" applyAlignment="1">
      <alignment horizontal="center" vertical="center"/>
    </xf>
    <xf numFmtId="0" fontId="64" fillId="0" borderId="69" xfId="452" applyFont="1" applyFill="1" applyBorder="1" applyAlignment="1">
      <alignment horizontal="left" vertical="center" wrapText="1" indent="1"/>
    </xf>
    <xf numFmtId="189" fontId="64" fillId="0" borderId="69" xfId="452" applyNumberFormat="1" applyFont="1" applyBorder="1" applyAlignment="1">
      <alignment horizontal="center" vertical="center"/>
    </xf>
    <xf numFmtId="3" fontId="63" fillId="0" borderId="70" xfId="452" applyNumberFormat="1" applyFont="1" applyFill="1" applyBorder="1" applyAlignment="1">
      <alignment horizontal="center" vertical="center" wrapText="1"/>
    </xf>
    <xf numFmtId="189" fontId="63" fillId="0" borderId="70" xfId="452" applyNumberFormat="1" applyFont="1" applyBorder="1" applyAlignment="1">
      <alignment horizontal="center" vertical="center"/>
    </xf>
    <xf numFmtId="166" fontId="63" fillId="0" borderId="70" xfId="452" applyNumberFormat="1" applyFont="1" applyBorder="1" applyAlignment="1">
      <alignment horizontal="center" vertical="center"/>
    </xf>
    <xf numFmtId="3" fontId="64" fillId="0" borderId="0" xfId="452" applyNumberFormat="1" applyFont="1" applyFill="1" applyBorder="1" applyAlignment="1">
      <alignment horizontal="right" vertical="center" wrapText="1"/>
    </xf>
    <xf numFmtId="3" fontId="64" fillId="0" borderId="0" xfId="452" applyNumberFormat="1" applyFont="1" applyFill="1" applyAlignment="1">
      <alignment horizontal="right" vertical="center" wrapText="1"/>
    </xf>
    <xf numFmtId="3" fontId="64" fillId="25" borderId="0" xfId="452" applyNumberFormat="1" applyFont="1" applyFill="1" applyBorder="1" applyAlignment="1">
      <alignment horizontal="right" vertical="top" wrapText="1"/>
    </xf>
    <xf numFmtId="3" fontId="64" fillId="0" borderId="0" xfId="452" applyNumberFormat="1" applyFont="1" applyBorder="1" applyAlignment="1">
      <alignment horizontal="right" vertical="top" wrapText="1"/>
    </xf>
    <xf numFmtId="3" fontId="64" fillId="0" borderId="0" xfId="452" applyNumberFormat="1" applyFont="1" applyAlignment="1">
      <alignment horizontal="left" vertical="top" wrapText="1"/>
    </xf>
    <xf numFmtId="3" fontId="64" fillId="25" borderId="0" xfId="452" applyNumberFormat="1" applyFont="1" applyFill="1" applyAlignment="1">
      <alignment horizontal="right" vertical="top" wrapText="1"/>
    </xf>
    <xf numFmtId="3" fontId="64" fillId="0" borderId="0" xfId="452" applyNumberFormat="1" applyFont="1" applyBorder="1" applyAlignment="1">
      <alignment horizontal="right" vertical="top" wrapText="1" indent="2"/>
    </xf>
    <xf numFmtId="167" fontId="147" fillId="25" borderId="0" xfId="455" applyNumberFormat="1" applyFont="1" applyFill="1" applyAlignment="1"/>
    <xf numFmtId="167" fontId="148" fillId="25" borderId="0" xfId="606" applyNumberFormat="1" applyFont="1" applyFill="1" applyAlignment="1">
      <alignment horizontal="center"/>
    </xf>
    <xf numFmtId="167" fontId="148" fillId="25" borderId="0" xfId="606" applyNumberFormat="1" applyFont="1" applyFill="1" applyBorder="1" applyAlignment="1">
      <alignment horizontal="left"/>
    </xf>
    <xf numFmtId="167" fontId="148" fillId="25" borderId="0" xfId="606" applyNumberFormat="1" applyFont="1" applyFill="1" applyAlignment="1">
      <alignment horizontal="left" indent="1"/>
    </xf>
    <xf numFmtId="167" fontId="148" fillId="25" borderId="0" xfId="606" applyNumberFormat="1" applyFont="1" applyFill="1" applyAlignment="1">
      <alignment horizontal="right" vertical="center"/>
    </xf>
    <xf numFmtId="4" fontId="140" fillId="0" borderId="0" xfId="606" applyNumberFormat="1" applyFont="1" applyFill="1" applyAlignment="1">
      <alignment horizontal="right" vertical="center"/>
    </xf>
    <xf numFmtId="178" fontId="140" fillId="0" borderId="0" xfId="606" applyNumberFormat="1" applyFont="1" applyFill="1" applyAlignment="1">
      <alignment horizontal="right" vertical="center"/>
    </xf>
    <xf numFmtId="43" fontId="140" fillId="0" borderId="0" xfId="606" applyNumberFormat="1" applyFont="1" applyFill="1" applyAlignment="1">
      <alignment horizontal="center" vertical="center"/>
    </xf>
    <xf numFmtId="0" fontId="140" fillId="0" borderId="0" xfId="606" applyFont="1" applyFill="1" applyAlignment="1">
      <alignment horizontal="center" vertical="center"/>
    </xf>
    <xf numFmtId="0" fontId="111" fillId="0" borderId="0" xfId="456" applyFont="1" applyFill="1"/>
    <xf numFmtId="167" fontId="151" fillId="25" borderId="0" xfId="606" applyNumberFormat="1" applyFont="1" applyFill="1" applyBorder="1" applyAlignment="1">
      <alignment horizontal="center" wrapText="1"/>
    </xf>
    <xf numFmtId="167" fontId="148" fillId="25" borderId="0" xfId="606" applyNumberFormat="1" applyFont="1" applyFill="1" applyBorder="1" applyAlignment="1">
      <alignment horizontal="center"/>
    </xf>
    <xf numFmtId="167" fontId="148" fillId="25" borderId="0" xfId="606" applyNumberFormat="1" applyFont="1" applyFill="1" applyBorder="1" applyAlignment="1">
      <alignment horizontal="left" indent="1"/>
    </xf>
    <xf numFmtId="167" fontId="148" fillId="25" borderId="0" xfId="606" applyNumberFormat="1" applyFont="1" applyFill="1" applyBorder="1" applyAlignment="1">
      <alignment horizontal="right" vertical="center"/>
    </xf>
    <xf numFmtId="167" fontId="139" fillId="25" borderId="42" xfId="456" applyNumberFormat="1" applyFont="1" applyFill="1" applyBorder="1" applyAlignment="1">
      <alignment horizontal="center" vertical="center" wrapText="1"/>
    </xf>
    <xf numFmtId="167" fontId="139" fillId="25" borderId="42" xfId="456" applyNumberFormat="1" applyFont="1" applyFill="1" applyBorder="1" applyAlignment="1">
      <alignment horizontal="center" vertical="center"/>
    </xf>
    <xf numFmtId="4" fontId="139" fillId="0" borderId="42" xfId="456" applyNumberFormat="1" applyFont="1" applyFill="1" applyBorder="1" applyAlignment="1">
      <alignment horizontal="center" vertical="center" wrapText="1"/>
    </xf>
    <xf numFmtId="167" fontId="139" fillId="0" borderId="42" xfId="456" applyNumberFormat="1" applyFont="1" applyFill="1" applyBorder="1" applyAlignment="1">
      <alignment horizontal="center" vertical="center"/>
    </xf>
    <xf numFmtId="178" fontId="139" fillId="0" borderId="42" xfId="456" applyNumberFormat="1" applyFont="1" applyFill="1" applyBorder="1" applyAlignment="1">
      <alignment horizontal="center" vertical="center" wrapText="1"/>
    </xf>
    <xf numFmtId="20" fontId="139" fillId="0" borderId="42" xfId="456" quotePrefix="1" applyNumberFormat="1" applyFont="1" applyFill="1" applyBorder="1" applyAlignment="1">
      <alignment horizontal="center" vertical="center" wrapText="1"/>
    </xf>
    <xf numFmtId="0" fontId="139" fillId="0" borderId="75" xfId="456" quotePrefix="1" applyFont="1" applyFill="1" applyBorder="1" applyAlignment="1">
      <alignment horizontal="center" vertical="center" wrapText="1"/>
    </xf>
    <xf numFmtId="167" fontId="152" fillId="25" borderId="76" xfId="456" applyNumberFormat="1" applyFont="1" applyFill="1" applyBorder="1" applyAlignment="1">
      <alignment horizontal="center" vertical="center" wrapText="1"/>
    </xf>
    <xf numFmtId="167" fontId="152" fillId="25" borderId="15" xfId="456" applyNumberFormat="1" applyFont="1" applyFill="1" applyBorder="1" applyAlignment="1">
      <alignment horizontal="center" vertical="center" wrapText="1"/>
    </xf>
    <xf numFmtId="0" fontId="152" fillId="25" borderId="15" xfId="456" applyFont="1" applyFill="1" applyBorder="1" applyAlignment="1">
      <alignment horizontal="center" vertical="center" wrapText="1"/>
    </xf>
    <xf numFmtId="167" fontId="152" fillId="0" borderId="14" xfId="456" applyNumberFormat="1" applyFont="1" applyFill="1" applyBorder="1" applyAlignment="1">
      <alignment horizontal="center" vertical="center" wrapText="1"/>
    </xf>
    <xf numFmtId="3" fontId="152" fillId="0" borderId="15" xfId="456" applyNumberFormat="1" applyFont="1" applyFill="1" applyBorder="1" applyAlignment="1">
      <alignment horizontal="center" vertical="center" wrapText="1"/>
    </xf>
    <xf numFmtId="3" fontId="152" fillId="0" borderId="10" xfId="456" applyNumberFormat="1" applyFont="1" applyFill="1" applyBorder="1" applyAlignment="1">
      <alignment horizontal="center" vertical="center" wrapText="1"/>
    </xf>
    <xf numFmtId="167" fontId="152" fillId="0" borderId="77" xfId="456" applyNumberFormat="1" applyFont="1" applyFill="1" applyBorder="1" applyAlignment="1">
      <alignment horizontal="center" vertical="center" wrapText="1"/>
    </xf>
    <xf numFmtId="167" fontId="152" fillId="0" borderId="15" xfId="456" applyNumberFormat="1" applyFont="1" applyFill="1" applyBorder="1" applyAlignment="1">
      <alignment horizontal="center" vertical="center" wrapText="1"/>
    </xf>
    <xf numFmtId="0" fontId="152" fillId="0" borderId="78" xfId="456" applyFont="1" applyFill="1" applyBorder="1" applyAlignment="1">
      <alignment horizontal="center" vertical="center" wrapText="1"/>
    </xf>
    <xf numFmtId="0" fontId="111" fillId="0" borderId="0" xfId="456" applyFont="1" applyFill="1" applyAlignment="1">
      <alignment horizontal="center" vertical="center"/>
    </xf>
    <xf numFmtId="167" fontId="148" fillId="25" borderId="79" xfId="606" quotePrefix="1" applyNumberFormat="1" applyFont="1" applyFill="1" applyBorder="1" applyAlignment="1">
      <alignment horizontal="center" vertical="center"/>
    </xf>
    <xf numFmtId="49" fontId="148" fillId="25" borderId="80" xfId="606" quotePrefix="1" applyNumberFormat="1" applyFont="1" applyFill="1" applyBorder="1" applyAlignment="1">
      <alignment horizontal="center" vertical="center"/>
    </xf>
    <xf numFmtId="49" fontId="148" fillId="25" borderId="80" xfId="606" applyNumberFormat="1" applyFont="1" applyFill="1" applyBorder="1" applyAlignment="1">
      <alignment horizontal="left" vertical="center"/>
    </xf>
    <xf numFmtId="0" fontId="148" fillId="25" borderId="80" xfId="606" applyFont="1" applyFill="1" applyBorder="1" applyAlignment="1">
      <alignment horizontal="left" vertical="center" wrapText="1"/>
    </xf>
    <xf numFmtId="178" fontId="148" fillId="25" borderId="80" xfId="606" applyNumberFormat="1" applyFont="1" applyFill="1" applyBorder="1" applyAlignment="1">
      <alignment horizontal="right" vertical="center"/>
    </xf>
    <xf numFmtId="167" fontId="152" fillId="0" borderId="80" xfId="456" applyNumberFormat="1" applyFont="1" applyFill="1" applyBorder="1" applyAlignment="1">
      <alignment horizontal="right" vertical="center" wrapText="1"/>
    </xf>
    <xf numFmtId="3" fontId="152" fillId="0" borderId="80" xfId="456" applyNumberFormat="1" applyFont="1" applyFill="1" applyBorder="1" applyAlignment="1">
      <alignment horizontal="right" vertical="center" wrapText="1"/>
    </xf>
    <xf numFmtId="41" fontId="153" fillId="0" borderId="80" xfId="453" applyNumberFormat="1" applyFont="1" applyFill="1" applyBorder="1" applyAlignment="1">
      <alignment horizontal="right" vertical="center"/>
    </xf>
    <xf numFmtId="41" fontId="153" fillId="0" borderId="81" xfId="453" applyNumberFormat="1" applyFont="1" applyFill="1" applyBorder="1" applyAlignment="1">
      <alignment horizontal="right" vertical="center"/>
    </xf>
    <xf numFmtId="190" fontId="153" fillId="0" borderId="80" xfId="453" applyNumberFormat="1" applyFont="1" applyFill="1" applyBorder="1" applyAlignment="1">
      <alignment horizontal="right" vertical="center"/>
    </xf>
    <xf numFmtId="190" fontId="153" fillId="0" borderId="82" xfId="453" applyNumberFormat="1" applyFont="1" applyFill="1" applyBorder="1" applyAlignment="1">
      <alignment horizontal="right" vertical="center"/>
    </xf>
    <xf numFmtId="0" fontId="148" fillId="25" borderId="72" xfId="606" applyFont="1" applyFill="1" applyBorder="1" applyAlignment="1">
      <alignment horizontal="left" vertical="center" wrapText="1"/>
    </xf>
    <xf numFmtId="178" fontId="148" fillId="25" borderId="72" xfId="606" applyNumberFormat="1" applyFont="1" applyFill="1" applyBorder="1" applyAlignment="1">
      <alignment horizontal="right" vertical="center" wrapText="1"/>
    </xf>
    <xf numFmtId="190" fontId="153" fillId="0" borderId="72" xfId="453" applyNumberFormat="1" applyFont="1" applyFill="1" applyBorder="1" applyAlignment="1">
      <alignment horizontal="right" vertical="center"/>
    </xf>
    <xf numFmtId="190" fontId="153" fillId="0" borderId="73" xfId="453" applyNumberFormat="1" applyFont="1" applyFill="1" applyBorder="1" applyAlignment="1">
      <alignment horizontal="right" vertical="center"/>
    </xf>
    <xf numFmtId="0" fontId="148" fillId="25" borderId="77" xfId="606" applyFont="1" applyFill="1" applyBorder="1" applyAlignment="1">
      <alignment horizontal="left" vertical="center" wrapText="1"/>
    </xf>
    <xf numFmtId="178" fontId="148" fillId="25" borderId="77" xfId="606" applyNumberFormat="1" applyFont="1" applyFill="1" applyBorder="1" applyAlignment="1">
      <alignment horizontal="right" vertical="center" wrapText="1"/>
    </xf>
    <xf numFmtId="190" fontId="153" fillId="0" borderId="77" xfId="453" applyNumberFormat="1" applyFont="1" applyFill="1" applyBorder="1" applyAlignment="1">
      <alignment horizontal="right" vertical="center"/>
    </xf>
    <xf numFmtId="178" fontId="148" fillId="0" borderId="77" xfId="456" applyNumberFormat="1" applyFont="1" applyFill="1" applyBorder="1" applyAlignment="1">
      <alignment horizontal="right" vertical="center"/>
    </xf>
    <xf numFmtId="166" fontId="148" fillId="0" borderId="77" xfId="456" applyNumberFormat="1" applyFont="1" applyFill="1" applyBorder="1" applyAlignment="1">
      <alignment horizontal="right" vertical="center"/>
    </xf>
    <xf numFmtId="190" fontId="153" fillId="0" borderId="84" xfId="453" applyNumberFormat="1" applyFont="1" applyFill="1" applyBorder="1" applyAlignment="1">
      <alignment horizontal="right" vertical="center"/>
    </xf>
    <xf numFmtId="167" fontId="148" fillId="25" borderId="85" xfId="606" quotePrefix="1" applyNumberFormat="1" applyFont="1" applyFill="1" applyBorder="1" applyAlignment="1">
      <alignment horizontal="center" vertical="center"/>
    </xf>
    <xf numFmtId="167" fontId="148" fillId="25" borderId="81" xfId="606" quotePrefix="1" applyNumberFormat="1" applyFont="1" applyFill="1" applyBorder="1" applyAlignment="1">
      <alignment horizontal="center" vertical="center"/>
    </xf>
    <xf numFmtId="167" fontId="148" fillId="25" borderId="81" xfId="606" applyNumberFormat="1" applyFont="1" applyFill="1" applyBorder="1" applyAlignment="1">
      <alignment vertical="center" wrapText="1"/>
    </xf>
    <xf numFmtId="0" fontId="148" fillId="25" borderId="81" xfId="606" applyFont="1" applyFill="1" applyBorder="1" applyAlignment="1">
      <alignment horizontal="left" vertical="center" wrapText="1" indent="1"/>
    </xf>
    <xf numFmtId="178" fontId="148" fillId="25" borderId="81" xfId="606" applyNumberFormat="1" applyFont="1" applyFill="1" applyBorder="1" applyAlignment="1">
      <alignment horizontal="right" vertical="center"/>
    </xf>
    <xf numFmtId="190" fontId="153" fillId="0" borderId="81" xfId="453" applyNumberFormat="1" applyFont="1" applyFill="1" applyBorder="1" applyAlignment="1">
      <alignment horizontal="right" vertical="center"/>
    </xf>
    <xf numFmtId="178" fontId="148" fillId="0" borderId="81" xfId="456" applyNumberFormat="1" applyFont="1" applyFill="1" applyBorder="1" applyAlignment="1">
      <alignment horizontal="right" vertical="center"/>
    </xf>
    <xf numFmtId="166" fontId="148" fillId="0" borderId="81" xfId="456" applyNumberFormat="1" applyFont="1" applyFill="1" applyBorder="1" applyAlignment="1">
      <alignment horizontal="right" vertical="center"/>
    </xf>
    <xf numFmtId="190" fontId="153" fillId="0" borderId="86" xfId="453" applyNumberFormat="1" applyFont="1" applyFill="1" applyBorder="1" applyAlignment="1">
      <alignment horizontal="right" vertical="center"/>
    </xf>
    <xf numFmtId="167" fontId="148" fillId="25" borderId="72" xfId="606" applyNumberFormat="1" applyFont="1" applyFill="1" applyBorder="1" applyAlignment="1">
      <alignment horizontal="center" vertical="center" wrapText="1"/>
    </xf>
    <xf numFmtId="178" fontId="148" fillId="0" borderId="72" xfId="456" applyNumberFormat="1" applyFont="1" applyFill="1" applyBorder="1" applyAlignment="1">
      <alignment horizontal="right" vertical="center"/>
    </xf>
    <xf numFmtId="166" fontId="148" fillId="0" borderId="80" xfId="456" applyNumberFormat="1" applyFont="1" applyFill="1" applyBorder="1" applyAlignment="1">
      <alignment horizontal="right" vertical="center"/>
    </xf>
    <xf numFmtId="167" fontId="148" fillId="25" borderId="77" xfId="606" applyNumberFormat="1" applyFont="1" applyFill="1" applyBorder="1" applyAlignment="1">
      <alignment horizontal="center" vertical="center" wrapText="1"/>
    </xf>
    <xf numFmtId="166" fontId="148" fillId="25" borderId="42" xfId="456" applyNumberFormat="1" applyFont="1" applyFill="1" applyBorder="1" applyAlignment="1">
      <alignment horizontal="right" vertical="center"/>
    </xf>
    <xf numFmtId="0" fontId="148" fillId="25" borderId="42" xfId="606" applyFont="1" applyFill="1" applyBorder="1" applyAlignment="1">
      <alignment horizontal="left" vertical="center" wrapText="1"/>
    </xf>
    <xf numFmtId="178" fontId="148" fillId="25" borderId="42" xfId="606" applyNumberFormat="1" applyFont="1" applyFill="1" applyBorder="1" applyAlignment="1">
      <alignment horizontal="right" vertical="center" wrapText="1"/>
    </xf>
    <xf numFmtId="190" fontId="153" fillId="0" borderId="42" xfId="453" applyNumberFormat="1" applyFont="1" applyFill="1" applyBorder="1" applyAlignment="1">
      <alignment horizontal="right" vertical="center"/>
    </xf>
    <xf numFmtId="178" fontId="148" fillId="0" borderId="42" xfId="456" applyNumberFormat="1" applyFont="1" applyFill="1" applyBorder="1" applyAlignment="1">
      <alignment horizontal="right" vertical="center"/>
    </xf>
    <xf numFmtId="190" fontId="153" fillId="0" borderId="75" xfId="453" applyNumberFormat="1" applyFont="1" applyFill="1" applyBorder="1" applyAlignment="1">
      <alignment horizontal="right" vertical="center"/>
    </xf>
    <xf numFmtId="0" fontId="148" fillId="25" borderId="15" xfId="606" applyFont="1" applyFill="1" applyBorder="1" applyAlignment="1">
      <alignment horizontal="left" vertical="center" wrapText="1"/>
    </xf>
    <xf numFmtId="178" fontId="148" fillId="25" borderId="15" xfId="606" applyNumberFormat="1" applyFont="1" applyFill="1" applyBorder="1" applyAlignment="1">
      <alignment horizontal="right" vertical="center" wrapText="1"/>
    </xf>
    <xf numFmtId="190" fontId="153" fillId="0" borderId="15" xfId="453" applyNumberFormat="1" applyFont="1" applyFill="1" applyBorder="1" applyAlignment="1">
      <alignment horizontal="right" vertical="center"/>
    </xf>
    <xf numFmtId="41" fontId="153" fillId="0" borderId="20" xfId="453" applyNumberFormat="1" applyFont="1" applyFill="1" applyBorder="1" applyAlignment="1">
      <alignment horizontal="right" vertical="center"/>
    </xf>
    <xf numFmtId="190" fontId="153" fillId="0" borderId="78" xfId="453" applyNumberFormat="1" applyFont="1" applyFill="1" applyBorder="1" applyAlignment="1">
      <alignment horizontal="right" vertical="center"/>
    </xf>
    <xf numFmtId="166" fontId="148" fillId="0" borderId="72" xfId="456" applyNumberFormat="1" applyFont="1" applyFill="1" applyBorder="1" applyAlignment="1">
      <alignment horizontal="right" vertical="center"/>
    </xf>
    <xf numFmtId="0" fontId="141" fillId="0" borderId="0" xfId="456" applyFont="1" applyFill="1" applyAlignment="1">
      <alignment horizontal="center" vertical="center"/>
    </xf>
    <xf numFmtId="167" fontId="148" fillId="25" borderId="42" xfId="606" applyNumberFormat="1" applyFont="1" applyFill="1" applyBorder="1" applyAlignment="1">
      <alignment horizontal="center" vertical="center" wrapText="1"/>
    </xf>
    <xf numFmtId="166" fontId="148" fillId="0" borderId="42" xfId="456" applyNumberFormat="1" applyFont="1" applyFill="1" applyBorder="1" applyAlignment="1">
      <alignment horizontal="right" vertical="center"/>
    </xf>
    <xf numFmtId="0" fontId="148" fillId="25" borderId="23" xfId="606" applyFont="1" applyFill="1" applyBorder="1" applyAlignment="1">
      <alignment horizontal="left" vertical="center" wrapText="1"/>
    </xf>
    <xf numFmtId="178" fontId="148" fillId="25" borderId="23" xfId="606" applyNumberFormat="1" applyFont="1" applyFill="1" applyBorder="1" applyAlignment="1">
      <alignment horizontal="right" vertical="center" wrapText="1"/>
    </xf>
    <xf numFmtId="190" fontId="153" fillId="0" borderId="23" xfId="453" applyNumberFormat="1" applyFont="1" applyFill="1" applyBorder="1" applyAlignment="1">
      <alignment horizontal="right" vertical="center"/>
    </xf>
    <xf numFmtId="178" fontId="148" fillId="0" borderId="23" xfId="456" applyNumberFormat="1" applyFont="1" applyFill="1" applyBorder="1" applyAlignment="1">
      <alignment horizontal="right" vertical="center"/>
    </xf>
    <xf numFmtId="166" fontId="148" fillId="0" borderId="23" xfId="456" applyNumberFormat="1" applyFont="1" applyFill="1" applyBorder="1" applyAlignment="1">
      <alignment horizontal="right" vertical="center"/>
    </xf>
    <xf numFmtId="190" fontId="153" fillId="0" borderId="89" xfId="453" applyNumberFormat="1" applyFont="1" applyFill="1" applyBorder="1" applyAlignment="1">
      <alignment horizontal="right" vertical="center"/>
    </xf>
    <xf numFmtId="178" fontId="153" fillId="0" borderId="42" xfId="453" applyNumberFormat="1" applyFont="1" applyFill="1" applyBorder="1" applyAlignment="1">
      <alignment horizontal="right" vertical="center"/>
    </xf>
    <xf numFmtId="41" fontId="153" fillId="0" borderId="72" xfId="453" applyNumberFormat="1" applyFont="1" applyFill="1" applyBorder="1" applyAlignment="1">
      <alignment horizontal="right" vertical="center"/>
    </xf>
    <xf numFmtId="190" fontId="153" fillId="25" borderId="72" xfId="453" applyNumberFormat="1" applyFont="1" applyFill="1" applyBorder="1" applyAlignment="1">
      <alignment horizontal="right" vertical="center"/>
    </xf>
    <xf numFmtId="190" fontId="153" fillId="25" borderId="73" xfId="453" applyNumberFormat="1" applyFont="1" applyFill="1" applyBorder="1" applyAlignment="1">
      <alignment horizontal="right" vertical="center"/>
    </xf>
    <xf numFmtId="41" fontId="153" fillId="0" borderId="42" xfId="453" applyNumberFormat="1" applyFont="1" applyFill="1" applyBorder="1" applyAlignment="1">
      <alignment horizontal="right" vertical="center"/>
    </xf>
    <xf numFmtId="190" fontId="153" fillId="25" borderId="42" xfId="453" applyNumberFormat="1" applyFont="1" applyFill="1" applyBorder="1" applyAlignment="1">
      <alignment horizontal="right" vertical="center"/>
    </xf>
    <xf numFmtId="190" fontId="153" fillId="25" borderId="75" xfId="453" applyNumberFormat="1" applyFont="1" applyFill="1" applyBorder="1" applyAlignment="1">
      <alignment horizontal="right" vertical="center"/>
    </xf>
    <xf numFmtId="178" fontId="154" fillId="0" borderId="42" xfId="456" applyNumberFormat="1" applyFont="1" applyFill="1" applyBorder="1" applyAlignment="1">
      <alignment horizontal="right" vertical="center"/>
    </xf>
    <xf numFmtId="0" fontId="155" fillId="0" borderId="0" xfId="456" applyFont="1" applyFill="1" applyAlignment="1">
      <alignment vertical="top"/>
    </xf>
    <xf numFmtId="167" fontId="148" fillId="25" borderId="90" xfId="606" quotePrefix="1" applyNumberFormat="1" applyFont="1" applyFill="1" applyBorder="1" applyAlignment="1">
      <alignment horizontal="center" vertical="center" wrapText="1"/>
    </xf>
    <xf numFmtId="167" fontId="148" fillId="25" borderId="20" xfId="606" applyNumberFormat="1" applyFont="1" applyFill="1" applyBorder="1" applyAlignment="1">
      <alignment horizontal="center" vertical="center" wrapText="1"/>
    </xf>
    <xf numFmtId="0" fontId="148" fillId="25" borderId="20" xfId="606" applyFont="1" applyFill="1" applyBorder="1" applyAlignment="1">
      <alignment horizontal="left" vertical="center" wrapText="1"/>
    </xf>
    <xf numFmtId="178" fontId="148" fillId="25" borderId="35" xfId="606" applyNumberFormat="1" applyFont="1" applyFill="1" applyBorder="1" applyAlignment="1">
      <alignment horizontal="right" vertical="center" wrapText="1"/>
    </xf>
    <xf numFmtId="178" fontId="148" fillId="25" borderId="20" xfId="606" applyNumberFormat="1" applyFont="1" applyFill="1" applyBorder="1" applyAlignment="1">
      <alignment horizontal="right" vertical="center"/>
    </xf>
    <xf numFmtId="190" fontId="153" fillId="0" borderId="20" xfId="453" applyNumberFormat="1" applyFont="1" applyFill="1" applyBorder="1" applyAlignment="1">
      <alignment horizontal="right" vertical="center"/>
    </xf>
    <xf numFmtId="178" fontId="148" fillId="0" borderId="20" xfId="456" applyNumberFormat="1" applyFont="1" applyFill="1" applyBorder="1" applyAlignment="1">
      <alignment horizontal="right" vertical="center"/>
    </xf>
    <xf numFmtId="166" fontId="148" fillId="0" borderId="20" xfId="456" applyNumberFormat="1" applyFont="1" applyFill="1" applyBorder="1" applyAlignment="1">
      <alignment horizontal="right" vertical="center"/>
    </xf>
    <xf numFmtId="190" fontId="153" fillId="0" borderId="92" xfId="453" applyNumberFormat="1" applyFont="1" applyFill="1" applyBorder="1" applyAlignment="1">
      <alignment horizontal="right" vertical="center"/>
    </xf>
    <xf numFmtId="178" fontId="148" fillId="0" borderId="15" xfId="456" applyNumberFormat="1" applyFont="1" applyFill="1" applyBorder="1" applyAlignment="1">
      <alignment horizontal="right" vertical="center"/>
    </xf>
    <xf numFmtId="166" fontId="148" fillId="0" borderId="15" xfId="456" applyNumberFormat="1" applyFont="1" applyFill="1" applyBorder="1" applyAlignment="1">
      <alignment horizontal="right" vertical="center"/>
    </xf>
    <xf numFmtId="178" fontId="148" fillId="25" borderId="72" xfId="606" applyNumberFormat="1" applyFont="1" applyFill="1" applyBorder="1" applyAlignment="1">
      <alignment horizontal="right" vertical="center"/>
    </xf>
    <xf numFmtId="178" fontId="148" fillId="25" borderId="42" xfId="606" applyNumberFormat="1" applyFont="1" applyFill="1" applyBorder="1" applyAlignment="1">
      <alignment horizontal="right" vertical="center"/>
    </xf>
    <xf numFmtId="41" fontId="153" fillId="0" borderId="75" xfId="453" applyNumberFormat="1" applyFont="1" applyFill="1" applyBorder="1" applyAlignment="1">
      <alignment horizontal="right" vertical="center"/>
    </xf>
    <xf numFmtId="178" fontId="148" fillId="25" borderId="15" xfId="606" applyNumberFormat="1" applyFont="1" applyFill="1" applyBorder="1" applyAlignment="1">
      <alignment horizontal="right" vertical="center"/>
    </xf>
    <xf numFmtId="41" fontId="153" fillId="0" borderId="15" xfId="453" applyNumberFormat="1" applyFont="1" applyFill="1" applyBorder="1" applyAlignment="1">
      <alignment horizontal="right" vertical="center"/>
    </xf>
    <xf numFmtId="167" fontId="148" fillId="25" borderId="72" xfId="606" quotePrefix="1" applyNumberFormat="1" applyFont="1" applyFill="1" applyBorder="1" applyAlignment="1">
      <alignment horizontal="center" vertical="center" wrapText="1"/>
    </xf>
    <xf numFmtId="0" fontId="148" fillId="25" borderId="42" xfId="606" applyFont="1" applyFill="1" applyBorder="1" applyAlignment="1">
      <alignment vertical="center" wrapText="1"/>
    </xf>
    <xf numFmtId="41" fontId="153" fillId="0" borderId="77" xfId="453" applyNumberFormat="1" applyFont="1" applyFill="1" applyBorder="1" applyAlignment="1">
      <alignment horizontal="right" vertical="center"/>
    </xf>
    <xf numFmtId="167" fontId="148" fillId="25" borderId="85" xfId="606" quotePrefix="1" applyNumberFormat="1" applyFont="1" applyFill="1" applyBorder="1" applyAlignment="1">
      <alignment horizontal="center" vertical="center" wrapText="1"/>
    </xf>
    <xf numFmtId="0" fontId="148" fillId="25" borderId="81" xfId="606" applyFont="1" applyFill="1" applyBorder="1" applyAlignment="1">
      <alignment vertical="center" wrapText="1"/>
    </xf>
    <xf numFmtId="178" fontId="154" fillId="0" borderId="81" xfId="456" applyNumberFormat="1" applyFont="1" applyFill="1" applyBorder="1" applyAlignment="1">
      <alignment horizontal="right" vertical="center"/>
    </xf>
    <xf numFmtId="178" fontId="148" fillId="25" borderId="23" xfId="606" applyNumberFormat="1" applyFont="1" applyFill="1" applyBorder="1" applyAlignment="1">
      <alignment horizontal="right" vertical="center"/>
    </xf>
    <xf numFmtId="41" fontId="153" fillId="0" borderId="23" xfId="453" applyNumberFormat="1" applyFont="1" applyFill="1" applyBorder="1" applyAlignment="1">
      <alignment horizontal="right" vertical="center"/>
    </xf>
    <xf numFmtId="190" fontId="153" fillId="25" borderId="23" xfId="453" applyNumberFormat="1" applyFont="1" applyFill="1" applyBorder="1" applyAlignment="1">
      <alignment horizontal="right" vertical="center"/>
    </xf>
    <xf numFmtId="167" fontId="148" fillId="25" borderId="15" xfId="606" applyNumberFormat="1" applyFont="1" applyFill="1" applyBorder="1" applyAlignment="1">
      <alignment horizontal="center" vertical="center" wrapText="1"/>
    </xf>
    <xf numFmtId="166" fontId="148" fillId="25" borderId="15" xfId="456" applyNumberFormat="1" applyFont="1" applyFill="1" applyBorder="1" applyAlignment="1">
      <alignment horizontal="right" vertical="center"/>
    </xf>
    <xf numFmtId="0" fontId="148" fillId="25" borderId="72" xfId="606" applyFont="1" applyFill="1" applyBorder="1" applyAlignment="1">
      <alignment vertical="center" wrapText="1"/>
    </xf>
    <xf numFmtId="187" fontId="153" fillId="0" borderId="42" xfId="606" applyNumberFormat="1" applyFont="1" applyFill="1" applyBorder="1" applyAlignment="1">
      <alignment horizontal="right" vertical="center"/>
    </xf>
    <xf numFmtId="178" fontId="148" fillId="25" borderId="77" xfId="606" applyNumberFormat="1" applyFont="1" applyFill="1" applyBorder="1" applyAlignment="1">
      <alignment horizontal="right" vertical="center"/>
    </xf>
    <xf numFmtId="166" fontId="148" fillId="25" borderId="77" xfId="456" applyNumberFormat="1" applyFont="1" applyFill="1" applyBorder="1" applyAlignment="1">
      <alignment horizontal="right" vertical="center"/>
    </xf>
    <xf numFmtId="0" fontId="148" fillId="25" borderId="77" xfId="606" applyFont="1" applyFill="1" applyBorder="1" applyAlignment="1">
      <alignment vertical="center" wrapText="1"/>
    </xf>
    <xf numFmtId="167" fontId="148" fillId="25" borderId="80" xfId="606" quotePrefix="1" applyNumberFormat="1" applyFont="1" applyFill="1" applyBorder="1" applyAlignment="1">
      <alignment horizontal="center" vertical="center"/>
    </xf>
    <xf numFmtId="167" fontId="148" fillId="25" borderId="80" xfId="606" applyNumberFormat="1" applyFont="1" applyFill="1" applyBorder="1" applyAlignment="1">
      <alignment horizontal="left" vertical="center"/>
    </xf>
    <xf numFmtId="0" fontId="148" fillId="25" borderId="80" xfId="606" applyFont="1" applyFill="1" applyBorder="1" applyAlignment="1">
      <alignment vertical="center" wrapText="1"/>
    </xf>
    <xf numFmtId="178" fontId="148" fillId="0" borderId="80" xfId="456" applyNumberFormat="1" applyFont="1" applyFill="1" applyBorder="1" applyAlignment="1">
      <alignment horizontal="right" vertical="center"/>
    </xf>
    <xf numFmtId="189" fontId="148" fillId="0" borderId="80" xfId="456" applyNumberFormat="1" applyFont="1" applyFill="1" applyBorder="1" applyAlignment="1">
      <alignment horizontal="right" vertical="center"/>
    </xf>
    <xf numFmtId="166" fontId="148" fillId="25" borderId="80" xfId="456" applyNumberFormat="1" applyFont="1" applyFill="1" applyBorder="1" applyAlignment="1">
      <alignment horizontal="right" vertical="center"/>
    </xf>
    <xf numFmtId="0" fontId="148" fillId="25" borderId="72" xfId="606" quotePrefix="1" applyFont="1" applyFill="1" applyBorder="1" applyAlignment="1">
      <alignment horizontal="center" vertical="center"/>
    </xf>
    <xf numFmtId="166" fontId="148" fillId="25" borderId="72" xfId="456" applyNumberFormat="1" applyFont="1" applyFill="1" applyBorder="1" applyAlignment="1">
      <alignment horizontal="right" vertical="center"/>
    </xf>
    <xf numFmtId="49" fontId="148" fillId="25" borderId="72" xfId="606" quotePrefix="1" applyNumberFormat="1" applyFont="1" applyFill="1" applyBorder="1" applyAlignment="1">
      <alignment horizontal="center" vertical="center"/>
    </xf>
    <xf numFmtId="49" fontId="148" fillId="25" borderId="72" xfId="606" applyNumberFormat="1" applyFont="1" applyFill="1" applyBorder="1" applyAlignment="1">
      <alignment horizontal="left" vertical="center"/>
    </xf>
    <xf numFmtId="178" fontId="153" fillId="0" borderId="72" xfId="453" applyNumberFormat="1" applyFont="1" applyFill="1" applyBorder="1" applyAlignment="1">
      <alignment horizontal="right" vertical="center"/>
    </xf>
    <xf numFmtId="178" fontId="153" fillId="0" borderId="23" xfId="453" applyNumberFormat="1" applyFont="1" applyFill="1" applyBorder="1" applyAlignment="1">
      <alignment horizontal="right" vertical="center"/>
    </xf>
    <xf numFmtId="178" fontId="153" fillId="0" borderId="77" xfId="453" applyNumberFormat="1" applyFont="1" applyFill="1" applyBorder="1" applyAlignment="1">
      <alignment horizontal="right" vertical="center"/>
    </xf>
    <xf numFmtId="166" fontId="148" fillId="25" borderId="23" xfId="456" applyNumberFormat="1" applyFont="1" applyFill="1" applyBorder="1" applyAlignment="1">
      <alignment horizontal="right" vertical="center"/>
    </xf>
    <xf numFmtId="49" fontId="148" fillId="25" borderId="77" xfId="606" quotePrefix="1" applyNumberFormat="1" applyFont="1" applyFill="1" applyBorder="1" applyAlignment="1">
      <alignment horizontal="center" vertical="center"/>
    </xf>
    <xf numFmtId="0" fontId="148" fillId="25" borderId="23" xfId="606" applyFont="1" applyFill="1" applyBorder="1" applyAlignment="1">
      <alignment vertical="center" wrapText="1"/>
    </xf>
    <xf numFmtId="49" fontId="148" fillId="25" borderId="72" xfId="606" applyNumberFormat="1" applyFont="1" applyFill="1" applyBorder="1" applyAlignment="1">
      <alignment vertical="center"/>
    </xf>
    <xf numFmtId="49" fontId="148" fillId="25" borderId="42" xfId="606" quotePrefix="1" applyNumberFormat="1" applyFont="1" applyFill="1" applyBorder="1" applyAlignment="1">
      <alignment horizontal="center" vertical="center"/>
    </xf>
    <xf numFmtId="49" fontId="148" fillId="25" borderId="42" xfId="606" applyNumberFormat="1" applyFont="1" applyFill="1" applyBorder="1" applyAlignment="1">
      <alignment horizontal="left" vertical="center"/>
    </xf>
    <xf numFmtId="49" fontId="148" fillId="25" borderId="77" xfId="606" applyNumberFormat="1" applyFont="1" applyFill="1" applyBorder="1" applyAlignment="1">
      <alignment horizontal="left" vertical="center" wrapText="1"/>
    </xf>
    <xf numFmtId="0" fontId="148" fillId="25" borderId="80" xfId="606" applyFont="1" applyFill="1" applyBorder="1" applyAlignment="1">
      <alignment horizontal="left" vertical="center" wrapText="1" indent="1"/>
    </xf>
    <xf numFmtId="178" fontId="153" fillId="0" borderId="81" xfId="453" applyNumberFormat="1" applyFont="1" applyFill="1" applyBorder="1" applyAlignment="1">
      <alignment horizontal="right" vertical="center"/>
    </xf>
    <xf numFmtId="0" fontId="148" fillId="25" borderId="77" xfId="606" quotePrefix="1" applyFont="1" applyFill="1" applyBorder="1" applyAlignment="1">
      <alignment horizontal="center" vertical="center"/>
    </xf>
    <xf numFmtId="178" fontId="148" fillId="25" borderId="87" xfId="606" applyNumberFormat="1" applyFont="1" applyFill="1" applyBorder="1" applyAlignment="1">
      <alignment horizontal="right" vertical="center"/>
    </xf>
    <xf numFmtId="190" fontId="153" fillId="0" borderId="87" xfId="453" applyNumberFormat="1" applyFont="1" applyFill="1" applyBorder="1" applyAlignment="1">
      <alignment horizontal="right" vertical="center"/>
    </xf>
    <xf numFmtId="178" fontId="153" fillId="0" borderId="87" xfId="453" applyNumberFormat="1" applyFont="1" applyFill="1" applyBorder="1" applyAlignment="1">
      <alignment horizontal="right" vertical="center"/>
    </xf>
    <xf numFmtId="190" fontId="156" fillId="0" borderId="15" xfId="453" applyNumberFormat="1" applyFont="1" applyFill="1" applyBorder="1" applyAlignment="1">
      <alignment horizontal="right" vertical="center"/>
    </xf>
    <xf numFmtId="190" fontId="156" fillId="0" borderId="78" xfId="453" applyNumberFormat="1" applyFont="1" applyFill="1" applyBorder="1" applyAlignment="1">
      <alignment horizontal="right" vertical="center"/>
    </xf>
    <xf numFmtId="0" fontId="148" fillId="25" borderId="85" xfId="606" applyFont="1" applyFill="1" applyBorder="1" applyAlignment="1">
      <alignment horizontal="center" vertical="center"/>
    </xf>
    <xf numFmtId="49" fontId="148" fillId="25" borderId="81" xfId="606" quotePrefix="1" applyNumberFormat="1" applyFont="1" applyFill="1" applyBorder="1" applyAlignment="1">
      <alignment horizontal="center" vertical="center"/>
    </xf>
    <xf numFmtId="49" fontId="148" fillId="25" borderId="81" xfId="606" applyNumberFormat="1" applyFont="1" applyFill="1" applyBorder="1" applyAlignment="1">
      <alignment horizontal="left" vertical="center"/>
    </xf>
    <xf numFmtId="0" fontId="148" fillId="25" borderId="81" xfId="606" applyFont="1" applyFill="1" applyBorder="1" applyAlignment="1">
      <alignment horizontal="left" vertical="center" wrapText="1"/>
    </xf>
    <xf numFmtId="189" fontId="148" fillId="0" borderId="81" xfId="456" applyNumberFormat="1" applyFont="1" applyFill="1" applyBorder="1" applyAlignment="1">
      <alignment horizontal="right" vertical="center"/>
    </xf>
    <xf numFmtId="167" fontId="148" fillId="25" borderId="85" xfId="606" applyNumberFormat="1" applyFont="1" applyFill="1" applyBorder="1" applyAlignment="1">
      <alignment horizontal="center" vertical="center"/>
    </xf>
    <xf numFmtId="0" fontId="154" fillId="25" borderId="72" xfId="606" quotePrefix="1" applyFont="1" applyFill="1" applyBorder="1" applyAlignment="1">
      <alignment horizontal="left" vertical="center" wrapText="1" indent="1"/>
    </xf>
    <xf numFmtId="178" fontId="154" fillId="25" borderId="72" xfId="606" applyNumberFormat="1" applyFont="1" applyFill="1" applyBorder="1" applyAlignment="1">
      <alignment horizontal="right" vertical="center"/>
    </xf>
    <xf numFmtId="190" fontId="156" fillId="0" borderId="72" xfId="453" applyNumberFormat="1" applyFont="1" applyFill="1" applyBorder="1" applyAlignment="1">
      <alignment horizontal="right" vertical="center"/>
    </xf>
    <xf numFmtId="190" fontId="156" fillId="0" borderId="73" xfId="453" applyNumberFormat="1" applyFont="1" applyFill="1" applyBorder="1" applyAlignment="1">
      <alignment horizontal="right" vertical="center"/>
    </xf>
    <xf numFmtId="0" fontId="154" fillId="25" borderId="15" xfId="606" applyFont="1" applyFill="1" applyBorder="1" applyAlignment="1">
      <alignment horizontal="left" vertical="center" wrapText="1" indent="1"/>
    </xf>
    <xf numFmtId="178" fontId="154" fillId="25" borderId="15" xfId="606" applyNumberFormat="1" applyFont="1" applyFill="1" applyBorder="1" applyAlignment="1">
      <alignment horizontal="right" vertical="center"/>
    </xf>
    <xf numFmtId="49" fontId="148" fillId="25" borderId="77" xfId="606" applyNumberFormat="1" applyFont="1" applyFill="1" applyBorder="1" applyAlignment="1">
      <alignment horizontal="left" vertical="center"/>
    </xf>
    <xf numFmtId="49" fontId="148" fillId="25" borderId="81" xfId="606" applyNumberFormat="1" applyFont="1" applyFill="1" applyBorder="1" applyAlignment="1">
      <alignment horizontal="left" vertical="center" wrapText="1"/>
    </xf>
    <xf numFmtId="49" fontId="148" fillId="25" borderId="20" xfId="606" quotePrefix="1" applyNumberFormat="1" applyFont="1" applyFill="1" applyBorder="1" applyAlignment="1">
      <alignment horizontal="center" vertical="center"/>
    </xf>
    <xf numFmtId="49" fontId="148" fillId="25" borderId="20" xfId="606" applyNumberFormat="1" applyFont="1" applyFill="1" applyBorder="1" applyAlignment="1">
      <alignment horizontal="left" vertical="center"/>
    </xf>
    <xf numFmtId="0" fontId="148" fillId="25" borderId="87" xfId="606" applyFont="1" applyFill="1" applyBorder="1" applyAlignment="1">
      <alignment horizontal="left" vertical="center" wrapText="1"/>
    </xf>
    <xf numFmtId="41" fontId="153" fillId="0" borderId="87" xfId="453" applyNumberFormat="1" applyFont="1" applyFill="1" applyBorder="1" applyAlignment="1">
      <alignment horizontal="right" vertical="center"/>
    </xf>
    <xf numFmtId="49" fontId="148" fillId="25" borderId="15" xfId="606" quotePrefix="1" applyNumberFormat="1" applyFont="1" applyFill="1" applyBorder="1" applyAlignment="1">
      <alignment horizontal="center" vertical="center"/>
    </xf>
    <xf numFmtId="49" fontId="148" fillId="25" borderId="15" xfId="606" applyNumberFormat="1" applyFont="1" applyFill="1" applyBorder="1" applyAlignment="1">
      <alignment horizontal="left" vertical="center" wrapText="1"/>
    </xf>
    <xf numFmtId="167" fontId="148" fillId="25" borderId="91" xfId="606" quotePrefix="1" applyNumberFormat="1" applyFont="1" applyFill="1" applyBorder="1" applyAlignment="1">
      <alignment horizontal="center" vertical="center"/>
    </xf>
    <xf numFmtId="49" fontId="148" fillId="25" borderId="87" xfId="606" quotePrefix="1" applyNumberFormat="1" applyFont="1" applyFill="1" applyBorder="1" applyAlignment="1">
      <alignment horizontal="center" vertical="center"/>
    </xf>
    <xf numFmtId="49" fontId="148" fillId="25" borderId="87" xfId="606" applyNumberFormat="1" applyFont="1" applyFill="1" applyBorder="1" applyAlignment="1">
      <alignment horizontal="left" vertical="center"/>
    </xf>
    <xf numFmtId="190" fontId="153" fillId="0" borderId="93" xfId="453" applyNumberFormat="1" applyFont="1" applyFill="1" applyBorder="1" applyAlignment="1">
      <alignment horizontal="right" vertical="center"/>
    </xf>
    <xf numFmtId="167" fontId="148" fillId="25" borderId="85" xfId="606" applyNumberFormat="1" applyFont="1" applyFill="1" applyBorder="1" applyAlignment="1">
      <alignment horizontal="center"/>
    </xf>
    <xf numFmtId="167" fontId="148" fillId="25" borderId="81" xfId="606" applyNumberFormat="1" applyFont="1" applyFill="1" applyBorder="1" applyAlignment="1">
      <alignment horizontal="center"/>
    </xf>
    <xf numFmtId="167" fontId="148" fillId="25" borderId="81" xfId="606" applyNumberFormat="1" applyFont="1" applyFill="1" applyBorder="1" applyAlignment="1">
      <alignment horizontal="left"/>
    </xf>
    <xf numFmtId="167" fontId="151" fillId="25" borderId="81" xfId="606" applyNumberFormat="1" applyFont="1" applyFill="1" applyBorder="1" applyAlignment="1">
      <alignment horizontal="left" vertical="center" indent="1"/>
    </xf>
    <xf numFmtId="178" fontId="151" fillId="25" borderId="81" xfId="606" applyNumberFormat="1" applyFont="1" applyFill="1" applyBorder="1" applyAlignment="1">
      <alignment horizontal="right" vertical="center"/>
    </xf>
    <xf numFmtId="189" fontId="151" fillId="0" borderId="81" xfId="606" applyNumberFormat="1" applyFont="1" applyFill="1" applyBorder="1" applyAlignment="1">
      <alignment horizontal="right" vertical="center"/>
    </xf>
    <xf numFmtId="189" fontId="151" fillId="25" borderId="81" xfId="606" applyNumberFormat="1" applyFont="1" applyFill="1" applyBorder="1" applyAlignment="1">
      <alignment horizontal="right" vertical="center"/>
    </xf>
    <xf numFmtId="167" fontId="151" fillId="25" borderId="0" xfId="606" applyNumberFormat="1" applyFont="1" applyFill="1" applyBorder="1" applyAlignment="1">
      <alignment horizontal="left" vertical="center" indent="1"/>
    </xf>
    <xf numFmtId="189" fontId="151" fillId="25" borderId="0" xfId="606" applyNumberFormat="1" applyFont="1" applyFill="1" applyBorder="1" applyAlignment="1">
      <alignment horizontal="right" vertical="center"/>
    </xf>
    <xf numFmtId="190" fontId="153" fillId="0" borderId="0" xfId="453" applyNumberFormat="1" applyFont="1" applyFill="1" applyBorder="1" applyAlignment="1">
      <alignment horizontal="right" vertical="center"/>
    </xf>
    <xf numFmtId="189" fontId="151" fillId="0" borderId="0" xfId="606" applyNumberFormat="1" applyFont="1" applyFill="1" applyBorder="1" applyAlignment="1">
      <alignment horizontal="right" vertical="center"/>
    </xf>
    <xf numFmtId="166" fontId="151" fillId="0" borderId="0" xfId="456" applyNumberFormat="1" applyFont="1" applyFill="1" applyBorder="1" applyAlignment="1">
      <alignment horizontal="right" vertical="center"/>
    </xf>
    <xf numFmtId="0" fontId="157" fillId="25" borderId="0" xfId="456" applyFont="1" applyFill="1" applyAlignment="1">
      <alignment horizontal="right" vertical="top"/>
    </xf>
    <xf numFmtId="167" fontId="111" fillId="0" borderId="0" xfId="606" applyNumberFormat="1" applyFont="1" applyFill="1" applyBorder="1" applyAlignment="1">
      <alignment vertical="center" wrapText="1"/>
    </xf>
    <xf numFmtId="0" fontId="111" fillId="25" borderId="0" xfId="456" applyFont="1" applyFill="1" applyAlignment="1">
      <alignment horizontal="center"/>
    </xf>
    <xf numFmtId="0" fontId="141" fillId="25" borderId="0" xfId="456" applyFont="1" applyFill="1" applyAlignment="1">
      <alignment horizontal="right" vertical="top"/>
    </xf>
    <xf numFmtId="0" fontId="111" fillId="25" borderId="0" xfId="456" applyFont="1" applyFill="1" applyAlignment="1">
      <alignment vertical="center"/>
    </xf>
    <xf numFmtId="0" fontId="111" fillId="25" borderId="0" xfId="456" applyFont="1" applyFill="1" applyAlignment="1">
      <alignment horizontal="right"/>
    </xf>
    <xf numFmtId="43" fontId="24" fillId="25" borderId="0" xfId="456" applyNumberFormat="1" applyFont="1" applyFill="1" applyAlignment="1">
      <alignment horizontal="right" vertical="center"/>
    </xf>
    <xf numFmtId="43" fontId="111" fillId="0" borderId="0" xfId="456" applyNumberFormat="1" applyFont="1" applyFill="1" applyAlignment="1">
      <alignment horizontal="right"/>
    </xf>
    <xf numFmtId="178" fontId="111" fillId="0" borderId="0" xfId="456" applyNumberFormat="1" applyFont="1" applyFill="1" applyAlignment="1">
      <alignment horizontal="right"/>
    </xf>
    <xf numFmtId="0" fontId="111" fillId="25" borderId="0" xfId="456" applyFont="1" applyFill="1"/>
    <xf numFmtId="43" fontId="111" fillId="25" borderId="0" xfId="456" applyNumberFormat="1" applyFont="1" applyFill="1" applyAlignment="1">
      <alignment horizontal="right" vertical="center"/>
    </xf>
    <xf numFmtId="43" fontId="24" fillId="0" borderId="0" xfId="456" applyNumberFormat="1" applyFont="1" applyFill="1" applyAlignment="1">
      <alignment horizontal="right"/>
    </xf>
    <xf numFmtId="189" fontId="111" fillId="0" borderId="0" xfId="456" applyNumberFormat="1" applyFont="1" applyFill="1"/>
    <xf numFmtId="191" fontId="111" fillId="0" borderId="0" xfId="456" applyNumberFormat="1" applyFont="1" applyFill="1" applyAlignment="1">
      <alignment horizontal="right"/>
    </xf>
    <xf numFmtId="167" fontId="111" fillId="25" borderId="0" xfId="456" applyNumberFormat="1" applyFont="1" applyFill="1" applyAlignment="1">
      <alignment horizontal="center"/>
    </xf>
    <xf numFmtId="167" fontId="111" fillId="25" borderId="0" xfId="456" applyNumberFormat="1" applyFont="1" applyFill="1" applyBorder="1" applyAlignment="1">
      <alignment horizontal="left"/>
    </xf>
    <xf numFmtId="167" fontId="111" fillId="25" borderId="0" xfId="456" applyNumberFormat="1" applyFont="1" applyFill="1" applyAlignment="1">
      <alignment horizontal="left" indent="1"/>
    </xf>
    <xf numFmtId="167" fontId="111" fillId="25" borderId="0" xfId="456" applyNumberFormat="1" applyFont="1" applyFill="1" applyAlignment="1">
      <alignment horizontal="right" vertical="center"/>
    </xf>
    <xf numFmtId="0" fontId="158" fillId="0" borderId="0" xfId="0" applyFont="1" applyBorder="1" applyAlignment="1" applyProtection="1">
      <alignment horizontal="left"/>
    </xf>
    <xf numFmtId="0" fontId="158" fillId="0" borderId="0" xfId="0" applyFont="1"/>
    <xf numFmtId="0" fontId="91" fillId="0" borderId="0" xfId="0" applyFont="1" applyAlignment="1">
      <alignment horizontal="center" vertical="center" wrapText="1"/>
    </xf>
    <xf numFmtId="0" fontId="91" fillId="25" borderId="0" xfId="0" applyFont="1" applyFill="1" applyAlignment="1">
      <alignment horizontal="center" vertical="center" wrapText="1"/>
    </xf>
    <xf numFmtId="0" fontId="92" fillId="0" borderId="0" xfId="0" applyFont="1" applyAlignment="1">
      <alignment horizontal="center"/>
    </xf>
    <xf numFmtId="165" fontId="63" fillId="0" borderId="0" xfId="451" applyFont="1" applyAlignment="1">
      <alignment horizontal="center"/>
    </xf>
    <xf numFmtId="165" fontId="66" fillId="0" borderId="54" xfId="339" applyFont="1" applyBorder="1" applyAlignment="1" applyProtection="1">
      <alignment horizontal="center" vertical="center"/>
    </xf>
    <xf numFmtId="165" fontId="66" fillId="0" borderId="64" xfId="339" applyFont="1" applyBorder="1" applyAlignment="1" applyProtection="1">
      <alignment horizontal="center" vertical="center"/>
    </xf>
    <xf numFmtId="165" fontId="66" fillId="0" borderId="65" xfId="339" applyFont="1" applyBorder="1" applyAlignment="1" applyProtection="1">
      <alignment horizontal="center" vertical="center"/>
    </xf>
    <xf numFmtId="165" fontId="66" fillId="0" borderId="49" xfId="339" applyFont="1" applyBorder="1" applyAlignment="1" applyProtection="1">
      <alignment horizontal="center" vertical="center"/>
    </xf>
    <xf numFmtId="165" fontId="66" fillId="0" borderId="28" xfId="339" applyFont="1" applyBorder="1" applyAlignment="1" applyProtection="1">
      <alignment horizontal="center" vertical="center"/>
    </xf>
    <xf numFmtId="165" fontId="66" fillId="0" borderId="45" xfId="339" applyFont="1" applyBorder="1" applyAlignment="1" applyProtection="1">
      <alignment horizontal="center" vertical="center"/>
    </xf>
    <xf numFmtId="165" fontId="69" fillId="0" borderId="0" xfId="340" quotePrefix="1" applyFont="1" applyAlignment="1">
      <alignment vertical="top"/>
    </xf>
    <xf numFmtId="0" fontId="52" fillId="0" borderId="0" xfId="0" applyFont="1" applyAlignment="1"/>
    <xf numFmtId="0" fontId="63" fillId="0" borderId="0" xfId="313" applyFont="1" applyFill="1" applyAlignment="1">
      <alignment horizontal="center"/>
    </xf>
    <xf numFmtId="0" fontId="63" fillId="0" borderId="27" xfId="313" applyFont="1" applyFill="1" applyBorder="1" applyAlignment="1">
      <alignment horizontal="center" vertical="center"/>
    </xf>
    <xf numFmtId="0" fontId="63" fillId="0" borderId="28" xfId="313" applyFont="1" applyFill="1" applyBorder="1" applyAlignment="1">
      <alignment horizontal="center" vertical="center"/>
    </xf>
    <xf numFmtId="0" fontId="63" fillId="0" borderId="45" xfId="313" applyFont="1" applyFill="1" applyBorder="1" applyAlignment="1">
      <alignment horizontal="center" vertical="center"/>
    </xf>
    <xf numFmtId="0" fontId="63" fillId="0" borderId="10" xfId="313" applyFont="1" applyFill="1" applyBorder="1" applyAlignment="1">
      <alignment horizontal="center" vertical="center"/>
    </xf>
    <xf numFmtId="0" fontId="63" fillId="0" borderId="11" xfId="313" applyFont="1" applyFill="1" applyBorder="1" applyAlignment="1">
      <alignment horizontal="center" vertical="center"/>
    </xf>
    <xf numFmtId="0" fontId="63" fillId="0" borderId="14" xfId="313" applyFont="1" applyFill="1" applyBorder="1" applyAlignment="1">
      <alignment horizontal="center" vertical="center"/>
    </xf>
    <xf numFmtId="165" fontId="63" fillId="0" borderId="0" xfId="340" applyFont="1" applyAlignment="1" applyProtection="1">
      <alignment horizontal="center"/>
    </xf>
    <xf numFmtId="165" fontId="66" fillId="0" borderId="10" xfId="340" applyFont="1" applyBorder="1" applyAlignment="1" applyProtection="1">
      <alignment horizontal="center" vertical="center"/>
    </xf>
    <xf numFmtId="165" fontId="66" fillId="0" borderId="14" xfId="340" applyFont="1" applyBorder="1" applyAlignment="1" applyProtection="1">
      <alignment horizontal="center" vertical="center"/>
    </xf>
    <xf numFmtId="165" fontId="66" fillId="0" borderId="18" xfId="340" applyFont="1" applyBorder="1" applyAlignment="1" applyProtection="1">
      <alignment horizontal="center" vertical="center"/>
    </xf>
    <xf numFmtId="165" fontId="66" fillId="0" borderId="35" xfId="340" applyFont="1" applyBorder="1" applyAlignment="1" applyProtection="1">
      <alignment horizontal="center" vertical="center"/>
    </xf>
    <xf numFmtId="165" fontId="84" fillId="0" borderId="27" xfId="340" applyFont="1" applyBorder="1" applyAlignment="1" applyProtection="1">
      <alignment horizontal="center" vertical="center"/>
    </xf>
    <xf numFmtId="165" fontId="84" fillId="0" borderId="45" xfId="340" applyFont="1" applyBorder="1" applyAlignment="1" applyProtection="1">
      <alignment horizontal="center" vertical="center"/>
    </xf>
    <xf numFmtId="0" fontId="118" fillId="0" borderId="0" xfId="0" applyFont="1" applyAlignment="1" applyProtection="1">
      <alignment horizontal="center"/>
      <protection locked="0" hidden="1"/>
    </xf>
    <xf numFmtId="0" fontId="122" fillId="0" borderId="27" xfId="0" applyFont="1" applyBorder="1" applyAlignment="1" applyProtection="1">
      <alignment horizontal="center"/>
      <protection locked="0" hidden="1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0" fontId="121" fillId="0" borderId="27" xfId="0" applyFont="1" applyBorder="1" applyAlignment="1" applyProtection="1">
      <alignment horizontal="center" vertical="center"/>
      <protection locked="0" hidden="1"/>
    </xf>
    <xf numFmtId="0" fontId="121" fillId="0" borderId="28" xfId="0" applyFont="1" applyBorder="1" applyAlignment="1" applyProtection="1">
      <alignment horizontal="center" vertical="center"/>
      <protection locked="0" hidden="1"/>
    </xf>
    <xf numFmtId="165" fontId="69" fillId="0" borderId="0" xfId="340" quotePrefix="1" applyFont="1" applyBorder="1" applyAlignment="1"/>
    <xf numFmtId="0" fontId="69" fillId="0" borderId="0" xfId="0" applyFont="1" applyBorder="1" applyAlignment="1"/>
    <xf numFmtId="0" fontId="89" fillId="0" borderId="0" xfId="0" applyFont="1" applyBorder="1" applyAlignment="1"/>
    <xf numFmtId="0" fontId="89" fillId="0" borderId="0" xfId="0" applyFont="1" applyAlignment="1"/>
    <xf numFmtId="0" fontId="76" fillId="0" borderId="0" xfId="0" applyFont="1" applyFill="1" applyAlignment="1">
      <alignment vertical="center"/>
    </xf>
    <xf numFmtId="0" fontId="79" fillId="0" borderId="0" xfId="0" applyFont="1"/>
    <xf numFmtId="0" fontId="72" fillId="0" borderId="60" xfId="343" applyFont="1" applyFill="1" applyBorder="1" applyAlignment="1">
      <alignment horizontal="center" vertical="center"/>
    </xf>
    <xf numFmtId="0" fontId="72" fillId="0" borderId="41" xfId="343" applyFont="1" applyFill="1" applyBorder="1" applyAlignment="1">
      <alignment horizontal="center" vertical="center"/>
    </xf>
    <xf numFmtId="165" fontId="135" fillId="0" borderId="11" xfId="340" quotePrefix="1" applyFont="1" applyFill="1" applyBorder="1" applyAlignment="1"/>
    <xf numFmtId="0" fontId="135" fillId="0" borderId="11" xfId="0" applyFont="1" applyFill="1" applyBorder="1" applyAlignment="1"/>
    <xf numFmtId="0" fontId="134" fillId="0" borderId="11" xfId="0" applyFont="1" applyFill="1" applyBorder="1" applyAlignment="1"/>
    <xf numFmtId="0" fontId="104" fillId="24" borderId="0" xfId="299" applyFont="1" applyFill="1" applyBorder="1" applyAlignment="1">
      <alignment horizontal="left" vertical="center" wrapText="1"/>
    </xf>
    <xf numFmtId="0" fontId="104" fillId="24" borderId="0" xfId="299" applyFont="1" applyFill="1" applyBorder="1" applyAlignment="1">
      <alignment horizontal="left" vertical="top" wrapText="1"/>
    </xf>
    <xf numFmtId="165" fontId="73" fillId="25" borderId="18" xfId="483" applyNumberFormat="1" applyFont="1" applyFill="1" applyBorder="1" applyAlignment="1" applyProtection="1">
      <alignment horizontal="center"/>
    </xf>
    <xf numFmtId="165" fontId="73" fillId="25" borderId="0" xfId="483" applyNumberFormat="1" applyFont="1" applyFill="1" applyBorder="1" applyAlignment="1" applyProtection="1">
      <alignment horizontal="center"/>
    </xf>
    <xf numFmtId="165" fontId="73" fillId="25" borderId="35" xfId="483" applyNumberFormat="1" applyFont="1" applyFill="1" applyBorder="1" applyAlignment="1" applyProtection="1">
      <alignment horizontal="center"/>
    </xf>
    <xf numFmtId="165" fontId="63" fillId="25" borderId="0" xfId="483" applyNumberFormat="1" applyFont="1" applyFill="1" applyAlignment="1">
      <alignment horizontal="left"/>
    </xf>
    <xf numFmtId="165" fontId="63" fillId="25" borderId="10" xfId="483" applyNumberFormat="1" applyFont="1" applyFill="1" applyBorder="1" applyAlignment="1" applyProtection="1">
      <alignment horizontal="center" vertical="top"/>
    </xf>
    <xf numFmtId="165" fontId="63" fillId="25" borderId="11" xfId="483" applyNumberFormat="1" applyFont="1" applyFill="1" applyBorder="1" applyAlignment="1" applyProtection="1">
      <alignment horizontal="center" vertical="top"/>
    </xf>
    <xf numFmtId="165" fontId="63" fillId="25" borderId="14" xfId="483" applyNumberFormat="1" applyFont="1" applyFill="1" applyBorder="1" applyAlignment="1" applyProtection="1">
      <alignment horizontal="center" vertical="top"/>
    </xf>
    <xf numFmtId="165" fontId="63" fillId="25" borderId="10" xfId="483" applyNumberFormat="1" applyFont="1" applyFill="1" applyBorder="1" applyAlignment="1">
      <alignment horizontal="center" vertical="top"/>
    </xf>
    <xf numFmtId="165" fontId="63" fillId="25" borderId="14" xfId="483" applyNumberFormat="1" applyFont="1" applyFill="1" applyBorder="1" applyAlignment="1">
      <alignment horizontal="center" vertical="top"/>
    </xf>
    <xf numFmtId="165" fontId="73" fillId="25" borderId="36" xfId="483" applyNumberFormat="1" applyFont="1" applyFill="1" applyBorder="1" applyAlignment="1" applyProtection="1">
      <alignment horizontal="center"/>
      <protection locked="0"/>
    </xf>
    <xf numFmtId="165" fontId="73" fillId="25" borderId="29" xfId="483" applyNumberFormat="1" applyFont="1" applyFill="1" applyBorder="1" applyAlignment="1" applyProtection="1">
      <alignment horizontal="center"/>
      <protection locked="0"/>
    </xf>
    <xf numFmtId="165" fontId="73" fillId="25" borderId="37" xfId="483" applyNumberFormat="1" applyFont="1" applyFill="1" applyBorder="1" applyAlignment="1" applyProtection="1">
      <alignment horizontal="center"/>
      <protection locked="0"/>
    </xf>
    <xf numFmtId="165" fontId="63" fillId="0" borderId="10" xfId="485" applyNumberFormat="1" applyFont="1" applyBorder="1" applyAlignment="1" applyProtection="1">
      <alignment horizontal="center" vertical="top"/>
    </xf>
    <xf numFmtId="165" fontId="63" fillId="0" borderId="11" xfId="485" applyNumberFormat="1" applyFont="1" applyBorder="1" applyAlignment="1" applyProtection="1">
      <alignment horizontal="center" vertical="top"/>
    </xf>
    <xf numFmtId="165" fontId="63" fillId="0" borderId="14" xfId="485" applyNumberFormat="1" applyFont="1" applyBorder="1" applyAlignment="1" applyProtection="1">
      <alignment horizontal="center" vertical="top"/>
    </xf>
    <xf numFmtId="165" fontId="63" fillId="0" borderId="10" xfId="485" applyNumberFormat="1" applyFont="1" applyBorder="1" applyAlignment="1">
      <alignment horizontal="center" vertical="top"/>
    </xf>
    <xf numFmtId="165" fontId="63" fillId="0" borderId="14" xfId="485" applyNumberFormat="1" applyFont="1" applyBorder="1" applyAlignment="1">
      <alignment horizontal="center" vertical="top"/>
    </xf>
    <xf numFmtId="165" fontId="73" fillId="25" borderId="18" xfId="310" applyNumberFormat="1" applyFont="1" applyFill="1" applyBorder="1" applyAlignment="1" applyProtection="1">
      <alignment horizontal="center"/>
    </xf>
    <xf numFmtId="165" fontId="73" fillId="25" borderId="0" xfId="310" applyNumberFormat="1" applyFont="1" applyFill="1" applyBorder="1" applyAlignment="1" applyProtection="1">
      <alignment horizontal="center"/>
    </xf>
    <xf numFmtId="165" fontId="73" fillId="25" borderId="35" xfId="310" applyNumberFormat="1" applyFont="1" applyFill="1" applyBorder="1" applyAlignment="1" applyProtection="1">
      <alignment horizontal="center"/>
    </xf>
    <xf numFmtId="165" fontId="98" fillId="25" borderId="0" xfId="310" applyNumberFormat="1" applyFont="1" applyFill="1" applyAlignment="1">
      <alignment horizontal="left"/>
    </xf>
    <xf numFmtId="165" fontId="63" fillId="25" borderId="0" xfId="310" applyNumberFormat="1" applyFont="1" applyFill="1" applyAlignment="1">
      <alignment horizontal="left"/>
    </xf>
    <xf numFmtId="165" fontId="63" fillId="25" borderId="0" xfId="310" applyNumberFormat="1" applyFont="1" applyFill="1" applyAlignment="1" applyProtection="1">
      <alignment horizontal="center"/>
    </xf>
    <xf numFmtId="165" fontId="63" fillId="25" borderId="10" xfId="310" applyNumberFormat="1" applyFont="1" applyFill="1" applyBorder="1" applyAlignment="1" applyProtection="1">
      <alignment horizontal="center" vertical="top"/>
    </xf>
    <xf numFmtId="165" fontId="63" fillId="25" borderId="11" xfId="310" applyNumberFormat="1" applyFont="1" applyFill="1" applyBorder="1" applyAlignment="1" applyProtection="1">
      <alignment horizontal="center" vertical="top"/>
    </xf>
    <xf numFmtId="165" fontId="63" fillId="25" borderId="14" xfId="310" applyNumberFormat="1" applyFont="1" applyFill="1" applyBorder="1" applyAlignment="1" applyProtection="1">
      <alignment horizontal="center" vertical="top"/>
    </xf>
    <xf numFmtId="165" fontId="63" fillId="25" borderId="10" xfId="310" applyNumberFormat="1" applyFont="1" applyFill="1" applyBorder="1" applyAlignment="1">
      <alignment horizontal="center" vertical="top"/>
    </xf>
    <xf numFmtId="165" fontId="63" fillId="25" borderId="14" xfId="310" applyNumberFormat="1" applyFont="1" applyFill="1" applyBorder="1" applyAlignment="1">
      <alignment horizontal="center" vertical="top"/>
    </xf>
    <xf numFmtId="165" fontId="63" fillId="25" borderId="36" xfId="315" applyNumberFormat="1" applyFont="1" applyFill="1" applyBorder="1" applyAlignment="1">
      <alignment horizontal="center" vertical="top"/>
    </xf>
    <xf numFmtId="165" fontId="63" fillId="25" borderId="29" xfId="315" applyNumberFormat="1" applyFont="1" applyFill="1" applyBorder="1" applyAlignment="1">
      <alignment horizontal="center" vertical="top"/>
    </xf>
    <xf numFmtId="165" fontId="63" fillId="25" borderId="37" xfId="315" applyNumberFormat="1" applyFont="1" applyFill="1" applyBorder="1" applyAlignment="1">
      <alignment horizontal="center" vertical="top"/>
    </xf>
    <xf numFmtId="165" fontId="73" fillId="25" borderId="18" xfId="315" applyNumberFormat="1" applyFont="1" applyFill="1" applyBorder="1" applyAlignment="1" applyProtection="1">
      <alignment horizontal="center"/>
    </xf>
    <xf numFmtId="165" fontId="73" fillId="25" borderId="0" xfId="315" applyNumberFormat="1" applyFont="1" applyFill="1" applyBorder="1" applyAlignment="1" applyProtection="1">
      <alignment horizontal="center"/>
    </xf>
    <xf numFmtId="165" fontId="73" fillId="25" borderId="35" xfId="315" applyNumberFormat="1" applyFont="1" applyFill="1" applyBorder="1" applyAlignment="1" applyProtection="1">
      <alignment horizontal="center"/>
    </xf>
    <xf numFmtId="165" fontId="69" fillId="25" borderId="0" xfId="315" applyNumberFormat="1" applyFont="1" applyFill="1" applyAlignment="1">
      <alignment horizontal="left"/>
    </xf>
    <xf numFmtId="165" fontId="63" fillId="25" borderId="0" xfId="315" applyNumberFormat="1" applyFont="1" applyFill="1" applyAlignment="1">
      <alignment horizontal="left"/>
    </xf>
    <xf numFmtId="165" fontId="63" fillId="25" borderId="0" xfId="315" applyNumberFormat="1" applyFont="1" applyFill="1" applyAlignment="1" applyProtection="1">
      <alignment horizontal="center"/>
    </xf>
    <xf numFmtId="165" fontId="63" fillId="25" borderId="10" xfId="315" applyNumberFormat="1" applyFont="1" applyFill="1" applyBorder="1" applyAlignment="1" applyProtection="1">
      <alignment horizontal="center" vertical="top"/>
    </xf>
    <xf numFmtId="165" fontId="63" fillId="25" borderId="11" xfId="315" applyNumberFormat="1" applyFont="1" applyFill="1" applyBorder="1" applyAlignment="1" applyProtection="1">
      <alignment horizontal="center" vertical="top"/>
    </xf>
    <xf numFmtId="165" fontId="63" fillId="25" borderId="14" xfId="315" applyNumberFormat="1" applyFont="1" applyFill="1" applyBorder="1" applyAlignment="1" applyProtection="1">
      <alignment horizontal="center" vertical="top"/>
    </xf>
    <xf numFmtId="165" fontId="63" fillId="25" borderId="10" xfId="315" applyNumberFormat="1" applyFont="1" applyFill="1" applyBorder="1" applyAlignment="1">
      <alignment horizontal="center" vertical="top"/>
    </xf>
    <xf numFmtId="165" fontId="63" fillId="25" borderId="14" xfId="315" applyNumberFormat="1" applyFont="1" applyFill="1" applyBorder="1" applyAlignment="1">
      <alignment horizontal="center" vertical="top"/>
    </xf>
    <xf numFmtId="165" fontId="63" fillId="0" borderId="0" xfId="466" applyFont="1" applyAlignment="1">
      <alignment horizontal="left"/>
    </xf>
    <xf numFmtId="165" fontId="116" fillId="0" borderId="0" xfId="467" applyFont="1" applyAlignment="1">
      <alignment horizontal="center"/>
    </xf>
    <xf numFmtId="165" fontId="68" fillId="0" borderId="54" xfId="467" applyFont="1" applyBorder="1" applyAlignment="1" applyProtection="1">
      <alignment horizontal="center" vertical="center"/>
    </xf>
    <xf numFmtId="165" fontId="68" fillId="0" borderId="59" xfId="467" applyFont="1" applyBorder="1" applyAlignment="1" applyProtection="1">
      <alignment horizontal="center" vertical="center"/>
    </xf>
    <xf numFmtId="165" fontId="63" fillId="0" borderId="13" xfId="467" quotePrefix="1" applyFont="1" applyBorder="1" applyAlignment="1" applyProtection="1">
      <alignment horizontal="left"/>
    </xf>
    <xf numFmtId="165" fontId="63" fillId="0" borderId="12" xfId="467" quotePrefix="1" applyFont="1" applyBorder="1" applyAlignment="1" applyProtection="1">
      <alignment horizontal="left"/>
    </xf>
    <xf numFmtId="165" fontId="63" fillId="0" borderId="19" xfId="467" quotePrefix="1" applyFont="1" applyBorder="1" applyAlignment="1" applyProtection="1">
      <alignment horizontal="left"/>
    </xf>
    <xf numFmtId="165" fontId="63" fillId="0" borderId="0" xfId="467" quotePrefix="1" applyFont="1" applyBorder="1" applyAlignment="1" applyProtection="1">
      <alignment horizontal="left"/>
    </xf>
    <xf numFmtId="165" fontId="64" fillId="0" borderId="60" xfId="467" applyFont="1" applyBorder="1" applyAlignment="1" applyProtection="1">
      <alignment horizontal="left"/>
    </xf>
    <xf numFmtId="165" fontId="64" fillId="0" borderId="29" xfId="467" quotePrefix="1" applyFont="1" applyBorder="1" applyAlignment="1" applyProtection="1">
      <alignment horizontal="left"/>
    </xf>
    <xf numFmtId="165" fontId="64" fillId="0" borderId="19" xfId="467" quotePrefix="1" applyFont="1" applyBorder="1" applyAlignment="1" applyProtection="1">
      <alignment horizontal="left"/>
    </xf>
    <xf numFmtId="165" fontId="64" fillId="0" borderId="0" xfId="467" quotePrefix="1" applyFont="1" applyBorder="1" applyAlignment="1" applyProtection="1">
      <alignment horizontal="left"/>
    </xf>
    <xf numFmtId="0" fontId="63" fillId="0" borderId="0" xfId="449" applyFont="1" applyAlignment="1">
      <alignment horizontal="center" vertical="center"/>
    </xf>
    <xf numFmtId="3" fontId="63" fillId="0" borderId="15" xfId="449" applyNumberFormat="1" applyFont="1" applyBorder="1" applyAlignment="1">
      <alignment horizontal="center" vertical="center"/>
    </xf>
    <xf numFmtId="3" fontId="63" fillId="0" borderId="20" xfId="449" applyNumberFormat="1" applyFont="1" applyBorder="1" applyAlignment="1">
      <alignment horizontal="center" vertical="center"/>
    </xf>
    <xf numFmtId="3" fontId="63" fillId="0" borderId="23" xfId="449" applyNumberFormat="1" applyFont="1" applyBorder="1" applyAlignment="1">
      <alignment horizontal="center" vertical="center"/>
    </xf>
    <xf numFmtId="165" fontId="63" fillId="0" borderId="17" xfId="341" applyFont="1" applyBorder="1" applyAlignment="1">
      <alignment horizontal="center" vertical="center" wrapText="1"/>
    </xf>
    <xf numFmtId="165" fontId="63" fillId="0" borderId="20" xfId="341" applyFont="1" applyBorder="1" applyAlignment="1">
      <alignment horizontal="center" vertical="center" wrapText="1"/>
    </xf>
    <xf numFmtId="165" fontId="63" fillId="0" borderId="23" xfId="341" applyFont="1" applyBorder="1" applyAlignment="1">
      <alignment horizontal="center" vertical="center" wrapText="1"/>
    </xf>
    <xf numFmtId="3" fontId="145" fillId="0" borderId="0" xfId="452" applyNumberFormat="1" applyFont="1" applyAlignment="1">
      <alignment horizontal="right" vertical="top" wrapText="1"/>
    </xf>
    <xf numFmtId="0" fontId="145" fillId="24" borderId="0" xfId="452" applyFont="1" applyFill="1" applyBorder="1" applyAlignment="1">
      <alignment horizontal="center" vertical="center" wrapText="1"/>
    </xf>
    <xf numFmtId="3" fontId="145" fillId="0" borderId="29" xfId="452" applyNumberFormat="1" applyFont="1" applyBorder="1" applyAlignment="1">
      <alignment horizontal="right" vertical="top" wrapText="1"/>
    </xf>
    <xf numFmtId="0" fontId="145" fillId="0" borderId="15" xfId="452" applyFont="1" applyBorder="1" applyAlignment="1">
      <alignment horizontal="center" vertical="center" wrapText="1"/>
    </xf>
    <xf numFmtId="0" fontId="145" fillId="0" borderId="23" xfId="452" applyFont="1" applyBorder="1" applyAlignment="1">
      <alignment horizontal="center" vertical="center" wrapText="1"/>
    </xf>
    <xf numFmtId="3" fontId="145" fillId="0" borderId="15" xfId="452" applyNumberFormat="1" applyFont="1" applyBorder="1" applyAlignment="1">
      <alignment horizontal="center" vertical="center" wrapText="1"/>
    </xf>
    <xf numFmtId="3" fontId="145" fillId="0" borderId="23" xfId="452" applyNumberFormat="1" applyFont="1" applyBorder="1" applyAlignment="1">
      <alignment horizontal="center" vertical="center" wrapText="1"/>
    </xf>
    <xf numFmtId="167" fontId="148" fillId="25" borderId="71" xfId="606" quotePrefix="1" applyNumberFormat="1" applyFont="1" applyFill="1" applyBorder="1" applyAlignment="1">
      <alignment horizontal="center" vertical="center"/>
    </xf>
    <xf numFmtId="167" fontId="148" fillId="25" borderId="83" xfId="606" quotePrefix="1" applyNumberFormat="1" applyFont="1" applyFill="1" applyBorder="1" applyAlignment="1">
      <alignment horizontal="center" vertical="center"/>
    </xf>
    <xf numFmtId="178" fontId="148" fillId="25" borderId="72" xfId="606" applyNumberFormat="1" applyFont="1" applyFill="1" applyBorder="1" applyAlignment="1">
      <alignment horizontal="right" vertical="center"/>
    </xf>
    <xf numFmtId="178" fontId="148" fillId="25" borderId="77" xfId="606" applyNumberFormat="1" applyFont="1" applyFill="1" applyBorder="1" applyAlignment="1">
      <alignment horizontal="right" vertical="center"/>
    </xf>
    <xf numFmtId="190" fontId="153" fillId="0" borderId="72" xfId="453" applyNumberFormat="1" applyFont="1" applyFill="1" applyBorder="1" applyAlignment="1">
      <alignment horizontal="right" vertical="center"/>
    </xf>
    <xf numFmtId="190" fontId="153" fillId="0" borderId="77" xfId="453" applyNumberFormat="1" applyFont="1" applyFill="1" applyBorder="1" applyAlignment="1">
      <alignment horizontal="right" vertical="center"/>
    </xf>
    <xf numFmtId="189" fontId="148" fillId="0" borderId="72" xfId="456" applyNumberFormat="1" applyFont="1" applyFill="1" applyBorder="1" applyAlignment="1">
      <alignment horizontal="right" vertical="center"/>
    </xf>
    <xf numFmtId="189" fontId="148" fillId="0" borderId="42" xfId="456" applyNumberFormat="1" applyFont="1" applyFill="1" applyBorder="1" applyAlignment="1">
      <alignment horizontal="right" vertical="center"/>
    </xf>
    <xf numFmtId="167" fontId="148" fillId="25" borderId="90" xfId="606" quotePrefix="1" applyNumberFormat="1" applyFont="1" applyFill="1" applyBorder="1" applyAlignment="1">
      <alignment horizontal="center" vertical="center"/>
    </xf>
    <xf numFmtId="178" fontId="148" fillId="25" borderId="20" xfId="606" applyNumberFormat="1" applyFont="1" applyFill="1" applyBorder="1" applyAlignment="1">
      <alignment horizontal="right" vertical="center"/>
    </xf>
    <xf numFmtId="190" fontId="153" fillId="0" borderId="20" xfId="453" applyNumberFormat="1" applyFont="1" applyFill="1" applyBorder="1" applyAlignment="1">
      <alignment horizontal="right" vertical="center"/>
    </xf>
    <xf numFmtId="189" fontId="148" fillId="0" borderId="15" xfId="456" applyNumberFormat="1" applyFont="1" applyFill="1" applyBorder="1" applyAlignment="1">
      <alignment horizontal="right" vertical="center"/>
    </xf>
    <xf numFmtId="167" fontId="148" fillId="25" borderId="76" xfId="606" quotePrefix="1" applyNumberFormat="1" applyFont="1" applyFill="1" applyBorder="1" applyAlignment="1">
      <alignment horizontal="center" vertical="center"/>
    </xf>
    <xf numFmtId="178" fontId="148" fillId="25" borderId="15" xfId="606" applyNumberFormat="1" applyFont="1" applyFill="1" applyBorder="1" applyAlignment="1">
      <alignment horizontal="right" vertical="center"/>
    </xf>
    <xf numFmtId="190" fontId="153" fillId="0" borderId="80" xfId="453" applyNumberFormat="1" applyFont="1" applyFill="1" applyBorder="1" applyAlignment="1">
      <alignment horizontal="right" vertical="center"/>
    </xf>
    <xf numFmtId="41" fontId="153" fillId="0" borderId="80" xfId="453" applyNumberFormat="1" applyFont="1" applyFill="1" applyBorder="1" applyAlignment="1">
      <alignment horizontal="right" vertical="center"/>
    </xf>
    <xf numFmtId="41" fontId="153" fillId="0" borderId="20" xfId="453" applyNumberFormat="1" applyFont="1" applyFill="1" applyBorder="1" applyAlignment="1">
      <alignment horizontal="right" vertical="center"/>
    </xf>
    <xf numFmtId="167" fontId="148" fillId="25" borderId="74" xfId="606" quotePrefix="1" applyNumberFormat="1" applyFont="1" applyFill="1" applyBorder="1" applyAlignment="1">
      <alignment horizontal="center" vertical="center"/>
    </xf>
    <xf numFmtId="49" fontId="148" fillId="25" borderId="72" xfId="606" quotePrefix="1" applyNumberFormat="1" applyFont="1" applyFill="1" applyBorder="1" applyAlignment="1">
      <alignment horizontal="center" vertical="center"/>
    </xf>
    <xf numFmtId="49" fontId="148" fillId="25" borderId="42" xfId="606" quotePrefix="1" applyNumberFormat="1" applyFont="1" applyFill="1" applyBorder="1" applyAlignment="1">
      <alignment horizontal="center" vertical="center"/>
    </xf>
    <xf numFmtId="49" fontId="148" fillId="25" borderId="72" xfId="606" applyNumberFormat="1" applyFont="1" applyFill="1" applyBorder="1" applyAlignment="1">
      <alignment horizontal="left" vertical="center" wrapText="1"/>
    </xf>
    <xf numFmtId="49" fontId="148" fillId="25" borderId="42" xfId="606" applyNumberFormat="1" applyFont="1" applyFill="1" applyBorder="1" applyAlignment="1">
      <alignment horizontal="left" vertical="center" wrapText="1"/>
    </xf>
    <xf numFmtId="178" fontId="148" fillId="25" borderId="42" xfId="606" applyNumberFormat="1" applyFont="1" applyFill="1" applyBorder="1" applyAlignment="1">
      <alignment horizontal="right" vertical="center"/>
    </xf>
    <xf numFmtId="190" fontId="153" fillId="0" borderId="42" xfId="453" applyNumberFormat="1" applyFont="1" applyFill="1" applyBorder="1" applyAlignment="1">
      <alignment horizontal="right" vertical="center"/>
    </xf>
    <xf numFmtId="41" fontId="148" fillId="0" borderId="72" xfId="456" applyNumberFormat="1" applyFont="1" applyFill="1" applyBorder="1" applyAlignment="1">
      <alignment horizontal="right" vertical="center"/>
    </xf>
    <xf numFmtId="41" fontId="148" fillId="0" borderId="42" xfId="456" applyNumberFormat="1" applyFont="1" applyFill="1" applyBorder="1" applyAlignment="1">
      <alignment horizontal="right" vertical="center"/>
    </xf>
    <xf numFmtId="41" fontId="148" fillId="0" borderId="77" xfId="456" applyNumberFormat="1" applyFont="1" applyFill="1" applyBorder="1" applyAlignment="1">
      <alignment horizontal="right" vertical="center"/>
    </xf>
    <xf numFmtId="167" fontId="148" fillId="25" borderId="71" xfId="606" applyNumberFormat="1" applyFont="1" applyFill="1" applyBorder="1" applyAlignment="1">
      <alignment horizontal="center" vertical="center"/>
    </xf>
    <xf numFmtId="167" fontId="148" fillId="25" borderId="74" xfId="606" applyNumberFormat="1" applyFont="1" applyFill="1" applyBorder="1" applyAlignment="1">
      <alignment horizontal="center" vertical="center"/>
    </xf>
    <xf numFmtId="167" fontId="148" fillId="25" borderId="76" xfId="606" applyNumberFormat="1" applyFont="1" applyFill="1" applyBorder="1" applyAlignment="1">
      <alignment horizontal="center" vertical="center"/>
    </xf>
    <xf numFmtId="49" fontId="148" fillId="25" borderId="15" xfId="606" quotePrefix="1" applyNumberFormat="1" applyFont="1" applyFill="1" applyBorder="1" applyAlignment="1">
      <alignment horizontal="center" vertical="center"/>
    </xf>
    <xf numFmtId="49" fontId="148" fillId="25" borderId="72" xfId="606" applyNumberFormat="1" applyFont="1" applyFill="1" applyBorder="1" applyAlignment="1">
      <alignment horizontal="left" vertical="center"/>
    </xf>
    <xf numFmtId="49" fontId="148" fillId="25" borderId="42" xfId="606" applyNumberFormat="1" applyFont="1" applyFill="1" applyBorder="1" applyAlignment="1">
      <alignment horizontal="left" vertical="center"/>
    </xf>
    <xf numFmtId="49" fontId="148" fillId="25" borderId="15" xfId="606" applyNumberFormat="1" applyFont="1" applyFill="1" applyBorder="1" applyAlignment="1">
      <alignment horizontal="left" vertical="center"/>
    </xf>
    <xf numFmtId="190" fontId="153" fillId="0" borderId="15" xfId="453" applyNumberFormat="1" applyFont="1" applyFill="1" applyBorder="1" applyAlignment="1">
      <alignment horizontal="right" vertical="center"/>
    </xf>
    <xf numFmtId="167" fontId="154" fillId="25" borderId="71" xfId="606" quotePrefix="1" applyNumberFormat="1" applyFont="1" applyFill="1" applyBorder="1" applyAlignment="1">
      <alignment horizontal="center" vertical="center"/>
    </xf>
    <xf numFmtId="167" fontId="154" fillId="25" borderId="76" xfId="606" quotePrefix="1" applyNumberFormat="1" applyFont="1" applyFill="1" applyBorder="1" applyAlignment="1">
      <alignment horizontal="center" vertical="center"/>
    </xf>
    <xf numFmtId="167" fontId="154" fillId="25" borderId="72" xfId="606" quotePrefix="1" applyNumberFormat="1" applyFont="1" applyFill="1" applyBorder="1" applyAlignment="1">
      <alignment horizontal="center" vertical="center"/>
    </xf>
    <xf numFmtId="167" fontId="154" fillId="25" borderId="15" xfId="606" quotePrefix="1" applyNumberFormat="1" applyFont="1" applyFill="1" applyBorder="1" applyAlignment="1">
      <alignment horizontal="center" vertical="center"/>
    </xf>
    <xf numFmtId="167" fontId="154" fillId="25" borderId="72" xfId="606" applyNumberFormat="1" applyFont="1" applyFill="1" applyBorder="1" applyAlignment="1">
      <alignment horizontal="left" vertical="center"/>
    </xf>
    <xf numFmtId="167" fontId="154" fillId="25" borderId="15" xfId="606" applyNumberFormat="1" applyFont="1" applyFill="1" applyBorder="1" applyAlignment="1">
      <alignment horizontal="left" vertical="center"/>
    </xf>
    <xf numFmtId="178" fontId="154" fillId="25" borderId="72" xfId="606" applyNumberFormat="1" applyFont="1" applyFill="1" applyBorder="1" applyAlignment="1">
      <alignment horizontal="right" vertical="center"/>
    </xf>
    <xf numFmtId="178" fontId="154" fillId="25" borderId="15" xfId="606" applyNumberFormat="1" applyFont="1" applyFill="1" applyBorder="1" applyAlignment="1">
      <alignment horizontal="right" vertical="center"/>
    </xf>
    <xf numFmtId="190" fontId="156" fillId="0" borderId="72" xfId="453" applyNumberFormat="1" applyFont="1" applyFill="1" applyBorder="1" applyAlignment="1">
      <alignment horizontal="right" vertical="center"/>
    </xf>
    <xf numFmtId="190" fontId="156" fillId="0" borderId="15" xfId="453" applyNumberFormat="1" applyFont="1" applyFill="1" applyBorder="1" applyAlignment="1">
      <alignment horizontal="right" vertical="center"/>
    </xf>
    <xf numFmtId="167" fontId="148" fillId="25" borderId="83" xfId="606" applyNumberFormat="1" applyFont="1" applyFill="1" applyBorder="1" applyAlignment="1">
      <alignment horizontal="center" vertical="center"/>
    </xf>
    <xf numFmtId="49" fontId="148" fillId="25" borderId="77" xfId="606" quotePrefix="1" applyNumberFormat="1" applyFont="1" applyFill="1" applyBorder="1" applyAlignment="1">
      <alignment horizontal="center" vertical="center"/>
    </xf>
    <xf numFmtId="49" fontId="148" fillId="25" borderId="77" xfId="606" applyNumberFormat="1" applyFont="1" applyFill="1" applyBorder="1" applyAlignment="1">
      <alignment horizontal="left" vertical="center"/>
    </xf>
    <xf numFmtId="190" fontId="153" fillId="0" borderId="87" xfId="453" applyNumberFormat="1" applyFont="1" applyFill="1" applyBorder="1" applyAlignment="1">
      <alignment horizontal="right" vertical="center"/>
    </xf>
    <xf numFmtId="178" fontId="148" fillId="0" borderId="80" xfId="456" applyNumberFormat="1" applyFont="1" applyFill="1" applyBorder="1" applyAlignment="1">
      <alignment horizontal="right" vertical="center"/>
    </xf>
    <xf numFmtId="178" fontId="148" fillId="0" borderId="87" xfId="456" applyNumberFormat="1" applyFont="1" applyFill="1" applyBorder="1" applyAlignment="1">
      <alignment horizontal="right" vertical="center"/>
    </xf>
    <xf numFmtId="0" fontId="148" fillId="25" borderId="71" xfId="606" applyFont="1" applyFill="1" applyBorder="1" applyAlignment="1">
      <alignment horizontal="center" vertical="center"/>
    </xf>
    <xf numFmtId="0" fontId="148" fillId="25" borderId="83" xfId="606" applyFont="1" applyFill="1" applyBorder="1" applyAlignment="1">
      <alignment horizontal="center" vertical="center"/>
    </xf>
    <xf numFmtId="189" fontId="148" fillId="0" borderId="77" xfId="456" applyNumberFormat="1" applyFont="1" applyFill="1" applyBorder="1" applyAlignment="1">
      <alignment horizontal="right" vertical="center"/>
    </xf>
    <xf numFmtId="0" fontId="148" fillId="25" borderId="79" xfId="606" applyFont="1" applyFill="1" applyBorder="1" applyAlignment="1">
      <alignment horizontal="center" vertical="center"/>
    </xf>
    <xf numFmtId="0" fontId="148" fillId="25" borderId="91" xfId="606" applyFont="1" applyFill="1" applyBorder="1" applyAlignment="1">
      <alignment horizontal="center" vertical="center"/>
    </xf>
    <xf numFmtId="0" fontId="148" fillId="25" borderId="80" xfId="606" quotePrefix="1" applyFont="1" applyFill="1" applyBorder="1" applyAlignment="1">
      <alignment horizontal="center" vertical="center"/>
    </xf>
    <xf numFmtId="0" fontId="148" fillId="25" borderId="87" xfId="606" quotePrefix="1" applyFont="1" applyFill="1" applyBorder="1" applyAlignment="1">
      <alignment horizontal="center" vertical="center"/>
    </xf>
    <xf numFmtId="0" fontId="148" fillId="25" borderId="80" xfId="606" applyFont="1" applyFill="1" applyBorder="1" applyAlignment="1">
      <alignment vertical="center" wrapText="1"/>
    </xf>
    <xf numFmtId="0" fontId="148" fillId="25" borderId="87" xfId="606" applyFont="1" applyFill="1" applyBorder="1" applyAlignment="1">
      <alignment vertical="center" wrapText="1"/>
    </xf>
    <xf numFmtId="178" fontId="148" fillId="25" borderId="80" xfId="606" applyNumberFormat="1" applyFont="1" applyFill="1" applyBorder="1" applyAlignment="1">
      <alignment horizontal="right" vertical="center"/>
    </xf>
    <xf numFmtId="178" fontId="148" fillId="25" borderId="87" xfId="606" applyNumberFormat="1" applyFont="1" applyFill="1" applyBorder="1" applyAlignment="1">
      <alignment horizontal="right" vertical="center"/>
    </xf>
    <xf numFmtId="178" fontId="148" fillId="0" borderId="80" xfId="606" applyNumberFormat="1" applyFont="1" applyFill="1" applyBorder="1" applyAlignment="1">
      <alignment horizontal="right" vertical="center"/>
    </xf>
    <xf numFmtId="178" fontId="148" fillId="0" borderId="87" xfId="606" applyNumberFormat="1" applyFont="1" applyFill="1" applyBorder="1" applyAlignment="1">
      <alignment horizontal="right" vertical="center"/>
    </xf>
    <xf numFmtId="0" fontId="148" fillId="25" borderId="74" xfId="606" applyFont="1" applyFill="1" applyBorder="1" applyAlignment="1">
      <alignment horizontal="center" vertical="center"/>
    </xf>
    <xf numFmtId="0" fontId="148" fillId="25" borderId="72" xfId="606" quotePrefix="1" applyFont="1" applyFill="1" applyBorder="1" applyAlignment="1">
      <alignment horizontal="center" vertical="center"/>
    </xf>
    <xf numFmtId="0" fontId="148" fillId="25" borderId="42" xfId="606" quotePrefix="1" applyFont="1" applyFill="1" applyBorder="1" applyAlignment="1">
      <alignment horizontal="center" vertical="center"/>
    </xf>
    <xf numFmtId="0" fontId="148" fillId="25" borderId="72" xfId="606" applyFont="1" applyFill="1" applyBorder="1" applyAlignment="1">
      <alignment horizontal="left" vertical="center" wrapText="1"/>
    </xf>
    <xf numFmtId="0" fontId="148" fillId="25" borderId="42" xfId="606" applyFont="1" applyFill="1" applyBorder="1" applyAlignment="1">
      <alignment horizontal="left" vertical="center" wrapText="1"/>
    </xf>
    <xf numFmtId="178" fontId="148" fillId="0" borderId="72" xfId="456" applyNumberFormat="1" applyFont="1" applyFill="1" applyBorder="1" applyAlignment="1">
      <alignment horizontal="right" vertical="center"/>
    </xf>
    <xf numFmtId="178" fontId="148" fillId="0" borderId="42" xfId="456" applyNumberFormat="1" applyFont="1" applyFill="1" applyBorder="1" applyAlignment="1">
      <alignment horizontal="right" vertical="center"/>
    </xf>
    <xf numFmtId="178" fontId="148" fillId="0" borderId="77" xfId="456" applyNumberFormat="1" applyFont="1" applyFill="1" applyBorder="1" applyAlignment="1">
      <alignment horizontal="right" vertical="center"/>
    </xf>
    <xf numFmtId="0" fontId="148" fillId="25" borderId="77" xfId="606" quotePrefix="1" applyFont="1" applyFill="1" applyBorder="1" applyAlignment="1">
      <alignment horizontal="center" vertical="center"/>
    </xf>
    <xf numFmtId="0" fontId="148" fillId="25" borderId="77" xfId="606" applyFont="1" applyFill="1" applyBorder="1" applyAlignment="1">
      <alignment horizontal="left" vertical="center" wrapText="1"/>
    </xf>
    <xf numFmtId="49" fontId="148" fillId="25" borderId="71" xfId="606" quotePrefix="1" applyNumberFormat="1" applyFont="1" applyFill="1" applyBorder="1" applyAlignment="1">
      <alignment horizontal="center" vertical="center"/>
    </xf>
    <xf numFmtId="49" fontId="148" fillId="25" borderId="74" xfId="606" quotePrefix="1" applyNumberFormat="1" applyFont="1" applyFill="1" applyBorder="1" applyAlignment="1">
      <alignment horizontal="center" vertical="center"/>
    </xf>
    <xf numFmtId="49" fontId="148" fillId="25" borderId="83" xfId="606" quotePrefix="1" applyNumberFormat="1" applyFont="1" applyFill="1" applyBorder="1" applyAlignment="1">
      <alignment horizontal="center" vertical="center"/>
    </xf>
    <xf numFmtId="49" fontId="148" fillId="25" borderId="77" xfId="606" applyNumberFormat="1" applyFont="1" applyFill="1" applyBorder="1" applyAlignment="1">
      <alignment horizontal="left" vertical="center" wrapText="1"/>
    </xf>
    <xf numFmtId="0" fontId="148" fillId="25" borderId="79" xfId="606" applyFont="1" applyFill="1" applyBorder="1" applyAlignment="1">
      <alignment horizontal="center" vertical="top" wrapText="1"/>
    </xf>
    <xf numFmtId="0" fontId="148" fillId="25" borderId="90" xfId="606" applyFont="1" applyFill="1" applyBorder="1" applyAlignment="1">
      <alignment horizontal="center" vertical="top"/>
    </xf>
    <xf numFmtId="0" fontId="148" fillId="25" borderId="91" xfId="606" applyFont="1" applyFill="1" applyBorder="1" applyAlignment="1">
      <alignment horizontal="center" vertical="top"/>
    </xf>
    <xf numFmtId="49" fontId="148" fillId="25" borderId="23" xfId="606" quotePrefix="1" applyNumberFormat="1" applyFont="1" applyFill="1" applyBorder="1" applyAlignment="1">
      <alignment horizontal="center" vertical="center"/>
    </xf>
    <xf numFmtId="49" fontId="148" fillId="25" borderId="23" xfId="606" applyNumberFormat="1" applyFont="1" applyFill="1" applyBorder="1" applyAlignment="1">
      <alignment horizontal="left" vertical="center"/>
    </xf>
    <xf numFmtId="190" fontId="153" fillId="0" borderId="23" xfId="453" applyNumberFormat="1" applyFont="1" applyFill="1" applyBorder="1" applyAlignment="1">
      <alignment horizontal="right" vertical="center"/>
    </xf>
    <xf numFmtId="178" fontId="148" fillId="0" borderId="23" xfId="456" applyNumberFormat="1" applyFont="1" applyFill="1" applyBorder="1" applyAlignment="1">
      <alignment horizontal="right" vertical="center"/>
    </xf>
    <xf numFmtId="178" fontId="148" fillId="0" borderId="15" xfId="456" applyNumberFormat="1" applyFont="1" applyFill="1" applyBorder="1" applyAlignment="1">
      <alignment horizontal="right" vertical="center"/>
    </xf>
    <xf numFmtId="0" fontId="148" fillId="25" borderId="90" xfId="606" applyFont="1" applyFill="1" applyBorder="1" applyAlignment="1">
      <alignment horizontal="center" vertical="center"/>
    </xf>
    <xf numFmtId="178" fontId="148" fillId="0" borderId="20" xfId="456" applyNumberFormat="1" applyFont="1" applyFill="1" applyBorder="1" applyAlignment="1">
      <alignment horizontal="right" vertical="center"/>
    </xf>
    <xf numFmtId="49" fontId="148" fillId="25" borderId="15" xfId="606" applyNumberFormat="1" applyFont="1" applyFill="1" applyBorder="1" applyAlignment="1">
      <alignment horizontal="left" vertical="center" wrapText="1"/>
    </xf>
    <xf numFmtId="167" fontId="148" fillId="25" borderId="72" xfId="606" quotePrefix="1" applyNumberFormat="1" applyFont="1" applyFill="1" applyBorder="1" applyAlignment="1">
      <alignment horizontal="center" vertical="center"/>
    </xf>
    <xf numFmtId="167" fontId="148" fillId="25" borderId="42" xfId="606" quotePrefix="1" applyNumberFormat="1" applyFont="1" applyFill="1" applyBorder="1" applyAlignment="1">
      <alignment horizontal="center" vertical="center"/>
    </xf>
    <xf numFmtId="167" fontId="148" fillId="25" borderId="77" xfId="606" quotePrefix="1" applyNumberFormat="1" applyFont="1" applyFill="1" applyBorder="1" applyAlignment="1">
      <alignment horizontal="center" vertical="center"/>
    </xf>
    <xf numFmtId="167" fontId="148" fillId="25" borderId="72" xfId="606" applyNumberFormat="1" applyFont="1" applyFill="1" applyBorder="1" applyAlignment="1">
      <alignment horizontal="left" vertical="center"/>
    </xf>
    <xf numFmtId="167" fontId="148" fillId="25" borderId="42" xfId="606" applyNumberFormat="1" applyFont="1" applyFill="1" applyBorder="1" applyAlignment="1">
      <alignment horizontal="left" vertical="center"/>
    </xf>
    <xf numFmtId="167" fontId="148" fillId="25" borderId="77" xfId="606" applyNumberFormat="1" applyFont="1" applyFill="1" applyBorder="1" applyAlignment="1">
      <alignment horizontal="left" vertical="center"/>
    </xf>
    <xf numFmtId="167" fontId="148" fillId="25" borderId="79" xfId="606" quotePrefix="1" applyNumberFormat="1" applyFont="1" applyFill="1" applyBorder="1" applyAlignment="1">
      <alignment horizontal="center" vertical="top" wrapText="1"/>
    </xf>
    <xf numFmtId="167" fontId="148" fillId="25" borderId="90" xfId="606" quotePrefix="1" applyNumberFormat="1" applyFont="1" applyFill="1" applyBorder="1" applyAlignment="1">
      <alignment horizontal="center" vertical="top" wrapText="1"/>
    </xf>
    <xf numFmtId="167" fontId="148" fillId="25" borderId="91" xfId="606" quotePrefix="1" applyNumberFormat="1" applyFont="1" applyFill="1" applyBorder="1" applyAlignment="1">
      <alignment horizontal="center" vertical="top" wrapText="1"/>
    </xf>
    <xf numFmtId="167" fontId="148" fillId="25" borderId="23" xfId="606" applyNumberFormat="1" applyFont="1" applyFill="1" applyBorder="1" applyAlignment="1">
      <alignment horizontal="center" vertical="center" wrapText="1"/>
    </xf>
    <xf numFmtId="167" fontId="148" fillId="25" borderId="42" xfId="606" applyNumberFormat="1" applyFont="1" applyFill="1" applyBorder="1" applyAlignment="1">
      <alignment horizontal="center" vertical="center" wrapText="1"/>
    </xf>
    <xf numFmtId="0" fontId="148" fillId="25" borderId="23" xfId="606" applyFont="1" applyFill="1" applyBorder="1" applyAlignment="1">
      <alignment horizontal="left" vertical="center" wrapText="1"/>
    </xf>
    <xf numFmtId="178" fontId="148" fillId="25" borderId="23" xfId="456" applyNumberFormat="1" applyFont="1" applyFill="1" applyBorder="1" applyAlignment="1">
      <alignment horizontal="right" vertical="center"/>
    </xf>
    <xf numFmtId="178" fontId="148" fillId="25" borderId="42" xfId="456" applyNumberFormat="1" applyFont="1" applyFill="1" applyBorder="1" applyAlignment="1">
      <alignment horizontal="right" vertical="center"/>
    </xf>
    <xf numFmtId="178" fontId="148" fillId="25" borderId="15" xfId="456" applyNumberFormat="1" applyFont="1" applyFill="1" applyBorder="1" applyAlignment="1">
      <alignment horizontal="right" vertical="center"/>
    </xf>
    <xf numFmtId="167" fontId="148" fillId="25" borderId="79" xfId="606" quotePrefix="1" applyNumberFormat="1" applyFont="1" applyFill="1" applyBorder="1" applyAlignment="1">
      <alignment horizontal="center" vertical="center" wrapText="1"/>
    </xf>
    <xf numFmtId="167" fontId="148" fillId="25" borderId="90" xfId="606" quotePrefix="1" applyNumberFormat="1" applyFont="1" applyFill="1" applyBorder="1" applyAlignment="1">
      <alignment horizontal="center" vertical="center" wrapText="1"/>
    </xf>
    <xf numFmtId="167" fontId="148" fillId="25" borderId="91" xfId="606" quotePrefix="1" applyNumberFormat="1" applyFont="1" applyFill="1" applyBorder="1" applyAlignment="1">
      <alignment horizontal="center" vertical="center" wrapText="1"/>
    </xf>
    <xf numFmtId="167" fontId="148" fillId="25" borderId="15" xfId="606" applyNumberFormat="1" applyFont="1" applyFill="1" applyBorder="1" applyAlignment="1">
      <alignment horizontal="center" vertical="center" wrapText="1"/>
    </xf>
    <xf numFmtId="167" fontId="148" fillId="25" borderId="20" xfId="606" applyNumberFormat="1" applyFont="1" applyFill="1" applyBorder="1" applyAlignment="1">
      <alignment horizontal="center" vertical="center" wrapText="1"/>
    </xf>
    <xf numFmtId="167" fontId="148" fillId="25" borderId="87" xfId="606" applyNumberFormat="1" applyFont="1" applyFill="1" applyBorder="1" applyAlignment="1">
      <alignment horizontal="center" vertical="center" wrapText="1"/>
    </xf>
    <xf numFmtId="0" fontId="148" fillId="25" borderId="15" xfId="606" applyFont="1" applyFill="1" applyBorder="1" applyAlignment="1">
      <alignment horizontal="left" vertical="center" wrapText="1"/>
    </xf>
    <xf numFmtId="0" fontId="148" fillId="25" borderId="20" xfId="606" applyFont="1" applyFill="1" applyBorder="1" applyAlignment="1">
      <alignment horizontal="left" vertical="center" wrapText="1"/>
    </xf>
    <xf numFmtId="0" fontId="148" fillId="25" borderId="87" xfId="606" applyFont="1" applyFill="1" applyBorder="1" applyAlignment="1">
      <alignment horizontal="left" vertical="center" wrapText="1"/>
    </xf>
    <xf numFmtId="167" fontId="148" fillId="25" borderId="71" xfId="606" quotePrefix="1" applyNumberFormat="1" applyFont="1" applyFill="1" applyBorder="1" applyAlignment="1">
      <alignment horizontal="center" vertical="center" wrapText="1"/>
    </xf>
    <xf numFmtId="167" fontId="148" fillId="25" borderId="74" xfId="606" quotePrefix="1" applyNumberFormat="1" applyFont="1" applyFill="1" applyBorder="1" applyAlignment="1">
      <alignment horizontal="center" vertical="center" wrapText="1"/>
    </xf>
    <xf numFmtId="167" fontId="148" fillId="25" borderId="76" xfId="606" quotePrefix="1" applyNumberFormat="1" applyFont="1" applyFill="1" applyBorder="1" applyAlignment="1">
      <alignment horizontal="center" vertical="center" wrapText="1"/>
    </xf>
    <xf numFmtId="167" fontId="148" fillId="25" borderId="72" xfId="606" applyNumberFormat="1" applyFont="1" applyFill="1" applyBorder="1" applyAlignment="1">
      <alignment horizontal="center" vertical="center" wrapText="1"/>
    </xf>
    <xf numFmtId="167" fontId="148" fillId="25" borderId="77" xfId="606" applyNumberFormat="1" applyFont="1" applyFill="1" applyBorder="1" applyAlignment="1">
      <alignment horizontal="center" vertical="center" wrapText="1"/>
    </xf>
    <xf numFmtId="167" fontId="148" fillId="25" borderId="83" xfId="606" quotePrefix="1" applyNumberFormat="1" applyFont="1" applyFill="1" applyBorder="1" applyAlignment="1">
      <alignment horizontal="center" vertical="center" wrapText="1"/>
    </xf>
    <xf numFmtId="167" fontId="148" fillId="25" borderId="88" xfId="606" quotePrefix="1" applyNumberFormat="1" applyFont="1" applyFill="1" applyBorder="1" applyAlignment="1">
      <alignment horizontal="center" vertical="center" wrapText="1"/>
    </xf>
    <xf numFmtId="178" fontId="148" fillId="25" borderId="23" xfId="606" applyNumberFormat="1" applyFont="1" applyFill="1" applyBorder="1" applyAlignment="1">
      <alignment horizontal="right" vertical="center"/>
    </xf>
    <xf numFmtId="178" fontId="148" fillId="25" borderId="80" xfId="456" applyNumberFormat="1" applyFont="1" applyFill="1" applyBorder="1" applyAlignment="1">
      <alignment horizontal="right" vertical="center"/>
    </xf>
    <xf numFmtId="178" fontId="148" fillId="25" borderId="20" xfId="456" applyNumberFormat="1" applyFont="1" applyFill="1" applyBorder="1" applyAlignment="1">
      <alignment horizontal="right" vertical="center"/>
    </xf>
    <xf numFmtId="178" fontId="148" fillId="25" borderId="87" xfId="456" applyNumberFormat="1" applyFont="1" applyFill="1" applyBorder="1" applyAlignment="1">
      <alignment horizontal="right" vertical="center"/>
    </xf>
    <xf numFmtId="0" fontId="149" fillId="0" borderId="0" xfId="606" applyFont="1" applyFill="1" applyBorder="1" applyAlignment="1">
      <alignment horizontal="center"/>
    </xf>
    <xf numFmtId="0" fontId="149" fillId="0" borderId="0" xfId="606" applyFont="1" applyFill="1" applyAlignment="1">
      <alignment horizontal="center"/>
    </xf>
    <xf numFmtId="0" fontId="150" fillId="0" borderId="0" xfId="606" applyFont="1" applyFill="1" applyAlignment="1">
      <alignment horizontal="center"/>
    </xf>
    <xf numFmtId="167" fontId="151" fillId="0" borderId="0" xfId="606" applyNumberFormat="1" applyFont="1" applyFill="1" applyBorder="1" applyAlignment="1">
      <alignment horizontal="center" vertical="center"/>
    </xf>
    <xf numFmtId="167" fontId="139" fillId="25" borderId="71" xfId="456" applyNumberFormat="1" applyFont="1" applyFill="1" applyBorder="1" applyAlignment="1">
      <alignment horizontal="center" vertical="center" wrapText="1"/>
    </xf>
    <xf numFmtId="167" fontId="139" fillId="25" borderId="74" xfId="456" applyNumberFormat="1" applyFont="1" applyFill="1" applyBorder="1" applyAlignment="1">
      <alignment horizontal="center" vertical="center" wrapText="1"/>
    </xf>
    <xf numFmtId="167" fontId="139" fillId="25" borderId="72" xfId="456" applyNumberFormat="1" applyFont="1" applyFill="1" applyBorder="1" applyAlignment="1">
      <alignment horizontal="center" vertical="center" wrapText="1"/>
    </xf>
    <xf numFmtId="167" fontId="139" fillId="25" borderId="42" xfId="456" applyNumberFormat="1" applyFont="1" applyFill="1" applyBorder="1" applyAlignment="1">
      <alignment horizontal="center" vertical="center" wrapText="1"/>
    </xf>
    <xf numFmtId="167" fontId="139" fillId="25" borderId="72" xfId="456" applyNumberFormat="1" applyFont="1" applyFill="1" applyBorder="1" applyAlignment="1">
      <alignment horizontal="right" vertical="center" wrapText="1"/>
    </xf>
    <xf numFmtId="0" fontId="140" fillId="25" borderId="72" xfId="456" applyFont="1" applyFill="1" applyBorder="1" applyAlignment="1">
      <alignment horizontal="right"/>
    </xf>
    <xf numFmtId="4" fontId="139" fillId="0" borderId="72" xfId="456" applyNumberFormat="1" applyFont="1" applyFill="1" applyBorder="1" applyAlignment="1">
      <alignment horizontal="center" vertical="center"/>
    </xf>
    <xf numFmtId="4" fontId="140" fillId="0" borderId="72" xfId="456" applyNumberFormat="1" applyFont="1" applyFill="1" applyBorder="1" applyAlignment="1">
      <alignment horizontal="center" vertical="center"/>
    </xf>
    <xf numFmtId="41" fontId="139" fillId="0" borderId="72" xfId="456" applyNumberFormat="1" applyFont="1" applyFill="1" applyBorder="1" applyAlignment="1">
      <alignment horizontal="center" vertical="center"/>
    </xf>
    <xf numFmtId="41" fontId="140" fillId="0" borderId="72" xfId="456" applyNumberFormat="1" applyFont="1" applyFill="1" applyBorder="1" applyAlignment="1">
      <alignment horizontal="center" vertical="center"/>
    </xf>
    <xf numFmtId="43" fontId="139" fillId="0" borderId="72" xfId="456" applyNumberFormat="1" applyFont="1" applyFill="1" applyBorder="1" applyAlignment="1">
      <alignment horizontal="center" vertical="center"/>
    </xf>
    <xf numFmtId="43" fontId="139" fillId="0" borderId="73" xfId="456" applyNumberFormat="1" applyFont="1" applyFill="1" applyBorder="1" applyAlignment="1">
      <alignment horizontal="center" vertical="center"/>
    </xf>
    <xf numFmtId="0" fontId="80" fillId="0" borderId="15" xfId="452" applyFont="1" applyFill="1" applyBorder="1" applyAlignment="1">
      <alignment horizontal="center" vertical="center"/>
    </xf>
    <xf numFmtId="0" fontId="80" fillId="0" borderId="23" xfId="452" applyFont="1" applyFill="1" applyBorder="1" applyAlignment="1">
      <alignment horizontal="center" vertical="center"/>
    </xf>
    <xf numFmtId="188" fontId="52" fillId="0" borderId="15" xfId="452" applyNumberFormat="1" applyFont="1" applyFill="1" applyBorder="1" applyAlignment="1">
      <alignment horizontal="center" vertical="center"/>
    </xf>
    <xf numFmtId="188" fontId="52" fillId="0" borderId="23" xfId="452" applyNumberFormat="1" applyFont="1" applyFill="1" applyBorder="1" applyAlignment="1">
      <alignment horizontal="center" vertical="center"/>
    </xf>
    <xf numFmtId="0" fontId="80" fillId="0" borderId="20" xfId="452" applyFont="1" applyFill="1" applyBorder="1" applyAlignment="1">
      <alignment horizontal="center" vertical="center"/>
    </xf>
    <xf numFmtId="0" fontId="52" fillId="0" borderId="15" xfId="452" applyFont="1" applyFill="1" applyBorder="1" applyAlignment="1">
      <alignment horizontal="center" vertical="center"/>
    </xf>
    <xf numFmtId="0" fontId="52" fillId="0" borderId="20" xfId="452" applyFont="1" applyFill="1" applyBorder="1" applyAlignment="1">
      <alignment horizontal="center" vertical="center"/>
    </xf>
    <xf numFmtId="0" fontId="52" fillId="0" borderId="23" xfId="452" applyFont="1" applyFill="1" applyBorder="1" applyAlignment="1">
      <alignment horizontal="center" vertical="center"/>
    </xf>
    <xf numFmtId="0" fontId="80" fillId="0" borderId="15" xfId="452" applyFont="1" applyFill="1" applyBorder="1" applyAlignment="1">
      <alignment horizontal="center" vertical="top" wrapText="1"/>
    </xf>
    <xf numFmtId="0" fontId="80" fillId="0" borderId="20" xfId="452" applyFont="1" applyFill="1" applyBorder="1" applyAlignment="1">
      <alignment horizontal="center" vertical="top"/>
    </xf>
    <xf numFmtId="0" fontId="80" fillId="0" borderId="23" xfId="452" applyFont="1" applyFill="1" applyBorder="1" applyAlignment="1">
      <alignment horizontal="center" vertical="top"/>
    </xf>
    <xf numFmtId="0" fontId="52" fillId="0" borderId="20" xfId="452" applyFont="1" applyFill="1" applyBorder="1" applyAlignment="1">
      <alignment horizontal="center" vertical="center" wrapText="1"/>
    </xf>
    <xf numFmtId="0" fontId="52" fillId="0" borderId="23" xfId="452" applyFont="1" applyFill="1" applyBorder="1" applyAlignment="1">
      <alignment horizontal="center" vertical="center" wrapText="1"/>
    </xf>
    <xf numFmtId="0" fontId="141" fillId="25" borderId="0" xfId="452" applyFont="1" applyFill="1" applyBorder="1" applyAlignment="1">
      <alignment horizontal="center"/>
    </xf>
    <xf numFmtId="0" fontId="52" fillId="25" borderId="42" xfId="452" applyFont="1" applyFill="1" applyBorder="1" applyAlignment="1">
      <alignment horizontal="center" vertical="center"/>
    </xf>
    <xf numFmtId="0" fontId="52" fillId="0" borderId="42" xfId="452" applyFont="1" applyFill="1" applyBorder="1" applyAlignment="1">
      <alignment horizontal="center" vertical="center"/>
    </xf>
    <xf numFmtId="0" fontId="107" fillId="0" borderId="15" xfId="452" applyFont="1" applyFill="1" applyBorder="1" applyAlignment="1">
      <alignment horizontal="center" vertical="center" wrapText="1"/>
    </xf>
    <xf numFmtId="0" fontId="107" fillId="0" borderId="20" xfId="452" applyFont="1" applyFill="1" applyBorder="1" applyAlignment="1">
      <alignment horizontal="center" vertical="center" wrapText="1"/>
    </xf>
    <xf numFmtId="0" fontId="107" fillId="0" borderId="23" xfId="452" applyFont="1" applyFill="1" applyBorder="1" applyAlignment="1">
      <alignment horizontal="center" vertical="center" wrapText="1"/>
    </xf>
    <xf numFmtId="0" fontId="52" fillId="0" borderId="14" xfId="452" applyFont="1" applyFill="1" applyBorder="1" applyAlignment="1">
      <alignment horizontal="center" vertical="center"/>
    </xf>
    <xf numFmtId="0" fontId="52" fillId="0" borderId="35" xfId="452" applyFont="1" applyFill="1" applyBorder="1" applyAlignment="1">
      <alignment horizontal="center" vertical="center"/>
    </xf>
    <xf numFmtId="0" fontId="52" fillId="0" borderId="37" xfId="452" applyFont="1" applyFill="1" applyBorder="1" applyAlignment="1">
      <alignment horizontal="center" vertical="center"/>
    </xf>
  </cellXfs>
  <cellStyles count="60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—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—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—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—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—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—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—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—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—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—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—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—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—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—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—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—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—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obry" xfId="232" builtinId="26" customBuiltin="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eutralny" xfId="291" builtinId="28" customBuiltin="1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54"/>
    <cellStyle name="Normalny 16 2" xfId="500"/>
    <cellStyle name="Normalny 16 2 2" xfId="570"/>
    <cellStyle name="Normalny 16 3" xfId="516"/>
    <cellStyle name="Normalny 16 3 2" xfId="584"/>
    <cellStyle name="Normalny 16 4" xfId="539"/>
    <cellStyle name="Normalny 17" xfId="459"/>
    <cellStyle name="Normalny 17 2" xfId="502"/>
    <cellStyle name="Normalny 17 2 2" xfId="571"/>
    <cellStyle name="Normalny 17 3" xfId="517"/>
    <cellStyle name="Normalny 17 3 2" xfId="585"/>
    <cellStyle name="Normalny 17 4" xfId="540"/>
    <cellStyle name="Normalny 18" xfId="457"/>
    <cellStyle name="Normalny 18 2" xfId="501"/>
    <cellStyle name="Normalny 19" xfId="462"/>
    <cellStyle name="Normalny 19 2" xfId="504"/>
    <cellStyle name="Normalny 19 2 2" xfId="573"/>
    <cellStyle name="Normalny 19 3" xfId="519"/>
    <cellStyle name="Normalny 19 3 2" xfId="587"/>
    <cellStyle name="Normalny 19 4" xfId="542"/>
    <cellStyle name="Normalny 2" xfId="309"/>
    <cellStyle name="Normalny 2 2" xfId="310"/>
    <cellStyle name="Normalny 2 2 2" xfId="452"/>
    <cellStyle name="Normalny 2 3" xfId="311"/>
    <cellStyle name="Normalny 2 4" xfId="456"/>
    <cellStyle name="Normalny 2_T11_14_czerwiec 2016_TW" xfId="312"/>
    <cellStyle name="Normalny 20" xfId="458"/>
    <cellStyle name="Normalny 21" xfId="468"/>
    <cellStyle name="Normalny 22" xfId="471"/>
    <cellStyle name="Normalny 22 2" xfId="524"/>
    <cellStyle name="Normalny 22 2 2" xfId="592"/>
    <cellStyle name="Normalny 22 3" xfId="547"/>
    <cellStyle name="Normalny 23" xfId="480"/>
    <cellStyle name="Normalny 23 2" xfId="556"/>
    <cellStyle name="Normalny 24" xfId="489"/>
    <cellStyle name="Normalny 24 2" xfId="559"/>
    <cellStyle name="Normalny 25" xfId="492"/>
    <cellStyle name="Normalny 25 2" xfId="493"/>
    <cellStyle name="Normalny 25 2 2" xfId="563"/>
    <cellStyle name="Normalny 25 3" xfId="562"/>
    <cellStyle name="Normalny 26" xfId="494"/>
    <cellStyle name="Normalny 26 2" xfId="564"/>
    <cellStyle name="Normalny 27" xfId="495"/>
    <cellStyle name="Normalny 27 2" xfId="565"/>
    <cellStyle name="Normalny 28" xfId="496"/>
    <cellStyle name="Normalny 28 2" xfId="566"/>
    <cellStyle name="Normalny 29" xfId="507"/>
    <cellStyle name="Normalny 29 2" xfId="576"/>
    <cellStyle name="Normalny 3" xfId="313"/>
    <cellStyle name="Normalny 3 10" xfId="469"/>
    <cellStyle name="Normalny 3 10 2" xfId="522"/>
    <cellStyle name="Normalny 3 10 2 2" xfId="590"/>
    <cellStyle name="Normalny 3 10 3" xfId="545"/>
    <cellStyle name="Normalny 3 11" xfId="472"/>
    <cellStyle name="Normalny 3 11 2" xfId="525"/>
    <cellStyle name="Normalny 3 11 2 2" xfId="593"/>
    <cellStyle name="Normalny 3 11 3" xfId="548"/>
    <cellStyle name="Normalny 3 12" xfId="474"/>
    <cellStyle name="Normalny 3 12 2" xfId="527"/>
    <cellStyle name="Normalny 3 12 2 2" xfId="595"/>
    <cellStyle name="Normalny 3 12 3" xfId="550"/>
    <cellStyle name="Normalny 3 13" xfId="476"/>
    <cellStyle name="Normalny 3 13 2" xfId="529"/>
    <cellStyle name="Normalny 3 13 2 2" xfId="597"/>
    <cellStyle name="Normalny 3 13 3" xfId="552"/>
    <cellStyle name="Normalny 3 14" xfId="478"/>
    <cellStyle name="Normalny 3 14 2" xfId="531"/>
    <cellStyle name="Normalny 3 14 2 2" xfId="599"/>
    <cellStyle name="Normalny 3 14 3" xfId="554"/>
    <cellStyle name="Normalny 3 15" xfId="481"/>
    <cellStyle name="Normalny 3 15 2" xfId="557"/>
    <cellStyle name="Normalny 3 16" xfId="490"/>
    <cellStyle name="Normalny 3 16 2" xfId="560"/>
    <cellStyle name="Normalny 3 2" xfId="314"/>
    <cellStyle name="Normalny 3 2 2" xfId="315"/>
    <cellStyle name="Normalny 3 2 3" xfId="455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 9" xfId="463"/>
    <cellStyle name="Normalny 3 9 2" xfId="505"/>
    <cellStyle name="Normalny 3 9 2 2" xfId="574"/>
    <cellStyle name="Normalny 3 9 3" xfId="520"/>
    <cellStyle name="Normalny 3 9 3 2" xfId="588"/>
    <cellStyle name="Normalny 3 9 4" xfId="543"/>
    <cellStyle name="Normalny 3_Kopia Operatywka czerwiec 2016 BSE dla BP i PM_TW" xfId="323"/>
    <cellStyle name="Normalny 30" xfId="509"/>
    <cellStyle name="Normalny 31" xfId="510"/>
    <cellStyle name="Normalny 31 2" xfId="578"/>
    <cellStyle name="Normalny 32" xfId="512"/>
    <cellStyle name="Normalny 32 2" xfId="580"/>
    <cellStyle name="Normalny 33" xfId="533"/>
    <cellStyle name="Normalny 33 2" xfId="601"/>
    <cellStyle name="Normalny 34" xfId="534"/>
    <cellStyle name="Normalny 34 2" xfId="602"/>
    <cellStyle name="Normalny 35" xfId="535"/>
    <cellStyle name="Normalny 35 2" xfId="603"/>
    <cellStyle name="Normalny 36" xfId="536"/>
    <cellStyle name="Normalny 36 2" xfId="604"/>
    <cellStyle name="Normalny 37" xfId="605"/>
    <cellStyle name="Normalny 38" xfId="606"/>
    <cellStyle name="Normalny 4" xfId="324"/>
    <cellStyle name="Normalny 4 2" xfId="325"/>
    <cellStyle name="Normalny 4 2 2" xfId="326"/>
    <cellStyle name="Normalny 4 3" xfId="327"/>
    <cellStyle name="Normalny 4 4" xfId="465"/>
    <cellStyle name="Normalny 4_T11_14_1512" xfId="328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6 2" xfId="461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Spis treści" xfId="451"/>
    <cellStyle name="Normalny_T1-0305" xfId="449"/>
    <cellStyle name="Normalny_T12-0403" xfId="467"/>
    <cellStyle name="Normalny_T15-1008" xfId="466"/>
    <cellStyle name="Normalny_T17-0406" xfId="487"/>
    <cellStyle name="Normalny_T2-0403" xfId="339"/>
    <cellStyle name="Normalny_T4-0403" xfId="340"/>
    <cellStyle name="Normalny_T4-0403 2" xfId="486"/>
    <cellStyle name="Normalny_T5-0403" xfId="341"/>
    <cellStyle name="Normalny_T60406" xfId="488"/>
    <cellStyle name="Normalny_T6a-0305" xfId="342"/>
    <cellStyle name="Normalny_T7-0305" xfId="343"/>
    <cellStyle name="Normalny_T8-0305" xfId="344"/>
    <cellStyle name="Normalny_T9-0305" xfId="345"/>
    <cellStyle name="Normalny_TABLICA 11_1" xfId="484"/>
    <cellStyle name="Normalny_Tablica12-zob.dz-2010-07 2" xfId="483"/>
    <cellStyle name="Normalny_Tablica13-zob.cz 2010-07" xfId="346"/>
    <cellStyle name="Normalny_Tablica13-zob.cz 2010-07 2" xfId="485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 10" xfId="477"/>
    <cellStyle name="Procentowy 10 2" xfId="530"/>
    <cellStyle name="Procentowy 10 2 2" xfId="598"/>
    <cellStyle name="Procentowy 10 3" xfId="553"/>
    <cellStyle name="Procentowy 11" xfId="479"/>
    <cellStyle name="Procentowy 11 2" xfId="532"/>
    <cellStyle name="Procentowy 11 2 2" xfId="600"/>
    <cellStyle name="Procentowy 11 3" xfId="555"/>
    <cellStyle name="Procentowy 12" xfId="482"/>
    <cellStyle name="Procentowy 12 2" xfId="558"/>
    <cellStyle name="Procentowy 13" xfId="491"/>
    <cellStyle name="Procentowy 13 2" xfId="561"/>
    <cellStyle name="Procentowy 14" xfId="497"/>
    <cellStyle name="Procentowy 14 2" xfId="567"/>
    <cellStyle name="Procentowy 15" xfId="508"/>
    <cellStyle name="Procentowy 15 2" xfId="577"/>
    <cellStyle name="Procentowy 16" xfId="511"/>
    <cellStyle name="Procentowy 16 2" xfId="579"/>
    <cellStyle name="Procentowy 17" xfId="513"/>
    <cellStyle name="Procentowy 17 2" xfId="581"/>
    <cellStyle name="Procentowy 2" xfId="358"/>
    <cellStyle name="Procentowy 2 2" xfId="359"/>
    <cellStyle name="Procentowy 2 3" xfId="453"/>
    <cellStyle name="Procentowy 3" xfId="360"/>
    <cellStyle name="Procentowy 4" xfId="361"/>
    <cellStyle name="Procentowy 5" xfId="460"/>
    <cellStyle name="Procentowy 5 2" xfId="503"/>
    <cellStyle name="Procentowy 5 2 2" xfId="572"/>
    <cellStyle name="Procentowy 5 3" xfId="518"/>
    <cellStyle name="Procentowy 5 3 2" xfId="586"/>
    <cellStyle name="Procentowy 5 4" xfId="541"/>
    <cellStyle name="Procentowy 6" xfId="464"/>
    <cellStyle name="Procentowy 6 2" xfId="506"/>
    <cellStyle name="Procentowy 6 2 2" xfId="575"/>
    <cellStyle name="Procentowy 6 3" xfId="521"/>
    <cellStyle name="Procentowy 6 3 2" xfId="589"/>
    <cellStyle name="Procentowy 6 4" xfId="544"/>
    <cellStyle name="Procentowy 7" xfId="470"/>
    <cellStyle name="Procentowy 7 2" xfId="523"/>
    <cellStyle name="Procentowy 7 2 2" xfId="591"/>
    <cellStyle name="Procentowy 7 3" xfId="546"/>
    <cellStyle name="Procentowy 8" xfId="473"/>
    <cellStyle name="Procentowy 8 2" xfId="526"/>
    <cellStyle name="Procentowy 8 2 2" xfId="594"/>
    <cellStyle name="Procentowy 8 3" xfId="549"/>
    <cellStyle name="Procentowy 9" xfId="475"/>
    <cellStyle name="Procentowy 9 2" xfId="528"/>
    <cellStyle name="Procentowy 9 2 2" xfId="596"/>
    <cellStyle name="Procentowy 9 3" xfId="551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owy 2 2" xfId="498"/>
    <cellStyle name="Walutowy 2 2 2" xfId="568"/>
    <cellStyle name="Walutowy 2 3" xfId="514"/>
    <cellStyle name="Walutowy 2 3 2" xfId="582"/>
    <cellStyle name="Walutowy 2 4" xfId="537"/>
    <cellStyle name="Waluty [0]" xfId="440"/>
    <cellStyle name="Waluty [0] 2" xfId="499"/>
    <cellStyle name="Waluty [0] 2 2" xfId="569"/>
    <cellStyle name="Waluty [0] 3" xfId="515"/>
    <cellStyle name="Waluty [0] 3 2" xfId="583"/>
    <cellStyle name="Waluty [0] 4" xfId="538"/>
    <cellStyle name="Warning Text" xfId="44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  <cellStyle name="Zły" xfId="448" builtinId="27" customBuiltin="1"/>
  </cellStyles>
  <dxfs count="4"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 - II 2020  r.</a:t>
            </a:r>
          </a:p>
        </c:rich>
      </c:tx>
      <c:layout>
        <c:manualLayout>
          <c:xMode val="edge"/>
          <c:yMode val="edge"/>
          <c:x val="0.2451737451737451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306362566747701E-3"/>
                  <c:y val="3.90201224846894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988505747126436E-3"/>
                  <c:y val="3.6429872495446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I</c:v>
              </c:pt>
              <c:pt idx="1">
                <c:v>II</c:v>
              </c:pt>
            </c:strLit>
          </c:cat>
          <c:val>
            <c:numLit>
              <c:formatCode>#,##0</c:formatCode>
              <c:ptCount val="2"/>
              <c:pt idx="0">
                <c:v>40271.702796490012</c:v>
              </c:pt>
              <c:pt idx="1">
                <c:v>29661.345240980365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403475616"/>
        <c:axId val="403474440"/>
      </c:barChart>
      <c:catAx>
        <c:axId val="40347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4744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474440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48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532818532815E-2"/>
              <c:y val="0.519031868421291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403475616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 - II 2020 r.</a:t>
            </a:r>
          </a:p>
        </c:rich>
      </c:tx>
      <c:layout>
        <c:manualLayout>
          <c:xMode val="edge"/>
          <c:yMode val="edge"/>
          <c:x val="0.12698438044894739"/>
          <c:y val="4.844290657439446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680849524721542"/>
          <c:y val="0.39100412083038366"/>
          <c:w val="0.17283980386044259"/>
          <c:h val="0.3391009189502442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4254653353515993E-2"/>
                  <c:y val="-4.02183291102453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682063150940888E-2"/>
                  <c:y val="0.168787453853628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121225587542298"/>
                  <c:y val="0.279446730058396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21041814217667"/>
                  <c:y val="4.982953255410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177559972835573"/>
                  <c:y val="-8.06106676111852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0238404639979443"/>
                  <c:y val="-8.208230026610037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#,##0</c:formatCode>
              <c:ptCount val="6"/>
              <c:pt idx="0">
                <c:v>35178303.764969997</c:v>
              </c:pt>
              <c:pt idx="1">
                <c:v>10528725.73446</c:v>
              </c:pt>
              <c:pt idx="2">
                <c:v>6281134.8918300001</c:v>
              </c:pt>
              <c:pt idx="3">
                <c:v>9451702.1621699985</c:v>
              </c:pt>
              <c:pt idx="4">
                <c:v>1444169.1774999998</c:v>
              </c:pt>
              <c:pt idx="5">
                <c:v>1511983.0450999886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okresie I - II 2020 r.</a:t>
            </a:r>
          </a:p>
        </c:rich>
      </c:tx>
      <c:layout>
        <c:manualLayout>
          <c:xMode val="edge"/>
          <c:yMode val="edge"/>
          <c:x val="0.25562717843549299"/>
          <c:y val="4.15224913494809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0675273088381331"/>
          <c:y val="0.33564070549156827"/>
          <c:w val="0.18971075985885363"/>
          <c:h val="0.408305188123763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676836215408766"/>
                  <c:y val="5.647131478807363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3461103820355783E-2"/>
                  <c:y val="-5.550128697680906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3451232583065374E-2"/>
                  <c:y val="9.2272202998846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276071600374712"/>
                  <c:y val="0.170416223923566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5"/>
              <c:pt idx="0" formatCode="#,##0">
                <c:v>12323.207109999999</c:v>
              </c:pt>
              <c:pt idx="2" formatCode="#,##0">
                <c:v>738884.02963</c:v>
              </c:pt>
              <c:pt idx="3" formatCode="#,##0">
                <c:v>4260797.6645603813</c:v>
              </c:pt>
              <c:pt idx="4" formatCode="#,##0">
                <c:v>489787.35509999999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Zestawienie porównawcze wykonania budżetu państwa 
w latach 2019</a:t>
            </a:r>
            <a:r>
              <a:rPr lang="pl-PL" baseline="0"/>
              <a:t> </a:t>
            </a:r>
            <a:r>
              <a:rPr lang="pl-PL"/>
              <a:t>- 2020</a:t>
            </a:r>
          </a:p>
        </c:rich>
      </c:tx>
      <c:layout>
        <c:manualLayout>
          <c:xMode val="edge"/>
          <c:yMode val="edge"/>
          <c:x val="0.23255813953488372"/>
          <c:y val="3.560830860534124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9729458916028908"/>
          <c:y val="0.22424594708938647"/>
          <c:w val="0.78438540248751809"/>
          <c:h val="0.45786526684164475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 I-II 2019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
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64777.343000000001</c:v>
              </c:pt>
              <c:pt idx="1">
                <c:v>65570.214000000007</c:v>
              </c:pt>
              <c:pt idx="2">
                <c:v>-792.87099999999998</c:v>
              </c:pt>
              <c:pt idx="3">
                <c:v>792.87099999999998</c:v>
              </c:pt>
              <c:pt idx="4">
                <c:v>313.68799999999999</c:v>
              </c:pt>
              <c:pt idx="5">
                <c:v>479.18299999999999</c:v>
              </c:pt>
            </c:numLit>
          </c:val>
        </c:ser>
        <c:ser>
          <c:idx val="1"/>
          <c:order val="1"/>
          <c:tx>
            <c:v>Wykonanie I-II 2020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
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69933.047999999995</c:v>
              </c:pt>
              <c:pt idx="1">
                <c:v>73245.089000000007</c:v>
              </c:pt>
              <c:pt idx="2">
                <c:v>-3312.0410000000002</c:v>
              </c:pt>
              <c:pt idx="3">
                <c:v>3312.0410000000002</c:v>
              </c:pt>
              <c:pt idx="4">
                <c:v>-539.29600000000005</c:v>
              </c:pt>
              <c:pt idx="5">
                <c:v>3851.337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088616"/>
        <c:axId val="723089400"/>
      </c:barChart>
      <c:catAx>
        <c:axId val="723088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l-PL"/>
          </a:p>
        </c:txPr>
        <c:crossAx val="723089400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723089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165760914153993E-2"/>
              <c:y val="0.40589590265578551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&quot; 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723088616"/>
        <c:crosses val="autoZero"/>
        <c:crossBetween val="between"/>
      </c:valAx>
      <c:dTable>
        <c:showHorzBorder val="1"/>
        <c:showVertBorder val="0"/>
        <c:showOutline val="0"/>
        <c:showKeys val="1"/>
        <c:txPr>
          <a:bodyPr/>
          <a:lstStyle/>
          <a:p>
            <a:pPr rtl="0">
              <a:defRPr sz="750">
                <a:latin typeface="+mn-lt"/>
              </a:defRPr>
            </a:pPr>
            <a:endParaRPr lang="pl-PL"/>
          </a:p>
        </c:txPr>
      </c:dTable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okresie I</a:t>
            </a:r>
            <a:r>
              <a:rPr lang="pl-PL" baseline="0"/>
              <a:t> - II</a:t>
            </a:r>
            <a:r>
              <a:rPr lang="pl-PL"/>
              <a:t> 2020 r.</a:t>
            </a:r>
          </a:p>
        </c:rich>
      </c:tx>
      <c:layout>
        <c:manualLayout>
          <c:xMode val="edge"/>
          <c:yMode val="edge"/>
          <c:x val="0.21063012792692251"/>
          <c:y val="3.303303303303303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1344466280949472E-2"/>
                  <c:y val="-9.681413237410807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860293053919448E-3"/>
                  <c:y val="1.803409708921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848513030359394"/>
                  <c:y val="-0.20003373452192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2003554673776004"/>
                  <c:y val="-0.261620991069809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3523942381218096"/>
                  <c:y val="-0.199550101282384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9708330749994835"/>
                  <c:y val="-0.103642540177973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5774898216463101E-2"/>
                  <c:y val="-1.391154934462021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43030.328352849945</c:v>
              </c:pt>
              <c:pt idx="1">
                <c:v>4071.2881813199974</c:v>
              </c:pt>
              <c:pt idx="2">
                <c:v>12571.047469149991</c:v>
              </c:pt>
              <c:pt idx="3">
                <c:v>2052.4718954999994</c:v>
              </c:pt>
              <c:pt idx="4">
                <c:v>4542.0758319799997</c:v>
              </c:pt>
              <c:pt idx="5">
                <c:v>5739.1829214699992</c:v>
              </c:pt>
              <c:pt idx="6">
                <c:v>1238.6938985499969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 - II 2020 r.</a:t>
            </a:r>
          </a:p>
        </c:rich>
      </c:tx>
      <c:layout>
        <c:manualLayout>
          <c:xMode val="edge"/>
          <c:yMode val="edge"/>
          <c:x val="0.26510762178119546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00956486656363E-3"/>
                  <c:y val="6.190408017179670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630188713457451E-3"/>
                  <c:y val="1.55999999999999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I</c:v>
              </c:pt>
              <c:pt idx="1">
                <c:v>II</c:v>
              </c:pt>
            </c:strLit>
          </c:cat>
          <c:val>
            <c:numLit>
              <c:formatCode>#,##0</c:formatCode>
              <c:ptCount val="2"/>
              <c:pt idx="0" formatCode="#\ ##0&quot; &quot;">
                <c:v>36844.986274309995</c:v>
              </c:pt>
              <c:pt idx="1">
                <c:v>36400.102276509933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722953584"/>
        <c:axId val="722954760"/>
      </c:barChart>
      <c:catAx>
        <c:axId val="72295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229547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22954760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46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19298245612E-2"/>
              <c:y val="0.49827062274655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22953584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  budżetu państwa w I - II 2020 r. 
(w skali miesiąca)</a:t>
            </a:r>
          </a:p>
        </c:rich>
      </c:tx>
      <c:layout>
        <c:manualLayout>
          <c:xMode val="edge"/>
          <c:yMode val="edge"/>
          <c:x val="0.19808306709265175"/>
          <c:y val="3.79310344827586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821379755645559E-4"/>
                  <c:y val="-6.56131776631369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49285971841379E-3"/>
                  <c:y val="4.77219657887608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460256765028973E-3"/>
                  <c:y val="-1.5284279120282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8096364419803149E-17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61927288396063E-16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9637912673056445E-2"/>
                  <c:y val="2.75862068965517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I</c:v>
              </c:pt>
              <c:pt idx="1">
                <c:v>II</c:v>
              </c:pt>
            </c:strLit>
          </c:cat>
          <c:val>
            <c:numLit>
              <c:formatCode>#,##0</c:formatCode>
              <c:ptCount val="2"/>
              <c:pt idx="0">
                <c:v>3426.7165221800169</c:v>
              </c:pt>
              <c:pt idx="1">
                <c:v>-6738.7570355295684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722952408"/>
        <c:axId val="722955544"/>
      </c:barChart>
      <c:catAx>
        <c:axId val="722952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22955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2955544"/>
        <c:scaling>
          <c:orientation val="minMax"/>
          <c:max val="35000"/>
          <c:min val="-15000"/>
        </c:scaling>
        <c:delete val="0"/>
        <c:axPos val="l"/>
        <c:majorGridlines>
          <c:spPr>
            <a:ln w="3175">
              <a:solidFill>
                <a:srgbClr val="000000">
                  <a:alpha val="38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93610223641E-2"/>
              <c:y val="0.596551724137931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2295240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 państwa w okresie I - II 2020 r.</a:t>
            </a:r>
          </a:p>
        </c:rich>
      </c:tx>
      <c:layout>
        <c:manualLayout>
          <c:xMode val="edge"/>
          <c:yMode val="edge"/>
          <c:x val="0.1293861951466592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7763195936120682"/>
          <c:y val="0.30103857090480862"/>
          <c:w val="0.63377328710356506"/>
          <c:h val="0.4602083900039029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cat>
            <c:strLit>
              <c:ptCount val="2"/>
              <c:pt idx="0">
                <c:v>I</c:v>
              </c:pt>
              <c:pt idx="1">
                <c:v>II</c:v>
              </c:pt>
            </c:strLit>
          </c:cat>
          <c:val>
            <c:numLit>
              <c:formatCode>#,##0</c:formatCode>
              <c:ptCount val="2"/>
              <c:pt idx="0">
                <c:v>36844.986274309995</c:v>
              </c:pt>
              <c:pt idx="1">
                <c:v>36400.102276509933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cat>
            <c:strLit>
              <c:ptCount val="2"/>
              <c:pt idx="0">
                <c:v>I</c:v>
              </c:pt>
              <c:pt idx="1">
                <c:v>II</c:v>
              </c:pt>
            </c:strLit>
          </c:cat>
          <c:val>
            <c:numLit>
              <c:formatCode>#,##0</c:formatCode>
              <c:ptCount val="2"/>
              <c:pt idx="0">
                <c:v>40271.702796490012</c:v>
              </c:pt>
              <c:pt idx="1">
                <c:v>29661.345240980365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722948096"/>
        <c:axId val="722948488"/>
      </c:barChart>
      <c:catAx>
        <c:axId val="72294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229484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22948488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40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7280701754385963E-2"/>
              <c:y val="0.477509377071810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22948096"/>
        <c:crosses val="autoZero"/>
        <c:crossBetween val="between"/>
      </c:valAx>
      <c:dTable>
        <c:showHorzBorder val="1"/>
        <c:showVertBorder val="0"/>
        <c:showOutline val="0"/>
        <c:showKeys val="1"/>
      </c:dTable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okresie I -</a:t>
            </a:r>
            <a:r>
              <a:rPr lang="pl-PL" baseline="0"/>
              <a:t> II </a:t>
            </a:r>
            <a:r>
              <a:rPr lang="pl-PL"/>
              <a:t>2020 r.</a:t>
            </a:r>
          </a:p>
        </c:rich>
      </c:tx>
      <c:layout>
        <c:manualLayout>
          <c:xMode val="edge"/>
          <c:yMode val="edge"/>
          <c:x val="0.31992397502036385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19723216714452979"/>
          <c:w val="0.8256720427592994"/>
          <c:h val="0.50173095150801439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5.0246880059532789E-3"/>
                  <c:y val="-8.130125602811779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3274185237665851E-4"/>
                  <c:y val="3.171623870994102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9491761619803202E-3"/>
                  <c:y val="5.101638073348568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1609348077833299"/>
                  <c:y val="0.640139489855052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2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390038.73300000001</c:v>
              </c:pt>
              <c:pt idx="1">
                <c:v>42959.550999999999</c:v>
              </c:pt>
              <c:pt idx="2">
                <c:v>2341.7159999999999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5619679013501856E-3"/>
                  <c:y val="8.62580721207491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625115641797339E-3"/>
                  <c:y val="6.387957669752693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8048347054206485E-3"/>
                  <c:y val="9.164465576243582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9846911381464356"/>
                  <c:y val="0.65052013023108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64396.018776029989</c:v>
              </c:pt>
              <c:pt idx="1">
                <c:v>5501.7922564003811</c:v>
              </c:pt>
              <c:pt idx="2">
                <c:v>35.23700504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952800"/>
        <c:axId val="722951624"/>
      </c:barChart>
      <c:catAx>
        <c:axId val="72295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22951624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722951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53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049808429116E-2"/>
              <c:y val="0.394464394372848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2295280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252441146006173E-2"/>
          <c:y val="0.79357545704710786"/>
          <c:w val="0.19157128347462316"/>
          <c:h val="0.1557097058369434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 - II 2020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534674254827056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4202140656830085E-17"/>
                  <c:y val="1.3840830449826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1827433161968E-3"/>
                  <c:y val="7.637054646869552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3238145983862845E-3"/>
                  <c:y val="8.1504700853145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6.560379687830577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042134600344765E-6"/>
                  <c:y val="2.944651462581434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3238145983861995E-3"/>
                  <c:y val="-7.701231576675279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8437254810113238E-3"/>
                  <c:y val="4.79230527168554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2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235817.00599999999</c:v>
              </c:pt>
              <c:pt idx="1">
                <c:v>26272.156999999999</c:v>
              </c:pt>
              <c:pt idx="2">
                <c:v>87735.258000000002</c:v>
              </c:pt>
              <c:pt idx="3">
                <c:v>24112.347000000002</c:v>
              </c:pt>
              <c:pt idx="4">
                <c:v>27599.9</c:v>
              </c:pt>
              <c:pt idx="5">
                <c:v>23327.65</c:v>
              </c:pt>
              <c:pt idx="6">
                <c:v>10475.682000000001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850511751548721E-2"/>
                  <c:y val="2.74377767228992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5867628201374863E-2"/>
                  <c:y val="1.14523731238141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201661728713126E-2"/>
                  <c:y val="1.15939902155852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998723548768635E-2"/>
                  <c:y val="7.221188141729187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320636644689845E-2"/>
                  <c:y val="1.05387075664814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755912369866382E-2"/>
                  <c:y val="1.01880876066432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0513522771187334E-2"/>
                  <c:y val="1.3244193003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43030.328352849945</c:v>
              </c:pt>
              <c:pt idx="1">
                <c:v>4071.2881813199974</c:v>
              </c:pt>
              <c:pt idx="2">
                <c:v>12571.047469149991</c:v>
              </c:pt>
              <c:pt idx="3">
                <c:v>2052.4718954999994</c:v>
              </c:pt>
              <c:pt idx="4">
                <c:v>4542.0758319799997</c:v>
              </c:pt>
              <c:pt idx="5">
                <c:v>5739.1829214699992</c:v>
              </c:pt>
              <c:pt idx="6">
                <c:v>1238.6938985499969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953192"/>
        <c:axId val="722953976"/>
      </c:barChart>
      <c:catAx>
        <c:axId val="722953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22953976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722953976"/>
        <c:scaling>
          <c:orientation val="minMax"/>
          <c:max val="300000"/>
        </c:scaling>
        <c:delete val="0"/>
        <c:axPos val="l"/>
        <c:majorGridlines>
          <c:spPr>
            <a:ln w="3175">
              <a:solidFill>
                <a:srgbClr val="000000">
                  <a:alpha val="66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900990099011E-3"/>
              <c:y val="0.359862318248281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722953192"/>
        <c:crosses val="autoZero"/>
        <c:crossBetween val="between"/>
      </c:valAx>
      <c:spPr>
        <a:solidFill>
          <a:srgbClr val="FFFFFF"/>
        </a:solidFill>
        <a:ln w="25400">
          <a:solidFill>
            <a:srgbClr val="000000">
              <a:alpha val="50000"/>
            </a:srgbClr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15503755104"/>
          <c:y val="0.21453323524870807"/>
          <c:w val="0.19050170213871787"/>
          <c:h val="0.1446766386035655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okresie  I - II 2020 r.</a:t>
            </a:r>
          </a:p>
        </c:rich>
      </c:tx>
      <c:layout>
        <c:manualLayout>
          <c:xMode val="edge"/>
          <c:yMode val="edge"/>
          <c:x val="0.26260504201680673"/>
          <c:y val="3.412969283276450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3823529411764708"/>
          <c:y val="0.24573378839590443"/>
          <c:w val="0.33823529411764708"/>
          <c:h val="0.54948805460750849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9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7.5443437217406539E-2"/>
                  <c:y val="2.43694964750565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8242519685039373E-2"/>
                  <c:y val="-2.58599803671755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#\ ##0" "</c:formatCode>
              <c:ptCount val="2"/>
              <c:pt idx="0">
                <c:v>5254000</c:v>
              </c:pt>
              <c:pt idx="1">
                <c:v>244746000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8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okresie  I - II 2020 r.</a:t>
            </a:r>
          </a:p>
        </c:rich>
      </c:tx>
      <c:layout>
        <c:manualLayout>
          <c:xMode val="edge"/>
          <c:yMode val="edge"/>
          <c:x val="0.26422806905234403"/>
          <c:y val="3.38461538461538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5975681163620193"/>
          <c:y val="0.246154215976887"/>
          <c:w val="0.33130147060283005"/>
          <c:h val="0.5015392150529072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plosion val="16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9955708661417235E-2"/>
                  <c:y val="-7.263936172434678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968740886555849"/>
                  <c:y val="3.22026358111070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#,##0</c:formatCode>
              <c:ptCount val="2"/>
              <c:pt idx="0">
                <c:v>793329271.04999995</c:v>
              </c:pt>
              <c:pt idx="1">
                <c:v>21908429728.950001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okresie I - II 2020 r.</a:t>
            </a:r>
          </a:p>
        </c:rich>
      </c:tx>
      <c:layout>
        <c:manualLayout>
          <c:xMode val="edge"/>
          <c:yMode val="edge"/>
          <c:x val="0.16598360655737704"/>
          <c:y val="4.848484848484848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896562110064107E-2"/>
                  <c:y val="8.573230024917107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90766318144647E-2"/>
                  <c:y val="-0.152603290869667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4435050126930904E-2"/>
                  <c:y val="1.4095526490601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źródeł niepodlegające zwrotowi</c:v>
              </c:pt>
            </c:strLit>
          </c:cat>
          <c:val>
            <c:numLit>
              <c:formatCode>#,##0</c:formatCode>
              <c:ptCount val="3"/>
              <c:pt idx="0">
                <c:v>64396018.776029989</c:v>
              </c:pt>
              <c:pt idx="1">
                <c:v>5501792.2564003812</c:v>
              </c:pt>
              <c:pt idx="2">
                <c:v>35237.005039999996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0.33832</cdr:y>
    </cdr:from>
    <cdr:to>
      <cdr:x>0.4127</cdr:x>
      <cdr:y>0.37235</cdr:y>
    </cdr:to>
    <cdr:sp macro="" textlink="">
      <cdr:nvSpPr>
        <cdr:cNvPr id="3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619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0.37015</cdr:y>
    </cdr:from>
    <cdr:to>
      <cdr:x>0.4127</cdr:x>
      <cdr:y>0.40418</cdr:y>
    </cdr:to>
    <cdr:sp macro="" textlink="">
      <cdr:nvSpPr>
        <cdr:cNvPr id="3185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7722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0.36485</cdr:y>
    </cdr:from>
    <cdr:to>
      <cdr:x>0.41038</cdr:x>
      <cdr:y>0.39888</cdr:y>
    </cdr:to>
    <cdr:sp macro="" textlink="">
      <cdr:nvSpPr>
        <cdr:cNvPr id="3185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46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0.30533</cdr:x>
      <cdr:y>0.34628</cdr:y>
    </cdr:from>
    <cdr:to>
      <cdr:x>0.40342</cdr:x>
      <cdr:y>0.38031</cdr:y>
    </cdr:to>
    <cdr:sp macro="" textlink="">
      <cdr:nvSpPr>
        <cdr:cNvPr id="3186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2280" y="16579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0.3622</cdr:y>
    </cdr:from>
    <cdr:to>
      <cdr:x>0.41038</cdr:x>
      <cdr:y>0.39623</cdr:y>
    </cdr:to>
    <cdr:sp macro="" textlink="">
      <cdr:nvSpPr>
        <cdr:cNvPr id="3186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341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0.57198</cdr:x>
      <cdr:y>0.2997</cdr:y>
    </cdr:from>
    <cdr:to>
      <cdr:x>0.698</cdr:x>
      <cdr:y>0.50811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5320" y="1666640"/>
          <a:ext cx="680633" cy="855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0.38326</cdr:x>
      <cdr:y>0.16988</cdr:y>
    </cdr:from>
    <cdr:to>
      <cdr:x>0.50929</cdr:x>
      <cdr:y>0.37732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88" y="1060412"/>
          <a:ext cx="684676" cy="851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0.01085</cdr:x>
      <cdr:y>0.35544</cdr:y>
    </cdr:from>
    <cdr:to>
      <cdr:x>0.0487</cdr:x>
      <cdr:y>0.44297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01" y="1701800"/>
          <a:ext cx="207299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0.22725</cdr:x>
      <cdr:y>0.35544</cdr:y>
    </cdr:from>
    <cdr:to>
      <cdr:x>0.32853</cdr:x>
      <cdr:y>0.4079</cdr:y>
    </cdr:to>
    <cdr:sp macro="" textlink="">
      <cdr:nvSpPr>
        <cdr:cNvPr id="300123" name="Text Box 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600" y="1701800"/>
          <a:ext cx="554718" cy="25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0.60686</cdr:x>
      <cdr:y>0.30331</cdr:y>
    </cdr:from>
    <cdr:to>
      <cdr:x>0.72011</cdr:x>
      <cdr:y>0.4346</cdr:y>
    </cdr:to>
    <cdr:sp macro="" textlink="">
      <cdr:nvSpPr>
        <cdr:cNvPr id="30012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663" y="1430372"/>
          <a:ext cx="621330" cy="617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38100</xdr:rowOff>
    </xdr:from>
    <xdr:to>
      <xdr:col>20</xdr:col>
      <xdr:colOff>0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15</xdr:col>
      <xdr:colOff>0</xdr:colOff>
      <xdr:row>53</xdr:row>
      <xdr:rowOff>28575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10</xdr:col>
      <xdr:colOff>47625</xdr:colOff>
      <xdr:row>26</xdr:row>
      <xdr:rowOff>38100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89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89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89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89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89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89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89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89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89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89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89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89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89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89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89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89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413</xdr:row>
      <xdr:rowOff>0</xdr:rowOff>
    </xdr:from>
    <xdr:to>
      <xdr:col>13</xdr:col>
      <xdr:colOff>47625</xdr:colOff>
      <xdr:row>413</xdr:row>
      <xdr:rowOff>47625</xdr:rowOff>
    </xdr:to>
    <xdr:pic>
      <xdr:nvPicPr>
        <xdr:cNvPr id="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4700" y="9398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417</xdr:row>
      <xdr:rowOff>0</xdr:rowOff>
    </xdr:from>
    <xdr:to>
      <xdr:col>0</xdr:col>
      <xdr:colOff>47625</xdr:colOff>
      <xdr:row>417</xdr:row>
      <xdr:rowOff>47625</xdr:rowOff>
    </xdr:to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427</xdr:row>
      <xdr:rowOff>0</xdr:rowOff>
    </xdr:from>
    <xdr:to>
      <xdr:col>13</xdr:col>
      <xdr:colOff>47625</xdr:colOff>
      <xdr:row>427</xdr:row>
      <xdr:rowOff>47625</xdr:rowOff>
    </xdr:to>
    <xdr:pic>
      <xdr:nvPicPr>
        <xdr:cNvPr id="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0" y="96983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430</xdr:row>
      <xdr:rowOff>0</xdr:rowOff>
    </xdr:from>
    <xdr:to>
      <xdr:col>5</xdr:col>
      <xdr:colOff>47625</xdr:colOff>
      <xdr:row>430</xdr:row>
      <xdr:rowOff>47625</xdr:rowOff>
    </xdr:to>
    <xdr:pic>
      <xdr:nvPicPr>
        <xdr:cNvPr id="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97555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427</xdr:row>
      <xdr:rowOff>0</xdr:rowOff>
    </xdr:from>
    <xdr:to>
      <xdr:col>8</xdr:col>
      <xdr:colOff>47625</xdr:colOff>
      <xdr:row>427</xdr:row>
      <xdr:rowOff>47625</xdr:rowOff>
    </xdr:to>
    <xdr:pic>
      <xdr:nvPicPr>
        <xdr:cNvPr id="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96983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417</xdr:row>
      <xdr:rowOff>0</xdr:rowOff>
    </xdr:from>
    <xdr:to>
      <xdr:col>13</xdr:col>
      <xdr:colOff>47625</xdr:colOff>
      <xdr:row>417</xdr:row>
      <xdr:rowOff>47625</xdr:rowOff>
    </xdr:to>
    <xdr:pic>
      <xdr:nvPicPr>
        <xdr:cNvPr id="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419</xdr:row>
      <xdr:rowOff>0</xdr:rowOff>
    </xdr:from>
    <xdr:to>
      <xdr:col>13</xdr:col>
      <xdr:colOff>47625</xdr:colOff>
      <xdr:row>419</xdr:row>
      <xdr:rowOff>47625</xdr:rowOff>
    </xdr:to>
    <xdr:pic>
      <xdr:nvPicPr>
        <xdr:cNvPr id="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5450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417</xdr:row>
      <xdr:rowOff>0</xdr:rowOff>
    </xdr:from>
    <xdr:to>
      <xdr:col>13</xdr:col>
      <xdr:colOff>47625</xdr:colOff>
      <xdr:row>417</xdr:row>
      <xdr:rowOff>47625</xdr:rowOff>
    </xdr:to>
    <xdr:pic>
      <xdr:nvPicPr>
        <xdr:cNvPr id="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415</xdr:row>
      <xdr:rowOff>0</xdr:rowOff>
    </xdr:from>
    <xdr:to>
      <xdr:col>13</xdr:col>
      <xdr:colOff>47625</xdr:colOff>
      <xdr:row>415</xdr:row>
      <xdr:rowOff>47625</xdr:rowOff>
    </xdr:to>
    <xdr:pic>
      <xdr:nvPicPr>
        <xdr:cNvPr id="1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440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417</xdr:row>
      <xdr:rowOff>0</xdr:rowOff>
    </xdr:from>
    <xdr:to>
      <xdr:col>13</xdr:col>
      <xdr:colOff>47625</xdr:colOff>
      <xdr:row>417</xdr:row>
      <xdr:rowOff>47625</xdr:rowOff>
    </xdr:to>
    <xdr:pic>
      <xdr:nvPicPr>
        <xdr:cNvPr id="1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418</xdr:row>
      <xdr:rowOff>0</xdr:rowOff>
    </xdr:from>
    <xdr:to>
      <xdr:col>13</xdr:col>
      <xdr:colOff>47625</xdr:colOff>
      <xdr:row>418</xdr:row>
      <xdr:rowOff>47625</xdr:rowOff>
    </xdr:to>
    <xdr:pic>
      <xdr:nvPicPr>
        <xdr:cNvPr id="1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21800" y="95259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421</xdr:row>
      <xdr:rowOff>0</xdr:rowOff>
    </xdr:from>
    <xdr:to>
      <xdr:col>13</xdr:col>
      <xdr:colOff>47625</xdr:colOff>
      <xdr:row>421</xdr:row>
      <xdr:rowOff>47625</xdr:rowOff>
    </xdr:to>
    <xdr:pic>
      <xdr:nvPicPr>
        <xdr:cNvPr id="1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8725" y="95840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416</xdr:row>
      <xdr:rowOff>0</xdr:rowOff>
    </xdr:from>
    <xdr:ext cx="47625" cy="47625"/>
    <xdr:pic>
      <xdr:nvPicPr>
        <xdr:cNvPr id="14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668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417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417</xdr:row>
      <xdr:rowOff>0</xdr:rowOff>
    </xdr:from>
    <xdr:ext cx="47625" cy="47625"/>
    <xdr:pic>
      <xdr:nvPicPr>
        <xdr:cNvPr id="16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417</xdr:row>
      <xdr:rowOff>0</xdr:rowOff>
    </xdr:from>
    <xdr:ext cx="47625" cy="47625"/>
    <xdr:pic>
      <xdr:nvPicPr>
        <xdr:cNvPr id="17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417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417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417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417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417</xdr:row>
      <xdr:rowOff>0</xdr:rowOff>
    </xdr:from>
    <xdr:to>
      <xdr:col>0</xdr:col>
      <xdr:colOff>47625</xdr:colOff>
      <xdr:row>417</xdr:row>
      <xdr:rowOff>47625</xdr:rowOff>
    </xdr:to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417</xdr:row>
      <xdr:rowOff>0</xdr:rowOff>
    </xdr:from>
    <xdr:to>
      <xdr:col>13</xdr:col>
      <xdr:colOff>47625</xdr:colOff>
      <xdr:row>417</xdr:row>
      <xdr:rowOff>47625</xdr:rowOff>
    </xdr:to>
    <xdr:pic>
      <xdr:nvPicPr>
        <xdr:cNvPr id="23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417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417</xdr:row>
      <xdr:rowOff>0</xdr:rowOff>
    </xdr:from>
    <xdr:ext cx="47625" cy="47625"/>
    <xdr:pic>
      <xdr:nvPicPr>
        <xdr:cNvPr id="25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417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417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417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417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417</xdr:row>
      <xdr:rowOff>0</xdr:rowOff>
    </xdr:from>
    <xdr:to>
      <xdr:col>0</xdr:col>
      <xdr:colOff>47625</xdr:colOff>
      <xdr:row>417</xdr:row>
      <xdr:rowOff>47625</xdr:rowOff>
    </xdr:to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417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417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417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417</xdr:row>
      <xdr:rowOff>0</xdr:rowOff>
    </xdr:from>
    <xdr:ext cx="47625" cy="47625"/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417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417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417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417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417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417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417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417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417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1</xdr:col>
      <xdr:colOff>476250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22</xdr:row>
      <xdr:rowOff>152400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</xdr:row>
      <xdr:rowOff>28575</xdr:rowOff>
    </xdr:from>
    <xdr:to>
      <xdr:col>20</xdr:col>
      <xdr:colOff>9525</xdr:colOff>
      <xdr:row>23</xdr:row>
      <xdr:rowOff>28575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89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57150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4"/>
  <sheetViews>
    <sheetView showGridLines="0" tabSelected="1" zoomScale="75" zoomScaleNormal="75" workbookViewId="0">
      <selection activeCell="B18" sqref="B18:M18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9" spans="1:13" ht="15">
      <c r="A9" s="246" t="s">
        <v>465</v>
      </c>
      <c r="B9" s="246"/>
      <c r="C9" s="246"/>
    </row>
    <row r="16" spans="1:13" ht="20.45" customHeight="1">
      <c r="B16" s="1537" t="s">
        <v>466</v>
      </c>
      <c r="C16" s="1537"/>
      <c r="D16" s="1537"/>
      <c r="E16" s="1537"/>
      <c r="F16" s="1537"/>
      <c r="G16" s="1537"/>
      <c r="H16" s="1537"/>
      <c r="I16" s="1537"/>
      <c r="J16" s="1537"/>
      <c r="K16" s="1537"/>
      <c r="L16" s="1537"/>
      <c r="M16" s="1537"/>
    </row>
    <row r="17" spans="2:13"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</row>
    <row r="18" spans="2:13" ht="20.45" customHeight="1">
      <c r="B18" s="1538" t="s">
        <v>758</v>
      </c>
      <c r="C18" s="1538"/>
      <c r="D18" s="1538"/>
      <c r="E18" s="1538"/>
      <c r="F18" s="1538"/>
      <c r="G18" s="1538"/>
      <c r="H18" s="1538"/>
      <c r="I18" s="1538"/>
      <c r="J18" s="1538"/>
      <c r="K18" s="1538"/>
      <c r="L18" s="1538"/>
      <c r="M18" s="1538"/>
    </row>
    <row r="30" spans="2:13" ht="14.25">
      <c r="C30" s="665"/>
      <c r="D30" s="666"/>
      <c r="E30" s="666"/>
      <c r="F30" s="666"/>
      <c r="G30" s="666"/>
      <c r="H30" s="666"/>
    </row>
    <row r="34" spans="1:14" s="248" customFormat="1" ht="18">
      <c r="A34" s="1539" t="s">
        <v>869</v>
      </c>
      <c r="B34" s="1539"/>
      <c r="C34" s="1539"/>
      <c r="D34" s="1539"/>
      <c r="E34" s="1539"/>
      <c r="F34" s="1539"/>
      <c r="G34" s="1539"/>
      <c r="H34" s="1539"/>
      <c r="I34" s="1539"/>
      <c r="J34" s="1539"/>
      <c r="K34" s="1539"/>
      <c r="L34" s="1539"/>
      <c r="M34" s="1539"/>
      <c r="N34" s="1539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0"/>
  <sheetViews>
    <sheetView showGridLines="0" zoomScale="80" zoomScaleNormal="80" zoomScaleSheetLayoutView="55" workbookViewId="0">
      <selection activeCell="U20" sqref="U20"/>
    </sheetView>
  </sheetViews>
  <sheetFormatPr defaultColWidth="16.28515625" defaultRowHeight="15"/>
  <cols>
    <col min="1" max="1" width="5.42578125" style="958" customWidth="1"/>
    <col min="2" max="2" width="1.42578125" style="958" customWidth="1"/>
    <col min="3" max="3" width="42.5703125" style="958" bestFit="1" customWidth="1"/>
    <col min="4" max="4" width="3.7109375" style="958" customWidth="1"/>
    <col min="5" max="5" width="17.7109375" style="958" customWidth="1"/>
    <col min="6" max="6" width="14.7109375" style="958" customWidth="1"/>
    <col min="7" max="7" width="14.5703125" style="958" customWidth="1"/>
    <col min="8" max="9" width="14.7109375" style="958" customWidth="1"/>
    <col min="10" max="10" width="14.5703125" style="958" customWidth="1"/>
    <col min="11" max="11" width="14.7109375" style="958" customWidth="1"/>
    <col min="12" max="12" width="22.5703125" style="958" bestFit="1" customWidth="1"/>
    <col min="13" max="16384" width="16.28515625" style="958"/>
  </cols>
  <sheetData>
    <row r="1" spans="1:12" ht="16.5" customHeight="1">
      <c r="A1" s="963" t="s">
        <v>348</v>
      </c>
      <c r="B1" s="963"/>
      <c r="C1" s="952"/>
      <c r="D1" s="952"/>
      <c r="E1" s="952"/>
      <c r="F1" s="952"/>
      <c r="G1" s="952"/>
      <c r="H1" s="952"/>
      <c r="I1" s="952"/>
      <c r="J1" s="952"/>
      <c r="K1" s="952"/>
      <c r="L1" s="952"/>
    </row>
    <row r="2" spans="1:12" ht="15" customHeight="1">
      <c r="A2" s="970" t="s">
        <v>349</v>
      </c>
      <c r="B2" s="970"/>
      <c r="C2" s="970"/>
      <c r="D2" s="970"/>
      <c r="E2" s="970"/>
      <c r="F2" s="970"/>
      <c r="G2" s="971"/>
      <c r="H2" s="971"/>
      <c r="I2" s="971"/>
      <c r="J2" s="971"/>
      <c r="K2" s="971"/>
      <c r="L2" s="971"/>
    </row>
    <row r="3" spans="1:12" ht="15" customHeight="1">
      <c r="A3" s="970"/>
      <c r="B3" s="970"/>
      <c r="C3" s="970"/>
      <c r="D3" s="970"/>
      <c r="E3" s="970"/>
      <c r="F3" s="970"/>
      <c r="G3" s="971"/>
      <c r="H3" s="971"/>
      <c r="I3" s="971"/>
      <c r="J3" s="971"/>
      <c r="K3" s="971"/>
      <c r="L3" s="971"/>
    </row>
    <row r="4" spans="1:12" ht="15.2" customHeight="1">
      <c r="A4" s="952"/>
      <c r="B4" s="972"/>
      <c r="C4" s="972"/>
      <c r="D4" s="952"/>
      <c r="E4" s="952"/>
      <c r="F4" s="952"/>
      <c r="G4" s="952"/>
      <c r="H4" s="952"/>
      <c r="I4" s="952"/>
      <c r="J4" s="963"/>
      <c r="K4" s="963"/>
      <c r="L4" s="973" t="s">
        <v>2</v>
      </c>
    </row>
    <row r="5" spans="1:12" ht="15.95" customHeight="1">
      <c r="A5" s="974" t="s">
        <v>4</v>
      </c>
      <c r="B5" s="975" t="s">
        <v>4</v>
      </c>
      <c r="C5" s="975" t="s">
        <v>3</v>
      </c>
      <c r="D5" s="976"/>
      <c r="E5" s="951" t="s">
        <v>4</v>
      </c>
      <c r="F5" s="964" t="s">
        <v>4</v>
      </c>
      <c r="G5" s="949" t="s">
        <v>4</v>
      </c>
      <c r="H5" s="950" t="s">
        <v>4</v>
      </c>
      <c r="I5" s="951" t="s">
        <v>4</v>
      </c>
      <c r="J5" s="950" t="s">
        <v>4</v>
      </c>
      <c r="K5" s="951" t="s">
        <v>4</v>
      </c>
      <c r="L5" s="951" t="s">
        <v>4</v>
      </c>
    </row>
    <row r="6" spans="1:12" ht="15.95" customHeight="1">
      <c r="A6" s="977"/>
      <c r="B6" s="978"/>
      <c r="C6" s="953" t="s">
        <v>738</v>
      </c>
      <c r="D6" s="978"/>
      <c r="E6" s="965"/>
      <c r="F6" s="966" t="s">
        <v>5</v>
      </c>
      <c r="G6" s="954" t="s">
        <v>6</v>
      </c>
      <c r="H6" s="955" t="s">
        <v>7</v>
      </c>
      <c r="I6" s="956" t="s">
        <v>7</v>
      </c>
      <c r="J6" s="955" t="s">
        <v>8</v>
      </c>
      <c r="K6" s="957" t="s">
        <v>9</v>
      </c>
      <c r="L6" s="956" t="s">
        <v>10</v>
      </c>
    </row>
    <row r="7" spans="1:12" ht="15.95" customHeight="1">
      <c r="A7" s="977" t="s">
        <v>4</v>
      </c>
      <c r="B7" s="978"/>
      <c r="C7" s="953" t="s">
        <v>11</v>
      </c>
      <c r="D7" s="952"/>
      <c r="E7" s="957" t="s">
        <v>12</v>
      </c>
      <c r="F7" s="966" t="s">
        <v>13</v>
      </c>
      <c r="G7" s="959" t="s">
        <v>14</v>
      </c>
      <c r="H7" s="955" t="s">
        <v>15</v>
      </c>
      <c r="I7" s="956" t="s">
        <v>16</v>
      </c>
      <c r="J7" s="955" t="s">
        <v>17</v>
      </c>
      <c r="K7" s="956" t="s">
        <v>18</v>
      </c>
      <c r="L7" s="960" t="s">
        <v>19</v>
      </c>
    </row>
    <row r="8" spans="1:12" ht="15.95" customHeight="1">
      <c r="A8" s="979" t="s">
        <v>4</v>
      </c>
      <c r="B8" s="980"/>
      <c r="C8" s="953" t="s">
        <v>704</v>
      </c>
      <c r="D8" s="952"/>
      <c r="E8" s="957" t="s">
        <v>4</v>
      </c>
      <c r="F8" s="966" t="s">
        <v>20</v>
      </c>
      <c r="G8" s="959" t="s">
        <v>21</v>
      </c>
      <c r="H8" s="955" t="s">
        <v>22</v>
      </c>
      <c r="I8" s="956" t="s">
        <v>4</v>
      </c>
      <c r="J8" s="955" t="s">
        <v>23</v>
      </c>
      <c r="K8" s="956" t="s">
        <v>24</v>
      </c>
      <c r="L8" s="956" t="s">
        <v>25</v>
      </c>
    </row>
    <row r="9" spans="1:12" ht="15.95" customHeight="1">
      <c r="A9" s="981" t="s">
        <v>4</v>
      </c>
      <c r="B9" s="982"/>
      <c r="C9" s="953" t="s">
        <v>26</v>
      </c>
      <c r="D9" s="952"/>
      <c r="E9" s="967" t="s">
        <v>4</v>
      </c>
      <c r="F9" s="966" t="s">
        <v>4</v>
      </c>
      <c r="G9" s="959" t="s">
        <v>4</v>
      </c>
      <c r="H9" s="955" t="s">
        <v>27</v>
      </c>
      <c r="I9" s="956"/>
      <c r="J9" s="955" t="s">
        <v>28</v>
      </c>
      <c r="K9" s="956" t="s">
        <v>4</v>
      </c>
      <c r="L9" s="956" t="s">
        <v>29</v>
      </c>
    </row>
    <row r="10" spans="1:12" ht="15.95" customHeight="1">
      <c r="A10" s="977"/>
      <c r="B10" s="978"/>
      <c r="C10" s="953" t="s">
        <v>30</v>
      </c>
      <c r="D10" s="983"/>
      <c r="E10" s="961"/>
      <c r="F10" s="984"/>
      <c r="G10" s="985"/>
      <c r="H10" s="975"/>
      <c r="I10" s="986"/>
      <c r="J10" s="987"/>
      <c r="K10" s="975"/>
      <c r="L10" s="986"/>
    </row>
    <row r="11" spans="1:12" s="996" customFormat="1" ht="9.9499999999999993" customHeight="1">
      <c r="A11" s="988">
        <v>1</v>
      </c>
      <c r="B11" s="989"/>
      <c r="C11" s="989"/>
      <c r="D11" s="989"/>
      <c r="E11" s="990" t="s">
        <v>32</v>
      </c>
      <c r="F11" s="990">
        <v>3</v>
      </c>
      <c r="G11" s="991" t="s">
        <v>34</v>
      </c>
      <c r="H11" s="992" t="s">
        <v>35</v>
      </c>
      <c r="I11" s="993" t="s">
        <v>36</v>
      </c>
      <c r="J11" s="994">
        <v>7</v>
      </c>
      <c r="K11" s="1028">
        <v>8</v>
      </c>
      <c r="L11" s="995">
        <v>9</v>
      </c>
    </row>
    <row r="12" spans="1:12" ht="18.95" customHeight="1">
      <c r="A12" s="997"/>
      <c r="B12" s="998"/>
      <c r="C12" s="999" t="s">
        <v>40</v>
      </c>
      <c r="D12" s="1000" t="s">
        <v>41</v>
      </c>
      <c r="E12" s="1101">
        <v>435340000000</v>
      </c>
      <c r="F12" s="1101">
        <v>235817006000</v>
      </c>
      <c r="G12" s="1101">
        <v>26272157000</v>
      </c>
      <c r="H12" s="1101">
        <v>87735258000</v>
      </c>
      <c r="I12" s="1101">
        <v>24112347000</v>
      </c>
      <c r="J12" s="1101">
        <v>27599900000</v>
      </c>
      <c r="K12" s="1101">
        <v>23327650000</v>
      </c>
      <c r="L12" s="1102">
        <v>10475682000</v>
      </c>
    </row>
    <row r="13" spans="1:12" ht="18.95" customHeight="1">
      <c r="A13" s="1001"/>
      <c r="B13" s="1002"/>
      <c r="C13" s="1003"/>
      <c r="D13" s="984" t="s">
        <v>42</v>
      </c>
      <c r="E13" s="1103">
        <v>0</v>
      </c>
      <c r="F13" s="1101">
        <v>0</v>
      </c>
      <c r="G13" s="1101">
        <v>0</v>
      </c>
      <c r="H13" s="1101">
        <v>0</v>
      </c>
      <c r="I13" s="1101">
        <v>0</v>
      </c>
      <c r="J13" s="1101">
        <v>0</v>
      </c>
      <c r="K13" s="1101">
        <v>0</v>
      </c>
      <c r="L13" s="1104">
        <v>0</v>
      </c>
    </row>
    <row r="14" spans="1:12" ht="18.95" customHeight="1">
      <c r="A14" s="1001"/>
      <c r="B14" s="1002"/>
      <c r="C14" s="968" t="s">
        <v>4</v>
      </c>
      <c r="D14" s="984" t="s">
        <v>43</v>
      </c>
      <c r="E14" s="1103">
        <v>73245088550.819992</v>
      </c>
      <c r="F14" s="1101">
        <v>43030328352.849998</v>
      </c>
      <c r="G14" s="1101">
        <v>4071288181.3200002</v>
      </c>
      <c r="H14" s="1101">
        <v>12571047469.149986</v>
      </c>
      <c r="I14" s="1101">
        <v>2052471895.5</v>
      </c>
      <c r="J14" s="1101">
        <v>4542075831.9799995</v>
      </c>
      <c r="K14" s="1101">
        <v>5739182921.4699993</v>
      </c>
      <c r="L14" s="1104">
        <v>1238693898.5500004</v>
      </c>
    </row>
    <row r="15" spans="1:12" ht="18.95" customHeight="1">
      <c r="A15" s="1001"/>
      <c r="B15" s="1002"/>
      <c r="C15" s="1003"/>
      <c r="D15" s="984" t="s">
        <v>44</v>
      </c>
      <c r="E15" s="1029">
        <v>0.16824800971842696</v>
      </c>
      <c r="F15" s="1030">
        <v>0.18247338935704238</v>
      </c>
      <c r="G15" s="1030">
        <v>0.15496588960396362</v>
      </c>
      <c r="H15" s="1030">
        <v>0.14328387190871414</v>
      </c>
      <c r="I15" s="1030">
        <v>8.5121199338247744E-2</v>
      </c>
      <c r="J15" s="1030">
        <v>0.16456856118971444</v>
      </c>
      <c r="K15" s="1030">
        <v>0.24602490698677318</v>
      </c>
      <c r="L15" s="1031">
        <v>0.11824470221127373</v>
      </c>
    </row>
    <row r="16" spans="1:12" ht="18.95" customHeight="1">
      <c r="A16" s="1004"/>
      <c r="B16" s="1005"/>
      <c r="C16" s="1006"/>
      <c r="D16" s="984" t="s">
        <v>45</v>
      </c>
      <c r="E16" s="1032">
        <v>0</v>
      </c>
      <c r="F16" s="1033">
        <v>0</v>
      </c>
      <c r="G16" s="1033">
        <v>0</v>
      </c>
      <c r="H16" s="1033">
        <v>0</v>
      </c>
      <c r="I16" s="1033">
        <v>0</v>
      </c>
      <c r="J16" s="1033">
        <v>0</v>
      </c>
      <c r="K16" s="1033">
        <v>0</v>
      </c>
      <c r="L16" s="1034">
        <v>0</v>
      </c>
    </row>
    <row r="17" spans="1:12" ht="18.95" customHeight="1">
      <c r="A17" s="1007" t="s">
        <v>350</v>
      </c>
      <c r="B17" s="1008" t="s">
        <v>47</v>
      </c>
      <c r="C17" s="1009" t="s">
        <v>351</v>
      </c>
      <c r="D17" s="1010" t="s">
        <v>41</v>
      </c>
      <c r="E17" s="1105">
        <v>5609137000</v>
      </c>
      <c r="F17" s="1106">
        <v>2660447000</v>
      </c>
      <c r="G17" s="1106">
        <v>1965000</v>
      </c>
      <c r="H17" s="1106">
        <v>1152618000</v>
      </c>
      <c r="I17" s="1106">
        <v>128465000</v>
      </c>
      <c r="J17" s="1107">
        <v>0</v>
      </c>
      <c r="K17" s="1107">
        <v>0</v>
      </c>
      <c r="L17" s="1110">
        <v>1665642000</v>
      </c>
    </row>
    <row r="18" spans="1:12" ht="18.95" customHeight="1">
      <c r="A18" s="1011"/>
      <c r="B18" s="1008"/>
      <c r="C18" s="1009"/>
      <c r="D18" s="1012" t="s">
        <v>42</v>
      </c>
      <c r="E18" s="1108">
        <v>0</v>
      </c>
      <c r="F18" s="1100">
        <v>0</v>
      </c>
      <c r="G18" s="1100">
        <v>0</v>
      </c>
      <c r="H18" s="1100">
        <v>0</v>
      </c>
      <c r="I18" s="1100">
        <v>0</v>
      </c>
      <c r="J18" s="1100">
        <v>0</v>
      </c>
      <c r="K18" s="1100">
        <v>0</v>
      </c>
      <c r="L18" s="1109">
        <v>0</v>
      </c>
    </row>
    <row r="19" spans="1:12" ht="18.95" customHeight="1">
      <c r="A19" s="1011"/>
      <c r="B19" s="1008"/>
      <c r="C19" s="1009"/>
      <c r="D19" s="1012" t="s">
        <v>43</v>
      </c>
      <c r="E19" s="1108">
        <v>1034072520.8000001</v>
      </c>
      <c r="F19" s="1100">
        <v>264147567.80000001</v>
      </c>
      <c r="G19" s="1100">
        <v>231631.88999999996</v>
      </c>
      <c r="H19" s="1100">
        <v>200420604.07000014</v>
      </c>
      <c r="I19" s="1100">
        <v>5157200.88</v>
      </c>
      <c r="J19" s="1100">
        <v>0</v>
      </c>
      <c r="K19" s="1100">
        <v>0</v>
      </c>
      <c r="L19" s="1109">
        <v>564115516.15999997</v>
      </c>
    </row>
    <row r="20" spans="1:12" ht="18.95" customHeight="1">
      <c r="A20" s="1011"/>
      <c r="B20" s="1009"/>
      <c r="C20" s="1009"/>
      <c r="D20" s="1012" t="s">
        <v>44</v>
      </c>
      <c r="E20" s="1035">
        <v>0.18435501233077389</v>
      </c>
      <c r="F20" s="969">
        <v>9.9286912236928607E-2</v>
      </c>
      <c r="G20" s="969">
        <v>0.11787882442748089</v>
      </c>
      <c r="H20" s="969">
        <v>0.17388293785972467</v>
      </c>
      <c r="I20" s="969">
        <v>4.0144793367843379E-2</v>
      </c>
      <c r="J20" s="969">
        <v>0</v>
      </c>
      <c r="K20" s="969">
        <v>0</v>
      </c>
      <c r="L20" s="1036">
        <v>0.33867752864060824</v>
      </c>
    </row>
    <row r="21" spans="1:12" s="1016" customFormat="1" ht="18.95" customHeight="1">
      <c r="A21" s="1013"/>
      <c r="B21" s="1014"/>
      <c r="C21" s="1014"/>
      <c r="D21" s="1015" t="s">
        <v>45</v>
      </c>
      <c r="E21" s="1037">
        <v>0</v>
      </c>
      <c r="F21" s="1038">
        <v>0</v>
      </c>
      <c r="G21" s="1038">
        <v>0</v>
      </c>
      <c r="H21" s="1038">
        <v>0</v>
      </c>
      <c r="I21" s="1038">
        <v>0</v>
      </c>
      <c r="J21" s="1038">
        <v>0</v>
      </c>
      <c r="K21" s="1038">
        <v>0</v>
      </c>
      <c r="L21" s="1039">
        <v>0</v>
      </c>
    </row>
    <row r="22" spans="1:12" ht="18.95" customHeight="1">
      <c r="A22" s="1007" t="s">
        <v>352</v>
      </c>
      <c r="B22" s="1008" t="s">
        <v>47</v>
      </c>
      <c r="C22" s="1009" t="s">
        <v>353</v>
      </c>
      <c r="D22" s="1012" t="s">
        <v>41</v>
      </c>
      <c r="E22" s="1105">
        <v>9029000</v>
      </c>
      <c r="F22" s="1106">
        <v>1534000</v>
      </c>
      <c r="G22" s="1106">
        <v>8000</v>
      </c>
      <c r="H22" s="1106">
        <v>1493000</v>
      </c>
      <c r="I22" s="1106">
        <v>0</v>
      </c>
      <c r="J22" s="1107">
        <v>0</v>
      </c>
      <c r="K22" s="1107">
        <v>0</v>
      </c>
      <c r="L22" s="1110">
        <v>5994000</v>
      </c>
    </row>
    <row r="23" spans="1:12" ht="18.95" customHeight="1">
      <c r="A23" s="1007"/>
      <c r="B23" s="1008"/>
      <c r="C23" s="1009"/>
      <c r="D23" s="1012" t="s">
        <v>42</v>
      </c>
      <c r="E23" s="1108">
        <v>0</v>
      </c>
      <c r="F23" s="1100">
        <v>0</v>
      </c>
      <c r="G23" s="1100">
        <v>0</v>
      </c>
      <c r="H23" s="1100">
        <v>0</v>
      </c>
      <c r="I23" s="1100">
        <v>0</v>
      </c>
      <c r="J23" s="1100">
        <v>0</v>
      </c>
      <c r="K23" s="1100">
        <v>0</v>
      </c>
      <c r="L23" s="1109">
        <v>0</v>
      </c>
    </row>
    <row r="24" spans="1:12" ht="18.95" customHeight="1">
      <c r="A24" s="1007"/>
      <c r="B24" s="1008"/>
      <c r="C24" s="1009"/>
      <c r="D24" s="1012" t="s">
        <v>43</v>
      </c>
      <c r="E24" s="1108">
        <v>248965.08000000002</v>
      </c>
      <c r="F24" s="1100">
        <v>16888.5</v>
      </c>
      <c r="G24" s="1100">
        <v>526.66999999999996</v>
      </c>
      <c r="H24" s="1100">
        <v>231549.91000000003</v>
      </c>
      <c r="I24" s="1100">
        <v>0</v>
      </c>
      <c r="J24" s="1100">
        <v>0</v>
      </c>
      <c r="K24" s="1100">
        <v>0</v>
      </c>
      <c r="L24" s="1109">
        <v>0</v>
      </c>
    </row>
    <row r="25" spans="1:12" ht="18.95" customHeight="1">
      <c r="A25" s="1007"/>
      <c r="B25" s="1009"/>
      <c r="C25" s="1009"/>
      <c r="D25" s="1012" t="s">
        <v>44</v>
      </c>
      <c r="E25" s="1035">
        <v>2.7573937313102228E-2</v>
      </c>
      <c r="F25" s="969">
        <v>1.1009452411994785E-2</v>
      </c>
      <c r="G25" s="969">
        <v>6.5833749999999996E-2</v>
      </c>
      <c r="H25" s="969">
        <v>0.15509036168787679</v>
      </c>
      <c r="I25" s="969">
        <v>0</v>
      </c>
      <c r="J25" s="969">
        <v>0</v>
      </c>
      <c r="K25" s="969">
        <v>0</v>
      </c>
      <c r="L25" s="1036">
        <v>0</v>
      </c>
    </row>
    <row r="26" spans="1:12" ht="18.95" customHeight="1">
      <c r="A26" s="1013"/>
      <c r="B26" s="1014"/>
      <c r="C26" s="1014"/>
      <c r="D26" s="1012" t="s">
        <v>45</v>
      </c>
      <c r="E26" s="1037">
        <v>0</v>
      </c>
      <c r="F26" s="1038">
        <v>0</v>
      </c>
      <c r="G26" s="1038">
        <v>0</v>
      </c>
      <c r="H26" s="1038">
        <v>0</v>
      </c>
      <c r="I26" s="1038">
        <v>0</v>
      </c>
      <c r="J26" s="1038">
        <v>0</v>
      </c>
      <c r="K26" s="1038">
        <v>0</v>
      </c>
      <c r="L26" s="1039">
        <v>0</v>
      </c>
    </row>
    <row r="27" spans="1:12" ht="18.95" customHeight="1">
      <c r="A27" s="1007" t="s">
        <v>354</v>
      </c>
      <c r="B27" s="1008" t="s">
        <v>47</v>
      </c>
      <c r="C27" s="1009" t="s">
        <v>355</v>
      </c>
      <c r="D27" s="1010" t="s">
        <v>41</v>
      </c>
      <c r="E27" s="1105">
        <v>123800000</v>
      </c>
      <c r="F27" s="1106">
        <v>5233000</v>
      </c>
      <c r="G27" s="1106">
        <v>1217000</v>
      </c>
      <c r="H27" s="1106">
        <v>40306000</v>
      </c>
      <c r="I27" s="1106">
        <v>452000</v>
      </c>
      <c r="J27" s="1107">
        <v>0</v>
      </c>
      <c r="K27" s="1107">
        <v>0</v>
      </c>
      <c r="L27" s="1110">
        <v>76592000</v>
      </c>
    </row>
    <row r="28" spans="1:12" ht="18.95" customHeight="1">
      <c r="A28" s="1007"/>
      <c r="B28" s="1008"/>
      <c r="C28" s="1009"/>
      <c r="D28" s="1012" t="s">
        <v>42</v>
      </c>
      <c r="E28" s="1108">
        <v>0</v>
      </c>
      <c r="F28" s="1100">
        <v>0</v>
      </c>
      <c r="G28" s="1100">
        <v>0</v>
      </c>
      <c r="H28" s="1100">
        <v>0</v>
      </c>
      <c r="I28" s="1100">
        <v>0</v>
      </c>
      <c r="J28" s="1100">
        <v>0</v>
      </c>
      <c r="K28" s="1100">
        <v>0</v>
      </c>
      <c r="L28" s="1109">
        <v>0</v>
      </c>
    </row>
    <row r="29" spans="1:12" ht="18.95" customHeight="1">
      <c r="A29" s="1007"/>
      <c r="B29" s="1008"/>
      <c r="C29" s="1009"/>
      <c r="D29" s="1012" t="s">
        <v>43</v>
      </c>
      <c r="E29" s="1108">
        <v>12585560.680000003</v>
      </c>
      <c r="F29" s="1100">
        <v>54591</v>
      </c>
      <c r="G29" s="1100">
        <v>105559.31999999999</v>
      </c>
      <c r="H29" s="1100">
        <v>6456935.200000003</v>
      </c>
      <c r="I29" s="1100">
        <v>0</v>
      </c>
      <c r="J29" s="1100">
        <v>0</v>
      </c>
      <c r="K29" s="1100">
        <v>0</v>
      </c>
      <c r="L29" s="1109">
        <v>5968475.1600000001</v>
      </c>
    </row>
    <row r="30" spans="1:12" ht="18.95" customHeight="1">
      <c r="A30" s="1011"/>
      <c r="B30" s="1009"/>
      <c r="C30" s="1009"/>
      <c r="D30" s="1012" t="s">
        <v>44</v>
      </c>
      <c r="E30" s="1035">
        <v>0.10166042552504041</v>
      </c>
      <c r="F30" s="969">
        <v>1.0432065736671126E-2</v>
      </c>
      <c r="G30" s="969">
        <v>8.6737321281840585E-2</v>
      </c>
      <c r="H30" s="969">
        <v>0.16019786632263194</v>
      </c>
      <c r="I30" s="969">
        <v>0</v>
      </c>
      <c r="J30" s="969">
        <v>0</v>
      </c>
      <c r="K30" s="969">
        <v>0</v>
      </c>
      <c r="L30" s="1036">
        <v>7.792556872780447E-2</v>
      </c>
    </row>
    <row r="31" spans="1:12" ht="18.95" customHeight="1">
      <c r="A31" s="1013"/>
      <c r="B31" s="1014"/>
      <c r="C31" s="1014"/>
      <c r="D31" s="1017" t="s">
        <v>45</v>
      </c>
      <c r="E31" s="1037">
        <v>0</v>
      </c>
      <c r="F31" s="1038">
        <v>0</v>
      </c>
      <c r="G31" s="1038">
        <v>0</v>
      </c>
      <c r="H31" s="1038">
        <v>0</v>
      </c>
      <c r="I31" s="1038">
        <v>0</v>
      </c>
      <c r="J31" s="1038">
        <v>0</v>
      </c>
      <c r="K31" s="1038">
        <v>0</v>
      </c>
      <c r="L31" s="1039">
        <v>0</v>
      </c>
    </row>
    <row r="32" spans="1:12" ht="18.95" customHeight="1">
      <c r="A32" s="1007" t="s">
        <v>356</v>
      </c>
      <c r="B32" s="1008" t="s">
        <v>47</v>
      </c>
      <c r="C32" s="1009" t="s">
        <v>357</v>
      </c>
      <c r="D32" s="1012" t="s">
        <v>41</v>
      </c>
      <c r="E32" s="1105">
        <v>695479000</v>
      </c>
      <c r="F32" s="1106">
        <v>695479000</v>
      </c>
      <c r="G32" s="1106">
        <v>0</v>
      </c>
      <c r="H32" s="1106">
        <v>0</v>
      </c>
      <c r="I32" s="1106">
        <v>0</v>
      </c>
      <c r="J32" s="1107">
        <v>0</v>
      </c>
      <c r="K32" s="1107">
        <v>0</v>
      </c>
      <c r="L32" s="1110">
        <v>0</v>
      </c>
    </row>
    <row r="33" spans="1:12" ht="18.95" customHeight="1">
      <c r="A33" s="1007"/>
      <c r="B33" s="1008"/>
      <c r="C33" s="1009"/>
      <c r="D33" s="1012" t="s">
        <v>42</v>
      </c>
      <c r="E33" s="1108">
        <v>0</v>
      </c>
      <c r="F33" s="1100">
        <v>0</v>
      </c>
      <c r="G33" s="1100">
        <v>0</v>
      </c>
      <c r="H33" s="1100">
        <v>0</v>
      </c>
      <c r="I33" s="1100">
        <v>0</v>
      </c>
      <c r="J33" s="1100">
        <v>0</v>
      </c>
      <c r="K33" s="1100">
        <v>0</v>
      </c>
      <c r="L33" s="1109">
        <v>0</v>
      </c>
    </row>
    <row r="34" spans="1:12" ht="18.95" customHeight="1">
      <c r="A34" s="1007"/>
      <c r="B34" s="1008"/>
      <c r="C34" s="1009"/>
      <c r="D34" s="1012" t="s">
        <v>43</v>
      </c>
      <c r="E34" s="1108">
        <v>76267653.909999996</v>
      </c>
      <c r="F34" s="1100">
        <v>76267653.909999996</v>
      </c>
      <c r="G34" s="1100">
        <v>0</v>
      </c>
      <c r="H34" s="1100">
        <v>0</v>
      </c>
      <c r="I34" s="1100">
        <v>0</v>
      </c>
      <c r="J34" s="1100">
        <v>0</v>
      </c>
      <c r="K34" s="1100">
        <v>0</v>
      </c>
      <c r="L34" s="1109">
        <v>0</v>
      </c>
    </row>
    <row r="35" spans="1:12" ht="18.95" customHeight="1">
      <c r="A35" s="1011"/>
      <c r="B35" s="1009"/>
      <c r="C35" s="1009"/>
      <c r="D35" s="1012" t="s">
        <v>44</v>
      </c>
      <c r="E35" s="1035">
        <v>0.10966205149256843</v>
      </c>
      <c r="F35" s="969">
        <v>0.10966205149256843</v>
      </c>
      <c r="G35" s="969">
        <v>0</v>
      </c>
      <c r="H35" s="969">
        <v>0</v>
      </c>
      <c r="I35" s="969">
        <v>0</v>
      </c>
      <c r="J35" s="969">
        <v>0</v>
      </c>
      <c r="K35" s="969">
        <v>0</v>
      </c>
      <c r="L35" s="1036">
        <v>0</v>
      </c>
    </row>
    <row r="36" spans="1:12" ht="18.95" customHeight="1">
      <c r="A36" s="1013"/>
      <c r="B36" s="1014"/>
      <c r="C36" s="1014"/>
      <c r="D36" s="1012" t="s">
        <v>45</v>
      </c>
      <c r="E36" s="1037">
        <v>0</v>
      </c>
      <c r="F36" s="1038">
        <v>0</v>
      </c>
      <c r="G36" s="1038">
        <v>0</v>
      </c>
      <c r="H36" s="1038">
        <v>0</v>
      </c>
      <c r="I36" s="1038">
        <v>0</v>
      </c>
      <c r="J36" s="1038">
        <v>0</v>
      </c>
      <c r="K36" s="1038">
        <v>0</v>
      </c>
      <c r="L36" s="1039">
        <v>0</v>
      </c>
    </row>
    <row r="37" spans="1:12" ht="18.95" customHeight="1">
      <c r="A37" s="1007" t="s">
        <v>358</v>
      </c>
      <c r="B37" s="1008" t="s">
        <v>47</v>
      </c>
      <c r="C37" s="1009" t="s">
        <v>359</v>
      </c>
      <c r="D37" s="1010" t="s">
        <v>41</v>
      </c>
      <c r="E37" s="1105">
        <v>818225000</v>
      </c>
      <c r="F37" s="1106">
        <v>120787000</v>
      </c>
      <c r="G37" s="1106">
        <v>155000</v>
      </c>
      <c r="H37" s="1106">
        <v>432023000</v>
      </c>
      <c r="I37" s="1106">
        <v>172066000</v>
      </c>
      <c r="J37" s="1107">
        <v>0</v>
      </c>
      <c r="K37" s="1107">
        <v>0</v>
      </c>
      <c r="L37" s="1110">
        <v>93194000</v>
      </c>
    </row>
    <row r="38" spans="1:12" ht="18.95" customHeight="1">
      <c r="A38" s="1007"/>
      <c r="B38" s="1008"/>
      <c r="C38" s="1009"/>
      <c r="D38" s="1012" t="s">
        <v>42</v>
      </c>
      <c r="E38" s="1108">
        <v>0</v>
      </c>
      <c r="F38" s="1100">
        <v>0</v>
      </c>
      <c r="G38" s="1100">
        <v>0</v>
      </c>
      <c r="H38" s="1100">
        <v>0</v>
      </c>
      <c r="I38" s="1100">
        <v>0</v>
      </c>
      <c r="J38" s="1100">
        <v>0</v>
      </c>
      <c r="K38" s="1100">
        <v>0</v>
      </c>
      <c r="L38" s="1109">
        <v>0</v>
      </c>
    </row>
    <row r="39" spans="1:12" ht="18.95" customHeight="1">
      <c r="A39" s="1007"/>
      <c r="B39" s="1008"/>
      <c r="C39" s="1009"/>
      <c r="D39" s="1012" t="s">
        <v>43</v>
      </c>
      <c r="E39" s="1108">
        <v>142176672.85000002</v>
      </c>
      <c r="F39" s="1100">
        <v>9969672</v>
      </c>
      <c r="G39" s="1100">
        <v>3785.96</v>
      </c>
      <c r="H39" s="1100">
        <v>88751393.800000027</v>
      </c>
      <c r="I39" s="1100">
        <v>14798592</v>
      </c>
      <c r="J39" s="1100">
        <v>0</v>
      </c>
      <c r="K39" s="1100">
        <v>0</v>
      </c>
      <c r="L39" s="1109">
        <v>28653229.09</v>
      </c>
    </row>
    <row r="40" spans="1:12" ht="18.95" customHeight="1">
      <c r="A40" s="1011"/>
      <c r="B40" s="1009"/>
      <c r="C40" s="1009"/>
      <c r="D40" s="1012" t="s">
        <v>44</v>
      </c>
      <c r="E40" s="1035">
        <v>0.17376231824987018</v>
      </c>
      <c r="F40" s="969">
        <v>8.2539279889392067E-2</v>
      </c>
      <c r="G40" s="969">
        <v>2.4425548387096773E-2</v>
      </c>
      <c r="H40" s="969">
        <v>0.20543210384632307</v>
      </c>
      <c r="I40" s="969">
        <v>8.6005323538642153E-2</v>
      </c>
      <c r="J40" s="969">
        <v>0</v>
      </c>
      <c r="K40" s="969">
        <v>0</v>
      </c>
      <c r="L40" s="1036">
        <v>0.30745787379015815</v>
      </c>
    </row>
    <row r="41" spans="1:12" ht="18.95" customHeight="1">
      <c r="A41" s="1013"/>
      <c r="B41" s="1014"/>
      <c r="C41" s="1014"/>
      <c r="D41" s="1018" t="s">
        <v>45</v>
      </c>
      <c r="E41" s="1037">
        <v>0</v>
      </c>
      <c r="F41" s="1038">
        <v>0</v>
      </c>
      <c r="G41" s="1038">
        <v>0</v>
      </c>
      <c r="H41" s="1038">
        <v>0</v>
      </c>
      <c r="I41" s="1038">
        <v>0</v>
      </c>
      <c r="J41" s="1038">
        <v>0</v>
      </c>
      <c r="K41" s="1038">
        <v>0</v>
      </c>
      <c r="L41" s="1039">
        <v>0</v>
      </c>
    </row>
    <row r="42" spans="1:12" ht="18.75" hidden="1" customHeight="1">
      <c r="A42" s="1019" t="s">
        <v>360</v>
      </c>
      <c r="B42" s="1020" t="s">
        <v>47</v>
      </c>
      <c r="C42" s="1021" t="s">
        <v>361</v>
      </c>
      <c r="D42" s="1022" t="s">
        <v>41</v>
      </c>
      <c r="E42" s="1105">
        <v>0</v>
      </c>
      <c r="F42" s="1106">
        <v>0</v>
      </c>
      <c r="G42" s="1106">
        <v>0</v>
      </c>
      <c r="H42" s="1106">
        <v>0</v>
      </c>
      <c r="I42" s="1106">
        <v>0</v>
      </c>
      <c r="J42" s="1107">
        <v>0</v>
      </c>
      <c r="K42" s="1107">
        <v>0</v>
      </c>
      <c r="L42" s="1110">
        <v>0</v>
      </c>
    </row>
    <row r="43" spans="1:12" ht="18.95" hidden="1" customHeight="1">
      <c r="A43" s="1011"/>
      <c r="B43" s="1009"/>
      <c r="C43" s="1009" t="s">
        <v>362</v>
      </c>
      <c r="D43" s="1012" t="s">
        <v>42</v>
      </c>
      <c r="E43" s="1108">
        <v>0</v>
      </c>
      <c r="F43" s="1100">
        <v>0</v>
      </c>
      <c r="G43" s="1100">
        <v>0</v>
      </c>
      <c r="H43" s="1100">
        <v>0</v>
      </c>
      <c r="I43" s="1100">
        <v>0</v>
      </c>
      <c r="J43" s="1100">
        <v>0</v>
      </c>
      <c r="K43" s="1100">
        <v>0</v>
      </c>
      <c r="L43" s="1109">
        <v>0</v>
      </c>
    </row>
    <row r="44" spans="1:12" ht="18.95" hidden="1" customHeight="1">
      <c r="A44" s="1011"/>
      <c r="B44" s="1009"/>
      <c r="C44" s="1009"/>
      <c r="D44" s="1012" t="s">
        <v>43</v>
      </c>
      <c r="E44" s="1108">
        <v>0</v>
      </c>
      <c r="F44" s="1100">
        <v>0</v>
      </c>
      <c r="G44" s="1100">
        <v>0</v>
      </c>
      <c r="H44" s="1100">
        <v>0</v>
      </c>
      <c r="I44" s="1100">
        <v>0</v>
      </c>
      <c r="J44" s="1100">
        <v>0</v>
      </c>
      <c r="K44" s="1100">
        <v>0</v>
      </c>
      <c r="L44" s="1109">
        <v>0</v>
      </c>
    </row>
    <row r="45" spans="1:12" ht="18.95" hidden="1" customHeight="1">
      <c r="A45" s="1011"/>
      <c r="B45" s="1009"/>
      <c r="C45" s="1009"/>
      <c r="D45" s="1012" t="s">
        <v>44</v>
      </c>
      <c r="E45" s="1035">
        <v>0</v>
      </c>
      <c r="F45" s="969">
        <v>0</v>
      </c>
      <c r="G45" s="969">
        <v>0</v>
      </c>
      <c r="H45" s="969">
        <v>0</v>
      </c>
      <c r="I45" s="969">
        <v>0</v>
      </c>
      <c r="J45" s="969">
        <v>0</v>
      </c>
      <c r="K45" s="969">
        <v>0</v>
      </c>
      <c r="L45" s="1036">
        <v>0</v>
      </c>
    </row>
    <row r="46" spans="1:12" ht="18.95" hidden="1" customHeight="1">
      <c r="A46" s="1013"/>
      <c r="B46" s="1014"/>
      <c r="C46" s="1014"/>
      <c r="D46" s="1015" t="s">
        <v>45</v>
      </c>
      <c r="E46" s="1037">
        <v>0</v>
      </c>
      <c r="F46" s="1038">
        <v>0</v>
      </c>
      <c r="G46" s="1038">
        <v>0</v>
      </c>
      <c r="H46" s="1038">
        <v>0</v>
      </c>
      <c r="I46" s="1038">
        <v>0</v>
      </c>
      <c r="J46" s="1038">
        <v>0</v>
      </c>
      <c r="K46" s="1038">
        <v>0</v>
      </c>
      <c r="L46" s="1039">
        <v>0</v>
      </c>
    </row>
    <row r="47" spans="1:12" ht="18.95" customHeight="1">
      <c r="A47" s="1007" t="s">
        <v>363</v>
      </c>
      <c r="B47" s="1008" t="s">
        <v>47</v>
      </c>
      <c r="C47" s="1009" t="s">
        <v>364</v>
      </c>
      <c r="D47" s="1023" t="s">
        <v>41</v>
      </c>
      <c r="E47" s="1105">
        <v>441474000</v>
      </c>
      <c r="F47" s="1106">
        <v>339891000</v>
      </c>
      <c r="G47" s="1106">
        <v>257000</v>
      </c>
      <c r="H47" s="1106">
        <v>100246000</v>
      </c>
      <c r="I47" s="1106">
        <v>450000</v>
      </c>
      <c r="J47" s="1107">
        <v>0</v>
      </c>
      <c r="K47" s="1107">
        <v>0</v>
      </c>
      <c r="L47" s="1110">
        <v>630000</v>
      </c>
    </row>
    <row r="48" spans="1:12" ht="18.95" customHeight="1">
      <c r="A48" s="1007"/>
      <c r="B48" s="1008"/>
      <c r="C48" s="1009"/>
      <c r="D48" s="1012" t="s">
        <v>42</v>
      </c>
      <c r="E48" s="1108">
        <v>0</v>
      </c>
      <c r="F48" s="1100">
        <v>0</v>
      </c>
      <c r="G48" s="1100">
        <v>0</v>
      </c>
      <c r="H48" s="1100">
        <v>0</v>
      </c>
      <c r="I48" s="1100">
        <v>0</v>
      </c>
      <c r="J48" s="1100">
        <v>0</v>
      </c>
      <c r="K48" s="1100">
        <v>0</v>
      </c>
      <c r="L48" s="1109">
        <v>0</v>
      </c>
    </row>
    <row r="49" spans="1:12" ht="18.95" customHeight="1">
      <c r="A49" s="1007"/>
      <c r="B49" s="1008"/>
      <c r="C49" s="1009"/>
      <c r="D49" s="1012" t="s">
        <v>43</v>
      </c>
      <c r="E49" s="1108">
        <v>127766533.95000002</v>
      </c>
      <c r="F49" s="1100">
        <v>110984000</v>
      </c>
      <c r="G49" s="1100">
        <v>29378.370000000003</v>
      </c>
      <c r="H49" s="1100">
        <v>16753155.580000006</v>
      </c>
      <c r="I49" s="1100">
        <v>0</v>
      </c>
      <c r="J49" s="1100">
        <v>0</v>
      </c>
      <c r="K49" s="1100">
        <v>0</v>
      </c>
      <c r="L49" s="1109">
        <v>0</v>
      </c>
    </row>
    <row r="50" spans="1:12" ht="18.95" customHeight="1">
      <c r="A50" s="1007"/>
      <c r="B50" s="1009"/>
      <c r="C50" s="1009"/>
      <c r="D50" s="1012" t="s">
        <v>44</v>
      </c>
      <c r="E50" s="1035">
        <v>0.28940896621318585</v>
      </c>
      <c r="F50" s="969">
        <v>0.32652821051454733</v>
      </c>
      <c r="G50" s="969">
        <v>0.11431272373540857</v>
      </c>
      <c r="H50" s="969">
        <v>0.16712043951878386</v>
      </c>
      <c r="I50" s="969">
        <v>0</v>
      </c>
      <c r="J50" s="969">
        <v>0</v>
      </c>
      <c r="K50" s="969">
        <v>0</v>
      </c>
      <c r="L50" s="1036">
        <v>0</v>
      </c>
    </row>
    <row r="51" spans="1:12" ht="18.95" customHeight="1">
      <c r="A51" s="1013"/>
      <c r="B51" s="1014"/>
      <c r="C51" s="1014"/>
      <c r="D51" s="1017" t="s">
        <v>45</v>
      </c>
      <c r="E51" s="1037">
        <v>0</v>
      </c>
      <c r="F51" s="1038">
        <v>0</v>
      </c>
      <c r="G51" s="1038">
        <v>0</v>
      </c>
      <c r="H51" s="1038">
        <v>0</v>
      </c>
      <c r="I51" s="1038">
        <v>0</v>
      </c>
      <c r="J51" s="1038">
        <v>0</v>
      </c>
      <c r="K51" s="1038">
        <v>0</v>
      </c>
      <c r="L51" s="1039">
        <v>0</v>
      </c>
    </row>
    <row r="52" spans="1:12" ht="18.95" customHeight="1">
      <c r="A52" s="1007" t="s">
        <v>365</v>
      </c>
      <c r="B52" s="1008" t="s">
        <v>47</v>
      </c>
      <c r="C52" s="1009" t="s">
        <v>366</v>
      </c>
      <c r="D52" s="1010" t="s">
        <v>41</v>
      </c>
      <c r="E52" s="1105">
        <v>21000000</v>
      </c>
      <c r="F52" s="1106">
        <v>21000000</v>
      </c>
      <c r="G52" s="1106">
        <v>0</v>
      </c>
      <c r="H52" s="1106">
        <v>0</v>
      </c>
      <c r="I52" s="1106">
        <v>0</v>
      </c>
      <c r="J52" s="1107">
        <v>0</v>
      </c>
      <c r="K52" s="1107">
        <v>0</v>
      </c>
      <c r="L52" s="1110">
        <v>0</v>
      </c>
    </row>
    <row r="53" spans="1:12" ht="18.95" customHeight="1">
      <c r="A53" s="1007"/>
      <c r="B53" s="1008"/>
      <c r="C53" s="1009"/>
      <c r="D53" s="1012" t="s">
        <v>42</v>
      </c>
      <c r="E53" s="1108">
        <v>0</v>
      </c>
      <c r="F53" s="1100">
        <v>0</v>
      </c>
      <c r="G53" s="1100">
        <v>0</v>
      </c>
      <c r="H53" s="1100">
        <v>0</v>
      </c>
      <c r="I53" s="1100">
        <v>0</v>
      </c>
      <c r="J53" s="1100">
        <v>0</v>
      </c>
      <c r="K53" s="1100">
        <v>0</v>
      </c>
      <c r="L53" s="1109">
        <v>0</v>
      </c>
    </row>
    <row r="54" spans="1:12" ht="18.95" customHeight="1">
      <c r="A54" s="1007"/>
      <c r="B54" s="1008"/>
      <c r="C54" s="1009"/>
      <c r="D54" s="1012" t="s">
        <v>43</v>
      </c>
      <c r="E54" s="1108">
        <v>2393804</v>
      </c>
      <c r="F54" s="1100">
        <v>2393804</v>
      </c>
      <c r="G54" s="1100">
        <v>0</v>
      </c>
      <c r="H54" s="1100">
        <v>0</v>
      </c>
      <c r="I54" s="1100">
        <v>0</v>
      </c>
      <c r="J54" s="1100">
        <v>0</v>
      </c>
      <c r="K54" s="1100">
        <v>0</v>
      </c>
      <c r="L54" s="1109">
        <v>0</v>
      </c>
    </row>
    <row r="55" spans="1:12" ht="18.95" customHeight="1">
      <c r="A55" s="1011"/>
      <c r="B55" s="1009"/>
      <c r="C55" s="1009"/>
      <c r="D55" s="1012" t="s">
        <v>44</v>
      </c>
      <c r="E55" s="1035">
        <v>0.11399066666666667</v>
      </c>
      <c r="F55" s="969">
        <v>0.11399066666666667</v>
      </c>
      <c r="G55" s="969">
        <v>0</v>
      </c>
      <c r="H55" s="969">
        <v>0</v>
      </c>
      <c r="I55" s="969">
        <v>0</v>
      </c>
      <c r="J55" s="969">
        <v>0</v>
      </c>
      <c r="K55" s="969">
        <v>0</v>
      </c>
      <c r="L55" s="1036">
        <v>0</v>
      </c>
    </row>
    <row r="56" spans="1:12" ht="18.95" customHeight="1">
      <c r="A56" s="1013"/>
      <c r="B56" s="1014"/>
      <c r="C56" s="1014"/>
      <c r="D56" s="1017" t="s">
        <v>45</v>
      </c>
      <c r="E56" s="1037">
        <v>0</v>
      </c>
      <c r="F56" s="1038">
        <v>0</v>
      </c>
      <c r="G56" s="1038">
        <v>0</v>
      </c>
      <c r="H56" s="1038">
        <v>0</v>
      </c>
      <c r="I56" s="1038">
        <v>0</v>
      </c>
      <c r="J56" s="1038">
        <v>0</v>
      </c>
      <c r="K56" s="1038">
        <v>0</v>
      </c>
      <c r="L56" s="1039">
        <v>0</v>
      </c>
    </row>
    <row r="57" spans="1:12" ht="18.95" customHeight="1">
      <c r="A57" s="1007" t="s">
        <v>367</v>
      </c>
      <c r="B57" s="1008" t="s">
        <v>47</v>
      </c>
      <c r="C57" s="1009" t="s">
        <v>368</v>
      </c>
      <c r="D57" s="1012" t="s">
        <v>41</v>
      </c>
      <c r="E57" s="1105">
        <v>13822948000</v>
      </c>
      <c r="F57" s="1106">
        <v>5656158000</v>
      </c>
      <c r="G57" s="1106">
        <v>13135000</v>
      </c>
      <c r="H57" s="1106">
        <v>3747756000</v>
      </c>
      <c r="I57" s="1106">
        <v>3415721000</v>
      </c>
      <c r="J57" s="1107">
        <v>0</v>
      </c>
      <c r="K57" s="1107">
        <v>0</v>
      </c>
      <c r="L57" s="1110">
        <v>990178000</v>
      </c>
    </row>
    <row r="58" spans="1:12" ht="18.95" customHeight="1">
      <c r="A58" s="1007"/>
      <c r="B58" s="1008"/>
      <c r="C58" s="1009"/>
      <c r="D58" s="1012" t="s">
        <v>42</v>
      </c>
      <c r="E58" s="1108">
        <v>0</v>
      </c>
      <c r="F58" s="1100">
        <v>0</v>
      </c>
      <c r="G58" s="1100">
        <v>0</v>
      </c>
      <c r="H58" s="1100">
        <v>0</v>
      </c>
      <c r="I58" s="1100">
        <v>0</v>
      </c>
      <c r="J58" s="1100">
        <v>0</v>
      </c>
      <c r="K58" s="1100">
        <v>0</v>
      </c>
      <c r="L58" s="1109">
        <v>0</v>
      </c>
    </row>
    <row r="59" spans="1:12" ht="18.95" customHeight="1">
      <c r="A59" s="1007"/>
      <c r="B59" s="1008"/>
      <c r="C59" s="1009"/>
      <c r="D59" s="1012" t="s">
        <v>43</v>
      </c>
      <c r="E59" s="1108">
        <v>1034024943.6700001</v>
      </c>
      <c r="F59" s="1100">
        <v>383492256.38999999</v>
      </c>
      <c r="G59" s="1100">
        <v>1178206.1599999999</v>
      </c>
      <c r="H59" s="1100">
        <v>416083948.61000001</v>
      </c>
      <c r="I59" s="1100">
        <v>161300105.48000002</v>
      </c>
      <c r="J59" s="1100">
        <v>0</v>
      </c>
      <c r="K59" s="1100">
        <v>0</v>
      </c>
      <c r="L59" s="1109">
        <v>71970427.030000031</v>
      </c>
    </row>
    <row r="60" spans="1:12" ht="18.95" customHeight="1">
      <c r="A60" s="1011"/>
      <c r="B60" s="1009"/>
      <c r="C60" s="1009"/>
      <c r="D60" s="1012" t="s">
        <v>44</v>
      </c>
      <c r="E60" s="1035">
        <v>7.4804950700096684E-2</v>
      </c>
      <c r="F60" s="969">
        <v>6.78008387301062E-2</v>
      </c>
      <c r="G60" s="969">
        <v>8.9699745717548532E-2</v>
      </c>
      <c r="H60" s="969">
        <v>0.11102215528705711</v>
      </c>
      <c r="I60" s="969">
        <v>4.7222857335244894E-2</v>
      </c>
      <c r="J60" s="969">
        <v>0</v>
      </c>
      <c r="K60" s="969">
        <v>0</v>
      </c>
      <c r="L60" s="1036">
        <v>7.268433254424965E-2</v>
      </c>
    </row>
    <row r="61" spans="1:12" ht="18.95" customHeight="1">
      <c r="A61" s="1013"/>
      <c r="B61" s="1014"/>
      <c r="C61" s="1014"/>
      <c r="D61" s="1012" t="s">
        <v>45</v>
      </c>
      <c r="E61" s="1037">
        <v>0</v>
      </c>
      <c r="F61" s="1038">
        <v>0</v>
      </c>
      <c r="G61" s="1038">
        <v>0</v>
      </c>
      <c r="H61" s="1038">
        <v>0</v>
      </c>
      <c r="I61" s="1038">
        <v>0</v>
      </c>
      <c r="J61" s="1038">
        <v>0</v>
      </c>
      <c r="K61" s="1038">
        <v>0</v>
      </c>
      <c r="L61" s="1039">
        <v>0</v>
      </c>
    </row>
    <row r="62" spans="1:12" ht="18.95" customHeight="1">
      <c r="A62" s="1007" t="s">
        <v>369</v>
      </c>
      <c r="B62" s="1008" t="s">
        <v>47</v>
      </c>
      <c r="C62" s="1009" t="s">
        <v>132</v>
      </c>
      <c r="D62" s="1010" t="s">
        <v>41</v>
      </c>
      <c r="E62" s="1105">
        <v>58458000</v>
      </c>
      <c r="F62" s="1106">
        <v>55143000</v>
      </c>
      <c r="G62" s="1106">
        <v>10000</v>
      </c>
      <c r="H62" s="1106">
        <v>3105000</v>
      </c>
      <c r="I62" s="1106">
        <v>200000</v>
      </c>
      <c r="J62" s="1107">
        <v>0</v>
      </c>
      <c r="K62" s="1107">
        <v>0</v>
      </c>
      <c r="L62" s="1110">
        <v>0</v>
      </c>
    </row>
    <row r="63" spans="1:12" ht="18.95" customHeight="1">
      <c r="A63" s="1007"/>
      <c r="B63" s="1008"/>
      <c r="C63" s="1009"/>
      <c r="D63" s="1012" t="s">
        <v>42</v>
      </c>
      <c r="E63" s="1108">
        <v>0</v>
      </c>
      <c r="F63" s="1100">
        <v>0</v>
      </c>
      <c r="G63" s="1100">
        <v>0</v>
      </c>
      <c r="H63" s="1100">
        <v>0</v>
      </c>
      <c r="I63" s="1100">
        <v>0</v>
      </c>
      <c r="J63" s="1100">
        <v>0</v>
      </c>
      <c r="K63" s="1100">
        <v>0</v>
      </c>
      <c r="L63" s="1109">
        <v>0</v>
      </c>
    </row>
    <row r="64" spans="1:12" ht="18.95" customHeight="1">
      <c r="A64" s="1007"/>
      <c r="B64" s="1008"/>
      <c r="C64" s="1009"/>
      <c r="D64" s="1012" t="s">
        <v>43</v>
      </c>
      <c r="E64" s="1108">
        <v>11064971.17</v>
      </c>
      <c r="F64" s="1100">
        <v>10213002</v>
      </c>
      <c r="G64" s="1100">
        <v>0</v>
      </c>
      <c r="H64" s="1100">
        <v>851969.17</v>
      </c>
      <c r="I64" s="1100">
        <v>0</v>
      </c>
      <c r="J64" s="1100">
        <v>0</v>
      </c>
      <c r="K64" s="1100">
        <v>0</v>
      </c>
      <c r="L64" s="1109">
        <v>0</v>
      </c>
    </row>
    <row r="65" spans="1:12" ht="18.95" customHeight="1">
      <c r="A65" s="1011"/>
      <c r="B65" s="1009"/>
      <c r="C65" s="1009"/>
      <c r="D65" s="1012" t="s">
        <v>44</v>
      </c>
      <c r="E65" s="1035">
        <v>0.1892807001607992</v>
      </c>
      <c r="F65" s="969">
        <v>0.18520940101191447</v>
      </c>
      <c r="G65" s="969">
        <v>0</v>
      </c>
      <c r="H65" s="969">
        <v>0.27438620611916265</v>
      </c>
      <c r="I65" s="969">
        <v>0</v>
      </c>
      <c r="J65" s="969">
        <v>0</v>
      </c>
      <c r="K65" s="969">
        <v>0</v>
      </c>
      <c r="L65" s="1036">
        <v>0</v>
      </c>
    </row>
    <row r="66" spans="1:12" ht="18.95" customHeight="1">
      <c r="A66" s="1013"/>
      <c r="B66" s="1014"/>
      <c r="C66" s="1014"/>
      <c r="D66" s="1017" t="s">
        <v>45</v>
      </c>
      <c r="E66" s="1037">
        <v>0</v>
      </c>
      <c r="F66" s="1038">
        <v>0</v>
      </c>
      <c r="G66" s="1038">
        <v>0</v>
      </c>
      <c r="H66" s="1038">
        <v>0</v>
      </c>
      <c r="I66" s="1038">
        <v>0</v>
      </c>
      <c r="J66" s="1038">
        <v>0</v>
      </c>
      <c r="K66" s="1038">
        <v>0</v>
      </c>
      <c r="L66" s="1039">
        <v>0</v>
      </c>
    </row>
    <row r="67" spans="1:12" ht="18.95" customHeight="1">
      <c r="A67" s="1007" t="s">
        <v>370</v>
      </c>
      <c r="B67" s="1008" t="s">
        <v>47</v>
      </c>
      <c r="C67" s="1009" t="s">
        <v>371</v>
      </c>
      <c r="D67" s="1010" t="s">
        <v>41</v>
      </c>
      <c r="E67" s="1105">
        <v>741233000</v>
      </c>
      <c r="F67" s="1106">
        <v>729207000</v>
      </c>
      <c r="G67" s="1106">
        <v>321000</v>
      </c>
      <c r="H67" s="1106">
        <v>11233000</v>
      </c>
      <c r="I67" s="1106">
        <v>472000</v>
      </c>
      <c r="J67" s="1107">
        <v>0</v>
      </c>
      <c r="K67" s="1107">
        <v>0</v>
      </c>
      <c r="L67" s="1110">
        <v>0</v>
      </c>
    </row>
    <row r="68" spans="1:12" ht="18.95" customHeight="1">
      <c r="A68" s="1007"/>
      <c r="B68" s="1008"/>
      <c r="C68" s="1009"/>
      <c r="D68" s="1012" t="s">
        <v>42</v>
      </c>
      <c r="E68" s="1108">
        <v>0</v>
      </c>
      <c r="F68" s="1100">
        <v>0</v>
      </c>
      <c r="G68" s="1100">
        <v>0</v>
      </c>
      <c r="H68" s="1100">
        <v>0</v>
      </c>
      <c r="I68" s="1100">
        <v>0</v>
      </c>
      <c r="J68" s="1100">
        <v>0</v>
      </c>
      <c r="K68" s="1100">
        <v>0</v>
      </c>
      <c r="L68" s="1109">
        <v>0</v>
      </c>
    </row>
    <row r="69" spans="1:12" ht="18.95" customHeight="1">
      <c r="A69" s="1007"/>
      <c r="B69" s="1008"/>
      <c r="C69" s="1009"/>
      <c r="D69" s="1012" t="s">
        <v>43</v>
      </c>
      <c r="E69" s="1108">
        <v>46709916.649999999</v>
      </c>
      <c r="F69" s="1100">
        <v>43540459.460000001</v>
      </c>
      <c r="G69" s="1100">
        <v>5186</v>
      </c>
      <c r="H69" s="1100">
        <v>3164271.19</v>
      </c>
      <c r="I69" s="1100">
        <v>0</v>
      </c>
      <c r="J69" s="1100">
        <v>0</v>
      </c>
      <c r="K69" s="1100">
        <v>0</v>
      </c>
      <c r="L69" s="1109">
        <v>0</v>
      </c>
    </row>
    <row r="70" spans="1:12" ht="18.95" customHeight="1">
      <c r="A70" s="1011"/>
      <c r="B70" s="1009"/>
      <c r="C70" s="1009"/>
      <c r="D70" s="1012" t="s">
        <v>44</v>
      </c>
      <c r="E70" s="1035">
        <v>6.3016509855875272E-2</v>
      </c>
      <c r="F70" s="969">
        <v>5.9709327337779262E-2</v>
      </c>
      <c r="G70" s="969">
        <v>1.615576323987539E-2</v>
      </c>
      <c r="H70" s="969">
        <v>0.28169422149025192</v>
      </c>
      <c r="I70" s="969">
        <v>0</v>
      </c>
      <c r="J70" s="969">
        <v>0</v>
      </c>
      <c r="K70" s="969">
        <v>0</v>
      </c>
      <c r="L70" s="1036">
        <v>0</v>
      </c>
    </row>
    <row r="71" spans="1:12" ht="18.95" customHeight="1">
      <c r="A71" s="1013"/>
      <c r="B71" s="1014"/>
      <c r="C71" s="1014"/>
      <c r="D71" s="1015" t="s">
        <v>45</v>
      </c>
      <c r="E71" s="1037">
        <v>0</v>
      </c>
      <c r="F71" s="1038">
        <v>0</v>
      </c>
      <c r="G71" s="1038">
        <v>0</v>
      </c>
      <c r="H71" s="1038">
        <v>0</v>
      </c>
      <c r="I71" s="1038">
        <v>0</v>
      </c>
      <c r="J71" s="1038">
        <v>0</v>
      </c>
      <c r="K71" s="1038">
        <v>0</v>
      </c>
      <c r="L71" s="1039">
        <v>0</v>
      </c>
    </row>
    <row r="72" spans="1:12" ht="18.95" customHeight="1">
      <c r="A72" s="1024" t="s">
        <v>372</v>
      </c>
      <c r="B72" s="1020" t="s">
        <v>47</v>
      </c>
      <c r="C72" s="1025" t="s">
        <v>373</v>
      </c>
      <c r="D72" s="1022" t="s">
        <v>41</v>
      </c>
      <c r="E72" s="1105">
        <v>499310000</v>
      </c>
      <c r="F72" s="1106">
        <v>348091000</v>
      </c>
      <c r="G72" s="1106">
        <v>224000</v>
      </c>
      <c r="H72" s="1106">
        <v>131526000</v>
      </c>
      <c r="I72" s="1106">
        <v>2965000</v>
      </c>
      <c r="J72" s="1107">
        <v>0</v>
      </c>
      <c r="K72" s="1107">
        <v>0</v>
      </c>
      <c r="L72" s="1110">
        <v>16504000</v>
      </c>
    </row>
    <row r="73" spans="1:12" ht="18.95" customHeight="1">
      <c r="A73" s="1007"/>
      <c r="B73" s="1008"/>
      <c r="C73" s="1009"/>
      <c r="D73" s="1012" t="s">
        <v>42</v>
      </c>
      <c r="E73" s="1108">
        <v>0</v>
      </c>
      <c r="F73" s="1100">
        <v>0</v>
      </c>
      <c r="G73" s="1100">
        <v>0</v>
      </c>
      <c r="H73" s="1100">
        <v>0</v>
      </c>
      <c r="I73" s="1100">
        <v>0</v>
      </c>
      <c r="J73" s="1100">
        <v>0</v>
      </c>
      <c r="K73" s="1100">
        <v>0</v>
      </c>
      <c r="L73" s="1109">
        <v>0</v>
      </c>
    </row>
    <row r="74" spans="1:12" ht="18.95" customHeight="1">
      <c r="A74" s="1007"/>
      <c r="B74" s="1008"/>
      <c r="C74" s="1009"/>
      <c r="D74" s="1012" t="s">
        <v>43</v>
      </c>
      <c r="E74" s="1108">
        <v>74607668.109999999</v>
      </c>
      <c r="F74" s="1100">
        <v>55563476.640000001</v>
      </c>
      <c r="G74" s="1100">
        <v>39243.97</v>
      </c>
      <c r="H74" s="1100">
        <v>17052367.220000003</v>
      </c>
      <c r="I74" s="1100">
        <v>114087</v>
      </c>
      <c r="J74" s="1100">
        <v>0</v>
      </c>
      <c r="K74" s="1100">
        <v>0</v>
      </c>
      <c r="L74" s="1109">
        <v>1838493.2799999996</v>
      </c>
    </row>
    <row r="75" spans="1:12" ht="18.95" customHeight="1">
      <c r="A75" s="1011"/>
      <c r="B75" s="1009"/>
      <c r="C75" s="1009" t="s">
        <v>4</v>
      </c>
      <c r="D75" s="1012" t="s">
        <v>44</v>
      </c>
      <c r="E75" s="1035">
        <v>0.14942153794236046</v>
      </c>
      <c r="F75" s="969">
        <v>0.15962342215110417</v>
      </c>
      <c r="G75" s="969">
        <v>0.17519629464285716</v>
      </c>
      <c r="H75" s="969">
        <v>0.12965016209722793</v>
      </c>
      <c r="I75" s="969">
        <v>3.8477908937605394E-2</v>
      </c>
      <c r="J75" s="969">
        <v>0</v>
      </c>
      <c r="K75" s="969">
        <v>0</v>
      </c>
      <c r="L75" s="1036">
        <v>0.11139682985942799</v>
      </c>
    </row>
    <row r="76" spans="1:12" ht="18.95" customHeight="1">
      <c r="A76" s="1013"/>
      <c r="B76" s="1014"/>
      <c r="C76" s="1014"/>
      <c r="D76" s="1018" t="s">
        <v>45</v>
      </c>
      <c r="E76" s="1037">
        <v>0</v>
      </c>
      <c r="F76" s="1038">
        <v>0</v>
      </c>
      <c r="G76" s="1038">
        <v>0</v>
      </c>
      <c r="H76" s="1038">
        <v>0</v>
      </c>
      <c r="I76" s="1038">
        <v>0</v>
      </c>
      <c r="J76" s="1038">
        <v>0</v>
      </c>
      <c r="K76" s="1038">
        <v>0</v>
      </c>
      <c r="L76" s="1039">
        <v>0</v>
      </c>
    </row>
    <row r="77" spans="1:12" ht="18.95" customHeight="1">
      <c r="A77" s="1007" t="s">
        <v>374</v>
      </c>
      <c r="B77" s="1008" t="s">
        <v>47</v>
      </c>
      <c r="C77" s="1009" t="s">
        <v>375</v>
      </c>
      <c r="D77" s="1023" t="s">
        <v>41</v>
      </c>
      <c r="E77" s="1105">
        <v>23781000</v>
      </c>
      <c r="F77" s="1106">
        <v>0</v>
      </c>
      <c r="G77" s="1106">
        <v>36000</v>
      </c>
      <c r="H77" s="1106">
        <v>22929000</v>
      </c>
      <c r="I77" s="1106">
        <v>0</v>
      </c>
      <c r="J77" s="1107">
        <v>0</v>
      </c>
      <c r="K77" s="1107">
        <v>0</v>
      </c>
      <c r="L77" s="1110">
        <v>816000</v>
      </c>
    </row>
    <row r="78" spans="1:12" ht="18.95" customHeight="1">
      <c r="A78" s="1007"/>
      <c r="B78" s="1008"/>
      <c r="C78" s="1009"/>
      <c r="D78" s="1012" t="s">
        <v>42</v>
      </c>
      <c r="E78" s="1108">
        <v>0</v>
      </c>
      <c r="F78" s="1100">
        <v>0</v>
      </c>
      <c r="G78" s="1100">
        <v>0</v>
      </c>
      <c r="H78" s="1100">
        <v>0</v>
      </c>
      <c r="I78" s="1100">
        <v>0</v>
      </c>
      <c r="J78" s="1100">
        <v>0</v>
      </c>
      <c r="K78" s="1100">
        <v>0</v>
      </c>
      <c r="L78" s="1109">
        <v>0</v>
      </c>
    </row>
    <row r="79" spans="1:12" ht="18.95" customHeight="1">
      <c r="A79" s="1007"/>
      <c r="B79" s="1008"/>
      <c r="C79" s="1009"/>
      <c r="D79" s="1012" t="s">
        <v>43</v>
      </c>
      <c r="E79" s="1108">
        <v>3620115.3200000003</v>
      </c>
      <c r="F79" s="1100">
        <v>0</v>
      </c>
      <c r="G79" s="1100">
        <v>1850</v>
      </c>
      <c r="H79" s="1100">
        <v>3493263.1700000004</v>
      </c>
      <c r="I79" s="1100">
        <v>0</v>
      </c>
      <c r="J79" s="1100">
        <v>0</v>
      </c>
      <c r="K79" s="1100">
        <v>0</v>
      </c>
      <c r="L79" s="1109">
        <v>125002.15</v>
      </c>
    </row>
    <row r="80" spans="1:12" ht="18.95" customHeight="1">
      <c r="A80" s="1011"/>
      <c r="B80" s="1009"/>
      <c r="C80" s="1009"/>
      <c r="D80" s="1012" t="s">
        <v>44</v>
      </c>
      <c r="E80" s="1035">
        <v>0.1522272116395442</v>
      </c>
      <c r="F80" s="969">
        <v>0</v>
      </c>
      <c r="G80" s="969">
        <v>5.1388888888888887E-2</v>
      </c>
      <c r="H80" s="969">
        <v>0.15235130925901699</v>
      </c>
      <c r="I80" s="969">
        <v>0</v>
      </c>
      <c r="J80" s="969">
        <v>0</v>
      </c>
      <c r="K80" s="969">
        <v>0</v>
      </c>
      <c r="L80" s="1036">
        <v>0.15318890931372547</v>
      </c>
    </row>
    <row r="81" spans="1:12" ht="18.95" customHeight="1">
      <c r="A81" s="1013"/>
      <c r="B81" s="1014"/>
      <c r="C81" s="1014"/>
      <c r="D81" s="1012" t="s">
        <v>45</v>
      </c>
      <c r="E81" s="1037">
        <v>0</v>
      </c>
      <c r="F81" s="1038">
        <v>0</v>
      </c>
      <c r="G81" s="1038">
        <v>0</v>
      </c>
      <c r="H81" s="1038">
        <v>0</v>
      </c>
      <c r="I81" s="1038">
        <v>0</v>
      </c>
      <c r="J81" s="1038">
        <v>0</v>
      </c>
      <c r="K81" s="1038">
        <v>0</v>
      </c>
      <c r="L81" s="1039">
        <v>0</v>
      </c>
    </row>
    <row r="82" spans="1:12" ht="18.95" customHeight="1">
      <c r="A82" s="1007" t="s">
        <v>376</v>
      </c>
      <c r="B82" s="1008" t="s">
        <v>47</v>
      </c>
      <c r="C82" s="1009" t="s">
        <v>713</v>
      </c>
      <c r="D82" s="1010" t="s">
        <v>41</v>
      </c>
      <c r="E82" s="1105">
        <v>24808355000</v>
      </c>
      <c r="F82" s="1106">
        <v>22615953000</v>
      </c>
      <c r="G82" s="1106">
        <v>70189000</v>
      </c>
      <c r="H82" s="1106">
        <v>906404000</v>
      </c>
      <c r="I82" s="1106">
        <v>772023000</v>
      </c>
      <c r="J82" s="1107">
        <v>0</v>
      </c>
      <c r="K82" s="1107">
        <v>0</v>
      </c>
      <c r="L82" s="1110">
        <v>443786000</v>
      </c>
    </row>
    <row r="83" spans="1:12" ht="18.95" customHeight="1">
      <c r="A83" s="1007"/>
      <c r="B83" s="1008"/>
      <c r="C83" s="1009"/>
      <c r="D83" s="1012" t="s">
        <v>42</v>
      </c>
      <c r="E83" s="1108">
        <v>0</v>
      </c>
      <c r="F83" s="1100">
        <v>0</v>
      </c>
      <c r="G83" s="1100">
        <v>0</v>
      </c>
      <c r="H83" s="1100">
        <v>0</v>
      </c>
      <c r="I83" s="1100">
        <v>0</v>
      </c>
      <c r="J83" s="1100">
        <v>0</v>
      </c>
      <c r="K83" s="1100">
        <v>0</v>
      </c>
      <c r="L83" s="1109">
        <v>0</v>
      </c>
    </row>
    <row r="84" spans="1:12" ht="18.95" customHeight="1">
      <c r="A84" s="1007"/>
      <c r="B84" s="1008"/>
      <c r="C84" s="1009"/>
      <c r="D84" s="1012" t="s">
        <v>43</v>
      </c>
      <c r="E84" s="1108">
        <v>4069704528.6600003</v>
      </c>
      <c r="F84" s="1100">
        <v>3731922498.5</v>
      </c>
      <c r="G84" s="1100">
        <v>15638140.07</v>
      </c>
      <c r="H84" s="1100">
        <v>232154305.05000001</v>
      </c>
      <c r="I84" s="1100">
        <v>53385858.920000002</v>
      </c>
      <c r="J84" s="1100">
        <v>0</v>
      </c>
      <c r="K84" s="1100">
        <v>0</v>
      </c>
      <c r="L84" s="1109">
        <v>36603726.119999997</v>
      </c>
    </row>
    <row r="85" spans="1:12" ht="18.95" customHeight="1">
      <c r="A85" s="1011"/>
      <c r="B85" s="1009"/>
      <c r="C85" s="1009"/>
      <c r="D85" s="1012" t="s">
        <v>44</v>
      </c>
      <c r="E85" s="1035">
        <v>0.16404572284861291</v>
      </c>
      <c r="F85" s="969">
        <v>0.16501283401588251</v>
      </c>
      <c r="G85" s="969">
        <v>0.22280043981250625</v>
      </c>
      <c r="H85" s="969">
        <v>0.25612674375885369</v>
      </c>
      <c r="I85" s="969">
        <v>6.9150606808346379E-2</v>
      </c>
      <c r="J85" s="969">
        <v>0</v>
      </c>
      <c r="K85" s="969">
        <v>0</v>
      </c>
      <c r="L85" s="1036">
        <v>8.2480578747414282E-2</v>
      </c>
    </row>
    <row r="86" spans="1:12" ht="18.95" customHeight="1">
      <c r="A86" s="1013"/>
      <c r="B86" s="1014"/>
      <c r="C86" s="1014"/>
      <c r="D86" s="1017" t="s">
        <v>45</v>
      </c>
      <c r="E86" s="1037">
        <v>0</v>
      </c>
      <c r="F86" s="1038">
        <v>0</v>
      </c>
      <c r="G86" s="1038">
        <v>0</v>
      </c>
      <c r="H86" s="1038">
        <v>0</v>
      </c>
      <c r="I86" s="1038">
        <v>0</v>
      </c>
      <c r="J86" s="1038">
        <v>0</v>
      </c>
      <c r="K86" s="1038">
        <v>0</v>
      </c>
      <c r="L86" s="1039">
        <v>0</v>
      </c>
    </row>
    <row r="87" spans="1:12" ht="18.95" customHeight="1">
      <c r="A87" s="1007" t="s">
        <v>377</v>
      </c>
      <c r="B87" s="1008" t="s">
        <v>47</v>
      </c>
      <c r="C87" s="1009" t="s">
        <v>83</v>
      </c>
      <c r="D87" s="1012" t="s">
        <v>41</v>
      </c>
      <c r="E87" s="1105">
        <v>15930575000</v>
      </c>
      <c r="F87" s="1106">
        <v>768178000</v>
      </c>
      <c r="G87" s="1106">
        <v>394540000</v>
      </c>
      <c r="H87" s="1106">
        <v>13543075000</v>
      </c>
      <c r="I87" s="1106">
        <v>354507000</v>
      </c>
      <c r="J87" s="1107">
        <v>0</v>
      </c>
      <c r="K87" s="1107">
        <v>0</v>
      </c>
      <c r="L87" s="1110">
        <v>870275000</v>
      </c>
    </row>
    <row r="88" spans="1:12" ht="18.95" customHeight="1">
      <c r="A88" s="1007"/>
      <c r="B88" s="1008"/>
      <c r="C88" s="1009"/>
      <c r="D88" s="1012" t="s">
        <v>42</v>
      </c>
      <c r="E88" s="1108">
        <v>0</v>
      </c>
      <c r="F88" s="1100">
        <v>0</v>
      </c>
      <c r="G88" s="1100">
        <v>0</v>
      </c>
      <c r="H88" s="1100">
        <v>0</v>
      </c>
      <c r="I88" s="1100">
        <v>0</v>
      </c>
      <c r="J88" s="1100">
        <v>0</v>
      </c>
      <c r="K88" s="1100">
        <v>0</v>
      </c>
      <c r="L88" s="1109">
        <v>0</v>
      </c>
    </row>
    <row r="89" spans="1:12" ht="18.95" customHeight="1">
      <c r="A89" s="1007"/>
      <c r="B89" s="1008"/>
      <c r="C89" s="1009"/>
      <c r="D89" s="1012" t="s">
        <v>43</v>
      </c>
      <c r="E89" s="1108">
        <v>2524048200.4599915</v>
      </c>
      <c r="F89" s="1100">
        <v>139889699.90999997</v>
      </c>
      <c r="G89" s="1100">
        <v>10463902.77</v>
      </c>
      <c r="H89" s="1100">
        <v>2258519457.4599915</v>
      </c>
      <c r="I89" s="1100">
        <v>15371565.4</v>
      </c>
      <c r="J89" s="1100">
        <v>0</v>
      </c>
      <c r="K89" s="1100">
        <v>0</v>
      </c>
      <c r="L89" s="1109">
        <v>99803574.920000046</v>
      </c>
    </row>
    <row r="90" spans="1:12" ht="18.95" customHeight="1">
      <c r="A90" s="1007"/>
      <c r="B90" s="1009"/>
      <c r="C90" s="1009"/>
      <c r="D90" s="1012" t="s">
        <v>44</v>
      </c>
      <c r="E90" s="1035">
        <v>0.15844049574230631</v>
      </c>
      <c r="F90" s="969">
        <v>0.18210583993553572</v>
      </c>
      <c r="G90" s="969">
        <v>2.6521779211233335E-2</v>
      </c>
      <c r="H90" s="969">
        <v>0.16676563169442624</v>
      </c>
      <c r="I90" s="969">
        <v>4.3360400217767207E-2</v>
      </c>
      <c r="J90" s="969">
        <v>0</v>
      </c>
      <c r="K90" s="969">
        <v>0</v>
      </c>
      <c r="L90" s="1036">
        <v>0.11468050319726529</v>
      </c>
    </row>
    <row r="91" spans="1:12" ht="18.95" customHeight="1">
      <c r="A91" s="1013"/>
      <c r="B91" s="1014"/>
      <c r="C91" s="1014"/>
      <c r="D91" s="1015" t="s">
        <v>45</v>
      </c>
      <c r="E91" s="1037">
        <v>0</v>
      </c>
      <c r="F91" s="1038">
        <v>0</v>
      </c>
      <c r="G91" s="1038">
        <v>0</v>
      </c>
      <c r="H91" s="1038">
        <v>0</v>
      </c>
      <c r="I91" s="1038">
        <v>0</v>
      </c>
      <c r="J91" s="1038">
        <v>0</v>
      </c>
      <c r="K91" s="1038">
        <v>0</v>
      </c>
      <c r="L91" s="1039">
        <v>0</v>
      </c>
    </row>
    <row r="92" spans="1:12" ht="18.95" customHeight="1">
      <c r="A92" s="1007" t="s">
        <v>378</v>
      </c>
      <c r="B92" s="1008" t="s">
        <v>47</v>
      </c>
      <c r="C92" s="1009" t="s">
        <v>379</v>
      </c>
      <c r="D92" s="1010" t="s">
        <v>41</v>
      </c>
      <c r="E92" s="1105">
        <v>3010942000</v>
      </c>
      <c r="F92" s="1106">
        <v>118550000</v>
      </c>
      <c r="G92" s="1106">
        <v>137762000</v>
      </c>
      <c r="H92" s="1106">
        <v>2575849000</v>
      </c>
      <c r="I92" s="1106">
        <v>178767000</v>
      </c>
      <c r="J92" s="1107">
        <v>0</v>
      </c>
      <c r="K92" s="1107">
        <v>0</v>
      </c>
      <c r="L92" s="1110">
        <v>14000</v>
      </c>
    </row>
    <row r="93" spans="1:12" ht="18.95" customHeight="1">
      <c r="A93" s="1007"/>
      <c r="B93" s="1008"/>
      <c r="C93" s="1009" t="s">
        <v>380</v>
      </c>
      <c r="D93" s="1012" t="s">
        <v>42</v>
      </c>
      <c r="E93" s="1108">
        <v>0</v>
      </c>
      <c r="F93" s="1100">
        <v>0</v>
      </c>
      <c r="G93" s="1100">
        <v>0</v>
      </c>
      <c r="H93" s="1100">
        <v>0</v>
      </c>
      <c r="I93" s="1100">
        <v>0</v>
      </c>
      <c r="J93" s="1100">
        <v>0</v>
      </c>
      <c r="K93" s="1100">
        <v>0</v>
      </c>
      <c r="L93" s="1109">
        <v>0</v>
      </c>
    </row>
    <row r="94" spans="1:12" ht="18.95" customHeight="1">
      <c r="A94" s="1007"/>
      <c r="B94" s="1008"/>
      <c r="C94" s="1009" t="s">
        <v>381</v>
      </c>
      <c r="D94" s="1012" t="s">
        <v>43</v>
      </c>
      <c r="E94" s="1108">
        <v>415089436.35999978</v>
      </c>
      <c r="F94" s="1100">
        <v>2423760.9900000002</v>
      </c>
      <c r="G94" s="1100">
        <v>27554311.220000003</v>
      </c>
      <c r="H94" s="1100">
        <v>382297598.94999981</v>
      </c>
      <c r="I94" s="1100">
        <v>2813765.2</v>
      </c>
      <c r="J94" s="1100">
        <v>0</v>
      </c>
      <c r="K94" s="1100">
        <v>0</v>
      </c>
      <c r="L94" s="1109">
        <v>0</v>
      </c>
    </row>
    <row r="95" spans="1:12" ht="18.95" customHeight="1">
      <c r="A95" s="1011"/>
      <c r="B95" s="1009"/>
      <c r="C95" s="1009" t="s">
        <v>382</v>
      </c>
      <c r="D95" s="1012" t="s">
        <v>44</v>
      </c>
      <c r="E95" s="1035">
        <v>0.13786032290226771</v>
      </c>
      <c r="F95" s="969">
        <v>2.0445052636018559E-2</v>
      </c>
      <c r="G95" s="969">
        <v>0.2000138733467865</v>
      </c>
      <c r="H95" s="969">
        <v>0.14841615286843282</v>
      </c>
      <c r="I95" s="969">
        <v>1.5739846839741115E-2</v>
      </c>
      <c r="J95" s="969">
        <v>0</v>
      </c>
      <c r="K95" s="969">
        <v>0</v>
      </c>
      <c r="L95" s="1036">
        <v>0</v>
      </c>
    </row>
    <row r="96" spans="1:12" ht="18.95" customHeight="1">
      <c r="A96" s="1013"/>
      <c r="B96" s="1014"/>
      <c r="C96" s="1014"/>
      <c r="D96" s="1017" t="s">
        <v>45</v>
      </c>
      <c r="E96" s="1037">
        <v>0</v>
      </c>
      <c r="F96" s="1038">
        <v>0</v>
      </c>
      <c r="G96" s="1038">
        <v>0</v>
      </c>
      <c r="H96" s="1038">
        <v>0</v>
      </c>
      <c r="I96" s="1038">
        <v>0</v>
      </c>
      <c r="J96" s="1038">
        <v>0</v>
      </c>
      <c r="K96" s="1038">
        <v>0</v>
      </c>
      <c r="L96" s="1039">
        <v>0</v>
      </c>
    </row>
    <row r="97" spans="1:12" ht="18.95" customHeight="1">
      <c r="A97" s="1007" t="s">
        <v>383</v>
      </c>
      <c r="B97" s="1008" t="s">
        <v>47</v>
      </c>
      <c r="C97" s="1009" t="s">
        <v>113</v>
      </c>
      <c r="D97" s="1012" t="s">
        <v>41</v>
      </c>
      <c r="E97" s="1105">
        <v>40956841000</v>
      </c>
      <c r="F97" s="1106">
        <v>1571360000</v>
      </c>
      <c r="G97" s="1106">
        <v>1531961000</v>
      </c>
      <c r="H97" s="1106">
        <v>23530371000</v>
      </c>
      <c r="I97" s="1106">
        <v>14323149000</v>
      </c>
      <c r="J97" s="1107">
        <v>0</v>
      </c>
      <c r="K97" s="1107">
        <v>0</v>
      </c>
      <c r="L97" s="1110">
        <v>0</v>
      </c>
    </row>
    <row r="98" spans="1:12" ht="18.95" customHeight="1">
      <c r="A98" s="1007"/>
      <c r="B98" s="1008"/>
      <c r="C98" s="1009"/>
      <c r="D98" s="1012" t="s">
        <v>42</v>
      </c>
      <c r="E98" s="1108">
        <v>0</v>
      </c>
      <c r="F98" s="1100">
        <v>0</v>
      </c>
      <c r="G98" s="1100">
        <v>0</v>
      </c>
      <c r="H98" s="1100">
        <v>0</v>
      </c>
      <c r="I98" s="1100">
        <v>0</v>
      </c>
      <c r="J98" s="1100">
        <v>0</v>
      </c>
      <c r="K98" s="1100">
        <v>0</v>
      </c>
      <c r="L98" s="1109">
        <v>0</v>
      </c>
    </row>
    <row r="99" spans="1:12" ht="18.95" customHeight="1">
      <c r="A99" s="1007"/>
      <c r="B99" s="1008"/>
      <c r="C99" s="1009"/>
      <c r="D99" s="1012" t="s">
        <v>43</v>
      </c>
      <c r="E99" s="1108">
        <v>4632206965.0900011</v>
      </c>
      <c r="F99" s="1100">
        <v>216758001.84</v>
      </c>
      <c r="G99" s="1100">
        <v>193993212.30000004</v>
      </c>
      <c r="H99" s="1100">
        <v>2488670503.0900016</v>
      </c>
      <c r="I99" s="1100">
        <v>1732785247.8599999</v>
      </c>
      <c r="J99" s="1100">
        <v>0</v>
      </c>
      <c r="K99" s="1100">
        <v>0</v>
      </c>
      <c r="L99" s="1109">
        <v>0</v>
      </c>
    </row>
    <row r="100" spans="1:12" ht="18.95" customHeight="1">
      <c r="A100" s="1011"/>
      <c r="B100" s="1009"/>
      <c r="C100" s="1009"/>
      <c r="D100" s="1012" t="s">
        <v>44</v>
      </c>
      <c r="E100" s="1035">
        <v>0.1130997130635637</v>
      </c>
      <c r="F100" s="969">
        <v>0.13794292958965482</v>
      </c>
      <c r="G100" s="969">
        <v>0.12663064679844985</v>
      </c>
      <c r="H100" s="969">
        <v>0.10576418463992776</v>
      </c>
      <c r="I100" s="969">
        <v>0.12097795309257761</v>
      </c>
      <c r="J100" s="969">
        <v>0</v>
      </c>
      <c r="K100" s="969">
        <v>0</v>
      </c>
      <c r="L100" s="1036">
        <v>0</v>
      </c>
    </row>
    <row r="101" spans="1:12" ht="18.95" customHeight="1">
      <c r="A101" s="1013"/>
      <c r="B101" s="1014"/>
      <c r="C101" s="1014"/>
      <c r="D101" s="1015" t="s">
        <v>45</v>
      </c>
      <c r="E101" s="1037">
        <v>0</v>
      </c>
      <c r="F101" s="1038">
        <v>0</v>
      </c>
      <c r="G101" s="1038">
        <v>0</v>
      </c>
      <c r="H101" s="1038">
        <v>0</v>
      </c>
      <c r="I101" s="1038">
        <v>0</v>
      </c>
      <c r="J101" s="1038">
        <v>0</v>
      </c>
      <c r="K101" s="1038">
        <v>0</v>
      </c>
      <c r="L101" s="1039">
        <v>0</v>
      </c>
    </row>
    <row r="102" spans="1:12" ht="18.95" customHeight="1">
      <c r="A102" s="1024" t="s">
        <v>384</v>
      </c>
      <c r="B102" s="1020" t="s">
        <v>47</v>
      </c>
      <c r="C102" s="1025" t="s">
        <v>385</v>
      </c>
      <c r="D102" s="1022" t="s">
        <v>41</v>
      </c>
      <c r="E102" s="1105">
        <v>78490033000</v>
      </c>
      <c r="F102" s="1106">
        <v>55787227000</v>
      </c>
      <c r="G102" s="1106">
        <v>22582458000</v>
      </c>
      <c r="H102" s="1106">
        <v>119352000</v>
      </c>
      <c r="I102" s="1106">
        <v>996000</v>
      </c>
      <c r="J102" s="1107">
        <v>0</v>
      </c>
      <c r="K102" s="1107">
        <v>0</v>
      </c>
      <c r="L102" s="1110">
        <v>0</v>
      </c>
    </row>
    <row r="103" spans="1:12" ht="18.95" customHeight="1">
      <c r="A103" s="1007"/>
      <c r="B103" s="1008"/>
      <c r="C103" s="1009" t="s">
        <v>386</v>
      </c>
      <c r="D103" s="1012" t="s">
        <v>42</v>
      </c>
      <c r="E103" s="1108">
        <v>0</v>
      </c>
      <c r="F103" s="1100">
        <v>0</v>
      </c>
      <c r="G103" s="1100">
        <v>0</v>
      </c>
      <c r="H103" s="1100">
        <v>0</v>
      </c>
      <c r="I103" s="1100">
        <v>0</v>
      </c>
      <c r="J103" s="1100">
        <v>0</v>
      </c>
      <c r="K103" s="1100">
        <v>0</v>
      </c>
      <c r="L103" s="1109">
        <v>0</v>
      </c>
    </row>
    <row r="104" spans="1:12" ht="18.95" customHeight="1">
      <c r="A104" s="1007"/>
      <c r="B104" s="1008"/>
      <c r="C104" s="1009"/>
      <c r="D104" s="1012" t="s">
        <v>43</v>
      </c>
      <c r="E104" s="1108">
        <v>12270362093.710001</v>
      </c>
      <c r="F104" s="1100">
        <v>8575110511.7400007</v>
      </c>
      <c r="G104" s="1100">
        <v>3681466618.8600001</v>
      </c>
      <c r="H104" s="1100">
        <v>13784963.110000005</v>
      </c>
      <c r="I104" s="1100">
        <v>0</v>
      </c>
      <c r="J104" s="1100">
        <v>0</v>
      </c>
      <c r="K104" s="1100">
        <v>0</v>
      </c>
      <c r="L104" s="1109">
        <v>0</v>
      </c>
    </row>
    <row r="105" spans="1:12" ht="18.95" customHeight="1">
      <c r="A105" s="1011"/>
      <c r="B105" s="1009"/>
      <c r="C105" s="1009"/>
      <c r="D105" s="1012" t="s">
        <v>44</v>
      </c>
      <c r="E105" s="1035">
        <v>0.15633019409878451</v>
      </c>
      <c r="F105" s="969">
        <v>0.15371100111751387</v>
      </c>
      <c r="G105" s="969">
        <v>0.16302329085965753</v>
      </c>
      <c r="H105" s="969">
        <v>0.11549838385615661</v>
      </c>
      <c r="I105" s="969">
        <v>0</v>
      </c>
      <c r="J105" s="969">
        <v>0</v>
      </c>
      <c r="K105" s="969">
        <v>0</v>
      </c>
      <c r="L105" s="1036">
        <v>0</v>
      </c>
    </row>
    <row r="106" spans="1:12" ht="18.95" customHeight="1">
      <c r="A106" s="1013"/>
      <c r="B106" s="1014"/>
      <c r="C106" s="1014"/>
      <c r="D106" s="1018" t="s">
        <v>45</v>
      </c>
      <c r="E106" s="1037">
        <v>0</v>
      </c>
      <c r="F106" s="1038">
        <v>0</v>
      </c>
      <c r="G106" s="1038">
        <v>0</v>
      </c>
      <c r="H106" s="1038">
        <v>0</v>
      </c>
      <c r="I106" s="1038">
        <v>0</v>
      </c>
      <c r="J106" s="1038">
        <v>0</v>
      </c>
      <c r="K106" s="1038">
        <v>0</v>
      </c>
      <c r="L106" s="1039">
        <v>0</v>
      </c>
    </row>
    <row r="107" spans="1:12" ht="18.95" customHeight="1">
      <c r="A107" s="1007" t="s">
        <v>387</v>
      </c>
      <c r="B107" s="1008" t="s">
        <v>47</v>
      </c>
      <c r="C107" s="1009" t="s">
        <v>388</v>
      </c>
      <c r="D107" s="1023" t="s">
        <v>41</v>
      </c>
      <c r="E107" s="1105">
        <v>17034922000</v>
      </c>
      <c r="F107" s="1106">
        <v>2723763000</v>
      </c>
      <c r="G107" s="1106">
        <v>254846000</v>
      </c>
      <c r="H107" s="1106">
        <v>13527034000</v>
      </c>
      <c r="I107" s="1106">
        <v>467424000</v>
      </c>
      <c r="J107" s="1107">
        <v>0</v>
      </c>
      <c r="K107" s="1107">
        <v>0</v>
      </c>
      <c r="L107" s="1110">
        <v>61855000</v>
      </c>
    </row>
    <row r="108" spans="1:12" ht="18.95" customHeight="1">
      <c r="A108" s="1007"/>
      <c r="B108" s="1008"/>
      <c r="C108" s="1009" t="s">
        <v>389</v>
      </c>
      <c r="D108" s="1012" t="s">
        <v>42</v>
      </c>
      <c r="E108" s="1108">
        <v>0</v>
      </c>
      <c r="F108" s="1100">
        <v>0</v>
      </c>
      <c r="G108" s="1100">
        <v>0</v>
      </c>
      <c r="H108" s="1100">
        <v>0</v>
      </c>
      <c r="I108" s="1100">
        <v>0</v>
      </c>
      <c r="J108" s="1100">
        <v>0</v>
      </c>
      <c r="K108" s="1100">
        <v>0</v>
      </c>
      <c r="L108" s="1109">
        <v>0</v>
      </c>
    </row>
    <row r="109" spans="1:12" ht="18.95" customHeight="1">
      <c r="A109" s="1007"/>
      <c r="B109" s="1008"/>
      <c r="C109" s="1009"/>
      <c r="D109" s="1012" t="s">
        <v>43</v>
      </c>
      <c r="E109" s="1108">
        <v>3265493258.199995</v>
      </c>
      <c r="F109" s="1100">
        <v>707855722.17000008</v>
      </c>
      <c r="G109" s="1100">
        <v>53700874.580000006</v>
      </c>
      <c r="H109" s="1100">
        <v>2486062808.719995</v>
      </c>
      <c r="I109" s="1100">
        <v>13572665.65</v>
      </c>
      <c r="J109" s="1100">
        <v>0</v>
      </c>
      <c r="K109" s="1100">
        <v>0</v>
      </c>
      <c r="L109" s="1109">
        <v>4301187.080000001</v>
      </c>
    </row>
    <row r="110" spans="1:12" ht="18.95" customHeight="1">
      <c r="A110" s="1007"/>
      <c r="B110" s="1009"/>
      <c r="C110" s="1009"/>
      <c r="D110" s="1012" t="s">
        <v>44</v>
      </c>
      <c r="E110" s="1035">
        <v>0.19169405402619366</v>
      </c>
      <c r="F110" s="969">
        <v>0.25988153968241734</v>
      </c>
      <c r="G110" s="969">
        <v>0.21071892272195761</v>
      </c>
      <c r="H110" s="969">
        <v>0.18378476824409512</v>
      </c>
      <c r="I110" s="969">
        <v>2.9037160372595332E-2</v>
      </c>
      <c r="J110" s="969">
        <v>0</v>
      </c>
      <c r="K110" s="969">
        <v>0</v>
      </c>
      <c r="L110" s="1036">
        <v>6.9536611106620336E-2</v>
      </c>
    </row>
    <row r="111" spans="1:12" ht="18.95" customHeight="1">
      <c r="A111" s="1013"/>
      <c r="B111" s="1014"/>
      <c r="C111" s="1014"/>
      <c r="D111" s="1012" t="s">
        <v>45</v>
      </c>
      <c r="E111" s="1037">
        <v>0</v>
      </c>
      <c r="F111" s="1038">
        <v>0</v>
      </c>
      <c r="G111" s="1038">
        <v>0</v>
      </c>
      <c r="H111" s="1038">
        <v>0</v>
      </c>
      <c r="I111" s="1038">
        <v>0</v>
      </c>
      <c r="J111" s="1038">
        <v>0</v>
      </c>
      <c r="K111" s="1038">
        <v>0</v>
      </c>
      <c r="L111" s="1039">
        <v>0</v>
      </c>
    </row>
    <row r="112" spans="1:12" ht="18.95" customHeight="1">
      <c r="A112" s="1007" t="s">
        <v>390</v>
      </c>
      <c r="B112" s="1008" t="s">
        <v>47</v>
      </c>
      <c r="C112" s="1009" t="s">
        <v>391</v>
      </c>
      <c r="D112" s="1010" t="s">
        <v>41</v>
      </c>
      <c r="E112" s="1105">
        <v>15088214000</v>
      </c>
      <c r="F112" s="1106">
        <v>187014000</v>
      </c>
      <c r="G112" s="1106">
        <v>314375000</v>
      </c>
      <c r="H112" s="1106">
        <v>14061785000</v>
      </c>
      <c r="I112" s="1106">
        <v>508791000</v>
      </c>
      <c r="J112" s="1107">
        <v>0</v>
      </c>
      <c r="K112" s="1107">
        <v>0</v>
      </c>
      <c r="L112" s="1110">
        <v>16249000</v>
      </c>
    </row>
    <row r="113" spans="1:12" ht="18.95" customHeight="1">
      <c r="A113" s="1007"/>
      <c r="B113" s="1008"/>
      <c r="C113" s="1009"/>
      <c r="D113" s="1012" t="s">
        <v>42</v>
      </c>
      <c r="E113" s="1108">
        <v>0</v>
      </c>
      <c r="F113" s="1100">
        <v>0</v>
      </c>
      <c r="G113" s="1100">
        <v>0</v>
      </c>
      <c r="H113" s="1100">
        <v>0</v>
      </c>
      <c r="I113" s="1100">
        <v>0</v>
      </c>
      <c r="J113" s="1100">
        <v>0</v>
      </c>
      <c r="K113" s="1100">
        <v>0</v>
      </c>
      <c r="L113" s="1109">
        <v>0</v>
      </c>
    </row>
    <row r="114" spans="1:12" ht="18.95" customHeight="1">
      <c r="A114" s="1007"/>
      <c r="B114" s="1008"/>
      <c r="C114" s="1009"/>
      <c r="D114" s="1012" t="s">
        <v>43</v>
      </c>
      <c r="E114" s="1108">
        <v>2415836443.8900008</v>
      </c>
      <c r="F114" s="1100">
        <v>28882493.919999998</v>
      </c>
      <c r="G114" s="1100">
        <v>57284386.770000003</v>
      </c>
      <c r="H114" s="1100">
        <v>2310973600.1600008</v>
      </c>
      <c r="I114" s="1100">
        <v>18503556.27</v>
      </c>
      <c r="J114" s="1100">
        <v>0</v>
      </c>
      <c r="K114" s="1100">
        <v>0</v>
      </c>
      <c r="L114" s="1109">
        <v>192406.77000000002</v>
      </c>
    </row>
    <row r="115" spans="1:12" ht="18.95" customHeight="1">
      <c r="A115" s="1011"/>
      <c r="B115" s="1009"/>
      <c r="C115" s="1009"/>
      <c r="D115" s="1012" t="s">
        <v>44</v>
      </c>
      <c r="E115" s="1035">
        <v>0.16011414232923796</v>
      </c>
      <c r="F115" s="969">
        <v>0.15444027677072303</v>
      </c>
      <c r="G115" s="969">
        <v>0.18221673724055668</v>
      </c>
      <c r="H115" s="969">
        <v>0.16434425644823902</v>
      </c>
      <c r="I115" s="969">
        <v>3.6367695713957204E-2</v>
      </c>
      <c r="J115" s="969">
        <v>0</v>
      </c>
      <c r="K115" s="969">
        <v>0</v>
      </c>
      <c r="L115" s="1036">
        <v>1.1841145301249309E-2</v>
      </c>
    </row>
    <row r="116" spans="1:12" ht="18.95" customHeight="1">
      <c r="A116" s="1013"/>
      <c r="B116" s="1014"/>
      <c r="C116" s="1014"/>
      <c r="D116" s="1017" t="s">
        <v>45</v>
      </c>
      <c r="E116" s="1037">
        <v>0</v>
      </c>
      <c r="F116" s="1038">
        <v>0</v>
      </c>
      <c r="G116" s="1038">
        <v>0</v>
      </c>
      <c r="H116" s="1038">
        <v>0</v>
      </c>
      <c r="I116" s="1038">
        <v>0</v>
      </c>
      <c r="J116" s="1038">
        <v>0</v>
      </c>
      <c r="K116" s="1038">
        <v>0</v>
      </c>
      <c r="L116" s="1039">
        <v>0</v>
      </c>
    </row>
    <row r="117" spans="1:12" ht="18.95" hidden="1" customHeight="1">
      <c r="A117" s="1007" t="s">
        <v>392</v>
      </c>
      <c r="B117" s="1008" t="s">
        <v>47</v>
      </c>
      <c r="C117" s="1009" t="s">
        <v>393</v>
      </c>
      <c r="D117" s="1010" t="s">
        <v>41</v>
      </c>
      <c r="E117" s="1105">
        <v>0</v>
      </c>
      <c r="F117" s="1106">
        <v>0</v>
      </c>
      <c r="G117" s="1106">
        <v>0</v>
      </c>
      <c r="H117" s="1106">
        <v>0</v>
      </c>
      <c r="I117" s="1106">
        <v>0</v>
      </c>
      <c r="J117" s="1107">
        <v>0</v>
      </c>
      <c r="K117" s="1107">
        <v>0</v>
      </c>
      <c r="L117" s="1110">
        <v>0</v>
      </c>
    </row>
    <row r="118" spans="1:12" ht="18.95" hidden="1" customHeight="1">
      <c r="A118" s="1007"/>
      <c r="B118" s="1008"/>
      <c r="C118" s="1009" t="s">
        <v>394</v>
      </c>
      <c r="D118" s="1012" t="s">
        <v>42</v>
      </c>
      <c r="E118" s="1108">
        <v>0</v>
      </c>
      <c r="F118" s="1100">
        <v>0</v>
      </c>
      <c r="G118" s="1100">
        <v>0</v>
      </c>
      <c r="H118" s="1100">
        <v>0</v>
      </c>
      <c r="I118" s="1100">
        <v>0</v>
      </c>
      <c r="J118" s="1100">
        <v>0</v>
      </c>
      <c r="K118" s="1100">
        <v>0</v>
      </c>
      <c r="L118" s="1109">
        <v>0</v>
      </c>
    </row>
    <row r="119" spans="1:12" ht="18.95" hidden="1" customHeight="1">
      <c r="A119" s="1007"/>
      <c r="B119" s="1008"/>
      <c r="C119" s="1009" t="s">
        <v>395</v>
      </c>
      <c r="D119" s="1012" t="s">
        <v>43</v>
      </c>
      <c r="E119" s="1108">
        <v>0</v>
      </c>
      <c r="F119" s="1100">
        <v>0</v>
      </c>
      <c r="G119" s="1100">
        <v>0</v>
      </c>
      <c r="H119" s="1100">
        <v>0</v>
      </c>
      <c r="I119" s="1100">
        <v>0</v>
      </c>
      <c r="J119" s="1100">
        <v>0</v>
      </c>
      <c r="K119" s="1100">
        <v>0</v>
      </c>
      <c r="L119" s="1109">
        <v>0</v>
      </c>
    </row>
    <row r="120" spans="1:12" ht="18.95" hidden="1" customHeight="1">
      <c r="A120" s="1011"/>
      <c r="B120" s="1009"/>
      <c r="C120" s="1009" t="s">
        <v>396</v>
      </c>
      <c r="D120" s="1012" t="s">
        <v>44</v>
      </c>
      <c r="E120" s="1035">
        <v>0</v>
      </c>
      <c r="F120" s="969">
        <v>0</v>
      </c>
      <c r="G120" s="969">
        <v>0</v>
      </c>
      <c r="H120" s="969">
        <v>0</v>
      </c>
      <c r="I120" s="969">
        <v>0</v>
      </c>
      <c r="J120" s="969">
        <v>0</v>
      </c>
      <c r="K120" s="969">
        <v>0</v>
      </c>
      <c r="L120" s="1036">
        <v>0</v>
      </c>
    </row>
    <row r="121" spans="1:12" ht="18.95" hidden="1" customHeight="1">
      <c r="A121" s="1013"/>
      <c r="B121" s="1014"/>
      <c r="C121" s="1014" t="s">
        <v>397</v>
      </c>
      <c r="D121" s="1017" t="s">
        <v>45</v>
      </c>
      <c r="E121" s="1037">
        <v>0</v>
      </c>
      <c r="F121" s="1038">
        <v>0</v>
      </c>
      <c r="G121" s="1038">
        <v>0</v>
      </c>
      <c r="H121" s="1038">
        <v>0</v>
      </c>
      <c r="I121" s="1038">
        <v>0</v>
      </c>
      <c r="J121" s="1038">
        <v>0</v>
      </c>
      <c r="K121" s="1038">
        <v>0</v>
      </c>
      <c r="L121" s="1039">
        <v>0</v>
      </c>
    </row>
    <row r="122" spans="1:12" ht="18.95" customHeight="1">
      <c r="A122" s="1007" t="s">
        <v>398</v>
      </c>
      <c r="B122" s="1008" t="s">
        <v>47</v>
      </c>
      <c r="C122" s="1009" t="s">
        <v>399</v>
      </c>
      <c r="D122" s="1010" t="s">
        <v>41</v>
      </c>
      <c r="E122" s="1105">
        <v>27600000000</v>
      </c>
      <c r="F122" s="1106">
        <v>0</v>
      </c>
      <c r="G122" s="1106">
        <v>0</v>
      </c>
      <c r="H122" s="1106">
        <v>100000</v>
      </c>
      <c r="I122" s="1106">
        <v>0</v>
      </c>
      <c r="J122" s="1107">
        <v>27599900000</v>
      </c>
      <c r="K122" s="1107">
        <v>0</v>
      </c>
      <c r="L122" s="1110">
        <v>0</v>
      </c>
    </row>
    <row r="123" spans="1:12" ht="18.95" customHeight="1">
      <c r="A123" s="1007"/>
      <c r="B123" s="1008"/>
      <c r="C123" s="1009"/>
      <c r="D123" s="1012" t="s">
        <v>42</v>
      </c>
      <c r="E123" s="1108">
        <v>0</v>
      </c>
      <c r="F123" s="1100">
        <v>0</v>
      </c>
      <c r="G123" s="1100">
        <v>0</v>
      </c>
      <c r="H123" s="1100">
        <v>0</v>
      </c>
      <c r="I123" s="1100">
        <v>0</v>
      </c>
      <c r="J123" s="1100">
        <v>0</v>
      </c>
      <c r="K123" s="1100">
        <v>0</v>
      </c>
      <c r="L123" s="1109">
        <v>0</v>
      </c>
    </row>
    <row r="124" spans="1:12" ht="18.95" customHeight="1">
      <c r="A124" s="1007"/>
      <c r="B124" s="1008"/>
      <c r="C124" s="1009"/>
      <c r="D124" s="1012" t="s">
        <v>43</v>
      </c>
      <c r="E124" s="1108">
        <v>4542075831.9799995</v>
      </c>
      <c r="F124" s="1100">
        <v>0</v>
      </c>
      <c r="G124" s="1100">
        <v>0</v>
      </c>
      <c r="H124" s="1100">
        <v>0</v>
      </c>
      <c r="I124" s="1100">
        <v>0</v>
      </c>
      <c r="J124" s="1100">
        <v>4542075831.9799995</v>
      </c>
      <c r="K124" s="1100">
        <v>0</v>
      </c>
      <c r="L124" s="1109">
        <v>0</v>
      </c>
    </row>
    <row r="125" spans="1:12" ht="18.95" customHeight="1">
      <c r="A125" s="1011"/>
      <c r="B125" s="1009"/>
      <c r="C125" s="1009"/>
      <c r="D125" s="1012" t="s">
        <v>44</v>
      </c>
      <c r="E125" s="1035">
        <v>0.16456796492681158</v>
      </c>
      <c r="F125" s="969">
        <v>0</v>
      </c>
      <c r="G125" s="969">
        <v>0</v>
      </c>
      <c r="H125" s="969">
        <v>0</v>
      </c>
      <c r="I125" s="969">
        <v>0</v>
      </c>
      <c r="J125" s="969">
        <v>0.16456856118971444</v>
      </c>
      <c r="K125" s="969">
        <v>0</v>
      </c>
      <c r="L125" s="1036">
        <v>0</v>
      </c>
    </row>
    <row r="126" spans="1:12" ht="18.95" customHeight="1">
      <c r="A126" s="1013"/>
      <c r="B126" s="1014"/>
      <c r="C126" s="1014"/>
      <c r="D126" s="1017" t="s">
        <v>45</v>
      </c>
      <c r="E126" s="1037">
        <v>0</v>
      </c>
      <c r="F126" s="1038">
        <v>0</v>
      </c>
      <c r="G126" s="1038">
        <v>0</v>
      </c>
      <c r="H126" s="1038">
        <v>0</v>
      </c>
      <c r="I126" s="1038">
        <v>0</v>
      </c>
      <c r="J126" s="1038">
        <v>0</v>
      </c>
      <c r="K126" s="1038">
        <v>0</v>
      </c>
      <c r="L126" s="1039">
        <v>0</v>
      </c>
    </row>
    <row r="127" spans="1:12" ht="18.95" customHeight="1">
      <c r="A127" s="1007" t="s">
        <v>400</v>
      </c>
      <c r="B127" s="1008" t="s">
        <v>47</v>
      </c>
      <c r="C127" s="1009" t="s">
        <v>401</v>
      </c>
      <c r="D127" s="1010" t="s">
        <v>41</v>
      </c>
      <c r="E127" s="1105">
        <v>111801565000</v>
      </c>
      <c r="F127" s="1106">
        <v>76879599000</v>
      </c>
      <c r="G127" s="1106">
        <v>836140000</v>
      </c>
      <c r="H127" s="1106">
        <v>3551297000</v>
      </c>
      <c r="I127" s="1106">
        <v>1629851000</v>
      </c>
      <c r="J127" s="1107">
        <v>0</v>
      </c>
      <c r="K127" s="1107">
        <v>23327650000</v>
      </c>
      <c r="L127" s="1110">
        <v>5577028000</v>
      </c>
    </row>
    <row r="128" spans="1:12" ht="18.95" customHeight="1">
      <c r="A128" s="1011"/>
      <c r="B128" s="1009"/>
      <c r="C128" s="1009"/>
      <c r="D128" s="1012" t="s">
        <v>42</v>
      </c>
      <c r="E128" s="1108">
        <v>0</v>
      </c>
      <c r="F128" s="1100">
        <v>0</v>
      </c>
      <c r="G128" s="1100">
        <v>0</v>
      </c>
      <c r="H128" s="1100">
        <v>0</v>
      </c>
      <c r="I128" s="1100">
        <v>0</v>
      </c>
      <c r="J128" s="1100">
        <v>0</v>
      </c>
      <c r="K128" s="1100">
        <v>0</v>
      </c>
      <c r="L128" s="1109">
        <v>0</v>
      </c>
    </row>
    <row r="129" spans="1:12" ht="18.95" customHeight="1">
      <c r="A129" s="1011"/>
      <c r="B129" s="1009"/>
      <c r="C129" s="1009"/>
      <c r="D129" s="1012" t="s">
        <v>43</v>
      </c>
      <c r="E129" s="1108">
        <v>24000300821.889999</v>
      </c>
      <c r="F129" s="1100">
        <v>17925813395.619999</v>
      </c>
      <c r="G129" s="1100">
        <v>0</v>
      </c>
      <c r="H129" s="1100">
        <v>300566.8</v>
      </c>
      <c r="I129" s="1100">
        <v>0</v>
      </c>
      <c r="J129" s="1100">
        <v>0</v>
      </c>
      <c r="K129" s="1100">
        <v>5739182921.4699993</v>
      </c>
      <c r="L129" s="1109">
        <v>335003938</v>
      </c>
    </row>
    <row r="130" spans="1:12" ht="18.95" customHeight="1">
      <c r="A130" s="1011"/>
      <c r="B130" s="1009"/>
      <c r="C130" s="1009"/>
      <c r="D130" s="1012" t="s">
        <v>44</v>
      </c>
      <c r="E130" s="1035">
        <v>0.21466873761462998</v>
      </c>
      <c r="F130" s="969">
        <v>0.2331673633680113</v>
      </c>
      <c r="G130" s="969">
        <v>0</v>
      </c>
      <c r="H130" s="969">
        <v>8.4635782363457634E-5</v>
      </c>
      <c r="I130" s="969">
        <v>0</v>
      </c>
      <c r="J130" s="969">
        <v>0</v>
      </c>
      <c r="K130" s="969">
        <v>0.24602490698677318</v>
      </c>
      <c r="L130" s="1036">
        <v>6.006854152426705E-2</v>
      </c>
    </row>
    <row r="131" spans="1:12" ht="18.95" customHeight="1">
      <c r="A131" s="1013"/>
      <c r="B131" s="1014"/>
      <c r="C131" s="1014"/>
      <c r="D131" s="1015" t="s">
        <v>45</v>
      </c>
      <c r="E131" s="1037">
        <v>0</v>
      </c>
      <c r="F131" s="1038">
        <v>0</v>
      </c>
      <c r="G131" s="1038">
        <v>0</v>
      </c>
      <c r="H131" s="1038">
        <v>0</v>
      </c>
      <c r="I131" s="1038">
        <v>0</v>
      </c>
      <c r="J131" s="1038">
        <v>0</v>
      </c>
      <c r="K131" s="1038">
        <v>0</v>
      </c>
      <c r="L131" s="1039">
        <v>0</v>
      </c>
    </row>
    <row r="132" spans="1:12" ht="18.95" customHeight="1">
      <c r="A132" s="1024" t="s">
        <v>402</v>
      </c>
      <c r="B132" s="1020" t="s">
        <v>47</v>
      </c>
      <c r="C132" s="1025" t="s">
        <v>115</v>
      </c>
      <c r="D132" s="1022" t="s">
        <v>41</v>
      </c>
      <c r="E132" s="1105">
        <v>2276373000</v>
      </c>
      <c r="F132" s="1106">
        <v>160789000</v>
      </c>
      <c r="G132" s="1106">
        <v>31572000</v>
      </c>
      <c r="H132" s="1106">
        <v>1948549000</v>
      </c>
      <c r="I132" s="1106">
        <v>81251000</v>
      </c>
      <c r="J132" s="1107">
        <v>0</v>
      </c>
      <c r="K132" s="1107">
        <v>0</v>
      </c>
      <c r="L132" s="1110">
        <v>54212000</v>
      </c>
    </row>
    <row r="133" spans="1:12" ht="18.95" customHeight="1">
      <c r="A133" s="1007"/>
      <c r="B133" s="1009"/>
      <c r="C133" s="1009"/>
      <c r="D133" s="1012" t="s">
        <v>42</v>
      </c>
      <c r="E133" s="1108">
        <v>0</v>
      </c>
      <c r="F133" s="1100">
        <v>0</v>
      </c>
      <c r="G133" s="1100">
        <v>0</v>
      </c>
      <c r="H133" s="1100">
        <v>0</v>
      </c>
      <c r="I133" s="1100">
        <v>0</v>
      </c>
      <c r="J133" s="1100">
        <v>0</v>
      </c>
      <c r="K133" s="1100">
        <v>0</v>
      </c>
      <c r="L133" s="1109">
        <v>0</v>
      </c>
    </row>
    <row r="134" spans="1:12" ht="18.95" customHeight="1">
      <c r="A134" s="1007"/>
      <c r="B134" s="1009"/>
      <c r="C134" s="1009"/>
      <c r="D134" s="1012" t="s">
        <v>43</v>
      </c>
      <c r="E134" s="1108">
        <v>341764959.86999959</v>
      </c>
      <c r="F134" s="1100">
        <v>31609149.220000003</v>
      </c>
      <c r="G134" s="1100">
        <v>2875393.7300000009</v>
      </c>
      <c r="H134" s="1100">
        <v>298430225.17999959</v>
      </c>
      <c r="I134" s="1100">
        <v>2700857.7500000005</v>
      </c>
      <c r="J134" s="1100">
        <v>0</v>
      </c>
      <c r="K134" s="1100">
        <v>0</v>
      </c>
      <c r="L134" s="1109">
        <v>6149333.9899999993</v>
      </c>
    </row>
    <row r="135" spans="1:12" ht="18.95" customHeight="1">
      <c r="A135" s="1007"/>
      <c r="B135" s="1009"/>
      <c r="C135" s="1009"/>
      <c r="D135" s="1012" t="s">
        <v>44</v>
      </c>
      <c r="E135" s="1035">
        <v>0.15013574658898149</v>
      </c>
      <c r="F135" s="969">
        <v>0.19658775923726127</v>
      </c>
      <c r="G135" s="969">
        <v>9.1074171100975571E-2</v>
      </c>
      <c r="H135" s="969">
        <v>0.15315510422370676</v>
      </c>
      <c r="I135" s="969">
        <v>3.3240917034867271E-2</v>
      </c>
      <c r="J135" s="969">
        <v>0</v>
      </c>
      <c r="K135" s="969">
        <v>0</v>
      </c>
      <c r="L135" s="1036">
        <v>0.11343123275289603</v>
      </c>
    </row>
    <row r="136" spans="1:12" ht="18.95" customHeight="1">
      <c r="A136" s="1026"/>
      <c r="B136" s="1014"/>
      <c r="C136" s="1014"/>
      <c r="D136" s="1015" t="s">
        <v>45</v>
      </c>
      <c r="E136" s="1037">
        <v>0</v>
      </c>
      <c r="F136" s="1038">
        <v>0</v>
      </c>
      <c r="G136" s="1038">
        <v>0</v>
      </c>
      <c r="H136" s="1038">
        <v>0</v>
      </c>
      <c r="I136" s="1038">
        <v>0</v>
      </c>
      <c r="J136" s="1038">
        <v>0</v>
      </c>
      <c r="K136" s="1038">
        <v>0</v>
      </c>
      <c r="L136" s="1039">
        <v>0</v>
      </c>
    </row>
    <row r="137" spans="1:12" ht="18.95" customHeight="1">
      <c r="A137" s="1007" t="s">
        <v>403</v>
      </c>
      <c r="B137" s="1008" t="s">
        <v>47</v>
      </c>
      <c r="C137" s="1009" t="s">
        <v>404</v>
      </c>
      <c r="D137" s="1023" t="s">
        <v>41</v>
      </c>
      <c r="E137" s="1105">
        <v>8495667000</v>
      </c>
      <c r="F137" s="1106">
        <v>3702408000</v>
      </c>
      <c r="G137" s="1106">
        <v>11826000</v>
      </c>
      <c r="H137" s="1106">
        <v>3269732000</v>
      </c>
      <c r="I137" s="1106">
        <v>1234901000</v>
      </c>
      <c r="J137" s="1107">
        <v>0</v>
      </c>
      <c r="K137" s="1107">
        <v>0</v>
      </c>
      <c r="L137" s="1110">
        <v>276800000</v>
      </c>
    </row>
    <row r="138" spans="1:12" ht="18.95" customHeight="1">
      <c r="A138" s="1007"/>
      <c r="B138" s="1008"/>
      <c r="C138" s="1009"/>
      <c r="D138" s="1012" t="s">
        <v>42</v>
      </c>
      <c r="E138" s="1108">
        <v>0</v>
      </c>
      <c r="F138" s="1100">
        <v>0</v>
      </c>
      <c r="G138" s="1100">
        <v>0</v>
      </c>
      <c r="H138" s="1100">
        <v>0</v>
      </c>
      <c r="I138" s="1100">
        <v>0</v>
      </c>
      <c r="J138" s="1100">
        <v>0</v>
      </c>
      <c r="K138" s="1100">
        <v>0</v>
      </c>
      <c r="L138" s="1109">
        <v>0</v>
      </c>
    </row>
    <row r="139" spans="1:12" ht="18.95" customHeight="1">
      <c r="A139" s="1007"/>
      <c r="B139" s="1008"/>
      <c r="C139" s="1009"/>
      <c r="D139" s="1012" t="s">
        <v>43</v>
      </c>
      <c r="E139" s="1108">
        <v>1068240252.8300008</v>
      </c>
      <c r="F139" s="1100">
        <v>392337085.26999998</v>
      </c>
      <c r="G139" s="1100">
        <v>1827248.7399999995</v>
      </c>
      <c r="H139" s="1100">
        <v>604357748.37000072</v>
      </c>
      <c r="I139" s="1100">
        <v>21015227.969999999</v>
      </c>
      <c r="J139" s="1100">
        <v>0</v>
      </c>
      <c r="K139" s="1100">
        <v>0</v>
      </c>
      <c r="L139" s="1109">
        <v>48702942.480000004</v>
      </c>
    </row>
    <row r="140" spans="1:12" ht="18.95" customHeight="1">
      <c r="A140" s="1007"/>
      <c r="B140" s="1009"/>
      <c r="C140" s="1009"/>
      <c r="D140" s="1012" t="s">
        <v>44</v>
      </c>
      <c r="E140" s="1035">
        <v>0.1257394213815114</v>
      </c>
      <c r="F140" s="969">
        <v>0.10596808489772061</v>
      </c>
      <c r="G140" s="969">
        <v>0.15451113986132248</v>
      </c>
      <c r="H140" s="969">
        <v>0.18483403177079979</v>
      </c>
      <c r="I140" s="969">
        <v>1.701774309843461E-2</v>
      </c>
      <c r="J140" s="969">
        <v>0</v>
      </c>
      <c r="K140" s="969">
        <v>0</v>
      </c>
      <c r="L140" s="1036">
        <v>0.17594993670520231</v>
      </c>
    </row>
    <row r="141" spans="1:12" ht="18.95" customHeight="1">
      <c r="A141" s="1013"/>
      <c r="B141" s="1014"/>
      <c r="C141" s="1014"/>
      <c r="D141" s="1015" t="s">
        <v>45</v>
      </c>
      <c r="E141" s="1037">
        <v>0</v>
      </c>
      <c r="F141" s="1038">
        <v>0</v>
      </c>
      <c r="G141" s="1038">
        <v>0</v>
      </c>
      <c r="H141" s="1038">
        <v>0</v>
      </c>
      <c r="I141" s="1038">
        <v>0</v>
      </c>
      <c r="J141" s="1038">
        <v>0</v>
      </c>
      <c r="K141" s="1038">
        <v>0</v>
      </c>
      <c r="L141" s="1039">
        <v>0</v>
      </c>
    </row>
    <row r="142" spans="1:12" ht="18.95" customHeight="1">
      <c r="A142" s="1007" t="s">
        <v>405</v>
      </c>
      <c r="B142" s="1008" t="s">
        <v>47</v>
      </c>
      <c r="C142" s="1009" t="s">
        <v>406</v>
      </c>
      <c r="D142" s="1022" t="s">
        <v>41</v>
      </c>
      <c r="E142" s="1105">
        <v>4077373000</v>
      </c>
      <c r="F142" s="1106">
        <v>4002081000</v>
      </c>
      <c r="G142" s="1106">
        <v>11373000</v>
      </c>
      <c r="H142" s="1106">
        <v>62427000</v>
      </c>
      <c r="I142" s="1106">
        <v>134000</v>
      </c>
      <c r="J142" s="1107">
        <v>0</v>
      </c>
      <c r="K142" s="1107">
        <v>0</v>
      </c>
      <c r="L142" s="1110">
        <v>1358000</v>
      </c>
    </row>
    <row r="143" spans="1:12" ht="18.95" customHeight="1">
      <c r="A143" s="1007"/>
      <c r="B143" s="1008"/>
      <c r="C143" s="1009"/>
      <c r="D143" s="1012" t="s">
        <v>42</v>
      </c>
      <c r="E143" s="1108">
        <v>0</v>
      </c>
      <c r="F143" s="1100">
        <v>0</v>
      </c>
      <c r="G143" s="1100">
        <v>0</v>
      </c>
      <c r="H143" s="1100">
        <v>0</v>
      </c>
      <c r="I143" s="1100">
        <v>0</v>
      </c>
      <c r="J143" s="1100">
        <v>0</v>
      </c>
      <c r="K143" s="1100">
        <v>0</v>
      </c>
      <c r="L143" s="1109">
        <v>0</v>
      </c>
    </row>
    <row r="144" spans="1:12" ht="18.95" customHeight="1">
      <c r="A144" s="1007"/>
      <c r="B144" s="1008"/>
      <c r="C144" s="1009"/>
      <c r="D144" s="1012" t="s">
        <v>43</v>
      </c>
      <c r="E144" s="1108">
        <v>706269675.06999993</v>
      </c>
      <c r="F144" s="1100">
        <v>701364863.51999998</v>
      </c>
      <c r="G144" s="1100">
        <v>1229060.53</v>
      </c>
      <c r="H144" s="1100">
        <v>3647422.4599999995</v>
      </c>
      <c r="I144" s="1100">
        <v>0</v>
      </c>
      <c r="J144" s="1100">
        <v>0</v>
      </c>
      <c r="K144" s="1100">
        <v>0</v>
      </c>
      <c r="L144" s="1109">
        <v>28328.559999999998</v>
      </c>
    </row>
    <row r="145" spans="1:12" ht="18.95" customHeight="1">
      <c r="A145" s="1007"/>
      <c r="B145" s="1009"/>
      <c r="C145" s="1009"/>
      <c r="D145" s="1012" t="s">
        <v>44</v>
      </c>
      <c r="E145" s="1035">
        <v>0.17321684208680441</v>
      </c>
      <c r="F145" s="969">
        <v>0.17525004204562575</v>
      </c>
      <c r="G145" s="969">
        <v>0.10806827837861602</v>
      </c>
      <c r="H145" s="969">
        <v>5.8427002098450982E-2</v>
      </c>
      <c r="I145" s="969">
        <v>0</v>
      </c>
      <c r="J145" s="969">
        <v>0</v>
      </c>
      <c r="K145" s="969">
        <v>0</v>
      </c>
      <c r="L145" s="1099">
        <v>2.0860500736377022E-2</v>
      </c>
    </row>
    <row r="146" spans="1:12" ht="18.95" customHeight="1">
      <c r="A146" s="1013"/>
      <c r="B146" s="1014"/>
      <c r="C146" s="1014"/>
      <c r="D146" s="1012" t="s">
        <v>45</v>
      </c>
      <c r="E146" s="1037">
        <v>0</v>
      </c>
      <c r="F146" s="1038">
        <v>0</v>
      </c>
      <c r="G146" s="1038">
        <v>0</v>
      </c>
      <c r="H146" s="1038">
        <v>0</v>
      </c>
      <c r="I146" s="1038">
        <v>0</v>
      </c>
      <c r="J146" s="1038">
        <v>0</v>
      </c>
      <c r="K146" s="1038">
        <v>0</v>
      </c>
      <c r="L146" s="1039">
        <v>0</v>
      </c>
    </row>
    <row r="147" spans="1:12" ht="18.75" customHeight="1">
      <c r="A147" s="1007" t="s">
        <v>407</v>
      </c>
      <c r="B147" s="1008" t="s">
        <v>47</v>
      </c>
      <c r="C147" s="1009" t="s">
        <v>408</v>
      </c>
      <c r="D147" s="1010" t="s">
        <v>41</v>
      </c>
      <c r="E147" s="1105">
        <v>1279025000</v>
      </c>
      <c r="F147" s="1106">
        <v>829845000</v>
      </c>
      <c r="G147" s="1106">
        <v>36924000</v>
      </c>
      <c r="H147" s="1106">
        <v>295814000</v>
      </c>
      <c r="I147" s="1106">
        <v>6080000</v>
      </c>
      <c r="J147" s="1107">
        <v>0</v>
      </c>
      <c r="K147" s="1107">
        <v>0</v>
      </c>
      <c r="L147" s="1110">
        <v>110362000</v>
      </c>
    </row>
    <row r="148" spans="1:12" ht="18.95" customHeight="1">
      <c r="A148" s="1007"/>
      <c r="B148" s="1008"/>
      <c r="C148" s="1009" t="s">
        <v>409</v>
      </c>
      <c r="D148" s="1012" t="s">
        <v>42</v>
      </c>
      <c r="E148" s="1108">
        <v>0</v>
      </c>
      <c r="F148" s="1100">
        <v>0</v>
      </c>
      <c r="G148" s="1100">
        <v>0</v>
      </c>
      <c r="H148" s="1100">
        <v>0</v>
      </c>
      <c r="I148" s="1100">
        <v>0</v>
      </c>
      <c r="J148" s="1100">
        <v>0</v>
      </c>
      <c r="K148" s="1100">
        <v>0</v>
      </c>
      <c r="L148" s="1109">
        <v>0</v>
      </c>
    </row>
    <row r="149" spans="1:12" ht="18.95" customHeight="1">
      <c r="A149" s="1007"/>
      <c r="B149" s="1008"/>
      <c r="C149" s="1009"/>
      <c r="D149" s="1012" t="s">
        <v>43</v>
      </c>
      <c r="E149" s="1108">
        <v>227169847.31</v>
      </c>
      <c r="F149" s="1100">
        <v>131032135.89999998</v>
      </c>
      <c r="G149" s="1100">
        <v>18693630.409999996</v>
      </c>
      <c r="H149" s="1100">
        <v>47152606.320000008</v>
      </c>
      <c r="I149" s="1100">
        <v>408</v>
      </c>
      <c r="J149" s="1100">
        <v>0</v>
      </c>
      <c r="K149" s="1100">
        <v>0</v>
      </c>
      <c r="L149" s="1109">
        <v>30291066.68</v>
      </c>
    </row>
    <row r="150" spans="1:12" ht="18.95" customHeight="1">
      <c r="A150" s="1007"/>
      <c r="B150" s="1009"/>
      <c r="C150" s="1009"/>
      <c r="D150" s="1012" t="s">
        <v>44</v>
      </c>
      <c r="E150" s="1035">
        <v>0.17761173339848713</v>
      </c>
      <c r="F150" s="969">
        <v>0.15789953051473465</v>
      </c>
      <c r="G150" s="969">
        <v>0.50627316677499723</v>
      </c>
      <c r="H150" s="969">
        <v>0.15939950888058038</v>
      </c>
      <c r="I150" s="969">
        <v>6.7105263157894742E-5</v>
      </c>
      <c r="J150" s="969">
        <v>0</v>
      </c>
      <c r="K150" s="969">
        <v>0</v>
      </c>
      <c r="L150" s="1036">
        <v>0.27447007738170748</v>
      </c>
    </row>
    <row r="151" spans="1:12" ht="18.95" customHeight="1">
      <c r="A151" s="1013"/>
      <c r="B151" s="1014"/>
      <c r="C151" s="1014"/>
      <c r="D151" s="1017" t="s">
        <v>45</v>
      </c>
      <c r="E151" s="1037">
        <v>0</v>
      </c>
      <c r="F151" s="1038">
        <v>0</v>
      </c>
      <c r="G151" s="1038">
        <v>0</v>
      </c>
      <c r="H151" s="1038">
        <v>0</v>
      </c>
      <c r="I151" s="1038">
        <v>0</v>
      </c>
      <c r="J151" s="1038">
        <v>0</v>
      </c>
      <c r="K151" s="1038">
        <v>0</v>
      </c>
      <c r="L151" s="1039">
        <v>0</v>
      </c>
    </row>
    <row r="152" spans="1:12" ht="18.95" customHeight="1">
      <c r="A152" s="1007" t="s">
        <v>410</v>
      </c>
      <c r="B152" s="1008" t="s">
        <v>47</v>
      </c>
      <c r="C152" s="1009" t="s">
        <v>411</v>
      </c>
      <c r="D152" s="1010" t="s">
        <v>41</v>
      </c>
      <c r="E152" s="1105">
        <v>140748000</v>
      </c>
      <c r="F152" s="1106">
        <v>20218000</v>
      </c>
      <c r="G152" s="1106">
        <v>3807000</v>
      </c>
      <c r="H152" s="1106">
        <v>111270000</v>
      </c>
      <c r="I152" s="1106">
        <v>5453000</v>
      </c>
      <c r="J152" s="1107">
        <v>0</v>
      </c>
      <c r="K152" s="1107">
        <v>0</v>
      </c>
      <c r="L152" s="1110">
        <v>0</v>
      </c>
    </row>
    <row r="153" spans="1:12" ht="18.95" customHeight="1">
      <c r="A153" s="1007"/>
      <c r="B153" s="1008"/>
      <c r="C153" s="1009" t="s">
        <v>412</v>
      </c>
      <c r="D153" s="1012" t="s">
        <v>42</v>
      </c>
      <c r="E153" s="1108">
        <v>0</v>
      </c>
      <c r="F153" s="1100">
        <v>0</v>
      </c>
      <c r="G153" s="1100">
        <v>0</v>
      </c>
      <c r="H153" s="1100">
        <v>0</v>
      </c>
      <c r="I153" s="1100">
        <v>0</v>
      </c>
      <c r="J153" s="1100">
        <v>0</v>
      </c>
      <c r="K153" s="1100">
        <v>0</v>
      </c>
      <c r="L153" s="1109">
        <v>0</v>
      </c>
    </row>
    <row r="154" spans="1:12" ht="18.95" customHeight="1">
      <c r="A154" s="1007"/>
      <c r="B154" s="1008"/>
      <c r="C154" s="1009"/>
      <c r="D154" s="1012" t="s">
        <v>43</v>
      </c>
      <c r="E154" s="1108">
        <v>15846002.119999995</v>
      </c>
      <c r="F154" s="1100">
        <v>0</v>
      </c>
      <c r="G154" s="1100">
        <v>237174.97999999998</v>
      </c>
      <c r="H154" s="1100">
        <v>15608827.139999995</v>
      </c>
      <c r="I154" s="1100">
        <v>0</v>
      </c>
      <c r="J154" s="1100">
        <v>0</v>
      </c>
      <c r="K154" s="1100">
        <v>0</v>
      </c>
      <c r="L154" s="1109">
        <v>0</v>
      </c>
    </row>
    <row r="155" spans="1:12" ht="18.95" customHeight="1">
      <c r="A155" s="1007"/>
      <c r="B155" s="1009"/>
      <c r="C155" s="1009"/>
      <c r="D155" s="1012" t="s">
        <v>44</v>
      </c>
      <c r="E155" s="1035">
        <v>0.11258420808821437</v>
      </c>
      <c r="F155" s="969">
        <v>0</v>
      </c>
      <c r="G155" s="969">
        <v>6.2299705805095869E-2</v>
      </c>
      <c r="H155" s="969">
        <v>0.14027884551091935</v>
      </c>
      <c r="I155" s="969">
        <v>0</v>
      </c>
      <c r="J155" s="969">
        <v>0</v>
      </c>
      <c r="K155" s="969">
        <v>0</v>
      </c>
      <c r="L155" s="1036">
        <v>0</v>
      </c>
    </row>
    <row r="156" spans="1:12" ht="18.95" customHeight="1">
      <c r="A156" s="1013"/>
      <c r="B156" s="1014"/>
      <c r="C156" s="1014"/>
      <c r="D156" s="1017" t="s">
        <v>45</v>
      </c>
      <c r="E156" s="1037">
        <v>0</v>
      </c>
      <c r="F156" s="1038">
        <v>0</v>
      </c>
      <c r="G156" s="1038">
        <v>0</v>
      </c>
      <c r="H156" s="1038">
        <v>0</v>
      </c>
      <c r="I156" s="1038">
        <v>0</v>
      </c>
      <c r="J156" s="1038">
        <v>0</v>
      </c>
      <c r="K156" s="1038">
        <v>0</v>
      </c>
      <c r="L156" s="1039">
        <v>0</v>
      </c>
    </row>
    <row r="157" spans="1:12" ht="18.95" customHeight="1">
      <c r="A157" s="1007" t="s">
        <v>426</v>
      </c>
      <c r="B157" s="1008" t="s">
        <v>47</v>
      </c>
      <c r="C157" s="1009" t="s">
        <v>178</v>
      </c>
      <c r="D157" s="1012" t="s">
        <v>41</v>
      </c>
      <c r="E157" s="1105">
        <v>56803078000</v>
      </c>
      <c r="F157" s="1106">
        <v>53012846000</v>
      </c>
      <c r="G157" s="1106">
        <v>16000</v>
      </c>
      <c r="H157" s="1106">
        <v>3790216000</v>
      </c>
      <c r="I157" s="1106">
        <v>0</v>
      </c>
      <c r="J157" s="1107">
        <v>0</v>
      </c>
      <c r="K157" s="1107">
        <v>0</v>
      </c>
      <c r="L157" s="1110">
        <v>0</v>
      </c>
    </row>
    <row r="158" spans="1:12" ht="18.95" customHeight="1">
      <c r="A158" s="1007"/>
      <c r="B158" s="1008"/>
      <c r="C158" s="1009"/>
      <c r="D158" s="1012" t="s">
        <v>42</v>
      </c>
      <c r="E158" s="1108">
        <v>0</v>
      </c>
      <c r="F158" s="1100">
        <v>0</v>
      </c>
      <c r="G158" s="1100">
        <v>0</v>
      </c>
      <c r="H158" s="1100">
        <v>0</v>
      </c>
      <c r="I158" s="1100">
        <v>0</v>
      </c>
      <c r="J158" s="1100">
        <v>0</v>
      </c>
      <c r="K158" s="1100">
        <v>0</v>
      </c>
      <c r="L158" s="1109">
        <v>0</v>
      </c>
    </row>
    <row r="159" spans="1:12" ht="18.95" customHeight="1">
      <c r="A159" s="1007"/>
      <c r="B159" s="1008"/>
      <c r="C159" s="1009"/>
      <c r="D159" s="1012" t="s">
        <v>43</v>
      </c>
      <c r="E159" s="1108">
        <v>9664382337.7599964</v>
      </c>
      <c r="F159" s="1100">
        <v>9100435734.0399971</v>
      </c>
      <c r="G159" s="1100">
        <v>1185.67</v>
      </c>
      <c r="H159" s="1100">
        <v>563945418.04999983</v>
      </c>
      <c r="I159" s="1100">
        <v>0</v>
      </c>
      <c r="J159" s="1100">
        <v>0</v>
      </c>
      <c r="K159" s="1100">
        <v>0</v>
      </c>
      <c r="L159" s="1109">
        <v>0</v>
      </c>
    </row>
    <row r="160" spans="1:12" ht="18.95" customHeight="1">
      <c r="A160" s="1011"/>
      <c r="B160" s="1009"/>
      <c r="C160" s="1009"/>
      <c r="D160" s="1012" t="s">
        <v>44</v>
      </c>
      <c r="E160" s="1035">
        <v>0.17013835654750956</v>
      </c>
      <c r="F160" s="969">
        <v>0.17166472696146132</v>
      </c>
      <c r="G160" s="969">
        <v>7.4104375E-2</v>
      </c>
      <c r="H160" s="969">
        <v>0.14878978349782698</v>
      </c>
      <c r="I160" s="969">
        <v>0</v>
      </c>
      <c r="J160" s="969">
        <v>0</v>
      </c>
      <c r="K160" s="969">
        <v>0</v>
      </c>
      <c r="L160" s="1036">
        <v>0</v>
      </c>
    </row>
    <row r="161" spans="1:12" ht="18.75" customHeight="1">
      <c r="A161" s="1013"/>
      <c r="B161" s="1014"/>
      <c r="C161" s="1014"/>
      <c r="D161" s="1018" t="s">
        <v>45</v>
      </c>
      <c r="E161" s="1037">
        <v>0</v>
      </c>
      <c r="F161" s="1038">
        <v>0</v>
      </c>
      <c r="G161" s="1038">
        <v>0</v>
      </c>
      <c r="H161" s="1038">
        <v>0</v>
      </c>
      <c r="I161" s="1038">
        <v>0</v>
      </c>
      <c r="J161" s="1038">
        <v>0</v>
      </c>
      <c r="K161" s="1038">
        <v>0</v>
      </c>
      <c r="L161" s="1039">
        <v>0</v>
      </c>
    </row>
    <row r="162" spans="1:12" ht="18.95" customHeight="1">
      <c r="A162" s="1024" t="s">
        <v>413</v>
      </c>
      <c r="B162" s="1020" t="s">
        <v>47</v>
      </c>
      <c r="C162" s="1025" t="s">
        <v>414</v>
      </c>
      <c r="D162" s="1022" t="s">
        <v>41</v>
      </c>
      <c r="E162" s="1105">
        <v>1151072000</v>
      </c>
      <c r="F162" s="1106">
        <v>536121000</v>
      </c>
      <c r="G162" s="1106">
        <v>644000</v>
      </c>
      <c r="H162" s="1106">
        <v>413982000</v>
      </c>
      <c r="I162" s="1106">
        <v>29164000</v>
      </c>
      <c r="J162" s="1107">
        <v>0</v>
      </c>
      <c r="K162" s="1107">
        <v>0</v>
      </c>
      <c r="L162" s="1110">
        <v>171161000</v>
      </c>
    </row>
    <row r="163" spans="1:12" ht="18.95" customHeight="1">
      <c r="A163" s="1007"/>
      <c r="B163" s="1008"/>
      <c r="C163" s="1009" t="s">
        <v>415</v>
      </c>
      <c r="D163" s="1012" t="s">
        <v>42</v>
      </c>
      <c r="E163" s="1108">
        <v>0</v>
      </c>
      <c r="F163" s="1100">
        <v>0</v>
      </c>
      <c r="G163" s="1100">
        <v>0</v>
      </c>
      <c r="H163" s="1100">
        <v>0</v>
      </c>
      <c r="I163" s="1100">
        <v>0</v>
      </c>
      <c r="J163" s="1100">
        <v>0</v>
      </c>
      <c r="K163" s="1100">
        <v>0</v>
      </c>
      <c r="L163" s="1109">
        <v>0</v>
      </c>
    </row>
    <row r="164" spans="1:12" ht="18.95" customHeight="1">
      <c r="A164" s="1007"/>
      <c r="B164" s="1008"/>
      <c r="C164" s="1009"/>
      <c r="D164" s="1012" t="s">
        <v>43</v>
      </c>
      <c r="E164" s="1108">
        <v>153331276.48000005</v>
      </c>
      <c r="F164" s="1100">
        <v>85093947</v>
      </c>
      <c r="G164" s="1100">
        <v>92499.87000000001</v>
      </c>
      <c r="H164" s="1100">
        <v>66626837.690000057</v>
      </c>
      <c r="I164" s="1100">
        <v>141019.03000000003</v>
      </c>
      <c r="J164" s="1100">
        <v>0</v>
      </c>
      <c r="K164" s="1100">
        <v>0</v>
      </c>
      <c r="L164" s="1109">
        <v>1376972.8899999997</v>
      </c>
    </row>
    <row r="165" spans="1:12" ht="18.95" customHeight="1">
      <c r="A165" s="1007"/>
      <c r="B165" s="1009"/>
      <c r="C165" s="1009"/>
      <c r="D165" s="1012" t="s">
        <v>44</v>
      </c>
      <c r="E165" s="1035">
        <v>0.13320737232770846</v>
      </c>
      <c r="F165" s="969">
        <v>0.15872153301213718</v>
      </c>
      <c r="G165" s="969">
        <v>0.14363333850931678</v>
      </c>
      <c r="H165" s="969">
        <v>0.16094138800720817</v>
      </c>
      <c r="I165" s="969">
        <v>4.8353802633383635E-3</v>
      </c>
      <c r="J165" s="969">
        <v>0</v>
      </c>
      <c r="K165" s="969">
        <v>0</v>
      </c>
      <c r="L165" s="1036">
        <v>8.0448986042381126E-3</v>
      </c>
    </row>
    <row r="166" spans="1:12" ht="18.95" customHeight="1">
      <c r="A166" s="1013"/>
      <c r="B166" s="1014"/>
      <c r="C166" s="1014"/>
      <c r="D166" s="1017" t="s">
        <v>45</v>
      </c>
      <c r="E166" s="1037">
        <v>0</v>
      </c>
      <c r="F166" s="1038">
        <v>0</v>
      </c>
      <c r="G166" s="1038">
        <v>0</v>
      </c>
      <c r="H166" s="1038">
        <v>0</v>
      </c>
      <c r="I166" s="1038">
        <v>0</v>
      </c>
      <c r="J166" s="1038">
        <v>0</v>
      </c>
      <c r="K166" s="1038">
        <v>0</v>
      </c>
      <c r="L166" s="1039">
        <v>0</v>
      </c>
    </row>
    <row r="167" spans="1:12" ht="18.95" customHeight="1">
      <c r="A167" s="1007" t="s">
        <v>416</v>
      </c>
      <c r="B167" s="1008" t="s">
        <v>47</v>
      </c>
      <c r="C167" s="1009" t="s">
        <v>417</v>
      </c>
      <c r="D167" s="1012" t="s">
        <v>41</v>
      </c>
      <c r="E167" s="1105">
        <v>3144119000</v>
      </c>
      <c r="F167" s="1106">
        <v>1929987000</v>
      </c>
      <c r="G167" s="1106">
        <v>9301000</v>
      </c>
      <c r="H167" s="1106">
        <v>370220000</v>
      </c>
      <c r="I167" s="1106">
        <v>797615000</v>
      </c>
      <c r="J167" s="1107">
        <v>0</v>
      </c>
      <c r="K167" s="1107">
        <v>0</v>
      </c>
      <c r="L167" s="1110">
        <v>36996000</v>
      </c>
    </row>
    <row r="168" spans="1:12" ht="18.95" customHeight="1">
      <c r="A168" s="1007"/>
      <c r="B168" s="1008"/>
      <c r="C168" s="1009" t="s">
        <v>418</v>
      </c>
      <c r="D168" s="1012" t="s">
        <v>42</v>
      </c>
      <c r="E168" s="1108">
        <v>0</v>
      </c>
      <c r="F168" s="1100">
        <v>0</v>
      </c>
      <c r="G168" s="1100">
        <v>0</v>
      </c>
      <c r="H168" s="1100">
        <v>0</v>
      </c>
      <c r="I168" s="1100">
        <v>0</v>
      </c>
      <c r="J168" s="1100">
        <v>0</v>
      </c>
      <c r="K168" s="1100">
        <v>0</v>
      </c>
      <c r="L168" s="1109">
        <v>0</v>
      </c>
    </row>
    <row r="169" spans="1:12" ht="18.95" customHeight="1">
      <c r="A169" s="1007"/>
      <c r="B169" s="1008"/>
      <c r="C169" s="1009"/>
      <c r="D169" s="1012" t="s">
        <v>43</v>
      </c>
      <c r="E169" s="1108">
        <v>297370835.61000001</v>
      </c>
      <c r="F169" s="1100">
        <v>239729310.61000001</v>
      </c>
      <c r="G169" s="1100">
        <v>1103290.7899999998</v>
      </c>
      <c r="H169" s="1100">
        <v>43980494.930000022</v>
      </c>
      <c r="I169" s="1100">
        <v>10711738.09</v>
      </c>
      <c r="J169" s="1100">
        <v>0</v>
      </c>
      <c r="K169" s="1100">
        <v>0</v>
      </c>
      <c r="L169" s="1109">
        <v>1846001.19</v>
      </c>
    </row>
    <row r="170" spans="1:12" ht="18.95" customHeight="1">
      <c r="A170" s="1011"/>
      <c r="B170" s="1009"/>
      <c r="C170" s="1009"/>
      <c r="D170" s="1012" t="s">
        <v>44</v>
      </c>
      <c r="E170" s="1035">
        <v>9.4580019270899096E-2</v>
      </c>
      <c r="F170" s="969">
        <v>0.12421291470357054</v>
      </c>
      <c r="G170" s="969">
        <v>0.11862066336953014</v>
      </c>
      <c r="H170" s="969">
        <v>0.11879556731132845</v>
      </c>
      <c r="I170" s="969">
        <v>1.3429709935244448E-2</v>
      </c>
      <c r="J170" s="969">
        <v>0</v>
      </c>
      <c r="K170" s="969">
        <v>0</v>
      </c>
      <c r="L170" s="1036">
        <v>4.9897318358741484E-2</v>
      </c>
    </row>
    <row r="171" spans="1:12" ht="18.95" customHeight="1">
      <c r="A171" s="1013"/>
      <c r="B171" s="1014"/>
      <c r="C171" s="1014"/>
      <c r="D171" s="1018" t="s">
        <v>45</v>
      </c>
      <c r="E171" s="1037">
        <v>0</v>
      </c>
      <c r="F171" s="1038">
        <v>0</v>
      </c>
      <c r="G171" s="1038">
        <v>0</v>
      </c>
      <c r="H171" s="1038">
        <v>0</v>
      </c>
      <c r="I171" s="1038">
        <v>0</v>
      </c>
      <c r="J171" s="1038">
        <v>0</v>
      </c>
      <c r="K171" s="1038">
        <v>0</v>
      </c>
      <c r="L171" s="1039">
        <v>0</v>
      </c>
    </row>
    <row r="172" spans="1:12" ht="18.95" customHeight="1">
      <c r="A172" s="1007" t="s">
        <v>419</v>
      </c>
      <c r="B172" s="1008" t="s">
        <v>47</v>
      </c>
      <c r="C172" s="1009" t="s">
        <v>420</v>
      </c>
      <c r="D172" s="1023" t="s">
        <v>41</v>
      </c>
      <c r="E172" s="1105">
        <v>113902000</v>
      </c>
      <c r="F172" s="1106">
        <v>107360000</v>
      </c>
      <c r="G172" s="1106">
        <v>20000</v>
      </c>
      <c r="H172" s="1106">
        <v>30000</v>
      </c>
      <c r="I172" s="1106">
        <v>650000</v>
      </c>
      <c r="J172" s="1107">
        <v>0</v>
      </c>
      <c r="K172" s="1107">
        <v>0</v>
      </c>
      <c r="L172" s="1110">
        <v>5842000</v>
      </c>
    </row>
    <row r="173" spans="1:12" ht="18.95" customHeight="1">
      <c r="A173" s="1011"/>
      <c r="B173" s="1009"/>
      <c r="C173" s="1009" t="s">
        <v>421</v>
      </c>
      <c r="D173" s="1012" t="s">
        <v>42</v>
      </c>
      <c r="E173" s="1108">
        <v>0</v>
      </c>
      <c r="F173" s="1100">
        <v>0</v>
      </c>
      <c r="G173" s="1100">
        <v>0</v>
      </c>
      <c r="H173" s="1100">
        <v>0</v>
      </c>
      <c r="I173" s="1100">
        <v>0</v>
      </c>
      <c r="J173" s="1100">
        <v>0</v>
      </c>
      <c r="K173" s="1100">
        <v>0</v>
      </c>
      <c r="L173" s="1109">
        <v>0</v>
      </c>
    </row>
    <row r="174" spans="1:12" ht="18.95" customHeight="1">
      <c r="A174" s="1011"/>
      <c r="B174" s="1009"/>
      <c r="C174" s="1009" t="s">
        <v>422</v>
      </c>
      <c r="D174" s="1012" t="s">
        <v>43</v>
      </c>
      <c r="E174" s="1108">
        <v>27320139</v>
      </c>
      <c r="F174" s="1100">
        <v>25495262</v>
      </c>
      <c r="G174" s="1100">
        <v>1600</v>
      </c>
      <c r="H174" s="1100">
        <v>0</v>
      </c>
      <c r="I174" s="1100">
        <v>100000</v>
      </c>
      <c r="J174" s="1100">
        <v>0</v>
      </c>
      <c r="K174" s="1100">
        <v>0</v>
      </c>
      <c r="L174" s="1109">
        <v>1723277</v>
      </c>
    </row>
    <row r="175" spans="1:12" ht="18.95" customHeight="1">
      <c r="A175" s="1011"/>
      <c r="B175" s="1009"/>
      <c r="C175" s="1009" t="s">
        <v>423</v>
      </c>
      <c r="D175" s="1012" t="s">
        <v>44</v>
      </c>
      <c r="E175" s="1035">
        <v>0.23985653456480133</v>
      </c>
      <c r="F175" s="969">
        <v>0.23747449701937406</v>
      </c>
      <c r="G175" s="969">
        <v>0.08</v>
      </c>
      <c r="H175" s="1098">
        <v>0</v>
      </c>
      <c r="I175" s="969">
        <v>0.15384615384615385</v>
      </c>
      <c r="J175" s="969">
        <v>0</v>
      </c>
      <c r="K175" s="969">
        <v>0</v>
      </c>
      <c r="L175" s="1036">
        <v>0.29498065730914069</v>
      </c>
    </row>
    <row r="176" spans="1:12" ht="18.95" customHeight="1">
      <c r="A176" s="1013"/>
      <c r="B176" s="1014"/>
      <c r="C176" s="1014"/>
      <c r="D176" s="1017" t="s">
        <v>45</v>
      </c>
      <c r="E176" s="1037">
        <v>0</v>
      </c>
      <c r="F176" s="1038">
        <v>0</v>
      </c>
      <c r="G176" s="1038">
        <v>0</v>
      </c>
      <c r="H176" s="1038">
        <v>0</v>
      </c>
      <c r="I176" s="1038">
        <v>0</v>
      </c>
      <c r="J176" s="1038">
        <v>0</v>
      </c>
      <c r="K176" s="1038">
        <v>0</v>
      </c>
      <c r="L176" s="1039">
        <v>0</v>
      </c>
    </row>
    <row r="177" spans="1:12" ht="18.95" customHeight="1">
      <c r="A177" s="1007" t="s">
        <v>424</v>
      </c>
      <c r="B177" s="1008" t="s">
        <v>47</v>
      </c>
      <c r="C177" s="1009" t="s">
        <v>425</v>
      </c>
      <c r="D177" s="1010" t="s">
        <v>41</v>
      </c>
      <c r="E177" s="1105">
        <v>273322000</v>
      </c>
      <c r="F177" s="1106">
        <v>230737000</v>
      </c>
      <c r="G177" s="1106">
        <v>27075000</v>
      </c>
      <c r="H177" s="1106">
        <v>14516000</v>
      </c>
      <c r="I177" s="1106">
        <v>800000</v>
      </c>
      <c r="J177" s="1107">
        <v>0</v>
      </c>
      <c r="K177" s="1107">
        <v>0</v>
      </c>
      <c r="L177" s="1110">
        <v>194000</v>
      </c>
    </row>
    <row r="178" spans="1:12" ht="18.95" customHeight="1">
      <c r="A178" s="1011"/>
      <c r="B178" s="1009"/>
      <c r="C178" s="1009"/>
      <c r="D178" s="1012" t="s">
        <v>42</v>
      </c>
      <c r="E178" s="1108">
        <v>0</v>
      </c>
      <c r="F178" s="1100">
        <v>0</v>
      </c>
      <c r="G178" s="1100">
        <v>0</v>
      </c>
      <c r="H178" s="1100">
        <v>0</v>
      </c>
      <c r="I178" s="1100">
        <v>0</v>
      </c>
      <c r="J178" s="1100">
        <v>0</v>
      </c>
      <c r="K178" s="1100">
        <v>0</v>
      </c>
      <c r="L178" s="1109">
        <v>0</v>
      </c>
    </row>
    <row r="179" spans="1:12" ht="18.95" customHeight="1">
      <c r="A179" s="1011"/>
      <c r="B179" s="1009"/>
      <c r="C179" s="1009"/>
      <c r="D179" s="1012" t="s">
        <v>43</v>
      </c>
      <c r="E179" s="1108">
        <v>42736318.339999996</v>
      </c>
      <c r="F179" s="1100">
        <v>37931408.899999999</v>
      </c>
      <c r="G179" s="1100">
        <v>3530281.69</v>
      </c>
      <c r="H179" s="1100">
        <v>1274627.75</v>
      </c>
      <c r="I179" s="1100">
        <v>0</v>
      </c>
      <c r="J179" s="1100">
        <v>0</v>
      </c>
      <c r="K179" s="1100">
        <v>0</v>
      </c>
      <c r="L179" s="1109">
        <v>0</v>
      </c>
    </row>
    <row r="180" spans="1:12" ht="19.5" customHeight="1">
      <c r="A180" s="1011"/>
      <c r="B180" s="1009"/>
      <c r="C180" s="1009"/>
      <c r="D180" s="1012" t="s">
        <v>44</v>
      </c>
      <c r="E180" s="1035">
        <v>0.15635886734328008</v>
      </c>
      <c r="F180" s="969">
        <v>0.16439239870501912</v>
      </c>
      <c r="G180" s="969">
        <v>0.13038898208679595</v>
      </c>
      <c r="H180" s="969">
        <v>8.780846996417746E-2</v>
      </c>
      <c r="I180" s="969">
        <v>0</v>
      </c>
      <c r="J180" s="969">
        <v>0</v>
      </c>
      <c r="K180" s="969">
        <v>0</v>
      </c>
      <c r="L180" s="1036">
        <v>0</v>
      </c>
    </row>
    <row r="181" spans="1:12" ht="18.75" customHeight="1">
      <c r="A181" s="1013"/>
      <c r="B181" s="1014"/>
      <c r="C181" s="1014"/>
      <c r="D181" s="1017" t="s">
        <v>45</v>
      </c>
      <c r="E181" s="1037">
        <v>0</v>
      </c>
      <c r="F181" s="1038">
        <v>0</v>
      </c>
      <c r="G181" s="1038">
        <v>0</v>
      </c>
      <c r="H181" s="1038">
        <v>0</v>
      </c>
      <c r="I181" s="1038">
        <v>0</v>
      </c>
      <c r="J181" s="1038">
        <v>0</v>
      </c>
      <c r="K181" s="1038">
        <v>0</v>
      </c>
      <c r="L181" s="1039">
        <v>0</v>
      </c>
    </row>
    <row r="182" spans="1:12" s="962" customFormat="1" ht="8.25" customHeight="1">
      <c r="A182" s="1569"/>
      <c r="B182" s="1570"/>
      <c r="C182" s="1570"/>
      <c r="D182" s="1571"/>
      <c r="E182" s="1571"/>
      <c r="F182" s="1571"/>
      <c r="G182" s="1572"/>
      <c r="H182" s="1572"/>
      <c r="I182" s="1572"/>
      <c r="J182" s="1572"/>
      <c r="K182" s="1572"/>
      <c r="L182" s="1572"/>
    </row>
    <row r="183" spans="1:12" s="962" customFormat="1" ht="15.75" customHeight="1">
      <c r="A183" s="1569"/>
      <c r="B183" s="1570"/>
      <c r="C183" s="1570"/>
      <c r="D183" s="1571"/>
      <c r="E183" s="1571"/>
      <c r="F183" s="1571"/>
      <c r="G183" s="1572"/>
      <c r="H183" s="1572"/>
      <c r="I183" s="1572"/>
      <c r="J183" s="1572"/>
      <c r="K183" s="1572"/>
      <c r="L183" s="1572"/>
    </row>
    <row r="184" spans="1:12" s="962" customFormat="1" ht="18.75" customHeight="1">
      <c r="A184" s="1569"/>
      <c r="B184" s="1570"/>
      <c r="C184" s="1570"/>
      <c r="D184" s="1571"/>
      <c r="E184" s="1571"/>
      <c r="F184" s="1571"/>
      <c r="G184" s="1572"/>
      <c r="H184" s="1572"/>
      <c r="I184" s="1572"/>
      <c r="J184" s="1572"/>
      <c r="K184" s="1572"/>
      <c r="L184" s="1572"/>
    </row>
    <row r="185" spans="1:12">
      <c r="E185" s="1027"/>
      <c r="F185" s="1027"/>
      <c r="G185" s="1027"/>
      <c r="H185" s="1027"/>
      <c r="I185" s="1027"/>
      <c r="J185" s="1027"/>
      <c r="K185" s="1027"/>
      <c r="L185" s="1027"/>
    </row>
    <row r="189" spans="1:12">
      <c r="H189" s="1016"/>
      <c r="I189" s="1016"/>
      <c r="J189" s="1016"/>
    </row>
    <row r="190" spans="1:12">
      <c r="H190" s="1040"/>
      <c r="I190" s="1041"/>
      <c r="J190" s="1016"/>
    </row>
  </sheetData>
  <mergeCells count="3">
    <mergeCell ref="A182:L182"/>
    <mergeCell ref="A183:L183"/>
    <mergeCell ref="A184:L184"/>
  </mergeCells>
  <printOptions horizontalCentered="1"/>
  <pageMargins left="0.70866141732283472" right="0.70866141732283472" top="0.62992125984251968" bottom="0.19685039370078741" header="0.43307086614173229" footer="0"/>
  <pageSetup paperSize="9" scale="72" firstPageNumber="19" fitToHeight="0" orientation="landscape" useFirstPageNumber="1" r:id="rId1"/>
  <headerFooter alignWithMargins="0">
    <oddHeader>&amp;C&amp;12 - &amp;P -</oddHeader>
  </headerFooter>
  <rowBreaks count="5" manualBreakCount="5">
    <brk id="41" max="11" man="1"/>
    <brk id="76" max="11" man="1"/>
    <brk id="106" max="11" man="1"/>
    <brk id="136" max="11" man="1"/>
    <brk id="166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1"/>
  <sheetViews>
    <sheetView showGridLines="0" zoomScale="90" zoomScaleNormal="90" workbookViewId="0">
      <selection activeCell="R169" sqref="R169"/>
    </sheetView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5" width="14.7109375" style="2" bestFit="1" customWidth="1"/>
    <col min="6" max="6" width="15.140625" style="2" customWidth="1"/>
    <col min="7" max="7" width="2.5703125" style="2" customWidth="1"/>
    <col min="8" max="12" width="15.7109375" style="2" customWidth="1"/>
    <col min="13" max="13" width="22.85546875" style="2" customWidth="1"/>
    <col min="14" max="16384" width="16.28515625" style="2"/>
  </cols>
  <sheetData>
    <row r="1" spans="1:15" ht="15.75" customHeight="1">
      <c r="A1" s="1" t="s">
        <v>0</v>
      </c>
    </row>
    <row r="2" spans="1:15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5" ht="15" customHeight="1">
      <c r="C4" s="1"/>
      <c r="D4" s="1"/>
      <c r="E4" s="6"/>
      <c r="F4" s="6"/>
      <c r="G4" s="6"/>
      <c r="H4" s="6"/>
      <c r="I4" s="6"/>
      <c r="J4" s="6"/>
      <c r="K4" s="7"/>
      <c r="L4" s="8"/>
      <c r="M4" s="9" t="s">
        <v>2</v>
      </c>
    </row>
    <row r="5" spans="1:15" ht="15.95" customHeight="1">
      <c r="A5" s="10"/>
      <c r="B5" s="11"/>
      <c r="C5" s="12" t="s">
        <v>3</v>
      </c>
      <c r="D5" s="13"/>
      <c r="E5" s="14" t="s">
        <v>4</v>
      </c>
      <c r="F5" s="1157" t="s">
        <v>4</v>
      </c>
      <c r="G5" s="1159"/>
      <c r="H5" s="949" t="s">
        <v>4</v>
      </c>
      <c r="I5" s="950" t="s">
        <v>4</v>
      </c>
      <c r="J5" s="951" t="s">
        <v>4</v>
      </c>
      <c r="K5" s="950" t="s">
        <v>4</v>
      </c>
      <c r="L5" s="15" t="s">
        <v>4</v>
      </c>
      <c r="M5" s="951" t="s">
        <v>4</v>
      </c>
    </row>
    <row r="6" spans="1:15" ht="15.95" customHeight="1">
      <c r="A6" s="16"/>
      <c r="B6" s="17"/>
      <c r="C6" s="953" t="s">
        <v>738</v>
      </c>
      <c r="D6" s="18"/>
      <c r="E6" s="19"/>
      <c r="F6" s="20" t="s">
        <v>5</v>
      </c>
      <c r="G6" s="1158"/>
      <c r="H6" s="954" t="s">
        <v>6</v>
      </c>
      <c r="I6" s="955" t="s">
        <v>7</v>
      </c>
      <c r="J6" s="956" t="s">
        <v>7</v>
      </c>
      <c r="K6" s="955" t="s">
        <v>8</v>
      </c>
      <c r="L6" s="957" t="s">
        <v>9</v>
      </c>
      <c r="M6" s="956" t="s">
        <v>10</v>
      </c>
    </row>
    <row r="7" spans="1:15" ht="15.95" customHeight="1">
      <c r="A7" s="16"/>
      <c r="B7" s="17"/>
      <c r="C7" s="21" t="s">
        <v>11</v>
      </c>
      <c r="D7" s="22"/>
      <c r="E7" s="23" t="s">
        <v>12</v>
      </c>
      <c r="F7" s="20" t="s">
        <v>13</v>
      </c>
      <c r="G7" s="1158"/>
      <c r="H7" s="959" t="s">
        <v>14</v>
      </c>
      <c r="I7" s="955" t="s">
        <v>15</v>
      </c>
      <c r="J7" s="956" t="s">
        <v>16</v>
      </c>
      <c r="K7" s="955" t="s">
        <v>17</v>
      </c>
      <c r="L7" s="956" t="s">
        <v>18</v>
      </c>
      <c r="M7" s="960" t="s">
        <v>19</v>
      </c>
    </row>
    <row r="8" spans="1:15" ht="15.95" customHeight="1">
      <c r="A8" s="16"/>
      <c r="B8" s="17"/>
      <c r="C8" s="21" t="s">
        <v>705</v>
      </c>
      <c r="D8" s="22"/>
      <c r="E8" s="23" t="s">
        <v>4</v>
      </c>
      <c r="F8" s="20" t="s">
        <v>20</v>
      </c>
      <c r="G8" s="1158"/>
      <c r="H8" s="959" t="s">
        <v>21</v>
      </c>
      <c r="I8" s="955" t="s">
        <v>22</v>
      </c>
      <c r="J8" s="956" t="s">
        <v>4</v>
      </c>
      <c r="K8" s="955" t="s">
        <v>23</v>
      </c>
      <c r="L8" s="956" t="s">
        <v>24</v>
      </c>
      <c r="M8" s="956" t="s">
        <v>25</v>
      </c>
    </row>
    <row r="9" spans="1:15" ht="15.95" customHeight="1">
      <c r="A9" s="16"/>
      <c r="B9" s="17"/>
      <c r="C9" s="21" t="s">
        <v>26</v>
      </c>
      <c r="D9" s="22"/>
      <c r="E9" s="24" t="s">
        <v>4</v>
      </c>
      <c r="F9" s="1156" t="s">
        <v>4</v>
      </c>
      <c r="G9" s="1158"/>
      <c r="H9" s="959" t="s">
        <v>4</v>
      </c>
      <c r="I9" s="955" t="s">
        <v>27</v>
      </c>
      <c r="J9" s="956"/>
      <c r="K9" s="955" t="s">
        <v>28</v>
      </c>
      <c r="L9" s="956" t="s">
        <v>4</v>
      </c>
      <c r="M9" s="956" t="s">
        <v>29</v>
      </c>
    </row>
    <row r="10" spans="1:15" ht="15.95" customHeight="1">
      <c r="A10" s="16"/>
      <c r="B10" s="17"/>
      <c r="C10" s="21" t="s">
        <v>30</v>
      </c>
      <c r="D10" s="25"/>
      <c r="E10" s="26"/>
      <c r="F10" s="1160"/>
      <c r="G10" s="1161"/>
      <c r="H10" s="961"/>
      <c r="I10" s="27"/>
      <c r="J10" s="28"/>
      <c r="K10" s="29"/>
      <c r="L10" s="30"/>
      <c r="M10" s="28"/>
    </row>
    <row r="11" spans="1:15" ht="9.9499999999999993" customHeight="1">
      <c r="A11" s="31"/>
      <c r="B11" s="32"/>
      <c r="C11" s="33" t="s">
        <v>31</v>
      </c>
      <c r="D11" s="34"/>
      <c r="E11" s="35" t="s">
        <v>32</v>
      </c>
      <c r="F11" s="1575" t="s">
        <v>33</v>
      </c>
      <c r="G11" s="1576"/>
      <c r="H11" s="36" t="s">
        <v>34</v>
      </c>
      <c r="I11" s="37" t="s">
        <v>35</v>
      </c>
      <c r="J11" s="38" t="s">
        <v>36</v>
      </c>
      <c r="K11" s="39" t="s">
        <v>37</v>
      </c>
      <c r="L11" s="40" t="s">
        <v>38</v>
      </c>
      <c r="M11" s="40" t="s">
        <v>39</v>
      </c>
    </row>
    <row r="12" spans="1:15" ht="18.399999999999999" customHeight="1">
      <c r="A12" s="16"/>
      <c r="B12" s="17"/>
      <c r="C12" s="41" t="s">
        <v>40</v>
      </c>
      <c r="D12" s="42" t="s">
        <v>41</v>
      </c>
      <c r="E12" s="682">
        <v>435340000000</v>
      </c>
      <c r="F12" s="683">
        <v>235817006000</v>
      </c>
      <c r="G12" s="683"/>
      <c r="H12" s="683">
        <v>26272157000</v>
      </c>
      <c r="I12" s="683">
        <v>87735258000</v>
      </c>
      <c r="J12" s="683">
        <v>24112347000</v>
      </c>
      <c r="K12" s="683">
        <v>27599900000</v>
      </c>
      <c r="L12" s="683">
        <v>23327650000</v>
      </c>
      <c r="M12" s="684">
        <v>10475682000</v>
      </c>
      <c r="N12" s="44"/>
      <c r="O12" s="44"/>
    </row>
    <row r="13" spans="1:15" ht="18.399999999999999" customHeight="1">
      <c r="A13" s="16"/>
      <c r="B13" s="17"/>
      <c r="C13" s="45"/>
      <c r="D13" s="46" t="s">
        <v>42</v>
      </c>
      <c r="E13" s="685">
        <v>0</v>
      </c>
      <c r="F13" s="683">
        <v>0</v>
      </c>
      <c r="G13" s="683"/>
      <c r="H13" s="683">
        <v>0</v>
      </c>
      <c r="I13" s="683">
        <v>0</v>
      </c>
      <c r="J13" s="683">
        <v>0</v>
      </c>
      <c r="K13" s="683">
        <v>0</v>
      </c>
      <c r="L13" s="683">
        <v>0</v>
      </c>
      <c r="M13" s="686">
        <v>0</v>
      </c>
      <c r="N13" s="44"/>
      <c r="O13" s="44"/>
    </row>
    <row r="14" spans="1:15" ht="18.399999999999999" customHeight="1">
      <c r="A14" s="16"/>
      <c r="B14" s="17"/>
      <c r="C14" s="47" t="s">
        <v>4</v>
      </c>
      <c r="D14" s="46" t="s">
        <v>43</v>
      </c>
      <c r="E14" s="685">
        <v>73245088550.820007</v>
      </c>
      <c r="F14" s="683">
        <v>43030328352.849998</v>
      </c>
      <c r="G14" s="683"/>
      <c r="H14" s="683">
        <v>4071288181.3200002</v>
      </c>
      <c r="I14" s="683">
        <v>12571047469.15</v>
      </c>
      <c r="J14" s="683">
        <v>2052471895.4999998</v>
      </c>
      <c r="K14" s="683">
        <v>4542075831.9799995</v>
      </c>
      <c r="L14" s="683">
        <v>5739182921.4699993</v>
      </c>
      <c r="M14" s="686">
        <v>1238693898.5500002</v>
      </c>
      <c r="N14" s="44"/>
      <c r="O14" s="44"/>
    </row>
    <row r="15" spans="1:15" ht="18.399999999999999" customHeight="1">
      <c r="A15" s="16"/>
      <c r="B15" s="17"/>
      <c r="C15" s="45"/>
      <c r="D15" s="46" t="s">
        <v>44</v>
      </c>
      <c r="E15" s="270">
        <v>0.16824800971842699</v>
      </c>
      <c r="F15" s="270">
        <v>0.18247338935704238</v>
      </c>
      <c r="G15" s="270"/>
      <c r="H15" s="270">
        <v>0.15496588960396362</v>
      </c>
      <c r="I15" s="270">
        <v>0.14328387190871428</v>
      </c>
      <c r="J15" s="270">
        <v>8.512119933824773E-2</v>
      </c>
      <c r="K15" s="270">
        <v>0.16456856118971444</v>
      </c>
      <c r="L15" s="270">
        <v>0.24602490698677318</v>
      </c>
      <c r="M15" s="271">
        <v>0.11824470221127371</v>
      </c>
      <c r="N15" s="44"/>
      <c r="O15" s="44"/>
    </row>
    <row r="16" spans="1:15" ht="18.399999999999999" customHeight="1">
      <c r="A16" s="48"/>
      <c r="B16" s="49"/>
      <c r="C16" s="50"/>
      <c r="D16" s="46" t="s">
        <v>45</v>
      </c>
      <c r="E16" s="272">
        <v>0</v>
      </c>
      <c r="F16" s="272">
        <v>0</v>
      </c>
      <c r="G16" s="272"/>
      <c r="H16" s="272">
        <v>0</v>
      </c>
      <c r="I16" s="272">
        <v>0</v>
      </c>
      <c r="J16" s="272">
        <v>0</v>
      </c>
      <c r="K16" s="272">
        <v>0</v>
      </c>
      <c r="L16" s="272">
        <v>0</v>
      </c>
      <c r="M16" s="273">
        <v>0</v>
      </c>
      <c r="N16" s="44"/>
      <c r="O16" s="44"/>
    </row>
    <row r="17" spans="1:15" ht="18.399999999999999" customHeight="1">
      <c r="A17" s="51" t="s">
        <v>46</v>
      </c>
      <c r="B17" s="52" t="s">
        <v>47</v>
      </c>
      <c r="C17" s="53" t="s">
        <v>48</v>
      </c>
      <c r="D17" s="54" t="s">
        <v>41</v>
      </c>
      <c r="E17" s="687">
        <v>199582000</v>
      </c>
      <c r="F17" s="1106">
        <v>30000000</v>
      </c>
      <c r="G17" s="1106"/>
      <c r="H17" s="1106">
        <v>910000</v>
      </c>
      <c r="I17" s="1106">
        <v>158272000</v>
      </c>
      <c r="J17" s="1106">
        <v>10400000</v>
      </c>
      <c r="K17" s="1106">
        <v>0</v>
      </c>
      <c r="L17" s="1106">
        <v>0</v>
      </c>
      <c r="M17" s="1110">
        <v>0</v>
      </c>
      <c r="N17" s="44"/>
      <c r="O17" s="44"/>
    </row>
    <row r="18" spans="1:15" ht="18.399999999999999" customHeight="1">
      <c r="A18" s="56"/>
      <c r="B18" s="52"/>
      <c r="C18" s="53" t="s">
        <v>4</v>
      </c>
      <c r="D18" s="57" t="s">
        <v>42</v>
      </c>
      <c r="E18" s="687">
        <v>0</v>
      </c>
      <c r="F18" s="1100">
        <v>0</v>
      </c>
      <c r="G18" s="1100"/>
      <c r="H18" s="1100">
        <v>0</v>
      </c>
      <c r="I18" s="1100">
        <v>0</v>
      </c>
      <c r="J18" s="1100">
        <v>0</v>
      </c>
      <c r="K18" s="1100">
        <v>0</v>
      </c>
      <c r="L18" s="1100">
        <v>0</v>
      </c>
      <c r="M18" s="1109">
        <v>0</v>
      </c>
      <c r="N18" s="44"/>
      <c r="O18" s="44"/>
    </row>
    <row r="19" spans="1:15" ht="18.399999999999999" customHeight="1">
      <c r="A19" s="56"/>
      <c r="B19" s="52"/>
      <c r="C19" s="53" t="s">
        <v>4</v>
      </c>
      <c r="D19" s="57" t="s">
        <v>43</v>
      </c>
      <c r="E19" s="687">
        <v>21765516.199999992</v>
      </c>
      <c r="F19" s="1100">
        <v>0</v>
      </c>
      <c r="G19" s="1100"/>
      <c r="H19" s="1100">
        <v>144893.41</v>
      </c>
      <c r="I19" s="1100">
        <v>21620622.789999992</v>
      </c>
      <c r="J19" s="1100">
        <v>0</v>
      </c>
      <c r="K19" s="1100">
        <v>0</v>
      </c>
      <c r="L19" s="1100">
        <v>0</v>
      </c>
      <c r="M19" s="1109">
        <v>0</v>
      </c>
      <c r="N19" s="44"/>
      <c r="O19" s="44"/>
    </row>
    <row r="20" spans="1:15" ht="18.399999999999999" customHeight="1">
      <c r="A20" s="56"/>
      <c r="B20" s="52"/>
      <c r="C20" s="53" t="s">
        <v>4</v>
      </c>
      <c r="D20" s="57" t="s">
        <v>44</v>
      </c>
      <c r="E20" s="174">
        <v>0.10905550700965012</v>
      </c>
      <c r="F20" s="174">
        <v>0</v>
      </c>
      <c r="G20" s="174"/>
      <c r="H20" s="174">
        <v>0.15922352747252747</v>
      </c>
      <c r="I20" s="174">
        <v>0.13660421799181152</v>
      </c>
      <c r="J20" s="174">
        <v>0</v>
      </c>
      <c r="K20" s="174">
        <v>0</v>
      </c>
      <c r="L20" s="174">
        <v>0</v>
      </c>
      <c r="M20" s="274">
        <v>0</v>
      </c>
      <c r="N20" s="44"/>
      <c r="O20" s="44"/>
    </row>
    <row r="21" spans="1:15" s="17" customFormat="1" ht="18.399999999999999" customHeight="1">
      <c r="A21" s="58"/>
      <c r="B21" s="59"/>
      <c r="C21" s="60" t="s">
        <v>4</v>
      </c>
      <c r="D21" s="61" t="s">
        <v>45</v>
      </c>
      <c r="E21" s="175">
        <v>0</v>
      </c>
      <c r="F21" s="175">
        <v>0</v>
      </c>
      <c r="G21" s="175"/>
      <c r="H21" s="175">
        <v>0</v>
      </c>
      <c r="I21" s="175">
        <v>0</v>
      </c>
      <c r="J21" s="175">
        <v>0</v>
      </c>
      <c r="K21" s="175">
        <v>0</v>
      </c>
      <c r="L21" s="175">
        <v>0</v>
      </c>
      <c r="M21" s="275">
        <v>0</v>
      </c>
      <c r="N21" s="44"/>
      <c r="O21" s="44"/>
    </row>
    <row r="22" spans="1:15" ht="18.399999999999999" customHeight="1">
      <c r="A22" s="51" t="s">
        <v>49</v>
      </c>
      <c r="B22" s="52" t="s">
        <v>47</v>
      </c>
      <c r="C22" s="53" t="s">
        <v>50</v>
      </c>
      <c r="D22" s="62" t="s">
        <v>41</v>
      </c>
      <c r="E22" s="687">
        <v>575619000</v>
      </c>
      <c r="F22" s="1106">
        <v>0</v>
      </c>
      <c r="G22" s="1106"/>
      <c r="H22" s="1106">
        <v>104052000</v>
      </c>
      <c r="I22" s="1106">
        <v>402734000</v>
      </c>
      <c r="J22" s="1106">
        <v>68833000</v>
      </c>
      <c r="K22" s="1106">
        <v>0</v>
      </c>
      <c r="L22" s="1106">
        <v>0</v>
      </c>
      <c r="M22" s="1110">
        <v>0</v>
      </c>
      <c r="N22" s="44"/>
      <c r="O22" s="44"/>
    </row>
    <row r="23" spans="1:15" ht="18.399999999999999" customHeight="1">
      <c r="A23" s="56"/>
      <c r="B23" s="52"/>
      <c r="C23" s="53" t="s">
        <v>4</v>
      </c>
      <c r="D23" s="62" t="s">
        <v>42</v>
      </c>
      <c r="E23" s="687">
        <v>0</v>
      </c>
      <c r="F23" s="1100">
        <v>0</v>
      </c>
      <c r="G23" s="1100"/>
      <c r="H23" s="1100">
        <v>0</v>
      </c>
      <c r="I23" s="1100">
        <v>0</v>
      </c>
      <c r="J23" s="1100">
        <v>0</v>
      </c>
      <c r="K23" s="1100">
        <v>0</v>
      </c>
      <c r="L23" s="1100">
        <v>0</v>
      </c>
      <c r="M23" s="1109">
        <v>0</v>
      </c>
      <c r="N23" s="44"/>
      <c r="O23" s="44"/>
    </row>
    <row r="24" spans="1:15" ht="18.399999999999999" customHeight="1">
      <c r="A24" s="56"/>
      <c r="B24" s="52"/>
      <c r="C24" s="53" t="s">
        <v>4</v>
      </c>
      <c r="D24" s="62" t="s">
        <v>43</v>
      </c>
      <c r="E24" s="687">
        <v>78957897.849999994</v>
      </c>
      <c r="F24" s="1100">
        <v>0</v>
      </c>
      <c r="G24" s="1100"/>
      <c r="H24" s="1100">
        <v>21375442.82</v>
      </c>
      <c r="I24" s="1100">
        <v>55025755.089999989</v>
      </c>
      <c r="J24" s="1100">
        <v>2556699.94</v>
      </c>
      <c r="K24" s="1100">
        <v>0</v>
      </c>
      <c r="L24" s="1100">
        <v>0</v>
      </c>
      <c r="M24" s="1109">
        <v>0</v>
      </c>
      <c r="N24" s="44"/>
      <c r="O24" s="44"/>
    </row>
    <row r="25" spans="1:15" ht="18.399999999999999" customHeight="1">
      <c r="A25" s="56"/>
      <c r="B25" s="52"/>
      <c r="C25" s="53" t="s">
        <v>4</v>
      </c>
      <c r="D25" s="62" t="s">
        <v>44</v>
      </c>
      <c r="E25" s="174">
        <v>0.13717041628229784</v>
      </c>
      <c r="F25" s="174">
        <v>0</v>
      </c>
      <c r="G25" s="174"/>
      <c r="H25" s="174">
        <v>0.20543038884403952</v>
      </c>
      <c r="I25" s="174">
        <v>0.13663051813355712</v>
      </c>
      <c r="J25" s="174">
        <v>3.7143520404457162E-2</v>
      </c>
      <c r="K25" s="174">
        <v>0</v>
      </c>
      <c r="L25" s="174">
        <v>0</v>
      </c>
      <c r="M25" s="274">
        <v>0</v>
      </c>
      <c r="N25" s="44"/>
      <c r="O25" s="44"/>
    </row>
    <row r="26" spans="1:15" ht="18.399999999999999" customHeight="1">
      <c r="A26" s="58"/>
      <c r="B26" s="59"/>
      <c r="C26" s="60" t="s">
        <v>4</v>
      </c>
      <c r="D26" s="62" t="s">
        <v>45</v>
      </c>
      <c r="E26" s="175">
        <v>0</v>
      </c>
      <c r="F26" s="175">
        <v>0</v>
      </c>
      <c r="G26" s="175"/>
      <c r="H26" s="175">
        <v>0</v>
      </c>
      <c r="I26" s="175">
        <v>0</v>
      </c>
      <c r="J26" s="175">
        <v>0</v>
      </c>
      <c r="K26" s="175">
        <v>0</v>
      </c>
      <c r="L26" s="175">
        <v>0</v>
      </c>
      <c r="M26" s="275">
        <v>0</v>
      </c>
      <c r="N26" s="44"/>
      <c r="O26" s="44"/>
    </row>
    <row r="27" spans="1:15" ht="18.399999999999999" customHeight="1">
      <c r="A27" s="51" t="s">
        <v>51</v>
      </c>
      <c r="B27" s="52" t="s">
        <v>47</v>
      </c>
      <c r="C27" s="53" t="s">
        <v>52</v>
      </c>
      <c r="D27" s="63" t="s">
        <v>41</v>
      </c>
      <c r="E27" s="687">
        <v>229545000</v>
      </c>
      <c r="F27" s="1106">
        <v>110500000</v>
      </c>
      <c r="G27" s="1106"/>
      <c r="H27" s="1106">
        <v>22816000</v>
      </c>
      <c r="I27" s="1106">
        <v>94109000</v>
      </c>
      <c r="J27" s="1106">
        <v>2120000</v>
      </c>
      <c r="K27" s="1106">
        <v>0</v>
      </c>
      <c r="L27" s="1106">
        <v>0</v>
      </c>
      <c r="M27" s="1110">
        <v>0</v>
      </c>
      <c r="N27" s="44"/>
      <c r="O27" s="44"/>
    </row>
    <row r="28" spans="1:15" ht="18.399999999999999" customHeight="1">
      <c r="A28" s="56"/>
      <c r="B28" s="52"/>
      <c r="C28" s="53" t="s">
        <v>4</v>
      </c>
      <c r="D28" s="62" t="s">
        <v>42</v>
      </c>
      <c r="E28" s="687">
        <v>0</v>
      </c>
      <c r="F28" s="1100">
        <v>0</v>
      </c>
      <c r="G28" s="1100"/>
      <c r="H28" s="1100">
        <v>0</v>
      </c>
      <c r="I28" s="1100">
        <v>0</v>
      </c>
      <c r="J28" s="1100">
        <v>0</v>
      </c>
      <c r="K28" s="1100">
        <v>0</v>
      </c>
      <c r="L28" s="1100">
        <v>0</v>
      </c>
      <c r="M28" s="1109">
        <v>0</v>
      </c>
      <c r="N28" s="44"/>
      <c r="O28" s="44"/>
    </row>
    <row r="29" spans="1:15" ht="18.399999999999999" customHeight="1">
      <c r="A29" s="56"/>
      <c r="B29" s="52"/>
      <c r="C29" s="53" t="s">
        <v>4</v>
      </c>
      <c r="D29" s="62" t="s">
        <v>43</v>
      </c>
      <c r="E29" s="687">
        <v>15251423.549999999</v>
      </c>
      <c r="F29" s="1100">
        <v>0</v>
      </c>
      <c r="G29" s="1100"/>
      <c r="H29" s="1100">
        <v>4094895.7600000002</v>
      </c>
      <c r="I29" s="1100">
        <v>11156527.789999999</v>
      </c>
      <c r="J29" s="1100">
        <v>0</v>
      </c>
      <c r="K29" s="1100">
        <v>0</v>
      </c>
      <c r="L29" s="1100">
        <v>0</v>
      </c>
      <c r="M29" s="1109">
        <v>0</v>
      </c>
      <c r="N29" s="44"/>
      <c r="O29" s="44"/>
    </row>
    <row r="30" spans="1:15" ht="18.399999999999999" customHeight="1">
      <c r="A30" s="56"/>
      <c r="B30" s="52"/>
      <c r="C30" s="53" t="s">
        <v>4</v>
      </c>
      <c r="D30" s="62" t="s">
        <v>44</v>
      </c>
      <c r="E30" s="174">
        <v>6.6441976736587596E-2</v>
      </c>
      <c r="F30" s="174">
        <v>0</v>
      </c>
      <c r="G30" s="174"/>
      <c r="H30" s="174">
        <v>0.17947474403927069</v>
      </c>
      <c r="I30" s="174">
        <v>0.1185489994580752</v>
      </c>
      <c r="J30" s="174">
        <v>0</v>
      </c>
      <c r="K30" s="174">
        <v>0</v>
      </c>
      <c r="L30" s="174">
        <v>0</v>
      </c>
      <c r="M30" s="274">
        <v>0</v>
      </c>
      <c r="N30" s="44"/>
      <c r="O30" s="44"/>
    </row>
    <row r="31" spans="1:15" ht="18.399999999999999" customHeight="1">
      <c r="A31" s="58"/>
      <c r="B31" s="59"/>
      <c r="C31" s="60" t="s">
        <v>4</v>
      </c>
      <c r="D31" s="64" t="s">
        <v>45</v>
      </c>
      <c r="E31" s="175">
        <v>0</v>
      </c>
      <c r="F31" s="175">
        <v>0</v>
      </c>
      <c r="G31" s="175"/>
      <c r="H31" s="175">
        <v>0</v>
      </c>
      <c r="I31" s="175">
        <v>0</v>
      </c>
      <c r="J31" s="175">
        <v>0</v>
      </c>
      <c r="K31" s="175">
        <v>0</v>
      </c>
      <c r="L31" s="175">
        <v>0</v>
      </c>
      <c r="M31" s="275">
        <v>0</v>
      </c>
      <c r="N31" s="44"/>
      <c r="O31" s="44"/>
    </row>
    <row r="32" spans="1:15" ht="18.399999999999999" customHeight="1">
      <c r="A32" s="51" t="s">
        <v>53</v>
      </c>
      <c r="B32" s="52" t="s">
        <v>47</v>
      </c>
      <c r="C32" s="53" t="s">
        <v>54</v>
      </c>
      <c r="D32" s="62" t="s">
        <v>41</v>
      </c>
      <c r="E32" s="687">
        <v>178833000</v>
      </c>
      <c r="F32" s="1106">
        <v>0</v>
      </c>
      <c r="G32" s="1106"/>
      <c r="H32" s="1106">
        <v>35632000</v>
      </c>
      <c r="I32" s="1106">
        <v>138753000</v>
      </c>
      <c r="J32" s="1106">
        <v>4448000</v>
      </c>
      <c r="K32" s="1106">
        <v>0</v>
      </c>
      <c r="L32" s="1106">
        <v>0</v>
      </c>
      <c r="M32" s="1110">
        <v>0</v>
      </c>
      <c r="N32" s="44"/>
      <c r="O32" s="44"/>
    </row>
    <row r="33" spans="1:15" ht="18.399999999999999" customHeight="1">
      <c r="A33" s="56"/>
      <c r="B33" s="52"/>
      <c r="C33" s="53" t="s">
        <v>4</v>
      </c>
      <c r="D33" s="62" t="s">
        <v>42</v>
      </c>
      <c r="E33" s="687">
        <v>0</v>
      </c>
      <c r="F33" s="1100">
        <v>0</v>
      </c>
      <c r="G33" s="1100"/>
      <c r="H33" s="1100">
        <v>0</v>
      </c>
      <c r="I33" s="1100">
        <v>0</v>
      </c>
      <c r="J33" s="1100">
        <v>0</v>
      </c>
      <c r="K33" s="1100">
        <v>0</v>
      </c>
      <c r="L33" s="1100">
        <v>0</v>
      </c>
      <c r="M33" s="1109">
        <v>0</v>
      </c>
      <c r="N33" s="44"/>
      <c r="O33" s="44"/>
    </row>
    <row r="34" spans="1:15" ht="18.399999999999999" customHeight="1">
      <c r="A34" s="56"/>
      <c r="B34" s="52"/>
      <c r="C34" s="53" t="s">
        <v>4</v>
      </c>
      <c r="D34" s="62" t="s">
        <v>43</v>
      </c>
      <c r="E34" s="687">
        <v>25054047.350000001</v>
      </c>
      <c r="F34" s="1100">
        <v>0</v>
      </c>
      <c r="G34" s="1100"/>
      <c r="H34" s="1100">
        <v>4924910.0299999993</v>
      </c>
      <c r="I34" s="1100">
        <v>20129137.32</v>
      </c>
      <c r="J34" s="1100">
        <v>0</v>
      </c>
      <c r="K34" s="1100">
        <v>0</v>
      </c>
      <c r="L34" s="1100">
        <v>0</v>
      </c>
      <c r="M34" s="1109">
        <v>0</v>
      </c>
      <c r="N34" s="44"/>
      <c r="O34" s="44"/>
    </row>
    <row r="35" spans="1:15" ht="18.399999999999999" customHeight="1">
      <c r="A35" s="56"/>
      <c r="B35" s="52"/>
      <c r="C35" s="53" t="s">
        <v>4</v>
      </c>
      <c r="D35" s="62" t="s">
        <v>44</v>
      </c>
      <c r="E35" s="174">
        <v>0.14009745041463265</v>
      </c>
      <c r="F35" s="174">
        <v>0</v>
      </c>
      <c r="G35" s="174"/>
      <c r="H35" s="174">
        <v>0.13821593034351143</v>
      </c>
      <c r="I35" s="174">
        <v>0.14507172688158093</v>
      </c>
      <c r="J35" s="174">
        <v>0</v>
      </c>
      <c r="K35" s="174">
        <v>0</v>
      </c>
      <c r="L35" s="174">
        <v>0</v>
      </c>
      <c r="M35" s="274">
        <v>0</v>
      </c>
      <c r="N35" s="44"/>
      <c r="O35" s="44"/>
    </row>
    <row r="36" spans="1:15" ht="18.399999999999999" customHeight="1">
      <c r="A36" s="58"/>
      <c r="B36" s="59"/>
      <c r="C36" s="60" t="s">
        <v>4</v>
      </c>
      <c r="D36" s="62" t="s">
        <v>45</v>
      </c>
      <c r="E36" s="175">
        <v>0</v>
      </c>
      <c r="F36" s="175">
        <v>0</v>
      </c>
      <c r="G36" s="175"/>
      <c r="H36" s="175">
        <v>0</v>
      </c>
      <c r="I36" s="175">
        <v>0</v>
      </c>
      <c r="J36" s="175">
        <v>0</v>
      </c>
      <c r="K36" s="175">
        <v>0</v>
      </c>
      <c r="L36" s="175">
        <v>0</v>
      </c>
      <c r="M36" s="275">
        <v>0</v>
      </c>
      <c r="N36" s="44"/>
      <c r="O36" s="44"/>
    </row>
    <row r="37" spans="1:15" ht="18.399999999999999" customHeight="1">
      <c r="A37" s="51" t="s">
        <v>55</v>
      </c>
      <c r="B37" s="52" t="s">
        <v>47</v>
      </c>
      <c r="C37" s="53" t="s">
        <v>56</v>
      </c>
      <c r="D37" s="63" t="s">
        <v>41</v>
      </c>
      <c r="E37" s="687">
        <v>575757000</v>
      </c>
      <c r="F37" s="1106">
        <v>0</v>
      </c>
      <c r="G37" s="1106"/>
      <c r="H37" s="1106">
        <v>75230000</v>
      </c>
      <c r="I37" s="1106">
        <v>493089000</v>
      </c>
      <c r="J37" s="1106">
        <v>7438000</v>
      </c>
      <c r="K37" s="1106">
        <v>0</v>
      </c>
      <c r="L37" s="1106">
        <v>0</v>
      </c>
      <c r="M37" s="1110">
        <v>0</v>
      </c>
      <c r="N37" s="44"/>
      <c r="O37" s="44"/>
    </row>
    <row r="38" spans="1:15" ht="18.399999999999999" customHeight="1">
      <c r="A38" s="56"/>
      <c r="B38" s="52"/>
      <c r="C38" s="53" t="s">
        <v>4</v>
      </c>
      <c r="D38" s="62" t="s">
        <v>42</v>
      </c>
      <c r="E38" s="687">
        <v>0</v>
      </c>
      <c r="F38" s="1100">
        <v>0</v>
      </c>
      <c r="G38" s="1100"/>
      <c r="H38" s="1100">
        <v>0</v>
      </c>
      <c r="I38" s="1100">
        <v>0</v>
      </c>
      <c r="J38" s="1100">
        <v>0</v>
      </c>
      <c r="K38" s="1100">
        <v>0</v>
      </c>
      <c r="L38" s="1100">
        <v>0</v>
      </c>
      <c r="M38" s="1109">
        <v>0</v>
      </c>
      <c r="N38" s="44"/>
      <c r="O38" s="44"/>
    </row>
    <row r="39" spans="1:15" ht="18.399999999999999" customHeight="1">
      <c r="A39" s="56"/>
      <c r="B39" s="52"/>
      <c r="C39" s="53" t="s">
        <v>4</v>
      </c>
      <c r="D39" s="62" t="s">
        <v>43</v>
      </c>
      <c r="E39" s="687">
        <v>86494938.420000002</v>
      </c>
      <c r="F39" s="1100">
        <v>0</v>
      </c>
      <c r="G39" s="1100"/>
      <c r="H39" s="1100">
        <v>10231515.809999999</v>
      </c>
      <c r="I39" s="1100">
        <v>76249832.609999999</v>
      </c>
      <c r="J39" s="1100">
        <v>13590</v>
      </c>
      <c r="K39" s="1100">
        <v>0</v>
      </c>
      <c r="L39" s="1100">
        <v>0</v>
      </c>
      <c r="M39" s="1109">
        <v>0</v>
      </c>
      <c r="N39" s="44"/>
      <c r="O39" s="44"/>
    </row>
    <row r="40" spans="1:15" ht="18.399999999999999" customHeight="1">
      <c r="A40" s="56"/>
      <c r="B40" s="52"/>
      <c r="C40" s="53" t="s">
        <v>4</v>
      </c>
      <c r="D40" s="62" t="s">
        <v>44</v>
      </c>
      <c r="E40" s="174">
        <v>0.15022820116820118</v>
      </c>
      <c r="F40" s="174">
        <v>0</v>
      </c>
      <c r="G40" s="174"/>
      <c r="H40" s="174">
        <v>0.13600313452080284</v>
      </c>
      <c r="I40" s="174">
        <v>0.15463705864458546</v>
      </c>
      <c r="J40" s="174">
        <v>1.8271040602312449E-3</v>
      </c>
      <c r="K40" s="174">
        <v>0</v>
      </c>
      <c r="L40" s="174">
        <v>0</v>
      </c>
      <c r="M40" s="274">
        <v>0</v>
      </c>
      <c r="N40" s="44"/>
      <c r="O40" s="44"/>
    </row>
    <row r="41" spans="1:15" ht="18.399999999999999" customHeight="1">
      <c r="A41" s="58"/>
      <c r="B41" s="59"/>
      <c r="C41" s="60" t="s">
        <v>4</v>
      </c>
      <c r="D41" s="61" t="s">
        <v>45</v>
      </c>
      <c r="E41" s="276">
        <v>0</v>
      </c>
      <c r="F41" s="175">
        <v>0</v>
      </c>
      <c r="G41" s="175"/>
      <c r="H41" s="175">
        <v>0</v>
      </c>
      <c r="I41" s="175">
        <v>0</v>
      </c>
      <c r="J41" s="175">
        <v>0</v>
      </c>
      <c r="K41" s="175">
        <v>0</v>
      </c>
      <c r="L41" s="175">
        <v>0</v>
      </c>
      <c r="M41" s="275">
        <v>0</v>
      </c>
      <c r="N41" s="44"/>
      <c r="O41" s="44"/>
    </row>
    <row r="42" spans="1:15" ht="18.399999999999999" customHeight="1">
      <c r="A42" s="51" t="s">
        <v>57</v>
      </c>
      <c r="B42" s="52" t="s">
        <v>47</v>
      </c>
      <c r="C42" s="53" t="s">
        <v>58</v>
      </c>
      <c r="D42" s="54" t="s">
        <v>41</v>
      </c>
      <c r="E42" s="687">
        <v>39750000</v>
      </c>
      <c r="F42" s="1106">
        <v>0</v>
      </c>
      <c r="G42" s="1106"/>
      <c r="H42" s="1106">
        <v>10669000</v>
      </c>
      <c r="I42" s="1106">
        <v>28781000</v>
      </c>
      <c r="J42" s="1106">
        <v>300000</v>
      </c>
      <c r="K42" s="1106">
        <v>0</v>
      </c>
      <c r="L42" s="1106">
        <v>0</v>
      </c>
      <c r="M42" s="1110">
        <v>0</v>
      </c>
      <c r="N42" s="44"/>
      <c r="O42" s="44"/>
    </row>
    <row r="43" spans="1:15" ht="18.399999999999999" customHeight="1">
      <c r="A43" s="56"/>
      <c r="B43" s="52"/>
      <c r="C43" s="53" t="s">
        <v>4</v>
      </c>
      <c r="D43" s="62" t="s">
        <v>42</v>
      </c>
      <c r="E43" s="687">
        <v>0</v>
      </c>
      <c r="F43" s="1100">
        <v>0</v>
      </c>
      <c r="G43" s="1100"/>
      <c r="H43" s="1100">
        <v>0</v>
      </c>
      <c r="I43" s="1100">
        <v>0</v>
      </c>
      <c r="J43" s="1100">
        <v>0</v>
      </c>
      <c r="K43" s="1100">
        <v>0</v>
      </c>
      <c r="L43" s="1100">
        <v>0</v>
      </c>
      <c r="M43" s="1109">
        <v>0</v>
      </c>
      <c r="N43" s="44"/>
      <c r="O43" s="44"/>
    </row>
    <row r="44" spans="1:15" ht="18.399999999999999" customHeight="1">
      <c r="A44" s="56"/>
      <c r="B44" s="52"/>
      <c r="C44" s="53" t="s">
        <v>4</v>
      </c>
      <c r="D44" s="62" t="s">
        <v>43</v>
      </c>
      <c r="E44" s="687">
        <v>7053165.790000001</v>
      </c>
      <c r="F44" s="1100">
        <v>0</v>
      </c>
      <c r="G44" s="1100"/>
      <c r="H44" s="1100">
        <v>1636291.6199999999</v>
      </c>
      <c r="I44" s="1100">
        <v>5416874.1700000009</v>
      </c>
      <c r="J44" s="1100">
        <v>0</v>
      </c>
      <c r="K44" s="1100">
        <v>0</v>
      </c>
      <c r="L44" s="1100">
        <v>0</v>
      </c>
      <c r="M44" s="1109">
        <v>0</v>
      </c>
      <c r="N44" s="44"/>
      <c r="O44" s="44"/>
    </row>
    <row r="45" spans="1:15" ht="18.399999999999999" customHeight="1">
      <c r="A45" s="56"/>
      <c r="B45" s="52"/>
      <c r="C45" s="53" t="s">
        <v>4</v>
      </c>
      <c r="D45" s="62" t="s">
        <v>44</v>
      </c>
      <c r="E45" s="174">
        <v>0.17743813308176104</v>
      </c>
      <c r="F45" s="174">
        <v>0</v>
      </c>
      <c r="G45" s="174"/>
      <c r="H45" s="174">
        <v>0.15336878995219794</v>
      </c>
      <c r="I45" s="174">
        <v>0.18821007504951187</v>
      </c>
      <c r="J45" s="174">
        <v>0</v>
      </c>
      <c r="K45" s="174">
        <v>0</v>
      </c>
      <c r="L45" s="174">
        <v>0</v>
      </c>
      <c r="M45" s="274">
        <v>0</v>
      </c>
      <c r="N45" s="44"/>
      <c r="O45" s="44"/>
    </row>
    <row r="46" spans="1:15" ht="18.399999999999999" customHeight="1">
      <c r="A46" s="58"/>
      <c r="B46" s="59"/>
      <c r="C46" s="60" t="s">
        <v>4</v>
      </c>
      <c r="D46" s="64" t="s">
        <v>45</v>
      </c>
      <c r="E46" s="175">
        <v>0</v>
      </c>
      <c r="F46" s="175">
        <v>0</v>
      </c>
      <c r="G46" s="175"/>
      <c r="H46" s="175">
        <v>0</v>
      </c>
      <c r="I46" s="175">
        <v>0</v>
      </c>
      <c r="J46" s="175">
        <v>0</v>
      </c>
      <c r="K46" s="175">
        <v>0</v>
      </c>
      <c r="L46" s="175">
        <v>0</v>
      </c>
      <c r="M46" s="275">
        <v>0</v>
      </c>
      <c r="N46" s="44"/>
      <c r="O46" s="44"/>
    </row>
    <row r="47" spans="1:15" ht="18.399999999999999" customHeight="1">
      <c r="A47" s="51" t="s">
        <v>59</v>
      </c>
      <c r="B47" s="52" t="s">
        <v>47</v>
      </c>
      <c r="C47" s="53" t="s">
        <v>60</v>
      </c>
      <c r="D47" s="63" t="s">
        <v>41</v>
      </c>
      <c r="E47" s="687">
        <v>307033000</v>
      </c>
      <c r="F47" s="1106">
        <v>0</v>
      </c>
      <c r="G47" s="1106"/>
      <c r="H47" s="1106">
        <v>361000</v>
      </c>
      <c r="I47" s="1106">
        <v>291702000</v>
      </c>
      <c r="J47" s="1106">
        <v>14970000</v>
      </c>
      <c r="K47" s="1106">
        <v>0</v>
      </c>
      <c r="L47" s="1106">
        <v>0</v>
      </c>
      <c r="M47" s="1110">
        <v>0</v>
      </c>
      <c r="N47" s="44"/>
      <c r="O47" s="44"/>
    </row>
    <row r="48" spans="1:15" ht="18.399999999999999" customHeight="1">
      <c r="A48" s="56"/>
      <c r="B48" s="52"/>
      <c r="C48" s="53" t="s">
        <v>4</v>
      </c>
      <c r="D48" s="62" t="s">
        <v>42</v>
      </c>
      <c r="E48" s="687">
        <v>0</v>
      </c>
      <c r="F48" s="1100">
        <v>0</v>
      </c>
      <c r="G48" s="1100"/>
      <c r="H48" s="1100">
        <v>0</v>
      </c>
      <c r="I48" s="1100">
        <v>0</v>
      </c>
      <c r="J48" s="1100">
        <v>0</v>
      </c>
      <c r="K48" s="1100">
        <v>0</v>
      </c>
      <c r="L48" s="1100">
        <v>0</v>
      </c>
      <c r="M48" s="1109">
        <v>0</v>
      </c>
      <c r="N48" s="44"/>
      <c r="O48" s="44"/>
    </row>
    <row r="49" spans="1:15" ht="18.399999999999999" customHeight="1">
      <c r="A49" s="56"/>
      <c r="B49" s="52"/>
      <c r="C49" s="53" t="s">
        <v>4</v>
      </c>
      <c r="D49" s="62" t="s">
        <v>43</v>
      </c>
      <c r="E49" s="687">
        <v>51722553.990000002</v>
      </c>
      <c r="F49" s="1100">
        <v>0</v>
      </c>
      <c r="G49" s="1100"/>
      <c r="H49" s="1100">
        <v>33100.44</v>
      </c>
      <c r="I49" s="1100">
        <v>51677153.550000004</v>
      </c>
      <c r="J49" s="1100">
        <v>12300</v>
      </c>
      <c r="K49" s="1100">
        <v>0</v>
      </c>
      <c r="L49" s="1100">
        <v>0</v>
      </c>
      <c r="M49" s="1109">
        <v>0</v>
      </c>
      <c r="N49" s="44"/>
      <c r="O49" s="44"/>
    </row>
    <row r="50" spans="1:15" ht="18.399999999999999" customHeight="1">
      <c r="A50" s="56"/>
      <c r="B50" s="52"/>
      <c r="C50" s="53" t="s">
        <v>4</v>
      </c>
      <c r="D50" s="62" t="s">
        <v>44</v>
      </c>
      <c r="E50" s="174">
        <v>0.16845926656092342</v>
      </c>
      <c r="F50" s="174">
        <v>0</v>
      </c>
      <c r="G50" s="174"/>
      <c r="H50" s="174">
        <v>9.1690969529085883E-2</v>
      </c>
      <c r="I50" s="174">
        <v>0.17715735082378595</v>
      </c>
      <c r="J50" s="174">
        <v>8.2164328657314634E-4</v>
      </c>
      <c r="K50" s="174">
        <v>0</v>
      </c>
      <c r="L50" s="174">
        <v>0</v>
      </c>
      <c r="M50" s="274">
        <v>0</v>
      </c>
      <c r="N50" s="44"/>
      <c r="O50" s="44"/>
    </row>
    <row r="51" spans="1:15" ht="18.399999999999999" customHeight="1">
      <c r="A51" s="58"/>
      <c r="B51" s="59"/>
      <c r="C51" s="60" t="s">
        <v>4</v>
      </c>
      <c r="D51" s="64" t="s">
        <v>45</v>
      </c>
      <c r="E51" s="175">
        <v>0</v>
      </c>
      <c r="F51" s="175">
        <v>0</v>
      </c>
      <c r="G51" s="175"/>
      <c r="H51" s="175">
        <v>0</v>
      </c>
      <c r="I51" s="175">
        <v>0</v>
      </c>
      <c r="J51" s="175">
        <v>0</v>
      </c>
      <c r="K51" s="175">
        <v>0</v>
      </c>
      <c r="L51" s="175">
        <v>0</v>
      </c>
      <c r="M51" s="275">
        <v>0</v>
      </c>
      <c r="N51" s="44"/>
      <c r="O51" s="44"/>
    </row>
    <row r="52" spans="1:15" ht="18.399999999999999" customHeight="1">
      <c r="A52" s="51" t="s">
        <v>61</v>
      </c>
      <c r="B52" s="52" t="s">
        <v>47</v>
      </c>
      <c r="C52" s="53" t="s">
        <v>62</v>
      </c>
      <c r="D52" s="62" t="s">
        <v>41</v>
      </c>
      <c r="E52" s="687">
        <v>59787000</v>
      </c>
      <c r="F52" s="1106">
        <v>0</v>
      </c>
      <c r="G52" s="1106"/>
      <c r="H52" s="1106">
        <v>118000</v>
      </c>
      <c r="I52" s="1106">
        <v>48578000</v>
      </c>
      <c r="J52" s="1106">
        <v>11091000</v>
      </c>
      <c r="K52" s="1106">
        <v>0</v>
      </c>
      <c r="L52" s="1106">
        <v>0</v>
      </c>
      <c r="M52" s="1110">
        <v>0</v>
      </c>
      <c r="N52" s="44"/>
      <c r="O52" s="44"/>
    </row>
    <row r="53" spans="1:15" ht="18.399999999999999" customHeight="1">
      <c r="A53" s="56"/>
      <c r="B53" s="52"/>
      <c r="C53" s="53" t="s">
        <v>4</v>
      </c>
      <c r="D53" s="62" t="s">
        <v>42</v>
      </c>
      <c r="E53" s="687">
        <v>0</v>
      </c>
      <c r="F53" s="1100">
        <v>0</v>
      </c>
      <c r="G53" s="1100"/>
      <c r="H53" s="1100">
        <v>0</v>
      </c>
      <c r="I53" s="1100">
        <v>0</v>
      </c>
      <c r="J53" s="1100">
        <v>0</v>
      </c>
      <c r="K53" s="1100">
        <v>0</v>
      </c>
      <c r="L53" s="1100">
        <v>0</v>
      </c>
      <c r="M53" s="1109">
        <v>0</v>
      </c>
      <c r="N53" s="44"/>
      <c r="O53" s="44"/>
    </row>
    <row r="54" spans="1:15" ht="18.399999999999999" customHeight="1">
      <c r="A54" s="56"/>
      <c r="B54" s="52"/>
      <c r="C54" s="53" t="s">
        <v>4</v>
      </c>
      <c r="D54" s="62" t="s">
        <v>43</v>
      </c>
      <c r="E54" s="687">
        <v>5528670.7600000007</v>
      </c>
      <c r="F54" s="1100">
        <v>0</v>
      </c>
      <c r="G54" s="1100"/>
      <c r="H54" s="1100">
        <v>7962.6</v>
      </c>
      <c r="I54" s="1100">
        <v>5520708.1600000011</v>
      </c>
      <c r="J54" s="1100">
        <v>0</v>
      </c>
      <c r="K54" s="1100">
        <v>0</v>
      </c>
      <c r="L54" s="1100">
        <v>0</v>
      </c>
      <c r="M54" s="1109">
        <v>0</v>
      </c>
      <c r="N54" s="44"/>
      <c r="O54" s="44"/>
    </row>
    <row r="55" spans="1:15" ht="18.399999999999999" customHeight="1">
      <c r="A55" s="56"/>
      <c r="B55" s="52"/>
      <c r="C55" s="53" t="s">
        <v>4</v>
      </c>
      <c r="D55" s="62" t="s">
        <v>44</v>
      </c>
      <c r="E55" s="174">
        <v>9.2472791074982866E-2</v>
      </c>
      <c r="F55" s="174">
        <v>0</v>
      </c>
      <c r="G55" s="174"/>
      <c r="H55" s="174">
        <v>6.7479661016949161E-2</v>
      </c>
      <c r="I55" s="174">
        <v>0.11364626291737003</v>
      </c>
      <c r="J55" s="174">
        <v>0</v>
      </c>
      <c r="K55" s="174">
        <v>0</v>
      </c>
      <c r="L55" s="174">
        <v>0</v>
      </c>
      <c r="M55" s="274">
        <v>0</v>
      </c>
      <c r="N55" s="44"/>
      <c r="O55" s="44"/>
    </row>
    <row r="56" spans="1:15" ht="18.399999999999999" customHeight="1">
      <c r="A56" s="58"/>
      <c r="B56" s="59"/>
      <c r="C56" s="60" t="s">
        <v>4</v>
      </c>
      <c r="D56" s="62" t="s">
        <v>45</v>
      </c>
      <c r="E56" s="175">
        <v>0</v>
      </c>
      <c r="F56" s="175">
        <v>0</v>
      </c>
      <c r="G56" s="175"/>
      <c r="H56" s="175">
        <v>0</v>
      </c>
      <c r="I56" s="175">
        <v>0</v>
      </c>
      <c r="J56" s="175">
        <v>0</v>
      </c>
      <c r="K56" s="175">
        <v>0</v>
      </c>
      <c r="L56" s="175">
        <v>0</v>
      </c>
      <c r="M56" s="275">
        <v>0</v>
      </c>
      <c r="N56" s="44"/>
      <c r="O56" s="44"/>
    </row>
    <row r="57" spans="1:15" ht="18.399999999999999" customHeight="1">
      <c r="A57" s="51" t="s">
        <v>63</v>
      </c>
      <c r="B57" s="52" t="s">
        <v>47</v>
      </c>
      <c r="C57" s="53" t="s">
        <v>64</v>
      </c>
      <c r="D57" s="63" t="s">
        <v>41</v>
      </c>
      <c r="E57" s="687">
        <v>72185000</v>
      </c>
      <c r="F57" s="1106">
        <v>0</v>
      </c>
      <c r="G57" s="1106"/>
      <c r="H57" s="1106">
        <v>75000</v>
      </c>
      <c r="I57" s="1106">
        <v>71304000</v>
      </c>
      <c r="J57" s="1106">
        <v>806000</v>
      </c>
      <c r="K57" s="1106">
        <v>0</v>
      </c>
      <c r="L57" s="1106">
        <v>0</v>
      </c>
      <c r="M57" s="1110">
        <v>0</v>
      </c>
      <c r="N57" s="44"/>
      <c r="O57" s="44"/>
    </row>
    <row r="58" spans="1:15" ht="18.399999999999999" customHeight="1">
      <c r="A58" s="56"/>
      <c r="B58" s="52"/>
      <c r="C58" s="53" t="s">
        <v>65</v>
      </c>
      <c r="D58" s="62" t="s">
        <v>42</v>
      </c>
      <c r="E58" s="687">
        <v>0</v>
      </c>
      <c r="F58" s="1100">
        <v>0</v>
      </c>
      <c r="G58" s="1100"/>
      <c r="H58" s="1100">
        <v>0</v>
      </c>
      <c r="I58" s="1100">
        <v>0</v>
      </c>
      <c r="J58" s="1100">
        <v>0</v>
      </c>
      <c r="K58" s="1100">
        <v>0</v>
      </c>
      <c r="L58" s="1100">
        <v>0</v>
      </c>
      <c r="M58" s="1109">
        <v>0</v>
      </c>
      <c r="N58" s="44"/>
      <c r="O58" s="44"/>
    </row>
    <row r="59" spans="1:15" ht="18.399999999999999" customHeight="1">
      <c r="A59" s="56"/>
      <c r="B59" s="52"/>
      <c r="C59" s="53" t="s">
        <v>4</v>
      </c>
      <c r="D59" s="62" t="s">
        <v>43</v>
      </c>
      <c r="E59" s="687">
        <v>4428550.9099999992</v>
      </c>
      <c r="F59" s="1100">
        <v>0</v>
      </c>
      <c r="G59" s="1100"/>
      <c r="H59" s="1100">
        <v>2250</v>
      </c>
      <c r="I59" s="1100">
        <v>4426300.9099999992</v>
      </c>
      <c r="J59" s="1100">
        <v>0</v>
      </c>
      <c r="K59" s="1100">
        <v>0</v>
      </c>
      <c r="L59" s="1100">
        <v>0</v>
      </c>
      <c r="M59" s="1109">
        <v>0</v>
      </c>
      <c r="N59" s="44"/>
      <c r="O59" s="44"/>
    </row>
    <row r="60" spans="1:15" ht="18.399999999999999" customHeight="1">
      <c r="A60" s="56"/>
      <c r="B60" s="52"/>
      <c r="C60" s="53" t="s">
        <v>4</v>
      </c>
      <c r="D60" s="62" t="s">
        <v>44</v>
      </c>
      <c r="E60" s="174">
        <v>6.1350016069820587E-2</v>
      </c>
      <c r="F60" s="174">
        <v>0</v>
      </c>
      <c r="G60" s="174"/>
      <c r="H60" s="174">
        <v>0.03</v>
      </c>
      <c r="I60" s="174">
        <v>6.2076474110849308E-2</v>
      </c>
      <c r="J60" s="174">
        <v>0</v>
      </c>
      <c r="K60" s="174">
        <v>0</v>
      </c>
      <c r="L60" s="174">
        <v>0</v>
      </c>
      <c r="M60" s="274">
        <v>0</v>
      </c>
      <c r="N60" s="44"/>
      <c r="O60" s="44"/>
    </row>
    <row r="61" spans="1:15" ht="18.399999999999999" customHeight="1">
      <c r="A61" s="58"/>
      <c r="B61" s="59"/>
      <c r="C61" s="60" t="s">
        <v>4</v>
      </c>
      <c r="D61" s="64" t="s">
        <v>45</v>
      </c>
      <c r="E61" s="175">
        <v>0</v>
      </c>
      <c r="F61" s="175">
        <v>0</v>
      </c>
      <c r="G61" s="175"/>
      <c r="H61" s="175">
        <v>0</v>
      </c>
      <c r="I61" s="175">
        <v>0</v>
      </c>
      <c r="J61" s="175">
        <v>0</v>
      </c>
      <c r="K61" s="175">
        <v>0</v>
      </c>
      <c r="L61" s="175">
        <v>0</v>
      </c>
      <c r="M61" s="275">
        <v>0</v>
      </c>
      <c r="N61" s="44"/>
      <c r="O61" s="44"/>
    </row>
    <row r="62" spans="1:15" ht="18.399999999999999" customHeight="1">
      <c r="A62" s="51" t="s">
        <v>66</v>
      </c>
      <c r="B62" s="52" t="s">
        <v>47</v>
      </c>
      <c r="C62" s="53" t="s">
        <v>716</v>
      </c>
      <c r="D62" s="62" t="s">
        <v>41</v>
      </c>
      <c r="E62" s="687">
        <v>40111000</v>
      </c>
      <c r="F62" s="1106">
        <v>0</v>
      </c>
      <c r="G62" s="1106"/>
      <c r="H62" s="1106">
        <v>50000</v>
      </c>
      <c r="I62" s="1106">
        <v>38799000</v>
      </c>
      <c r="J62" s="1106">
        <v>1262000</v>
      </c>
      <c r="K62" s="1106">
        <v>0</v>
      </c>
      <c r="L62" s="1106">
        <v>0</v>
      </c>
      <c r="M62" s="1110">
        <v>0</v>
      </c>
      <c r="N62" s="44"/>
      <c r="O62" s="44"/>
    </row>
    <row r="63" spans="1:15" ht="18.399999999999999" customHeight="1">
      <c r="A63" s="56"/>
      <c r="B63" s="52"/>
      <c r="C63" s="53" t="s">
        <v>717</v>
      </c>
      <c r="D63" s="62" t="s">
        <v>42</v>
      </c>
      <c r="E63" s="687">
        <v>0</v>
      </c>
      <c r="F63" s="1100">
        <v>0</v>
      </c>
      <c r="G63" s="1100"/>
      <c r="H63" s="1100">
        <v>0</v>
      </c>
      <c r="I63" s="1100">
        <v>0</v>
      </c>
      <c r="J63" s="1100">
        <v>0</v>
      </c>
      <c r="K63" s="1100">
        <v>0</v>
      </c>
      <c r="L63" s="1100">
        <v>0</v>
      </c>
      <c r="M63" s="1109">
        <v>0</v>
      </c>
      <c r="N63" s="44"/>
      <c r="O63" s="44"/>
    </row>
    <row r="64" spans="1:15" ht="18.399999999999999" customHeight="1">
      <c r="A64" s="56"/>
      <c r="B64" s="52"/>
      <c r="C64" s="53" t="s">
        <v>4</v>
      </c>
      <c r="D64" s="62" t="s">
        <v>43</v>
      </c>
      <c r="E64" s="687">
        <v>5819169.9100000011</v>
      </c>
      <c r="F64" s="1100">
        <v>0</v>
      </c>
      <c r="G64" s="1100"/>
      <c r="H64" s="1100">
        <v>5120</v>
      </c>
      <c r="I64" s="1100">
        <v>5814049.9100000011</v>
      </c>
      <c r="J64" s="1100">
        <v>0</v>
      </c>
      <c r="K64" s="1100">
        <v>0</v>
      </c>
      <c r="L64" s="1100">
        <v>0</v>
      </c>
      <c r="M64" s="1109">
        <v>0</v>
      </c>
      <c r="N64" s="44"/>
      <c r="O64" s="44"/>
    </row>
    <row r="65" spans="1:15" ht="18.399999999999999" customHeight="1">
      <c r="A65" s="56"/>
      <c r="B65" s="52"/>
      <c r="C65" s="53" t="s">
        <v>4</v>
      </c>
      <c r="D65" s="62" t="s">
        <v>44</v>
      </c>
      <c r="E65" s="174">
        <v>0.14507666001844882</v>
      </c>
      <c r="F65" s="174">
        <v>0</v>
      </c>
      <c r="G65" s="174"/>
      <c r="H65" s="174">
        <v>0.1024</v>
      </c>
      <c r="I65" s="174">
        <v>0.14985050929147661</v>
      </c>
      <c r="J65" s="174">
        <v>0</v>
      </c>
      <c r="K65" s="174">
        <v>0</v>
      </c>
      <c r="L65" s="174">
        <v>0</v>
      </c>
      <c r="M65" s="274">
        <v>0</v>
      </c>
      <c r="N65" s="44"/>
      <c r="O65" s="44"/>
    </row>
    <row r="66" spans="1:15" ht="18.399999999999999" customHeight="1">
      <c r="A66" s="58"/>
      <c r="B66" s="59"/>
      <c r="C66" s="60" t="s">
        <v>4</v>
      </c>
      <c r="D66" s="64" t="s">
        <v>45</v>
      </c>
      <c r="E66" s="175">
        <v>0</v>
      </c>
      <c r="F66" s="175">
        <v>0</v>
      </c>
      <c r="G66" s="175"/>
      <c r="H66" s="175">
        <v>0</v>
      </c>
      <c r="I66" s="175">
        <v>0</v>
      </c>
      <c r="J66" s="175">
        <v>0</v>
      </c>
      <c r="K66" s="175">
        <v>0</v>
      </c>
      <c r="L66" s="175">
        <v>0</v>
      </c>
      <c r="M66" s="275">
        <v>0</v>
      </c>
      <c r="N66" s="44"/>
      <c r="O66" s="44"/>
    </row>
    <row r="67" spans="1:15" ht="18.399999999999999" customHeight="1">
      <c r="A67" s="51" t="s">
        <v>67</v>
      </c>
      <c r="B67" s="52" t="s">
        <v>47</v>
      </c>
      <c r="C67" s="53" t="s">
        <v>68</v>
      </c>
      <c r="D67" s="63" t="s">
        <v>41</v>
      </c>
      <c r="E67" s="687">
        <v>80608000</v>
      </c>
      <c r="F67" s="1106">
        <v>7650000</v>
      </c>
      <c r="G67" s="1106"/>
      <c r="H67" s="1106">
        <v>77000</v>
      </c>
      <c r="I67" s="1106">
        <v>68993000</v>
      </c>
      <c r="J67" s="1106">
        <v>3888000</v>
      </c>
      <c r="K67" s="1106">
        <v>0</v>
      </c>
      <c r="L67" s="1106">
        <v>0</v>
      </c>
      <c r="M67" s="1110">
        <v>0</v>
      </c>
      <c r="N67" s="44"/>
      <c r="O67" s="44"/>
    </row>
    <row r="68" spans="1:15" ht="18.399999999999999" customHeight="1">
      <c r="A68" s="56"/>
      <c r="B68" s="52"/>
      <c r="C68" s="53" t="s">
        <v>4</v>
      </c>
      <c r="D68" s="62" t="s">
        <v>42</v>
      </c>
      <c r="E68" s="687">
        <v>0</v>
      </c>
      <c r="F68" s="1100">
        <v>0</v>
      </c>
      <c r="G68" s="1100"/>
      <c r="H68" s="1100">
        <v>0</v>
      </c>
      <c r="I68" s="1100">
        <v>0</v>
      </c>
      <c r="J68" s="1100">
        <v>0</v>
      </c>
      <c r="K68" s="1100">
        <v>0</v>
      </c>
      <c r="L68" s="1100">
        <v>0</v>
      </c>
      <c r="M68" s="1109">
        <v>0</v>
      </c>
      <c r="N68" s="44"/>
      <c r="O68" s="44"/>
    </row>
    <row r="69" spans="1:15" ht="18.399999999999999" customHeight="1">
      <c r="A69" s="56"/>
      <c r="B69" s="52"/>
      <c r="C69" s="53" t="s">
        <v>4</v>
      </c>
      <c r="D69" s="62" t="s">
        <v>43</v>
      </c>
      <c r="E69" s="687">
        <v>12225709.76</v>
      </c>
      <c r="F69" s="1100">
        <v>2423760.9900000002</v>
      </c>
      <c r="G69" s="1100"/>
      <c r="H69" s="1100">
        <v>7805.92</v>
      </c>
      <c r="I69" s="1100">
        <v>9723473.0600000005</v>
      </c>
      <c r="J69" s="1100">
        <v>70669.790000000008</v>
      </c>
      <c r="K69" s="1100">
        <v>0</v>
      </c>
      <c r="L69" s="1100">
        <v>0</v>
      </c>
      <c r="M69" s="1109">
        <v>0</v>
      </c>
      <c r="N69" s="44"/>
      <c r="O69" s="44"/>
    </row>
    <row r="70" spans="1:15" ht="18.399999999999999" customHeight="1">
      <c r="A70" s="56"/>
      <c r="B70" s="52"/>
      <c r="C70" s="53" t="s">
        <v>4</v>
      </c>
      <c r="D70" s="62" t="s">
        <v>44</v>
      </c>
      <c r="E70" s="174">
        <v>0.15166868995633187</v>
      </c>
      <c r="F70" s="174">
        <v>0.31683150196078436</v>
      </c>
      <c r="G70" s="174"/>
      <c r="H70" s="174">
        <v>0.10137558441558442</v>
      </c>
      <c r="I70" s="174">
        <v>0.14093419709245866</v>
      </c>
      <c r="J70" s="174">
        <v>1.817638631687243E-2</v>
      </c>
      <c r="K70" s="174">
        <v>0</v>
      </c>
      <c r="L70" s="174">
        <v>0</v>
      </c>
      <c r="M70" s="274">
        <v>0</v>
      </c>
      <c r="N70" s="44"/>
      <c r="O70" s="44"/>
    </row>
    <row r="71" spans="1:15" ht="18" customHeight="1">
      <c r="A71" s="58"/>
      <c r="B71" s="59"/>
      <c r="C71" s="60" t="s">
        <v>4</v>
      </c>
      <c r="D71" s="61" t="s">
        <v>45</v>
      </c>
      <c r="E71" s="276">
        <v>0</v>
      </c>
      <c r="F71" s="175">
        <v>0</v>
      </c>
      <c r="G71" s="175"/>
      <c r="H71" s="175">
        <v>0</v>
      </c>
      <c r="I71" s="175">
        <v>0</v>
      </c>
      <c r="J71" s="175">
        <v>0</v>
      </c>
      <c r="K71" s="175">
        <v>0</v>
      </c>
      <c r="L71" s="175">
        <v>0</v>
      </c>
      <c r="M71" s="275">
        <v>0</v>
      </c>
      <c r="N71" s="44"/>
      <c r="O71" s="44"/>
    </row>
    <row r="72" spans="1:15" ht="18.399999999999999" customHeight="1">
      <c r="A72" s="51" t="s">
        <v>69</v>
      </c>
      <c r="B72" s="52" t="s">
        <v>47</v>
      </c>
      <c r="C72" s="53" t="s">
        <v>70</v>
      </c>
      <c r="D72" s="54" t="s">
        <v>41</v>
      </c>
      <c r="E72" s="687">
        <v>374946000</v>
      </c>
      <c r="F72" s="1106">
        <v>0</v>
      </c>
      <c r="G72" s="1106"/>
      <c r="H72" s="1106">
        <v>2842000</v>
      </c>
      <c r="I72" s="1106">
        <v>365040000</v>
      </c>
      <c r="J72" s="1106">
        <v>7050000</v>
      </c>
      <c r="K72" s="1106">
        <v>0</v>
      </c>
      <c r="L72" s="1106">
        <v>0</v>
      </c>
      <c r="M72" s="1110">
        <v>14000</v>
      </c>
      <c r="N72" s="44"/>
      <c r="O72" s="44"/>
    </row>
    <row r="73" spans="1:15" ht="18.399999999999999" customHeight="1">
      <c r="A73" s="56"/>
      <c r="B73" s="52"/>
      <c r="C73" s="53" t="s">
        <v>4</v>
      </c>
      <c r="D73" s="62" t="s">
        <v>42</v>
      </c>
      <c r="E73" s="687">
        <v>0</v>
      </c>
      <c r="F73" s="1100">
        <v>0</v>
      </c>
      <c r="G73" s="1100"/>
      <c r="H73" s="1100">
        <v>0</v>
      </c>
      <c r="I73" s="1100">
        <v>0</v>
      </c>
      <c r="J73" s="1100">
        <v>0</v>
      </c>
      <c r="K73" s="1100">
        <v>0</v>
      </c>
      <c r="L73" s="1100">
        <v>0</v>
      </c>
      <c r="M73" s="1109">
        <v>0</v>
      </c>
      <c r="N73" s="44"/>
      <c r="O73" s="44"/>
    </row>
    <row r="74" spans="1:15" ht="18.399999999999999" customHeight="1">
      <c r="A74" s="56"/>
      <c r="B74" s="52"/>
      <c r="C74" s="53" t="s">
        <v>4</v>
      </c>
      <c r="D74" s="62" t="s">
        <v>43</v>
      </c>
      <c r="E74" s="687">
        <v>66884204.070000023</v>
      </c>
      <c r="F74" s="1100">
        <v>0</v>
      </c>
      <c r="G74" s="1100"/>
      <c r="H74" s="1100">
        <v>1121746</v>
      </c>
      <c r="I74" s="1100">
        <v>65762458.070000023</v>
      </c>
      <c r="J74" s="1100">
        <v>0</v>
      </c>
      <c r="K74" s="1100">
        <v>0</v>
      </c>
      <c r="L74" s="1100">
        <v>0</v>
      </c>
      <c r="M74" s="1109">
        <v>0</v>
      </c>
      <c r="N74" s="44"/>
      <c r="O74" s="44"/>
    </row>
    <row r="75" spans="1:15" ht="18.399999999999999" customHeight="1">
      <c r="A75" s="56"/>
      <c r="B75" s="52"/>
      <c r="C75" s="53" t="s">
        <v>4</v>
      </c>
      <c r="D75" s="62" t="s">
        <v>44</v>
      </c>
      <c r="E75" s="174">
        <v>0.17838356475332454</v>
      </c>
      <c r="F75" s="174">
        <v>0</v>
      </c>
      <c r="G75" s="174"/>
      <c r="H75" s="174">
        <v>0.39470302603800139</v>
      </c>
      <c r="I75" s="174">
        <v>0.18015137538351966</v>
      </c>
      <c r="J75" s="174">
        <v>0</v>
      </c>
      <c r="K75" s="174">
        <v>0</v>
      </c>
      <c r="L75" s="174">
        <v>0</v>
      </c>
      <c r="M75" s="274">
        <v>0</v>
      </c>
      <c r="N75" s="44"/>
      <c r="O75" s="44"/>
    </row>
    <row r="76" spans="1:15" ht="18.399999999999999" customHeight="1">
      <c r="A76" s="58"/>
      <c r="B76" s="59"/>
      <c r="C76" s="60" t="s">
        <v>4</v>
      </c>
      <c r="D76" s="65" t="s">
        <v>45</v>
      </c>
      <c r="E76" s="175">
        <v>0</v>
      </c>
      <c r="F76" s="175">
        <v>0</v>
      </c>
      <c r="G76" s="175"/>
      <c r="H76" s="175">
        <v>0</v>
      </c>
      <c r="I76" s="175">
        <v>0</v>
      </c>
      <c r="J76" s="175">
        <v>0</v>
      </c>
      <c r="K76" s="175">
        <v>0</v>
      </c>
      <c r="L76" s="175">
        <v>0</v>
      </c>
      <c r="M76" s="275">
        <v>0</v>
      </c>
      <c r="N76" s="44"/>
      <c r="O76" s="44"/>
    </row>
    <row r="77" spans="1:15" ht="18.399999999999999" customHeight="1">
      <c r="A77" s="51" t="s">
        <v>71</v>
      </c>
      <c r="B77" s="52" t="s">
        <v>47</v>
      </c>
      <c r="C77" s="53" t="s">
        <v>72</v>
      </c>
      <c r="D77" s="63" t="s">
        <v>41</v>
      </c>
      <c r="E77" s="687">
        <v>423177000</v>
      </c>
      <c r="F77" s="1106">
        <v>2400000</v>
      </c>
      <c r="G77" s="1106"/>
      <c r="H77" s="1106">
        <v>11203000</v>
      </c>
      <c r="I77" s="1106">
        <v>364286000</v>
      </c>
      <c r="J77" s="1106">
        <v>45288000</v>
      </c>
      <c r="K77" s="1106">
        <v>0</v>
      </c>
      <c r="L77" s="1106">
        <v>0</v>
      </c>
      <c r="M77" s="1110">
        <v>0</v>
      </c>
      <c r="N77" s="44"/>
      <c r="O77" s="44"/>
    </row>
    <row r="78" spans="1:15" ht="18.399999999999999" customHeight="1">
      <c r="A78" s="56"/>
      <c r="B78" s="52"/>
      <c r="C78" s="53" t="s">
        <v>73</v>
      </c>
      <c r="D78" s="62" t="s">
        <v>42</v>
      </c>
      <c r="E78" s="687">
        <v>0</v>
      </c>
      <c r="F78" s="1100">
        <v>0</v>
      </c>
      <c r="G78" s="1100"/>
      <c r="H78" s="1100">
        <v>0</v>
      </c>
      <c r="I78" s="1100">
        <v>0</v>
      </c>
      <c r="J78" s="1100">
        <v>0</v>
      </c>
      <c r="K78" s="1100">
        <v>0</v>
      </c>
      <c r="L78" s="1100">
        <v>0</v>
      </c>
      <c r="M78" s="1109">
        <v>0</v>
      </c>
      <c r="N78" s="44"/>
      <c r="O78" s="44"/>
    </row>
    <row r="79" spans="1:15" ht="18.399999999999999" customHeight="1">
      <c r="A79" s="56"/>
      <c r="B79" s="52"/>
      <c r="C79" s="53" t="s">
        <v>74</v>
      </c>
      <c r="D79" s="62" t="s">
        <v>43</v>
      </c>
      <c r="E79" s="687">
        <v>49303596.810000017</v>
      </c>
      <c r="F79" s="1100">
        <v>0</v>
      </c>
      <c r="G79" s="1100"/>
      <c r="H79" s="1100">
        <v>1326008.24</v>
      </c>
      <c r="I79" s="1100">
        <v>47817083.100000016</v>
      </c>
      <c r="J79" s="1100">
        <v>160505.47</v>
      </c>
      <c r="K79" s="1100">
        <v>0</v>
      </c>
      <c r="L79" s="1100">
        <v>0</v>
      </c>
      <c r="M79" s="1109">
        <v>0</v>
      </c>
      <c r="N79" s="44"/>
      <c r="O79" s="44"/>
    </row>
    <row r="80" spans="1:15" ht="18.399999999999999" customHeight="1">
      <c r="A80" s="56"/>
      <c r="B80" s="52"/>
      <c r="C80" s="53" t="s">
        <v>4</v>
      </c>
      <c r="D80" s="62" t="s">
        <v>44</v>
      </c>
      <c r="E80" s="174">
        <v>0.11650821478955618</v>
      </c>
      <c r="F80" s="174">
        <v>0</v>
      </c>
      <c r="G80" s="174"/>
      <c r="H80" s="174">
        <v>0.11836188877979113</v>
      </c>
      <c r="I80" s="174">
        <v>0.13126247810786035</v>
      </c>
      <c r="J80" s="174">
        <v>3.5441059441794734E-3</v>
      </c>
      <c r="K80" s="174">
        <v>0</v>
      </c>
      <c r="L80" s="174">
        <v>0</v>
      </c>
      <c r="M80" s="274">
        <v>0</v>
      </c>
      <c r="N80" s="44"/>
      <c r="O80" s="44"/>
    </row>
    <row r="81" spans="1:15" ht="18.399999999999999" customHeight="1">
      <c r="A81" s="58"/>
      <c r="B81" s="59"/>
      <c r="C81" s="60" t="s">
        <v>4</v>
      </c>
      <c r="D81" s="64" t="s">
        <v>45</v>
      </c>
      <c r="E81" s="175">
        <v>0</v>
      </c>
      <c r="F81" s="175">
        <v>0</v>
      </c>
      <c r="G81" s="175"/>
      <c r="H81" s="175">
        <v>0</v>
      </c>
      <c r="I81" s="175">
        <v>0</v>
      </c>
      <c r="J81" s="175">
        <v>0</v>
      </c>
      <c r="K81" s="175">
        <v>0</v>
      </c>
      <c r="L81" s="175">
        <v>0</v>
      </c>
      <c r="M81" s="275">
        <v>0</v>
      </c>
      <c r="N81" s="44"/>
      <c r="O81" s="44"/>
    </row>
    <row r="82" spans="1:15" ht="18.399999999999999" customHeight="1">
      <c r="A82" s="51" t="s">
        <v>75</v>
      </c>
      <c r="B82" s="66" t="s">
        <v>47</v>
      </c>
      <c r="C82" s="53" t="s">
        <v>76</v>
      </c>
      <c r="D82" s="63" t="s">
        <v>41</v>
      </c>
      <c r="E82" s="687">
        <v>17471000</v>
      </c>
      <c r="F82" s="1106">
        <v>0</v>
      </c>
      <c r="G82" s="1106"/>
      <c r="H82" s="1106">
        <v>11000</v>
      </c>
      <c r="I82" s="1106">
        <v>15320000</v>
      </c>
      <c r="J82" s="1106">
        <v>2140000</v>
      </c>
      <c r="K82" s="1106">
        <v>0</v>
      </c>
      <c r="L82" s="1106">
        <v>0</v>
      </c>
      <c r="M82" s="1110">
        <v>0</v>
      </c>
      <c r="N82" s="44"/>
      <c r="O82" s="44"/>
    </row>
    <row r="83" spans="1:15" ht="18.399999999999999" customHeight="1">
      <c r="A83" s="56"/>
      <c r="B83" s="52"/>
      <c r="C83" s="53"/>
      <c r="D83" s="62" t="s">
        <v>42</v>
      </c>
      <c r="E83" s="687">
        <v>0</v>
      </c>
      <c r="F83" s="1100">
        <v>0</v>
      </c>
      <c r="G83" s="1100"/>
      <c r="H83" s="1100">
        <v>0</v>
      </c>
      <c r="I83" s="1100">
        <v>0</v>
      </c>
      <c r="J83" s="1100">
        <v>0</v>
      </c>
      <c r="K83" s="1100">
        <v>0</v>
      </c>
      <c r="L83" s="1100">
        <v>0</v>
      </c>
      <c r="M83" s="1109">
        <v>0</v>
      </c>
      <c r="N83" s="44"/>
      <c r="O83" s="44"/>
    </row>
    <row r="84" spans="1:15" ht="18.399999999999999" customHeight="1">
      <c r="A84" s="56"/>
      <c r="B84" s="52"/>
      <c r="C84" s="53"/>
      <c r="D84" s="62" t="s">
        <v>43</v>
      </c>
      <c r="E84" s="687">
        <v>2015769.9099999995</v>
      </c>
      <c r="F84" s="1100">
        <v>0</v>
      </c>
      <c r="G84" s="1100"/>
      <c r="H84" s="1100">
        <v>350</v>
      </c>
      <c r="I84" s="1100">
        <v>2015419.9099999995</v>
      </c>
      <c r="J84" s="1100">
        <v>0</v>
      </c>
      <c r="K84" s="1100">
        <v>0</v>
      </c>
      <c r="L84" s="1100">
        <v>0</v>
      </c>
      <c r="M84" s="1109">
        <v>0</v>
      </c>
      <c r="N84" s="44"/>
      <c r="O84" s="44"/>
    </row>
    <row r="85" spans="1:15" ht="18.399999999999999" customHeight="1">
      <c r="A85" s="56"/>
      <c r="B85" s="52"/>
      <c r="C85" s="53"/>
      <c r="D85" s="62" t="s">
        <v>44</v>
      </c>
      <c r="E85" s="174">
        <v>0.11537804991128152</v>
      </c>
      <c r="F85" s="174">
        <v>0</v>
      </c>
      <c r="G85" s="174"/>
      <c r="H85" s="174">
        <v>3.1818181818181815E-2</v>
      </c>
      <c r="I85" s="174">
        <v>0.13155482441253261</v>
      </c>
      <c r="J85" s="174">
        <v>0</v>
      </c>
      <c r="K85" s="174">
        <v>0</v>
      </c>
      <c r="L85" s="174">
        <v>0</v>
      </c>
      <c r="M85" s="274">
        <v>0</v>
      </c>
      <c r="N85" s="44"/>
      <c r="O85" s="44"/>
    </row>
    <row r="86" spans="1:15" ht="18.399999999999999" customHeight="1">
      <c r="A86" s="58"/>
      <c r="B86" s="59"/>
      <c r="C86" s="60"/>
      <c r="D86" s="64" t="s">
        <v>45</v>
      </c>
      <c r="E86" s="175">
        <v>0</v>
      </c>
      <c r="F86" s="175">
        <v>0</v>
      </c>
      <c r="G86" s="175"/>
      <c r="H86" s="175">
        <v>0</v>
      </c>
      <c r="I86" s="175">
        <v>0</v>
      </c>
      <c r="J86" s="175">
        <v>0</v>
      </c>
      <c r="K86" s="175">
        <v>0</v>
      </c>
      <c r="L86" s="175">
        <v>0</v>
      </c>
      <c r="M86" s="275">
        <v>0</v>
      </c>
      <c r="N86" s="44"/>
      <c r="O86" s="44"/>
    </row>
    <row r="87" spans="1:15" ht="18.399999999999999" customHeight="1">
      <c r="A87" s="51" t="s">
        <v>77</v>
      </c>
      <c r="B87" s="52" t="s">
        <v>47</v>
      </c>
      <c r="C87" s="53" t="s">
        <v>78</v>
      </c>
      <c r="D87" s="62" t="s">
        <v>41</v>
      </c>
      <c r="E87" s="687">
        <v>9253086000</v>
      </c>
      <c r="F87" s="1106">
        <v>0</v>
      </c>
      <c r="G87" s="1106"/>
      <c r="H87" s="1106">
        <v>695789000</v>
      </c>
      <c r="I87" s="1106">
        <v>8238802000</v>
      </c>
      <c r="J87" s="1106">
        <v>318402000</v>
      </c>
      <c r="K87" s="1106">
        <v>0</v>
      </c>
      <c r="L87" s="1106">
        <v>0</v>
      </c>
      <c r="M87" s="1110">
        <v>93000</v>
      </c>
      <c r="N87" s="44"/>
      <c r="O87" s="44"/>
    </row>
    <row r="88" spans="1:15" ht="18.399999999999999" customHeight="1">
      <c r="A88" s="56"/>
      <c r="B88" s="52"/>
      <c r="C88" s="53" t="s">
        <v>4</v>
      </c>
      <c r="D88" s="62" t="s">
        <v>42</v>
      </c>
      <c r="E88" s="687">
        <v>0</v>
      </c>
      <c r="F88" s="1100">
        <v>0</v>
      </c>
      <c r="G88" s="1100"/>
      <c r="H88" s="1100">
        <v>0</v>
      </c>
      <c r="I88" s="1100">
        <v>0</v>
      </c>
      <c r="J88" s="1100">
        <v>0</v>
      </c>
      <c r="K88" s="1100">
        <v>0</v>
      </c>
      <c r="L88" s="1100">
        <v>0</v>
      </c>
      <c r="M88" s="1109">
        <v>0</v>
      </c>
      <c r="N88" s="44"/>
      <c r="O88" s="44"/>
    </row>
    <row r="89" spans="1:15" ht="18.399999999999999" customHeight="1">
      <c r="A89" s="56"/>
      <c r="B89" s="52"/>
      <c r="C89" s="53" t="s">
        <v>4</v>
      </c>
      <c r="D89" s="62" t="s">
        <v>43</v>
      </c>
      <c r="E89" s="687">
        <v>1484101930.1999998</v>
      </c>
      <c r="F89" s="1100">
        <v>0</v>
      </c>
      <c r="G89" s="1100"/>
      <c r="H89" s="1100">
        <v>95131886.609999985</v>
      </c>
      <c r="I89" s="1100">
        <v>1382063809.4199998</v>
      </c>
      <c r="J89" s="1100">
        <v>6906234.1699999999</v>
      </c>
      <c r="K89" s="1100">
        <v>0</v>
      </c>
      <c r="L89" s="1100">
        <v>0</v>
      </c>
      <c r="M89" s="1109">
        <v>0</v>
      </c>
      <c r="N89" s="44"/>
      <c r="O89" s="44"/>
    </row>
    <row r="90" spans="1:15" ht="18.399999999999999" customHeight="1">
      <c r="A90" s="56"/>
      <c r="B90" s="52"/>
      <c r="C90" s="53" t="s">
        <v>4</v>
      </c>
      <c r="D90" s="62" t="s">
        <v>44</v>
      </c>
      <c r="E90" s="174">
        <v>0.16038994236085127</v>
      </c>
      <c r="F90" s="174">
        <v>0</v>
      </c>
      <c r="G90" s="174"/>
      <c r="H90" s="174">
        <v>0.13672519486510995</v>
      </c>
      <c r="I90" s="174">
        <v>0.16775057944346761</v>
      </c>
      <c r="J90" s="174">
        <v>2.1690297705416424E-2</v>
      </c>
      <c r="K90" s="174">
        <v>0</v>
      </c>
      <c r="L90" s="174">
        <v>0</v>
      </c>
      <c r="M90" s="274">
        <v>0</v>
      </c>
      <c r="N90" s="44"/>
      <c r="O90" s="44"/>
    </row>
    <row r="91" spans="1:15" ht="18.399999999999999" customHeight="1">
      <c r="A91" s="58"/>
      <c r="B91" s="59"/>
      <c r="C91" s="60" t="s">
        <v>4</v>
      </c>
      <c r="D91" s="62" t="s">
        <v>45</v>
      </c>
      <c r="E91" s="175">
        <v>0</v>
      </c>
      <c r="F91" s="175">
        <v>0</v>
      </c>
      <c r="G91" s="175"/>
      <c r="H91" s="175">
        <v>0</v>
      </c>
      <c r="I91" s="175">
        <v>0</v>
      </c>
      <c r="J91" s="175">
        <v>0</v>
      </c>
      <c r="K91" s="175">
        <v>0</v>
      </c>
      <c r="L91" s="175">
        <v>0</v>
      </c>
      <c r="M91" s="275">
        <v>0</v>
      </c>
      <c r="N91" s="44"/>
      <c r="O91" s="44"/>
    </row>
    <row r="92" spans="1:15" ht="18.399999999999999" customHeight="1">
      <c r="A92" s="51" t="s">
        <v>79</v>
      </c>
      <c r="B92" s="52" t="s">
        <v>47</v>
      </c>
      <c r="C92" s="53" t="s">
        <v>80</v>
      </c>
      <c r="D92" s="63" t="s">
        <v>41</v>
      </c>
      <c r="E92" s="687">
        <v>277934000</v>
      </c>
      <c r="F92" s="1106">
        <v>84906000</v>
      </c>
      <c r="G92" s="1106"/>
      <c r="H92" s="1106">
        <v>2440000</v>
      </c>
      <c r="I92" s="1106">
        <v>182250000</v>
      </c>
      <c r="J92" s="1106">
        <v>6000000</v>
      </c>
      <c r="K92" s="1106">
        <v>0</v>
      </c>
      <c r="L92" s="1106">
        <v>0</v>
      </c>
      <c r="M92" s="1110">
        <v>2338000</v>
      </c>
      <c r="N92" s="44"/>
      <c r="O92" s="44"/>
    </row>
    <row r="93" spans="1:15" ht="18.399999999999999" customHeight="1">
      <c r="A93" s="56"/>
      <c r="B93" s="52"/>
      <c r="C93" s="53" t="s">
        <v>81</v>
      </c>
      <c r="D93" s="62" t="s">
        <v>42</v>
      </c>
      <c r="E93" s="687">
        <v>0</v>
      </c>
      <c r="F93" s="1100">
        <v>0</v>
      </c>
      <c r="G93" s="1100"/>
      <c r="H93" s="1100">
        <v>0</v>
      </c>
      <c r="I93" s="1100">
        <v>0</v>
      </c>
      <c r="J93" s="1100">
        <v>0</v>
      </c>
      <c r="K93" s="1100">
        <v>0</v>
      </c>
      <c r="L93" s="1100">
        <v>0</v>
      </c>
      <c r="M93" s="1109">
        <v>0</v>
      </c>
      <c r="N93" s="44"/>
      <c r="O93" s="44"/>
    </row>
    <row r="94" spans="1:15" ht="18.399999999999999" customHeight="1">
      <c r="A94" s="56"/>
      <c r="B94" s="52"/>
      <c r="C94" s="53" t="s">
        <v>4</v>
      </c>
      <c r="D94" s="62" t="s">
        <v>43</v>
      </c>
      <c r="E94" s="687">
        <v>44617038.210000008</v>
      </c>
      <c r="F94" s="1100">
        <v>24135000</v>
      </c>
      <c r="G94" s="1100"/>
      <c r="H94" s="1100">
        <v>31918.92</v>
      </c>
      <c r="I94" s="1100">
        <v>19998771.800000004</v>
      </c>
      <c r="J94" s="1100">
        <v>0</v>
      </c>
      <c r="K94" s="1100">
        <v>0</v>
      </c>
      <c r="L94" s="1100">
        <v>0</v>
      </c>
      <c r="M94" s="1109">
        <v>451347.49</v>
      </c>
      <c r="N94" s="44"/>
      <c r="O94" s="44"/>
    </row>
    <row r="95" spans="1:15" ht="18.399999999999999" customHeight="1">
      <c r="A95" s="56"/>
      <c r="B95" s="52"/>
      <c r="C95" s="53" t="s">
        <v>4</v>
      </c>
      <c r="D95" s="62" t="s">
        <v>44</v>
      </c>
      <c r="E95" s="174">
        <v>0.1605310548907295</v>
      </c>
      <c r="F95" s="174">
        <v>0.28425552964454809</v>
      </c>
      <c r="G95" s="174"/>
      <c r="H95" s="174">
        <v>1.3081524590163934E-2</v>
      </c>
      <c r="I95" s="174">
        <v>0.10973262990397807</v>
      </c>
      <c r="J95" s="174">
        <v>0</v>
      </c>
      <c r="K95" s="174">
        <v>0</v>
      </c>
      <c r="L95" s="174">
        <v>0</v>
      </c>
      <c r="M95" s="274">
        <v>0.19304854148845166</v>
      </c>
      <c r="N95" s="44"/>
      <c r="O95" s="44"/>
    </row>
    <row r="96" spans="1:15" ht="18.399999999999999" customHeight="1">
      <c r="A96" s="58"/>
      <c r="B96" s="59"/>
      <c r="C96" s="60" t="s">
        <v>4</v>
      </c>
      <c r="D96" s="64" t="s">
        <v>45</v>
      </c>
      <c r="E96" s="175">
        <v>0</v>
      </c>
      <c r="F96" s="175">
        <v>0</v>
      </c>
      <c r="G96" s="175"/>
      <c r="H96" s="175">
        <v>0</v>
      </c>
      <c r="I96" s="175">
        <v>0</v>
      </c>
      <c r="J96" s="175">
        <v>0</v>
      </c>
      <c r="K96" s="175">
        <v>0</v>
      </c>
      <c r="L96" s="175">
        <v>0</v>
      </c>
      <c r="M96" s="275">
        <v>0</v>
      </c>
      <c r="N96" s="44"/>
      <c r="O96" s="44"/>
    </row>
    <row r="97" spans="1:15" ht="18.399999999999999" customHeight="1">
      <c r="A97" s="51" t="s">
        <v>82</v>
      </c>
      <c r="B97" s="52" t="s">
        <v>47</v>
      </c>
      <c r="C97" s="53" t="s">
        <v>83</v>
      </c>
      <c r="D97" s="62" t="s">
        <v>41</v>
      </c>
      <c r="E97" s="687">
        <v>35639000</v>
      </c>
      <c r="F97" s="1106">
        <v>2385000</v>
      </c>
      <c r="G97" s="1106"/>
      <c r="H97" s="1106">
        <v>70000</v>
      </c>
      <c r="I97" s="1106">
        <v>29283000</v>
      </c>
      <c r="J97" s="1106">
        <v>274000</v>
      </c>
      <c r="K97" s="1106">
        <v>0</v>
      </c>
      <c r="L97" s="1106">
        <v>0</v>
      </c>
      <c r="M97" s="1110">
        <v>3627000</v>
      </c>
      <c r="N97" s="44"/>
      <c r="O97" s="44"/>
    </row>
    <row r="98" spans="1:15" ht="18.399999999999999" customHeight="1">
      <c r="A98" s="56"/>
      <c r="B98" s="52"/>
      <c r="C98" s="53" t="s">
        <v>4</v>
      </c>
      <c r="D98" s="62" t="s">
        <v>42</v>
      </c>
      <c r="E98" s="687">
        <v>0</v>
      </c>
      <c r="F98" s="1100">
        <v>0</v>
      </c>
      <c r="G98" s="1100"/>
      <c r="H98" s="1100">
        <v>0</v>
      </c>
      <c r="I98" s="1100">
        <v>0</v>
      </c>
      <c r="J98" s="1100">
        <v>0</v>
      </c>
      <c r="K98" s="1100">
        <v>0</v>
      </c>
      <c r="L98" s="1100">
        <v>0</v>
      </c>
      <c r="M98" s="1109">
        <v>0</v>
      </c>
      <c r="N98" s="44"/>
      <c r="O98" s="44"/>
    </row>
    <row r="99" spans="1:15" ht="18.399999999999999" customHeight="1">
      <c r="A99" s="56"/>
      <c r="B99" s="52"/>
      <c r="C99" s="53" t="s">
        <v>4</v>
      </c>
      <c r="D99" s="62" t="s">
        <v>43</v>
      </c>
      <c r="E99" s="687">
        <v>4891845.8399999989</v>
      </c>
      <c r="F99" s="1100">
        <v>0</v>
      </c>
      <c r="G99" s="1100"/>
      <c r="H99" s="1100">
        <v>9941.5499999999993</v>
      </c>
      <c r="I99" s="1100">
        <v>4504434.0099999988</v>
      </c>
      <c r="J99" s="1100">
        <v>0</v>
      </c>
      <c r="K99" s="1100">
        <v>0</v>
      </c>
      <c r="L99" s="1100">
        <v>0</v>
      </c>
      <c r="M99" s="1109">
        <v>377470.28</v>
      </c>
      <c r="N99" s="44"/>
      <c r="O99" s="44"/>
    </row>
    <row r="100" spans="1:15" ht="18.399999999999999" customHeight="1">
      <c r="A100" s="56"/>
      <c r="B100" s="52"/>
      <c r="C100" s="53" t="s">
        <v>4</v>
      </c>
      <c r="D100" s="62" t="s">
        <v>44</v>
      </c>
      <c r="E100" s="174">
        <v>0.13726102977075672</v>
      </c>
      <c r="F100" s="174">
        <v>0</v>
      </c>
      <c r="G100" s="174"/>
      <c r="H100" s="174">
        <v>0.14202214285714285</v>
      </c>
      <c r="I100" s="174">
        <v>0.15382419868182901</v>
      </c>
      <c r="J100" s="174">
        <v>0</v>
      </c>
      <c r="K100" s="174">
        <v>0</v>
      </c>
      <c r="L100" s="174">
        <v>0</v>
      </c>
      <c r="M100" s="274">
        <v>0.10407231320650676</v>
      </c>
      <c r="N100" s="44"/>
      <c r="O100" s="44"/>
    </row>
    <row r="101" spans="1:15" ht="18.399999999999999" customHeight="1">
      <c r="A101" s="58"/>
      <c r="B101" s="59"/>
      <c r="C101" s="60" t="s">
        <v>4</v>
      </c>
      <c r="D101" s="61" t="s">
        <v>45</v>
      </c>
      <c r="E101" s="276">
        <v>0</v>
      </c>
      <c r="F101" s="175">
        <v>0</v>
      </c>
      <c r="G101" s="175"/>
      <c r="H101" s="175">
        <v>0</v>
      </c>
      <c r="I101" s="175">
        <v>0</v>
      </c>
      <c r="J101" s="175">
        <v>0</v>
      </c>
      <c r="K101" s="175">
        <v>0</v>
      </c>
      <c r="L101" s="175">
        <v>0</v>
      </c>
      <c r="M101" s="275">
        <v>0</v>
      </c>
      <c r="N101" s="44"/>
      <c r="O101" s="44"/>
    </row>
    <row r="102" spans="1:15" ht="18.399999999999999" customHeight="1">
      <c r="A102" s="173" t="s">
        <v>84</v>
      </c>
      <c r="B102" s="52" t="s">
        <v>47</v>
      </c>
      <c r="C102" s="53" t="s">
        <v>85</v>
      </c>
      <c r="D102" s="54" t="s">
        <v>41</v>
      </c>
      <c r="E102" s="687">
        <v>750349000</v>
      </c>
      <c r="F102" s="1106">
        <v>632581000</v>
      </c>
      <c r="G102" s="1106"/>
      <c r="H102" s="1106">
        <v>446000</v>
      </c>
      <c r="I102" s="1106">
        <v>112930000</v>
      </c>
      <c r="J102" s="1106">
        <v>2779000</v>
      </c>
      <c r="K102" s="1106">
        <v>0</v>
      </c>
      <c r="L102" s="1106">
        <v>0</v>
      </c>
      <c r="M102" s="1110">
        <v>1613000</v>
      </c>
      <c r="N102" s="44"/>
      <c r="O102" s="44"/>
    </row>
    <row r="103" spans="1:15" ht="18.399999999999999" customHeight="1">
      <c r="A103" s="68"/>
      <c r="B103" s="67"/>
      <c r="C103" s="53" t="s">
        <v>86</v>
      </c>
      <c r="D103" s="62" t="s">
        <v>42</v>
      </c>
      <c r="E103" s="687">
        <v>0</v>
      </c>
      <c r="F103" s="1100">
        <v>0</v>
      </c>
      <c r="G103" s="1100"/>
      <c r="H103" s="1100">
        <v>0</v>
      </c>
      <c r="I103" s="1100">
        <v>0</v>
      </c>
      <c r="J103" s="1100">
        <v>0</v>
      </c>
      <c r="K103" s="1100">
        <v>0</v>
      </c>
      <c r="L103" s="1100">
        <v>0</v>
      </c>
      <c r="M103" s="1109">
        <v>0</v>
      </c>
      <c r="N103" s="44"/>
      <c r="O103" s="44"/>
    </row>
    <row r="104" spans="1:15" ht="18.399999999999999" customHeight="1">
      <c r="A104" s="68"/>
      <c r="B104" s="67"/>
      <c r="C104" s="53" t="s">
        <v>87</v>
      </c>
      <c r="D104" s="62" t="s">
        <v>43</v>
      </c>
      <c r="E104" s="687">
        <v>35414118.030000001</v>
      </c>
      <c r="F104" s="1100">
        <v>21124362.939999998</v>
      </c>
      <c r="G104" s="1100"/>
      <c r="H104" s="1100">
        <v>17827.89</v>
      </c>
      <c r="I104" s="1100">
        <v>14116175.359999999</v>
      </c>
      <c r="J104" s="1100">
        <v>1107</v>
      </c>
      <c r="K104" s="1100">
        <v>0</v>
      </c>
      <c r="L104" s="1100">
        <v>0</v>
      </c>
      <c r="M104" s="1109">
        <v>154644.84000000005</v>
      </c>
      <c r="N104" s="44"/>
      <c r="O104" s="44"/>
    </row>
    <row r="105" spans="1:15" ht="18.399999999999999" customHeight="1">
      <c r="A105" s="56"/>
      <c r="B105" s="52"/>
      <c r="C105" s="53" t="s">
        <v>4</v>
      </c>
      <c r="D105" s="62" t="s">
        <v>44</v>
      </c>
      <c r="E105" s="174">
        <v>4.7196861766991095E-2</v>
      </c>
      <c r="F105" s="174">
        <v>3.3393925742315998E-2</v>
      </c>
      <c r="G105" s="174"/>
      <c r="H105" s="174">
        <v>3.9972847533632283E-2</v>
      </c>
      <c r="I105" s="174">
        <v>0.12499933905959443</v>
      </c>
      <c r="J105" s="174">
        <v>3.9834472831953941E-4</v>
      </c>
      <c r="K105" s="174">
        <v>0</v>
      </c>
      <c r="L105" s="174">
        <v>0</v>
      </c>
      <c r="M105" s="274">
        <v>9.5874048357098604E-2</v>
      </c>
      <c r="N105" s="44"/>
      <c r="O105" s="44"/>
    </row>
    <row r="106" spans="1:15" ht="18.399999999999999" customHeight="1">
      <c r="A106" s="58"/>
      <c r="B106" s="59"/>
      <c r="C106" s="60" t="s">
        <v>4</v>
      </c>
      <c r="D106" s="64" t="s">
        <v>45</v>
      </c>
      <c r="E106" s="175">
        <v>0</v>
      </c>
      <c r="F106" s="175">
        <v>0</v>
      </c>
      <c r="G106" s="175"/>
      <c r="H106" s="175">
        <v>0</v>
      </c>
      <c r="I106" s="175">
        <v>0</v>
      </c>
      <c r="J106" s="175">
        <v>0</v>
      </c>
      <c r="K106" s="175">
        <v>0</v>
      </c>
      <c r="L106" s="175">
        <v>0</v>
      </c>
      <c r="M106" s="275">
        <v>0</v>
      </c>
      <c r="N106" s="44"/>
      <c r="O106" s="44"/>
    </row>
    <row r="107" spans="1:15" ht="18.399999999999999" customHeight="1">
      <c r="A107" s="51" t="s">
        <v>88</v>
      </c>
      <c r="B107" s="52" t="s">
        <v>47</v>
      </c>
      <c r="C107" s="53" t="s">
        <v>89</v>
      </c>
      <c r="D107" s="62" t="s">
        <v>41</v>
      </c>
      <c r="E107" s="687">
        <v>7973067000</v>
      </c>
      <c r="F107" s="1106">
        <v>294317000</v>
      </c>
      <c r="G107" s="1106"/>
      <c r="H107" s="1106">
        <v>65080000</v>
      </c>
      <c r="I107" s="1106">
        <v>7384754000</v>
      </c>
      <c r="J107" s="1106">
        <v>162072000</v>
      </c>
      <c r="K107" s="1106">
        <v>0</v>
      </c>
      <c r="L107" s="1106">
        <v>0</v>
      </c>
      <c r="M107" s="1110">
        <v>66844000</v>
      </c>
      <c r="N107" s="44"/>
      <c r="O107" s="44"/>
    </row>
    <row r="108" spans="1:15" ht="18.399999999999999" customHeight="1">
      <c r="A108" s="56"/>
      <c r="B108" s="52"/>
      <c r="C108" s="53" t="s">
        <v>90</v>
      </c>
      <c r="D108" s="62" t="s">
        <v>42</v>
      </c>
      <c r="E108" s="687">
        <v>0</v>
      </c>
      <c r="F108" s="1100">
        <v>0</v>
      </c>
      <c r="G108" s="1100"/>
      <c r="H108" s="1100">
        <v>0</v>
      </c>
      <c r="I108" s="1100">
        <v>0</v>
      </c>
      <c r="J108" s="1100">
        <v>0</v>
      </c>
      <c r="K108" s="1100">
        <v>0</v>
      </c>
      <c r="L108" s="1100">
        <v>0</v>
      </c>
      <c r="M108" s="1109">
        <v>0</v>
      </c>
      <c r="N108" s="44"/>
      <c r="O108" s="44"/>
    </row>
    <row r="109" spans="1:15" ht="18.399999999999999" customHeight="1">
      <c r="A109" s="56"/>
      <c r="B109" s="52"/>
      <c r="C109" s="53" t="s">
        <v>4</v>
      </c>
      <c r="D109" s="62" t="s">
        <v>43</v>
      </c>
      <c r="E109" s="687">
        <v>1231213077.8299992</v>
      </c>
      <c r="F109" s="1100">
        <v>35716878.740000002</v>
      </c>
      <c r="G109" s="1100"/>
      <c r="H109" s="1100">
        <v>4048757.64</v>
      </c>
      <c r="I109" s="1100">
        <v>1171798846.0399992</v>
      </c>
      <c r="J109" s="1100">
        <v>13416393.050000001</v>
      </c>
      <c r="K109" s="1100">
        <v>0</v>
      </c>
      <c r="L109" s="1100">
        <v>0</v>
      </c>
      <c r="M109" s="1109">
        <v>6232202.3599999994</v>
      </c>
      <c r="N109" s="44"/>
      <c r="O109" s="44"/>
    </row>
    <row r="110" spans="1:15" ht="18.399999999999999" customHeight="1">
      <c r="A110" s="56"/>
      <c r="B110" s="52"/>
      <c r="C110" s="53" t="s">
        <v>4</v>
      </c>
      <c r="D110" s="62" t="s">
        <v>44</v>
      </c>
      <c r="E110" s="174">
        <v>0.15442151405851715</v>
      </c>
      <c r="F110" s="717">
        <v>0.1213551332067125</v>
      </c>
      <c r="G110" s="717"/>
      <c r="H110" s="174">
        <v>6.2212010448678551E-2</v>
      </c>
      <c r="I110" s="174">
        <v>0.15867811521412889</v>
      </c>
      <c r="J110" s="174">
        <v>8.2780449738387885E-2</v>
      </c>
      <c r="K110" s="174">
        <v>0</v>
      </c>
      <c r="L110" s="174">
        <v>0</v>
      </c>
      <c r="M110" s="274">
        <v>9.3235030219615808E-2</v>
      </c>
      <c r="N110" s="44"/>
      <c r="O110" s="44"/>
    </row>
    <row r="111" spans="1:15" ht="18.399999999999999" customHeight="1">
      <c r="A111" s="58"/>
      <c r="B111" s="59"/>
      <c r="C111" s="60" t="s">
        <v>4</v>
      </c>
      <c r="D111" s="62" t="s">
        <v>45</v>
      </c>
      <c r="E111" s="175">
        <v>0</v>
      </c>
      <c r="F111" s="175">
        <v>0</v>
      </c>
      <c r="G111" s="175"/>
      <c r="H111" s="175">
        <v>0</v>
      </c>
      <c r="I111" s="175">
        <v>0</v>
      </c>
      <c r="J111" s="175">
        <v>0</v>
      </c>
      <c r="K111" s="175">
        <v>0</v>
      </c>
      <c r="L111" s="175">
        <v>0</v>
      </c>
      <c r="M111" s="275">
        <v>0</v>
      </c>
      <c r="N111" s="44"/>
      <c r="O111" s="44"/>
    </row>
    <row r="112" spans="1:15" ht="18.399999999999999" customHeight="1">
      <c r="A112" s="51" t="s">
        <v>91</v>
      </c>
      <c r="B112" s="52" t="s">
        <v>47</v>
      </c>
      <c r="C112" s="53" t="s">
        <v>92</v>
      </c>
      <c r="D112" s="63" t="s">
        <v>93</v>
      </c>
      <c r="E112" s="687">
        <v>644720000</v>
      </c>
      <c r="F112" s="1106">
        <v>236865000</v>
      </c>
      <c r="G112" s="1106"/>
      <c r="H112" s="1106">
        <v>5787000</v>
      </c>
      <c r="I112" s="1106">
        <v>219936000</v>
      </c>
      <c r="J112" s="1106">
        <v>176269000</v>
      </c>
      <c r="K112" s="1106">
        <v>0</v>
      </c>
      <c r="L112" s="1106">
        <v>0</v>
      </c>
      <c r="M112" s="1110">
        <v>5863000</v>
      </c>
      <c r="N112" s="44"/>
      <c r="O112" s="44"/>
    </row>
    <row r="113" spans="1:15" ht="18.399999999999999" customHeight="1">
      <c r="A113" s="56"/>
      <c r="B113" s="52"/>
      <c r="C113" s="53" t="s">
        <v>4</v>
      </c>
      <c r="D113" s="62" t="s">
        <v>42</v>
      </c>
      <c r="E113" s="687">
        <v>0</v>
      </c>
      <c r="F113" s="1100">
        <v>0</v>
      </c>
      <c r="G113" s="1100"/>
      <c r="H113" s="1100">
        <v>0</v>
      </c>
      <c r="I113" s="1100">
        <v>0</v>
      </c>
      <c r="J113" s="1100">
        <v>0</v>
      </c>
      <c r="K113" s="1100">
        <v>0</v>
      </c>
      <c r="L113" s="1100">
        <v>0</v>
      </c>
      <c r="M113" s="1109">
        <v>0</v>
      </c>
      <c r="N113" s="44"/>
      <c r="O113" s="44"/>
    </row>
    <row r="114" spans="1:15" ht="18.399999999999999" customHeight="1">
      <c r="A114" s="56"/>
      <c r="B114" s="52"/>
      <c r="C114" s="53" t="s">
        <v>4</v>
      </c>
      <c r="D114" s="62" t="s">
        <v>43</v>
      </c>
      <c r="E114" s="687">
        <v>67658312.290000007</v>
      </c>
      <c r="F114" s="1100">
        <v>12935672</v>
      </c>
      <c r="G114" s="1100"/>
      <c r="H114" s="1100">
        <v>51675.73</v>
      </c>
      <c r="I114" s="1100">
        <v>39217297.110000007</v>
      </c>
      <c r="J114" s="1100">
        <v>14918451</v>
      </c>
      <c r="K114" s="1100">
        <v>0</v>
      </c>
      <c r="L114" s="1100">
        <v>0</v>
      </c>
      <c r="M114" s="1109">
        <v>535216.44999999995</v>
      </c>
      <c r="N114" s="44"/>
      <c r="O114" s="44"/>
    </row>
    <row r="115" spans="1:15" ht="18.399999999999999" customHeight="1">
      <c r="A115" s="56"/>
      <c r="B115" s="52"/>
      <c r="C115" s="53" t="s">
        <v>4</v>
      </c>
      <c r="D115" s="62" t="s">
        <v>44</v>
      </c>
      <c r="E115" s="174">
        <v>0.10494216449001117</v>
      </c>
      <c r="F115" s="174">
        <v>5.4612002617524753E-2</v>
      </c>
      <c r="G115" s="174"/>
      <c r="H115" s="174">
        <v>8.9296232935890795E-3</v>
      </c>
      <c r="I115" s="174">
        <v>0.17831231408227852</v>
      </c>
      <c r="J115" s="174">
        <v>8.463456989033806E-2</v>
      </c>
      <c r="K115" s="174">
        <v>0</v>
      </c>
      <c r="L115" s="174">
        <v>0</v>
      </c>
      <c r="M115" s="274">
        <v>9.1287131161521401E-2</v>
      </c>
      <c r="N115" s="44"/>
      <c r="O115" s="44"/>
    </row>
    <row r="116" spans="1:15" ht="18.399999999999999" customHeight="1">
      <c r="A116" s="58"/>
      <c r="B116" s="59"/>
      <c r="C116" s="60" t="s">
        <v>4</v>
      </c>
      <c r="D116" s="64" t="s">
        <v>45</v>
      </c>
      <c r="E116" s="175">
        <v>0</v>
      </c>
      <c r="F116" s="175">
        <v>0</v>
      </c>
      <c r="G116" s="175"/>
      <c r="H116" s="175">
        <v>0</v>
      </c>
      <c r="I116" s="175">
        <v>0</v>
      </c>
      <c r="J116" s="175">
        <v>0</v>
      </c>
      <c r="K116" s="175">
        <v>0</v>
      </c>
      <c r="L116" s="175">
        <v>0</v>
      </c>
      <c r="M116" s="275">
        <v>0</v>
      </c>
      <c r="N116" s="44"/>
      <c r="O116" s="44"/>
    </row>
    <row r="117" spans="1:15" ht="18.399999999999999" customHeight="1">
      <c r="A117" s="51" t="s">
        <v>94</v>
      </c>
      <c r="B117" s="52" t="s">
        <v>47</v>
      </c>
      <c r="C117" s="53" t="s">
        <v>95</v>
      </c>
      <c r="D117" s="62" t="s">
        <v>41</v>
      </c>
      <c r="E117" s="687">
        <v>808641000</v>
      </c>
      <c r="F117" s="1106">
        <v>152654000</v>
      </c>
      <c r="G117" s="1106"/>
      <c r="H117" s="1106">
        <v>5624000</v>
      </c>
      <c r="I117" s="1106">
        <v>312916000</v>
      </c>
      <c r="J117" s="1106">
        <v>273760000</v>
      </c>
      <c r="K117" s="1106">
        <v>0</v>
      </c>
      <c r="L117" s="1106">
        <v>0</v>
      </c>
      <c r="M117" s="1110">
        <v>63687000</v>
      </c>
      <c r="N117" s="44"/>
      <c r="O117" s="44"/>
    </row>
    <row r="118" spans="1:15" ht="18.399999999999999" customHeight="1">
      <c r="A118" s="56"/>
      <c r="B118" s="52"/>
      <c r="C118" s="53" t="s">
        <v>4</v>
      </c>
      <c r="D118" s="62" t="s">
        <v>42</v>
      </c>
      <c r="E118" s="687">
        <v>0</v>
      </c>
      <c r="F118" s="1100">
        <v>0</v>
      </c>
      <c r="G118" s="1100"/>
      <c r="H118" s="1100">
        <v>0</v>
      </c>
      <c r="I118" s="1100">
        <v>0</v>
      </c>
      <c r="J118" s="1100">
        <v>0</v>
      </c>
      <c r="K118" s="1100">
        <v>0</v>
      </c>
      <c r="L118" s="1100">
        <v>0</v>
      </c>
      <c r="M118" s="1109">
        <v>0</v>
      </c>
      <c r="N118" s="44"/>
      <c r="O118" s="44"/>
    </row>
    <row r="119" spans="1:15" ht="18.399999999999999" customHeight="1">
      <c r="A119" s="56"/>
      <c r="B119" s="52"/>
      <c r="C119" s="53" t="s">
        <v>4</v>
      </c>
      <c r="D119" s="62" t="s">
        <v>43</v>
      </c>
      <c r="E119" s="687">
        <v>171356745.14000002</v>
      </c>
      <c r="F119" s="1100">
        <v>27961266</v>
      </c>
      <c r="G119" s="1100"/>
      <c r="H119" s="1100">
        <v>693113.98</v>
      </c>
      <c r="I119" s="1100">
        <v>37152987.31000001</v>
      </c>
      <c r="J119" s="1100">
        <v>90962643.120000005</v>
      </c>
      <c r="K119" s="1100">
        <v>0</v>
      </c>
      <c r="L119" s="1100">
        <v>0</v>
      </c>
      <c r="M119" s="1109">
        <v>14586734.730000002</v>
      </c>
      <c r="N119" s="44"/>
      <c r="O119" s="44"/>
    </row>
    <row r="120" spans="1:15" ht="18.399999999999999" customHeight="1">
      <c r="A120" s="56"/>
      <c r="B120" s="52"/>
      <c r="C120" s="53" t="s">
        <v>4</v>
      </c>
      <c r="D120" s="62" t="s">
        <v>44</v>
      </c>
      <c r="E120" s="174">
        <v>0.21190707018318392</v>
      </c>
      <c r="F120" s="174">
        <v>0.18316759469126259</v>
      </c>
      <c r="G120" s="174"/>
      <c r="H120" s="174">
        <v>0.12324217283072546</v>
      </c>
      <c r="I120" s="174">
        <v>0.11873150401385678</v>
      </c>
      <c r="J120" s="174">
        <v>0.33227149006428991</v>
      </c>
      <c r="K120" s="174">
        <v>0</v>
      </c>
      <c r="L120" s="174">
        <v>0</v>
      </c>
      <c r="M120" s="274">
        <v>0.2290378684817938</v>
      </c>
      <c r="N120" s="44"/>
      <c r="O120" s="44"/>
    </row>
    <row r="121" spans="1:15" ht="18.399999999999999" customHeight="1">
      <c r="A121" s="58"/>
      <c r="B121" s="59"/>
      <c r="C121" s="60" t="s">
        <v>4</v>
      </c>
      <c r="D121" s="64" t="s">
        <v>45</v>
      </c>
      <c r="E121" s="175">
        <v>0</v>
      </c>
      <c r="F121" s="175">
        <v>0</v>
      </c>
      <c r="G121" s="175"/>
      <c r="H121" s="175">
        <v>0</v>
      </c>
      <c r="I121" s="175">
        <v>0</v>
      </c>
      <c r="J121" s="175">
        <v>0</v>
      </c>
      <c r="K121" s="175">
        <v>0</v>
      </c>
      <c r="L121" s="175">
        <v>0</v>
      </c>
      <c r="M121" s="275">
        <v>0</v>
      </c>
      <c r="N121" s="44"/>
      <c r="O121" s="44"/>
    </row>
    <row r="122" spans="1:15" ht="18.399999999999999" customHeight="1">
      <c r="A122" s="51" t="s">
        <v>96</v>
      </c>
      <c r="B122" s="52" t="s">
        <v>47</v>
      </c>
      <c r="C122" s="53" t="s">
        <v>97</v>
      </c>
      <c r="D122" s="63" t="s">
        <v>41</v>
      </c>
      <c r="E122" s="687">
        <v>718194000</v>
      </c>
      <c r="F122" s="1106">
        <v>533159000</v>
      </c>
      <c r="G122" s="1106"/>
      <c r="H122" s="1106">
        <v>28000</v>
      </c>
      <c r="I122" s="1106">
        <v>74799000</v>
      </c>
      <c r="J122" s="1106">
        <v>1843000</v>
      </c>
      <c r="K122" s="1106">
        <v>0</v>
      </c>
      <c r="L122" s="1106">
        <v>0</v>
      </c>
      <c r="M122" s="1110">
        <v>108365000</v>
      </c>
      <c r="N122" s="44"/>
      <c r="O122" s="44"/>
    </row>
    <row r="123" spans="1:15" ht="18.399999999999999" customHeight="1">
      <c r="A123" s="56"/>
      <c r="B123" s="52"/>
      <c r="C123" s="53" t="s">
        <v>4</v>
      </c>
      <c r="D123" s="62" t="s">
        <v>42</v>
      </c>
      <c r="E123" s="687">
        <v>0</v>
      </c>
      <c r="F123" s="1100">
        <v>0</v>
      </c>
      <c r="G123" s="1100"/>
      <c r="H123" s="1100">
        <v>0</v>
      </c>
      <c r="I123" s="1100">
        <v>0</v>
      </c>
      <c r="J123" s="1100">
        <v>0</v>
      </c>
      <c r="K123" s="1100">
        <v>0</v>
      </c>
      <c r="L123" s="1100">
        <v>0</v>
      </c>
      <c r="M123" s="1109">
        <v>0</v>
      </c>
      <c r="N123" s="44"/>
      <c r="O123" s="44"/>
    </row>
    <row r="124" spans="1:15" ht="18.399999999999999" customHeight="1">
      <c r="A124" s="56"/>
      <c r="B124" s="52"/>
      <c r="C124" s="53" t="s">
        <v>4</v>
      </c>
      <c r="D124" s="62" t="s">
        <v>43</v>
      </c>
      <c r="E124" s="687">
        <v>88978412.459999993</v>
      </c>
      <c r="F124" s="1100">
        <v>84296887</v>
      </c>
      <c r="G124" s="1100"/>
      <c r="H124" s="1100">
        <v>2060.3000000000002</v>
      </c>
      <c r="I124" s="1100">
        <v>4629465.1599999983</v>
      </c>
      <c r="J124" s="1100">
        <v>50000</v>
      </c>
      <c r="K124" s="1100">
        <v>0</v>
      </c>
      <c r="L124" s="1100">
        <v>0</v>
      </c>
      <c r="M124" s="1109">
        <v>0</v>
      </c>
      <c r="N124" s="44"/>
      <c r="O124" s="44"/>
    </row>
    <row r="125" spans="1:15" ht="18.399999999999999" customHeight="1">
      <c r="A125" s="56"/>
      <c r="B125" s="52"/>
      <c r="C125" s="53" t="s">
        <v>4</v>
      </c>
      <c r="D125" s="62" t="s">
        <v>44</v>
      </c>
      <c r="E125" s="174">
        <v>0.12389189057552694</v>
      </c>
      <c r="F125" s="174">
        <v>0.1581083447902033</v>
      </c>
      <c r="G125" s="174"/>
      <c r="H125" s="174">
        <v>7.358214285714286E-2</v>
      </c>
      <c r="I125" s="174">
        <v>6.1892072888674959E-2</v>
      </c>
      <c r="J125" s="174">
        <v>2.7129679869777535E-2</v>
      </c>
      <c r="K125" s="174">
        <v>0</v>
      </c>
      <c r="L125" s="174">
        <v>0</v>
      </c>
      <c r="M125" s="274">
        <v>0</v>
      </c>
      <c r="N125" s="44"/>
      <c r="O125" s="44"/>
    </row>
    <row r="126" spans="1:15" ht="18.399999999999999" customHeight="1">
      <c r="A126" s="58"/>
      <c r="B126" s="59"/>
      <c r="C126" s="60" t="s">
        <v>4</v>
      </c>
      <c r="D126" s="64" t="s">
        <v>45</v>
      </c>
      <c r="E126" s="175">
        <v>0</v>
      </c>
      <c r="F126" s="175">
        <v>0</v>
      </c>
      <c r="G126" s="175"/>
      <c r="H126" s="175">
        <v>0</v>
      </c>
      <c r="I126" s="175">
        <v>0</v>
      </c>
      <c r="J126" s="175">
        <v>0</v>
      </c>
      <c r="K126" s="175">
        <v>0</v>
      </c>
      <c r="L126" s="175">
        <v>0</v>
      </c>
      <c r="M126" s="275">
        <v>0</v>
      </c>
      <c r="N126" s="44"/>
      <c r="O126" s="44"/>
    </row>
    <row r="127" spans="1:15" ht="18.399999999999999" customHeight="1">
      <c r="A127" s="51" t="s">
        <v>98</v>
      </c>
      <c r="B127" s="52" t="s">
        <v>47</v>
      </c>
      <c r="C127" s="53" t="s">
        <v>99</v>
      </c>
      <c r="D127" s="63" t="s">
        <v>41</v>
      </c>
      <c r="E127" s="687">
        <v>23378000</v>
      </c>
      <c r="F127" s="1106">
        <v>0</v>
      </c>
      <c r="G127" s="1106"/>
      <c r="H127" s="1106">
        <v>22000</v>
      </c>
      <c r="I127" s="1106">
        <v>22356000</v>
      </c>
      <c r="J127" s="1106">
        <v>1000000</v>
      </c>
      <c r="K127" s="1106">
        <v>0</v>
      </c>
      <c r="L127" s="1106">
        <v>0</v>
      </c>
      <c r="M127" s="1110">
        <v>0</v>
      </c>
      <c r="N127" s="44"/>
      <c r="O127" s="44"/>
    </row>
    <row r="128" spans="1:15" ht="18.399999999999999" customHeight="1">
      <c r="A128" s="51"/>
      <c r="B128" s="52"/>
      <c r="C128" s="53" t="s">
        <v>100</v>
      </c>
      <c r="D128" s="62" t="s">
        <v>42</v>
      </c>
      <c r="E128" s="687">
        <v>0</v>
      </c>
      <c r="F128" s="1100">
        <v>0</v>
      </c>
      <c r="G128" s="1100"/>
      <c r="H128" s="1100">
        <v>0</v>
      </c>
      <c r="I128" s="1100">
        <v>0</v>
      </c>
      <c r="J128" s="1100">
        <v>0</v>
      </c>
      <c r="K128" s="1100">
        <v>0</v>
      </c>
      <c r="L128" s="1100">
        <v>0</v>
      </c>
      <c r="M128" s="1109">
        <v>0</v>
      </c>
      <c r="N128" s="44"/>
      <c r="O128" s="44"/>
    </row>
    <row r="129" spans="1:15" ht="18.399999999999999" customHeight="1">
      <c r="A129" s="56"/>
      <c r="B129" s="52"/>
      <c r="C129" s="53" t="s">
        <v>4</v>
      </c>
      <c r="D129" s="62" t="s">
        <v>43</v>
      </c>
      <c r="E129" s="687">
        <v>3672331.54</v>
      </c>
      <c r="F129" s="1100">
        <v>0</v>
      </c>
      <c r="G129" s="1100"/>
      <c r="H129" s="1100">
        <v>6537</v>
      </c>
      <c r="I129" s="1100">
        <v>3665794.54</v>
      </c>
      <c r="J129" s="1100">
        <v>0</v>
      </c>
      <c r="K129" s="1100">
        <v>0</v>
      </c>
      <c r="L129" s="1100">
        <v>0</v>
      </c>
      <c r="M129" s="1109">
        <v>0</v>
      </c>
      <c r="N129" s="44"/>
      <c r="O129" s="44"/>
    </row>
    <row r="130" spans="1:15" ht="18.399999999999999" customHeight="1">
      <c r="A130" s="56"/>
      <c r="B130" s="52"/>
      <c r="C130" s="53" t="s">
        <v>4</v>
      </c>
      <c r="D130" s="62" t="s">
        <v>44</v>
      </c>
      <c r="E130" s="174">
        <v>0.15708493198733853</v>
      </c>
      <c r="F130" s="174">
        <v>0</v>
      </c>
      <c r="G130" s="174"/>
      <c r="H130" s="174">
        <v>0.29713636363636364</v>
      </c>
      <c r="I130" s="174">
        <v>0.16397363302916443</v>
      </c>
      <c r="J130" s="174">
        <v>0</v>
      </c>
      <c r="K130" s="174">
        <v>0</v>
      </c>
      <c r="L130" s="174">
        <v>0</v>
      </c>
      <c r="M130" s="274">
        <v>0</v>
      </c>
      <c r="N130" s="44"/>
      <c r="O130" s="44"/>
    </row>
    <row r="131" spans="1:15" ht="18.399999999999999" customHeight="1">
      <c r="A131" s="58"/>
      <c r="B131" s="59"/>
      <c r="C131" s="60" t="s">
        <v>4</v>
      </c>
      <c r="D131" s="64" t="s">
        <v>45</v>
      </c>
      <c r="E131" s="175">
        <v>0</v>
      </c>
      <c r="F131" s="175">
        <v>0</v>
      </c>
      <c r="G131" s="175"/>
      <c r="H131" s="175">
        <v>0</v>
      </c>
      <c r="I131" s="175">
        <v>0</v>
      </c>
      <c r="J131" s="175">
        <v>0</v>
      </c>
      <c r="K131" s="175">
        <v>0</v>
      </c>
      <c r="L131" s="175">
        <v>0</v>
      </c>
      <c r="M131" s="275">
        <v>0</v>
      </c>
      <c r="N131" s="44"/>
      <c r="O131" s="44"/>
    </row>
    <row r="132" spans="1:15" ht="18.399999999999999" customHeight="1">
      <c r="A132" s="51" t="s">
        <v>101</v>
      </c>
      <c r="B132" s="52" t="s">
        <v>47</v>
      </c>
      <c r="C132" s="53" t="s">
        <v>102</v>
      </c>
      <c r="D132" s="62" t="s">
        <v>41</v>
      </c>
      <c r="E132" s="687">
        <v>4624942000</v>
      </c>
      <c r="F132" s="1106">
        <v>2507951000</v>
      </c>
      <c r="G132" s="1106"/>
      <c r="H132" s="1106">
        <v>17873000</v>
      </c>
      <c r="I132" s="1106">
        <v>1292769000</v>
      </c>
      <c r="J132" s="1106">
        <v>742409000</v>
      </c>
      <c r="K132" s="1106">
        <v>0</v>
      </c>
      <c r="L132" s="1106">
        <v>0</v>
      </c>
      <c r="M132" s="1110">
        <v>63940000</v>
      </c>
      <c r="N132" s="44"/>
      <c r="O132" s="44"/>
    </row>
    <row r="133" spans="1:15" ht="18.399999999999999" customHeight="1">
      <c r="A133" s="56"/>
      <c r="B133" s="52"/>
      <c r="C133" s="53" t="s">
        <v>103</v>
      </c>
      <c r="D133" s="62" t="s">
        <v>42</v>
      </c>
      <c r="E133" s="687">
        <v>0</v>
      </c>
      <c r="F133" s="1100">
        <v>0</v>
      </c>
      <c r="G133" s="1100"/>
      <c r="H133" s="1100">
        <v>0</v>
      </c>
      <c r="I133" s="1100">
        <v>0</v>
      </c>
      <c r="J133" s="1100">
        <v>0</v>
      </c>
      <c r="K133" s="1100">
        <v>0</v>
      </c>
      <c r="L133" s="1100">
        <v>0</v>
      </c>
      <c r="M133" s="1109">
        <v>0</v>
      </c>
      <c r="N133" s="44"/>
      <c r="O133" s="44"/>
    </row>
    <row r="134" spans="1:15" ht="18.399999999999999" customHeight="1">
      <c r="A134" s="56"/>
      <c r="B134" s="52"/>
      <c r="C134" s="53" t="s">
        <v>4</v>
      </c>
      <c r="D134" s="62" t="s">
        <v>43</v>
      </c>
      <c r="E134" s="687">
        <v>584457899.21999991</v>
      </c>
      <c r="F134" s="1100">
        <v>360855353.61000001</v>
      </c>
      <c r="G134" s="1100"/>
      <c r="H134" s="1100">
        <v>1348819.56</v>
      </c>
      <c r="I134" s="1100">
        <v>208850273.07999995</v>
      </c>
      <c r="J134" s="1100">
        <v>8646461.0500000007</v>
      </c>
      <c r="K134" s="1100">
        <v>0</v>
      </c>
      <c r="L134" s="1100">
        <v>0</v>
      </c>
      <c r="M134" s="1109">
        <v>4756991.919999999</v>
      </c>
      <c r="N134" s="44"/>
      <c r="O134" s="44"/>
    </row>
    <row r="135" spans="1:15" ht="18.399999999999999" customHeight="1">
      <c r="A135" s="56"/>
      <c r="B135" s="52"/>
      <c r="C135" s="53" t="s">
        <v>4</v>
      </c>
      <c r="D135" s="62" t="s">
        <v>44</v>
      </c>
      <c r="E135" s="174">
        <v>0.12637086026592331</v>
      </c>
      <c r="F135" s="174">
        <v>0.14388453108134888</v>
      </c>
      <c r="G135" s="174"/>
      <c r="H135" s="174">
        <v>7.5466880769876357E-2</v>
      </c>
      <c r="I135" s="174">
        <v>0.16155266182898875</v>
      </c>
      <c r="J135" s="174">
        <v>1.1646492768810725E-2</v>
      </c>
      <c r="K135" s="174">
        <v>0</v>
      </c>
      <c r="L135" s="174">
        <v>0</v>
      </c>
      <c r="M135" s="274">
        <v>7.4397746637472617E-2</v>
      </c>
      <c r="N135" s="44"/>
      <c r="O135" s="44"/>
    </row>
    <row r="136" spans="1:15" ht="18.399999999999999" customHeight="1">
      <c r="A136" s="58"/>
      <c r="B136" s="59"/>
      <c r="C136" s="60" t="s">
        <v>4</v>
      </c>
      <c r="D136" s="61" t="s">
        <v>45</v>
      </c>
      <c r="E136" s="276">
        <v>0</v>
      </c>
      <c r="F136" s="175">
        <v>0</v>
      </c>
      <c r="G136" s="175"/>
      <c r="H136" s="175">
        <v>0</v>
      </c>
      <c r="I136" s="175">
        <v>0</v>
      </c>
      <c r="J136" s="175">
        <v>0</v>
      </c>
      <c r="K136" s="175">
        <v>0</v>
      </c>
      <c r="L136" s="175">
        <v>0</v>
      </c>
      <c r="M136" s="275">
        <v>0</v>
      </c>
      <c r="N136" s="44"/>
      <c r="O136" s="44"/>
    </row>
    <row r="137" spans="1:15" ht="18.399999999999999" customHeight="1">
      <c r="A137" s="69" t="s">
        <v>104</v>
      </c>
      <c r="B137" s="52" t="s">
        <v>47</v>
      </c>
      <c r="C137" s="53" t="s">
        <v>105</v>
      </c>
      <c r="D137" s="54" t="s">
        <v>41</v>
      </c>
      <c r="E137" s="687">
        <v>304605000</v>
      </c>
      <c r="F137" s="1106">
        <v>230737000</v>
      </c>
      <c r="G137" s="1106"/>
      <c r="H137" s="1106">
        <v>27095000</v>
      </c>
      <c r="I137" s="1106">
        <v>44712000</v>
      </c>
      <c r="J137" s="1106">
        <v>1867000</v>
      </c>
      <c r="K137" s="1106">
        <v>0</v>
      </c>
      <c r="L137" s="1106">
        <v>0</v>
      </c>
      <c r="M137" s="1110">
        <v>194000</v>
      </c>
      <c r="N137" s="44"/>
      <c r="O137" s="44"/>
    </row>
    <row r="138" spans="1:15" ht="18.399999999999999" customHeight="1">
      <c r="A138" s="56"/>
      <c r="B138" s="52"/>
      <c r="C138" s="53" t="s">
        <v>4</v>
      </c>
      <c r="D138" s="62" t="s">
        <v>42</v>
      </c>
      <c r="E138" s="687">
        <v>0</v>
      </c>
      <c r="F138" s="1100">
        <v>0</v>
      </c>
      <c r="G138" s="1100"/>
      <c r="H138" s="1100">
        <v>0</v>
      </c>
      <c r="I138" s="1100">
        <v>0</v>
      </c>
      <c r="J138" s="1100">
        <v>0</v>
      </c>
      <c r="K138" s="1100">
        <v>0</v>
      </c>
      <c r="L138" s="1100">
        <v>0</v>
      </c>
      <c r="M138" s="1109">
        <v>0</v>
      </c>
      <c r="N138" s="44"/>
      <c r="O138" s="44"/>
    </row>
    <row r="139" spans="1:15" ht="18.399999999999999" customHeight="1">
      <c r="A139" s="56"/>
      <c r="B139" s="52"/>
      <c r="C139" s="53" t="s">
        <v>4</v>
      </c>
      <c r="D139" s="62" t="s">
        <v>43</v>
      </c>
      <c r="E139" s="687">
        <v>47042509.990000002</v>
      </c>
      <c r="F139" s="1100">
        <v>37931408.899999999</v>
      </c>
      <c r="G139" s="1100"/>
      <c r="H139" s="1100">
        <v>3534134.2</v>
      </c>
      <c r="I139" s="1100">
        <v>5400896.3900000006</v>
      </c>
      <c r="J139" s="1100">
        <v>176070.5</v>
      </c>
      <c r="K139" s="1100">
        <v>0</v>
      </c>
      <c r="L139" s="1100">
        <v>0</v>
      </c>
      <c r="M139" s="1109">
        <v>0</v>
      </c>
      <c r="N139" s="44"/>
      <c r="O139" s="44"/>
    </row>
    <row r="140" spans="1:15" ht="18.399999999999999" customHeight="1">
      <c r="A140" s="56"/>
      <c r="B140" s="52"/>
      <c r="C140" s="53" t="s">
        <v>4</v>
      </c>
      <c r="D140" s="62" t="s">
        <v>44</v>
      </c>
      <c r="E140" s="174">
        <v>0.15443774721360451</v>
      </c>
      <c r="F140" s="174">
        <v>0.16439239870501912</v>
      </c>
      <c r="G140" s="174"/>
      <c r="H140" s="174">
        <v>0.13043492157224582</v>
      </c>
      <c r="I140" s="174">
        <v>0.12079299494542853</v>
      </c>
      <c r="J140" s="174">
        <v>9.4306641671130162E-2</v>
      </c>
      <c r="K140" s="174">
        <v>0</v>
      </c>
      <c r="L140" s="174">
        <v>0</v>
      </c>
      <c r="M140" s="274">
        <v>0</v>
      </c>
      <c r="N140" s="44"/>
      <c r="O140" s="44"/>
    </row>
    <row r="141" spans="1:15" ht="18.399999999999999" customHeight="1">
      <c r="A141" s="58"/>
      <c r="B141" s="59"/>
      <c r="C141" s="60" t="s">
        <v>4</v>
      </c>
      <c r="D141" s="64" t="s">
        <v>45</v>
      </c>
      <c r="E141" s="175">
        <v>0</v>
      </c>
      <c r="F141" s="175">
        <v>0</v>
      </c>
      <c r="G141" s="175"/>
      <c r="H141" s="175">
        <v>0</v>
      </c>
      <c r="I141" s="175">
        <v>0</v>
      </c>
      <c r="J141" s="175">
        <v>0</v>
      </c>
      <c r="K141" s="175">
        <v>0</v>
      </c>
      <c r="L141" s="175">
        <v>0</v>
      </c>
      <c r="M141" s="275">
        <v>0</v>
      </c>
      <c r="N141" s="44"/>
      <c r="O141" s="44"/>
    </row>
    <row r="142" spans="1:15" ht="18.399999999999999" customHeight="1">
      <c r="A142" s="51" t="s">
        <v>106</v>
      </c>
      <c r="B142" s="52" t="s">
        <v>47</v>
      </c>
      <c r="C142" s="53" t="s">
        <v>107</v>
      </c>
      <c r="D142" s="63" t="s">
        <v>41</v>
      </c>
      <c r="E142" s="687">
        <v>6920000</v>
      </c>
      <c r="F142" s="1106">
        <v>3400000</v>
      </c>
      <c r="G142" s="1106"/>
      <c r="H142" s="1106">
        <v>3000</v>
      </c>
      <c r="I142" s="1106">
        <v>3117000</v>
      </c>
      <c r="J142" s="1106">
        <v>400000</v>
      </c>
      <c r="K142" s="1106">
        <v>0</v>
      </c>
      <c r="L142" s="1106">
        <v>0</v>
      </c>
      <c r="M142" s="1110">
        <v>0</v>
      </c>
      <c r="N142" s="44"/>
      <c r="O142" s="44"/>
    </row>
    <row r="143" spans="1:15" ht="18.399999999999999" customHeight="1">
      <c r="A143" s="56"/>
      <c r="B143" s="52"/>
      <c r="C143" s="53" t="s">
        <v>4</v>
      </c>
      <c r="D143" s="62" t="s">
        <v>42</v>
      </c>
      <c r="E143" s="687">
        <v>0</v>
      </c>
      <c r="F143" s="1100">
        <v>0</v>
      </c>
      <c r="G143" s="1100"/>
      <c r="H143" s="1100">
        <v>0</v>
      </c>
      <c r="I143" s="1100">
        <v>0</v>
      </c>
      <c r="J143" s="1100">
        <v>0</v>
      </c>
      <c r="K143" s="1100">
        <v>0</v>
      </c>
      <c r="L143" s="1100">
        <v>0</v>
      </c>
      <c r="M143" s="1109">
        <v>0</v>
      </c>
      <c r="N143" s="44"/>
      <c r="O143" s="44"/>
    </row>
    <row r="144" spans="1:15" ht="18.399999999999999" customHeight="1">
      <c r="A144" s="56"/>
      <c r="B144" s="52"/>
      <c r="C144" s="53" t="s">
        <v>4</v>
      </c>
      <c r="D144" s="62" t="s">
        <v>43</v>
      </c>
      <c r="E144" s="687">
        <v>236170.51</v>
      </c>
      <c r="F144" s="1100">
        <v>0</v>
      </c>
      <c r="G144" s="1100"/>
      <c r="H144" s="1100">
        <v>0</v>
      </c>
      <c r="I144" s="1100">
        <v>236170.51</v>
      </c>
      <c r="J144" s="1100">
        <v>0</v>
      </c>
      <c r="K144" s="1100">
        <v>0</v>
      </c>
      <c r="L144" s="1100">
        <v>0</v>
      </c>
      <c r="M144" s="1109">
        <v>0</v>
      </c>
      <c r="N144" s="44"/>
      <c r="O144" s="44"/>
    </row>
    <row r="145" spans="1:15" ht="18.399999999999999" customHeight="1">
      <c r="A145" s="56"/>
      <c r="B145" s="52"/>
      <c r="C145" s="53" t="s">
        <v>4</v>
      </c>
      <c r="D145" s="62" t="s">
        <v>44</v>
      </c>
      <c r="E145" s="174">
        <v>3.4128686416184974E-2</v>
      </c>
      <c r="F145" s="174">
        <v>0</v>
      </c>
      <c r="G145" s="174"/>
      <c r="H145" s="174">
        <v>0</v>
      </c>
      <c r="I145" s="174">
        <v>7.5768530638434389E-2</v>
      </c>
      <c r="J145" s="174">
        <v>0</v>
      </c>
      <c r="K145" s="174">
        <v>0</v>
      </c>
      <c r="L145" s="174">
        <v>0</v>
      </c>
      <c r="M145" s="274">
        <v>0</v>
      </c>
      <c r="N145" s="44"/>
      <c r="O145" s="44"/>
    </row>
    <row r="146" spans="1:15" ht="18.399999999999999" customHeight="1">
      <c r="A146" s="58"/>
      <c r="B146" s="59"/>
      <c r="C146" s="60" t="s">
        <v>4</v>
      </c>
      <c r="D146" s="64" t="s">
        <v>45</v>
      </c>
      <c r="E146" s="175">
        <v>0</v>
      </c>
      <c r="F146" s="175">
        <v>0</v>
      </c>
      <c r="G146" s="175"/>
      <c r="H146" s="175">
        <v>0</v>
      </c>
      <c r="I146" s="175">
        <v>0</v>
      </c>
      <c r="J146" s="175">
        <v>0</v>
      </c>
      <c r="K146" s="175">
        <v>0</v>
      </c>
      <c r="L146" s="175">
        <v>0</v>
      </c>
      <c r="M146" s="275">
        <v>0</v>
      </c>
      <c r="N146" s="44"/>
      <c r="O146" s="44"/>
    </row>
    <row r="147" spans="1:15" ht="18.399999999999999" customHeight="1">
      <c r="A147" s="51" t="s">
        <v>108</v>
      </c>
      <c r="B147" s="52" t="s">
        <v>47</v>
      </c>
      <c r="C147" s="53" t="s">
        <v>109</v>
      </c>
      <c r="D147" s="62" t="s">
        <v>41</v>
      </c>
      <c r="E147" s="687">
        <v>252244000</v>
      </c>
      <c r="F147" s="1106">
        <v>33635000</v>
      </c>
      <c r="G147" s="1106"/>
      <c r="H147" s="1106">
        <v>203000</v>
      </c>
      <c r="I147" s="1106">
        <v>112290000</v>
      </c>
      <c r="J147" s="1106">
        <v>13360000</v>
      </c>
      <c r="K147" s="1106">
        <v>0</v>
      </c>
      <c r="L147" s="1106">
        <v>0</v>
      </c>
      <c r="M147" s="1110">
        <v>92756000</v>
      </c>
      <c r="N147" s="44"/>
      <c r="O147" s="44"/>
    </row>
    <row r="148" spans="1:15" ht="18.399999999999999" customHeight="1">
      <c r="A148" s="56"/>
      <c r="B148" s="52"/>
      <c r="C148" s="53"/>
      <c r="D148" s="62" t="s">
        <v>42</v>
      </c>
      <c r="E148" s="687">
        <v>0</v>
      </c>
      <c r="F148" s="1100">
        <v>0</v>
      </c>
      <c r="G148" s="1100"/>
      <c r="H148" s="1100">
        <v>0</v>
      </c>
      <c r="I148" s="1100">
        <v>0</v>
      </c>
      <c r="J148" s="1100">
        <v>0</v>
      </c>
      <c r="K148" s="1100">
        <v>0</v>
      </c>
      <c r="L148" s="1100">
        <v>0</v>
      </c>
      <c r="M148" s="1109">
        <v>0</v>
      </c>
      <c r="N148" s="44"/>
      <c r="O148" s="44"/>
    </row>
    <row r="149" spans="1:15" ht="18.399999999999999" customHeight="1">
      <c r="A149" s="56"/>
      <c r="B149" s="52"/>
      <c r="C149" s="53"/>
      <c r="D149" s="62" t="s">
        <v>43</v>
      </c>
      <c r="E149" s="687">
        <v>17911218.5</v>
      </c>
      <c r="F149" s="1100">
        <v>2044102.49</v>
      </c>
      <c r="G149" s="1100"/>
      <c r="H149" s="1100">
        <v>55449.04</v>
      </c>
      <c r="I149" s="1100">
        <v>9070185.3500000034</v>
      </c>
      <c r="J149" s="1100">
        <v>31611</v>
      </c>
      <c r="K149" s="1100">
        <v>0</v>
      </c>
      <c r="L149" s="1100">
        <v>0</v>
      </c>
      <c r="M149" s="1109">
        <v>6709870.6199999982</v>
      </c>
      <c r="N149" s="44"/>
      <c r="O149" s="44"/>
    </row>
    <row r="150" spans="1:15" ht="18.399999999999999" customHeight="1">
      <c r="A150" s="56"/>
      <c r="B150" s="52"/>
      <c r="C150" s="53"/>
      <c r="D150" s="62" t="s">
        <v>44</v>
      </c>
      <c r="E150" s="174">
        <v>7.1007510584989136E-2</v>
      </c>
      <c r="F150" s="174">
        <v>6.0773078341013823E-2</v>
      </c>
      <c r="G150" s="174"/>
      <c r="H150" s="174">
        <v>0.27314798029556653</v>
      </c>
      <c r="I150" s="174">
        <v>8.0774649122807046E-2</v>
      </c>
      <c r="J150" s="174">
        <v>2.3660928143712577E-3</v>
      </c>
      <c r="K150" s="174">
        <v>0</v>
      </c>
      <c r="L150" s="174">
        <v>0</v>
      </c>
      <c r="M150" s="274">
        <v>7.2338938936564734E-2</v>
      </c>
      <c r="N150" s="44"/>
      <c r="O150" s="44"/>
    </row>
    <row r="151" spans="1:15" ht="18.399999999999999" customHeight="1">
      <c r="A151" s="58"/>
      <c r="B151" s="59"/>
      <c r="C151" s="60"/>
      <c r="D151" s="64" t="s">
        <v>45</v>
      </c>
      <c r="E151" s="175">
        <v>0</v>
      </c>
      <c r="F151" s="175">
        <v>0</v>
      </c>
      <c r="G151" s="175"/>
      <c r="H151" s="175">
        <v>0</v>
      </c>
      <c r="I151" s="175">
        <v>0</v>
      </c>
      <c r="J151" s="175">
        <v>0</v>
      </c>
      <c r="K151" s="175">
        <v>0</v>
      </c>
      <c r="L151" s="175">
        <v>0</v>
      </c>
      <c r="M151" s="275">
        <v>0</v>
      </c>
      <c r="N151" s="44"/>
      <c r="O151" s="44"/>
    </row>
    <row r="152" spans="1:15" ht="18.399999999999999" customHeight="1">
      <c r="A152" s="51" t="s">
        <v>110</v>
      </c>
      <c r="B152" s="52" t="s">
        <v>47</v>
      </c>
      <c r="C152" s="53" t="s">
        <v>713</v>
      </c>
      <c r="D152" s="62" t="s">
        <v>41</v>
      </c>
      <c r="E152" s="687">
        <v>21335217000</v>
      </c>
      <c r="F152" s="1106">
        <v>19287731000</v>
      </c>
      <c r="G152" s="1106"/>
      <c r="H152" s="1106">
        <v>61772000</v>
      </c>
      <c r="I152" s="1106">
        <v>987117000</v>
      </c>
      <c r="J152" s="1106">
        <v>564200000</v>
      </c>
      <c r="K152" s="1106">
        <v>0</v>
      </c>
      <c r="L152" s="1106">
        <v>0</v>
      </c>
      <c r="M152" s="1110">
        <v>434397000</v>
      </c>
      <c r="N152" s="44"/>
      <c r="O152" s="44"/>
    </row>
    <row r="153" spans="1:15" ht="18.399999999999999" customHeight="1">
      <c r="A153" s="56"/>
      <c r="B153" s="52"/>
      <c r="C153" s="53" t="s">
        <v>4</v>
      </c>
      <c r="D153" s="62" t="s">
        <v>42</v>
      </c>
      <c r="E153" s="687">
        <v>0</v>
      </c>
      <c r="F153" s="1100">
        <v>0</v>
      </c>
      <c r="G153" s="1100"/>
      <c r="H153" s="1100">
        <v>0</v>
      </c>
      <c r="I153" s="1100">
        <v>0</v>
      </c>
      <c r="J153" s="1100">
        <v>0</v>
      </c>
      <c r="K153" s="1100">
        <v>0</v>
      </c>
      <c r="L153" s="1100">
        <v>0</v>
      </c>
      <c r="M153" s="1109">
        <v>0</v>
      </c>
      <c r="N153" s="44"/>
      <c r="O153" s="44"/>
    </row>
    <row r="154" spans="1:15" ht="18.399999999999999" customHeight="1">
      <c r="A154" s="56"/>
      <c r="B154" s="52"/>
      <c r="C154" s="53" t="s">
        <v>4</v>
      </c>
      <c r="D154" s="62" t="s">
        <v>43</v>
      </c>
      <c r="E154" s="687">
        <v>3437277360.0100002</v>
      </c>
      <c r="F154" s="1100">
        <v>3089285033</v>
      </c>
      <c r="G154" s="1100"/>
      <c r="H154" s="1100">
        <v>15552615.970000001</v>
      </c>
      <c r="I154" s="1100">
        <v>242720823.78000003</v>
      </c>
      <c r="J154" s="1100">
        <v>53385858.920000002</v>
      </c>
      <c r="K154" s="1100">
        <v>0</v>
      </c>
      <c r="L154" s="1100">
        <v>0</v>
      </c>
      <c r="M154" s="1109">
        <v>36333028.339999996</v>
      </c>
      <c r="N154" s="44"/>
      <c r="O154" s="44"/>
    </row>
    <row r="155" spans="1:15" ht="18.399999999999999" customHeight="1">
      <c r="A155" s="56"/>
      <c r="B155" s="52"/>
      <c r="C155" s="53" t="s">
        <v>4</v>
      </c>
      <c r="D155" s="62" t="s">
        <v>44</v>
      </c>
      <c r="E155" s="174">
        <v>0.16110815090420688</v>
      </c>
      <c r="F155" s="174">
        <v>0.16016840099024607</v>
      </c>
      <c r="G155" s="174"/>
      <c r="H155" s="174">
        <v>0.25177452518940624</v>
      </c>
      <c r="I155" s="174">
        <v>0.24588860670011764</v>
      </c>
      <c r="J155" s="174">
        <v>9.4622224246721023E-2</v>
      </c>
      <c r="K155" s="174">
        <v>0</v>
      </c>
      <c r="L155" s="174">
        <v>0</v>
      </c>
      <c r="M155" s="274">
        <v>8.3640145627156715E-2</v>
      </c>
      <c r="N155" s="44"/>
      <c r="O155" s="44"/>
    </row>
    <row r="156" spans="1:15" ht="18.399999999999999" customHeight="1">
      <c r="A156" s="58"/>
      <c r="B156" s="59"/>
      <c r="C156" s="60" t="s">
        <v>4</v>
      </c>
      <c r="D156" s="64" t="s">
        <v>45</v>
      </c>
      <c r="E156" s="175">
        <v>0</v>
      </c>
      <c r="F156" s="175">
        <v>0</v>
      </c>
      <c r="G156" s="175"/>
      <c r="H156" s="175">
        <v>0</v>
      </c>
      <c r="I156" s="175">
        <v>0</v>
      </c>
      <c r="J156" s="175">
        <v>0</v>
      </c>
      <c r="K156" s="175">
        <v>0</v>
      </c>
      <c r="L156" s="175">
        <v>0</v>
      </c>
      <c r="M156" s="275">
        <v>0</v>
      </c>
      <c r="N156" s="44"/>
      <c r="O156" s="44"/>
    </row>
    <row r="157" spans="1:15" ht="18.399999999999999" customHeight="1">
      <c r="A157" s="51" t="s">
        <v>112</v>
      </c>
      <c r="B157" s="52" t="s">
        <v>47</v>
      </c>
      <c r="C157" s="53" t="s">
        <v>113</v>
      </c>
      <c r="D157" s="63" t="s">
        <v>41</v>
      </c>
      <c r="E157" s="687">
        <v>49015371000</v>
      </c>
      <c r="F157" s="1106">
        <v>1975770000</v>
      </c>
      <c r="G157" s="1106"/>
      <c r="H157" s="1106">
        <v>8874493000</v>
      </c>
      <c r="I157" s="1106">
        <v>23811684000</v>
      </c>
      <c r="J157" s="1106">
        <v>14353424000</v>
      </c>
      <c r="K157" s="1106">
        <v>0</v>
      </c>
      <c r="L157" s="1106">
        <v>0</v>
      </c>
      <c r="M157" s="1110">
        <v>0</v>
      </c>
      <c r="N157" s="44"/>
      <c r="O157" s="44"/>
    </row>
    <row r="158" spans="1:15" ht="18.399999999999999" customHeight="1">
      <c r="A158" s="56"/>
      <c r="B158" s="52"/>
      <c r="C158" s="53" t="s">
        <v>4</v>
      </c>
      <c r="D158" s="62" t="s">
        <v>42</v>
      </c>
      <c r="E158" s="687">
        <v>0</v>
      </c>
      <c r="F158" s="1100">
        <v>0</v>
      </c>
      <c r="G158" s="1100"/>
      <c r="H158" s="1100">
        <v>0</v>
      </c>
      <c r="I158" s="1100">
        <v>0</v>
      </c>
      <c r="J158" s="1100">
        <v>0</v>
      </c>
      <c r="K158" s="1100">
        <v>0</v>
      </c>
      <c r="L158" s="1100">
        <v>0</v>
      </c>
      <c r="M158" s="1109">
        <v>0</v>
      </c>
      <c r="N158" s="44"/>
      <c r="O158" s="44"/>
    </row>
    <row r="159" spans="1:15" ht="18.399999999999999" customHeight="1">
      <c r="A159" s="56"/>
      <c r="B159" s="52"/>
      <c r="C159" s="53" t="s">
        <v>4</v>
      </c>
      <c r="D159" s="62" t="s">
        <v>43</v>
      </c>
      <c r="E159" s="687">
        <v>5912033937.9100027</v>
      </c>
      <c r="F159" s="1100">
        <v>295980666.83999997</v>
      </c>
      <c r="G159" s="1100"/>
      <c r="H159" s="1100">
        <v>1348261559.4400001</v>
      </c>
      <c r="I159" s="1100">
        <v>2530011940.8000026</v>
      </c>
      <c r="J159" s="1100">
        <v>1737779770.8299999</v>
      </c>
      <c r="K159" s="1100">
        <v>0</v>
      </c>
      <c r="L159" s="1100">
        <v>0</v>
      </c>
      <c r="M159" s="1109">
        <v>0</v>
      </c>
      <c r="N159" s="44"/>
      <c r="O159" s="44"/>
    </row>
    <row r="160" spans="1:15" ht="18.399999999999999" customHeight="1">
      <c r="A160" s="56"/>
      <c r="B160" s="52"/>
      <c r="C160" s="53" t="s">
        <v>4</v>
      </c>
      <c r="D160" s="62" t="s">
        <v>44</v>
      </c>
      <c r="E160" s="174">
        <v>0.12061591736008695</v>
      </c>
      <c r="F160" s="174">
        <v>0.14980522370518834</v>
      </c>
      <c r="G160" s="174"/>
      <c r="H160" s="174">
        <v>0.15192547444006096</v>
      </c>
      <c r="I160" s="174">
        <v>0.10625086158543018</v>
      </c>
      <c r="J160" s="174">
        <v>0.121070747358261</v>
      </c>
      <c r="K160" s="174">
        <v>0</v>
      </c>
      <c r="L160" s="174">
        <v>0</v>
      </c>
      <c r="M160" s="669">
        <v>0</v>
      </c>
      <c r="N160" s="44"/>
      <c r="O160" s="44"/>
    </row>
    <row r="161" spans="1:15" ht="18.399999999999999" customHeight="1">
      <c r="A161" s="58"/>
      <c r="B161" s="59"/>
      <c r="C161" s="60" t="s">
        <v>4</v>
      </c>
      <c r="D161" s="64" t="s">
        <v>45</v>
      </c>
      <c r="E161" s="175">
        <v>0</v>
      </c>
      <c r="F161" s="175">
        <v>0</v>
      </c>
      <c r="G161" s="175"/>
      <c r="H161" s="175">
        <v>0</v>
      </c>
      <c r="I161" s="175">
        <v>0</v>
      </c>
      <c r="J161" s="175">
        <v>0</v>
      </c>
      <c r="K161" s="175">
        <v>0</v>
      </c>
      <c r="L161" s="175">
        <v>0</v>
      </c>
      <c r="M161" s="670">
        <v>0</v>
      </c>
      <c r="N161" s="44"/>
      <c r="O161" s="44"/>
    </row>
    <row r="162" spans="1:15" ht="18.399999999999999" customHeight="1">
      <c r="A162" s="51" t="s">
        <v>114</v>
      </c>
      <c r="B162" s="52" t="s">
        <v>47</v>
      </c>
      <c r="C162" s="53" t="s">
        <v>115</v>
      </c>
      <c r="D162" s="62" t="s">
        <v>41</v>
      </c>
      <c r="E162" s="687">
        <v>460320000</v>
      </c>
      <c r="F162" s="1106">
        <v>37970000</v>
      </c>
      <c r="G162" s="1106"/>
      <c r="H162" s="1106">
        <v>15858000</v>
      </c>
      <c r="I162" s="1106">
        <v>370260000</v>
      </c>
      <c r="J162" s="1106">
        <v>1249000</v>
      </c>
      <c r="K162" s="1106">
        <v>0</v>
      </c>
      <c r="L162" s="1106">
        <v>0</v>
      </c>
      <c r="M162" s="1110">
        <v>34983000</v>
      </c>
      <c r="N162" s="44"/>
      <c r="O162" s="44"/>
    </row>
    <row r="163" spans="1:15" ht="18.399999999999999" customHeight="1">
      <c r="A163" s="56"/>
      <c r="B163" s="52"/>
      <c r="C163" s="53" t="s">
        <v>4</v>
      </c>
      <c r="D163" s="62" t="s">
        <v>42</v>
      </c>
      <c r="E163" s="687">
        <v>0</v>
      </c>
      <c r="F163" s="1100">
        <v>0</v>
      </c>
      <c r="G163" s="1100"/>
      <c r="H163" s="1100">
        <v>0</v>
      </c>
      <c r="I163" s="1100">
        <v>0</v>
      </c>
      <c r="J163" s="1100">
        <v>0</v>
      </c>
      <c r="K163" s="1100">
        <v>0</v>
      </c>
      <c r="L163" s="1100">
        <v>0</v>
      </c>
      <c r="M163" s="1109">
        <v>0</v>
      </c>
      <c r="N163" s="44"/>
      <c r="O163" s="44"/>
    </row>
    <row r="164" spans="1:15" ht="18.399999999999999" customHeight="1">
      <c r="A164" s="56"/>
      <c r="B164" s="52"/>
      <c r="C164" s="53" t="s">
        <v>4</v>
      </c>
      <c r="D164" s="62" t="s">
        <v>43</v>
      </c>
      <c r="E164" s="687">
        <v>64188709.86999999</v>
      </c>
      <c r="F164" s="1100">
        <v>20607241</v>
      </c>
      <c r="G164" s="1100"/>
      <c r="H164" s="1100">
        <v>1372606.0899999999</v>
      </c>
      <c r="I164" s="1100">
        <v>36597030.229999989</v>
      </c>
      <c r="J164" s="1100">
        <v>0</v>
      </c>
      <c r="K164" s="1100">
        <v>0</v>
      </c>
      <c r="L164" s="1100">
        <v>0</v>
      </c>
      <c r="M164" s="1109">
        <v>5611832.5499999989</v>
      </c>
      <c r="N164" s="44"/>
      <c r="O164" s="44"/>
    </row>
    <row r="165" spans="1:15" ht="18.399999999999999" customHeight="1">
      <c r="A165" s="56"/>
      <c r="B165" s="52"/>
      <c r="C165" s="53" t="s">
        <v>4</v>
      </c>
      <c r="D165" s="62" t="s">
        <v>44</v>
      </c>
      <c r="E165" s="174">
        <v>0.13944366933872088</v>
      </c>
      <c r="F165" s="174">
        <v>0.54272428232815384</v>
      </c>
      <c r="G165" s="174"/>
      <c r="H165" s="174">
        <v>8.6556065708159907E-2</v>
      </c>
      <c r="I165" s="174">
        <v>9.8841436369037944E-2</v>
      </c>
      <c r="J165" s="717">
        <v>0</v>
      </c>
      <c r="K165" s="174">
        <v>0</v>
      </c>
      <c r="L165" s="174">
        <v>0</v>
      </c>
      <c r="M165" s="274">
        <v>0.1604159891947517</v>
      </c>
      <c r="N165" s="44"/>
      <c r="O165" s="44"/>
    </row>
    <row r="166" spans="1:15" ht="18.399999999999999" customHeight="1">
      <c r="A166" s="58"/>
      <c r="B166" s="59"/>
      <c r="C166" s="60" t="s">
        <v>4</v>
      </c>
      <c r="D166" s="61" t="s">
        <v>45</v>
      </c>
      <c r="E166" s="276">
        <v>0</v>
      </c>
      <c r="F166" s="175">
        <v>0</v>
      </c>
      <c r="G166" s="175"/>
      <c r="H166" s="175">
        <v>0</v>
      </c>
      <c r="I166" s="175">
        <v>0</v>
      </c>
      <c r="J166" s="175">
        <v>0</v>
      </c>
      <c r="K166" s="175">
        <v>0</v>
      </c>
      <c r="L166" s="175">
        <v>0</v>
      </c>
      <c r="M166" s="275">
        <v>0</v>
      </c>
      <c r="N166" s="44"/>
      <c r="O166" s="44"/>
    </row>
    <row r="167" spans="1:15" ht="18.399999999999999" customHeight="1">
      <c r="A167" s="51" t="s">
        <v>116</v>
      </c>
      <c r="B167" s="52" t="s">
        <v>47</v>
      </c>
      <c r="C167" s="53" t="s">
        <v>117</v>
      </c>
      <c r="D167" s="54" t="s">
        <v>41</v>
      </c>
      <c r="E167" s="687">
        <v>428201000</v>
      </c>
      <c r="F167" s="1106">
        <v>1700000</v>
      </c>
      <c r="G167" s="1106"/>
      <c r="H167" s="1106">
        <v>2507000</v>
      </c>
      <c r="I167" s="1106">
        <v>377172000</v>
      </c>
      <c r="J167" s="1106">
        <v>7441000</v>
      </c>
      <c r="K167" s="1106">
        <v>0</v>
      </c>
      <c r="L167" s="1106">
        <v>0</v>
      </c>
      <c r="M167" s="1110">
        <v>39381000</v>
      </c>
      <c r="N167" s="44"/>
      <c r="O167" s="44"/>
    </row>
    <row r="168" spans="1:15" ht="18.399999999999999" customHeight="1">
      <c r="A168" s="56"/>
      <c r="B168" s="52"/>
      <c r="C168" s="53" t="s">
        <v>4</v>
      </c>
      <c r="D168" s="62" t="s">
        <v>42</v>
      </c>
      <c r="E168" s="687">
        <v>0</v>
      </c>
      <c r="F168" s="1100">
        <v>0</v>
      </c>
      <c r="G168" s="1100"/>
      <c r="H168" s="1100">
        <v>0</v>
      </c>
      <c r="I168" s="1100">
        <v>0</v>
      </c>
      <c r="J168" s="1100">
        <v>0</v>
      </c>
      <c r="K168" s="1100">
        <v>0</v>
      </c>
      <c r="L168" s="1100">
        <v>0</v>
      </c>
      <c r="M168" s="1109">
        <v>0</v>
      </c>
      <c r="N168" s="44"/>
      <c r="O168" s="44"/>
    </row>
    <row r="169" spans="1:15" ht="18.399999999999999" customHeight="1">
      <c r="A169" s="56"/>
      <c r="B169" s="52"/>
      <c r="C169" s="53" t="s">
        <v>4</v>
      </c>
      <c r="D169" s="62" t="s">
        <v>43</v>
      </c>
      <c r="E169" s="687">
        <v>60891682.99000001</v>
      </c>
      <c r="F169" s="1100">
        <v>0</v>
      </c>
      <c r="G169" s="1100"/>
      <c r="H169" s="1100">
        <v>338166.84</v>
      </c>
      <c r="I169" s="1100">
        <v>55354787.430000007</v>
      </c>
      <c r="J169" s="1100">
        <v>408</v>
      </c>
      <c r="K169" s="1100">
        <v>0</v>
      </c>
      <c r="L169" s="1100">
        <v>0</v>
      </c>
      <c r="M169" s="1109">
        <v>5198320.7200000007</v>
      </c>
      <c r="N169" s="44"/>
      <c r="O169" s="44"/>
    </row>
    <row r="170" spans="1:15" ht="18.399999999999999" customHeight="1">
      <c r="A170" s="56"/>
      <c r="B170" s="52"/>
      <c r="C170" s="53" t="s">
        <v>4</v>
      </c>
      <c r="D170" s="62" t="s">
        <v>44</v>
      </c>
      <c r="E170" s="174">
        <v>0.14220350487271166</v>
      </c>
      <c r="F170" s="174">
        <v>0</v>
      </c>
      <c r="G170" s="174"/>
      <c r="H170" s="174">
        <v>0.13488904666932588</v>
      </c>
      <c r="I170" s="174">
        <v>0.14676271682415451</v>
      </c>
      <c r="J170" s="174">
        <v>5.483133987367289E-5</v>
      </c>
      <c r="K170" s="174">
        <v>0</v>
      </c>
      <c r="L170" s="174">
        <v>0</v>
      </c>
      <c r="M170" s="274">
        <v>0.13200072928569617</v>
      </c>
      <c r="N170" s="44"/>
      <c r="O170" s="44"/>
    </row>
    <row r="171" spans="1:15" ht="18.399999999999999" customHeight="1">
      <c r="A171" s="58"/>
      <c r="B171" s="59"/>
      <c r="C171" s="60" t="s">
        <v>4</v>
      </c>
      <c r="D171" s="64" t="s">
        <v>45</v>
      </c>
      <c r="E171" s="175">
        <v>0</v>
      </c>
      <c r="F171" s="175">
        <v>0</v>
      </c>
      <c r="G171" s="175"/>
      <c r="H171" s="175">
        <v>0</v>
      </c>
      <c r="I171" s="175">
        <v>0</v>
      </c>
      <c r="J171" s="175">
        <v>0</v>
      </c>
      <c r="K171" s="175">
        <v>0</v>
      </c>
      <c r="L171" s="175">
        <v>0</v>
      </c>
      <c r="M171" s="275">
        <v>0</v>
      </c>
      <c r="N171" s="44"/>
      <c r="O171" s="44"/>
    </row>
    <row r="172" spans="1:15" ht="18.399999999999999" customHeight="1">
      <c r="A172" s="51" t="s">
        <v>118</v>
      </c>
      <c r="B172" s="52" t="s">
        <v>47</v>
      </c>
      <c r="C172" s="53" t="s">
        <v>119</v>
      </c>
      <c r="D172" s="62" t="s">
        <v>41</v>
      </c>
      <c r="E172" s="687">
        <v>1241877000</v>
      </c>
      <c r="F172" s="1106">
        <v>666360000</v>
      </c>
      <c r="G172" s="1106"/>
      <c r="H172" s="1106">
        <v>8385000</v>
      </c>
      <c r="I172" s="1106">
        <v>482307000</v>
      </c>
      <c r="J172" s="1106">
        <v>36736000</v>
      </c>
      <c r="K172" s="1106">
        <v>0</v>
      </c>
      <c r="L172" s="1106">
        <v>0</v>
      </c>
      <c r="M172" s="1110">
        <v>48089000</v>
      </c>
      <c r="N172" s="44"/>
      <c r="O172" s="44"/>
    </row>
    <row r="173" spans="1:15" ht="18.399999999999999" customHeight="1">
      <c r="A173" s="56"/>
      <c r="B173" s="52"/>
      <c r="C173" s="53" t="s">
        <v>4</v>
      </c>
      <c r="D173" s="62" t="s">
        <v>42</v>
      </c>
      <c r="E173" s="687">
        <v>0</v>
      </c>
      <c r="F173" s="1100">
        <v>0</v>
      </c>
      <c r="G173" s="1100"/>
      <c r="H173" s="1100">
        <v>0</v>
      </c>
      <c r="I173" s="1100">
        <v>0</v>
      </c>
      <c r="J173" s="1100">
        <v>0</v>
      </c>
      <c r="K173" s="1100">
        <v>0</v>
      </c>
      <c r="L173" s="1100">
        <v>0</v>
      </c>
      <c r="M173" s="1109">
        <v>0</v>
      </c>
      <c r="N173" s="44"/>
      <c r="O173" s="44"/>
    </row>
    <row r="174" spans="1:15" ht="18.399999999999999" customHeight="1">
      <c r="A174" s="56"/>
      <c r="B174" s="52"/>
      <c r="C174" s="53" t="s">
        <v>4</v>
      </c>
      <c r="D174" s="62" t="s">
        <v>43</v>
      </c>
      <c r="E174" s="687">
        <v>79487029.760000005</v>
      </c>
      <c r="F174" s="1100">
        <v>3090026.49</v>
      </c>
      <c r="G174" s="1100"/>
      <c r="H174" s="1100">
        <v>1070702.52</v>
      </c>
      <c r="I174" s="1100">
        <v>70136451.890000001</v>
      </c>
      <c r="J174" s="1100">
        <v>196796.6</v>
      </c>
      <c r="K174" s="1100">
        <v>0</v>
      </c>
      <c r="L174" s="1100">
        <v>0</v>
      </c>
      <c r="M174" s="1109">
        <v>4993052.2600000007</v>
      </c>
      <c r="N174" s="44"/>
      <c r="O174" s="44"/>
    </row>
    <row r="175" spans="1:15" ht="18.399999999999999" customHeight="1">
      <c r="A175" s="56"/>
      <c r="B175" s="52"/>
      <c r="C175" s="53" t="s">
        <v>4</v>
      </c>
      <c r="D175" s="62" t="s">
        <v>44</v>
      </c>
      <c r="E175" s="174">
        <v>6.4005557523007517E-2</v>
      </c>
      <c r="F175" s="174">
        <v>4.6371728345038724E-3</v>
      </c>
      <c r="G175" s="174"/>
      <c r="H175" s="174">
        <v>0.12769260822898032</v>
      </c>
      <c r="I175" s="174">
        <v>0.14541868952762452</v>
      </c>
      <c r="J175" s="174">
        <v>5.3570503048780485E-3</v>
      </c>
      <c r="K175" s="174">
        <v>0</v>
      </c>
      <c r="L175" s="174">
        <v>0</v>
      </c>
      <c r="M175" s="274">
        <v>0.10382940506144858</v>
      </c>
      <c r="N175" s="44"/>
      <c r="O175" s="44"/>
    </row>
    <row r="176" spans="1:15" ht="18.399999999999999" customHeight="1">
      <c r="A176" s="58"/>
      <c r="B176" s="59"/>
      <c r="C176" s="60" t="s">
        <v>4</v>
      </c>
      <c r="D176" s="64" t="s">
        <v>45</v>
      </c>
      <c r="E176" s="175">
        <v>0</v>
      </c>
      <c r="F176" s="175">
        <v>0</v>
      </c>
      <c r="G176" s="175"/>
      <c r="H176" s="175">
        <v>0</v>
      </c>
      <c r="I176" s="175">
        <v>0</v>
      </c>
      <c r="J176" s="175">
        <v>0</v>
      </c>
      <c r="K176" s="175">
        <v>0</v>
      </c>
      <c r="L176" s="175">
        <v>0</v>
      </c>
      <c r="M176" s="275">
        <v>0</v>
      </c>
      <c r="N176" s="44"/>
      <c r="O176" s="44"/>
    </row>
    <row r="177" spans="1:15" ht="18.399999999999999" customHeight="1">
      <c r="A177" s="51" t="s">
        <v>120</v>
      </c>
      <c r="B177" s="52" t="s">
        <v>47</v>
      </c>
      <c r="C177" s="53" t="s">
        <v>121</v>
      </c>
      <c r="D177" s="62" t="s">
        <v>41</v>
      </c>
      <c r="E177" s="687">
        <v>3484304000</v>
      </c>
      <c r="F177" s="1106">
        <v>1986119000</v>
      </c>
      <c r="G177" s="1106"/>
      <c r="H177" s="1106">
        <v>34000</v>
      </c>
      <c r="I177" s="1106">
        <v>16932000</v>
      </c>
      <c r="J177" s="1106">
        <v>109753000</v>
      </c>
      <c r="K177" s="1106">
        <v>0</v>
      </c>
      <c r="L177" s="1106">
        <v>0</v>
      </c>
      <c r="M177" s="1110">
        <v>1371466000</v>
      </c>
      <c r="N177" s="44"/>
      <c r="O177" s="44"/>
    </row>
    <row r="178" spans="1:15" ht="18.399999999999999" customHeight="1">
      <c r="A178" s="56"/>
      <c r="B178" s="52"/>
      <c r="C178" s="53" t="s">
        <v>4</v>
      </c>
      <c r="D178" s="62" t="s">
        <v>42</v>
      </c>
      <c r="E178" s="687">
        <v>0</v>
      </c>
      <c r="F178" s="1100">
        <v>0</v>
      </c>
      <c r="G178" s="1100"/>
      <c r="H178" s="1100">
        <v>0</v>
      </c>
      <c r="I178" s="1100">
        <v>0</v>
      </c>
      <c r="J178" s="1100">
        <v>0</v>
      </c>
      <c r="K178" s="1100">
        <v>0</v>
      </c>
      <c r="L178" s="1100">
        <v>0</v>
      </c>
      <c r="M178" s="1109">
        <v>0</v>
      </c>
      <c r="N178" s="44"/>
      <c r="O178" s="44"/>
    </row>
    <row r="179" spans="1:15" ht="18.399999999999999" customHeight="1">
      <c r="A179" s="56"/>
      <c r="B179" s="52"/>
      <c r="C179" s="53" t="s">
        <v>4</v>
      </c>
      <c r="D179" s="62" t="s">
        <v>43</v>
      </c>
      <c r="E179" s="687">
        <v>811726885.34000003</v>
      </c>
      <c r="F179" s="1100">
        <v>257100318.46000001</v>
      </c>
      <c r="G179" s="1100"/>
      <c r="H179" s="1100">
        <v>6713.77</v>
      </c>
      <c r="I179" s="1100">
        <v>2345224.7800000003</v>
      </c>
      <c r="J179" s="1100">
        <v>5157200.88</v>
      </c>
      <c r="K179" s="1100">
        <v>0</v>
      </c>
      <c r="L179" s="1100">
        <v>0</v>
      </c>
      <c r="M179" s="1109">
        <v>547117427.45000005</v>
      </c>
      <c r="N179" s="44"/>
      <c r="O179" s="44"/>
    </row>
    <row r="180" spans="1:15" ht="18.399999999999999" customHeight="1">
      <c r="A180" s="56"/>
      <c r="B180" s="52"/>
      <c r="C180" s="53" t="s">
        <v>4</v>
      </c>
      <c r="D180" s="62" t="s">
        <v>44</v>
      </c>
      <c r="E180" s="174">
        <v>0.23296672315044842</v>
      </c>
      <c r="F180" s="174">
        <v>0.12944859721899846</v>
      </c>
      <c r="G180" s="174"/>
      <c r="H180" s="174">
        <v>0.19746382352941177</v>
      </c>
      <c r="I180" s="174">
        <v>0.1385084325537444</v>
      </c>
      <c r="J180" s="174">
        <v>4.6989156378413346E-2</v>
      </c>
      <c r="K180" s="174">
        <v>0</v>
      </c>
      <c r="L180" s="174">
        <v>0</v>
      </c>
      <c r="M180" s="274">
        <v>0.3989289034143027</v>
      </c>
      <c r="N180" s="44"/>
      <c r="O180" s="44"/>
    </row>
    <row r="181" spans="1:15" ht="18.399999999999999" customHeight="1">
      <c r="A181" s="58"/>
      <c r="B181" s="59"/>
      <c r="C181" s="60" t="s">
        <v>4</v>
      </c>
      <c r="D181" s="64" t="s">
        <v>45</v>
      </c>
      <c r="E181" s="175">
        <v>0</v>
      </c>
      <c r="F181" s="175">
        <v>0</v>
      </c>
      <c r="G181" s="175"/>
      <c r="H181" s="175">
        <v>0</v>
      </c>
      <c r="I181" s="175">
        <v>0</v>
      </c>
      <c r="J181" s="175">
        <v>0</v>
      </c>
      <c r="K181" s="175">
        <v>0</v>
      </c>
      <c r="L181" s="175">
        <v>0</v>
      </c>
      <c r="M181" s="275">
        <v>0</v>
      </c>
      <c r="N181" s="44"/>
      <c r="O181" s="44"/>
    </row>
    <row r="182" spans="1:15" ht="18.399999999999999" customHeight="1">
      <c r="A182" s="51" t="s">
        <v>122</v>
      </c>
      <c r="B182" s="52" t="s">
        <v>47</v>
      </c>
      <c r="C182" s="53" t="s">
        <v>123</v>
      </c>
      <c r="D182" s="62" t="s">
        <v>41</v>
      </c>
      <c r="E182" s="687">
        <v>1963470000</v>
      </c>
      <c r="F182" s="1106">
        <v>5000000</v>
      </c>
      <c r="G182" s="1106"/>
      <c r="H182" s="1106">
        <v>656000</v>
      </c>
      <c r="I182" s="1106">
        <v>54934000</v>
      </c>
      <c r="J182" s="1106">
        <v>5149000</v>
      </c>
      <c r="K182" s="1106">
        <v>0</v>
      </c>
      <c r="L182" s="1106">
        <v>0</v>
      </c>
      <c r="M182" s="1110">
        <v>1897731000</v>
      </c>
      <c r="N182" s="44"/>
      <c r="O182" s="44"/>
    </row>
    <row r="183" spans="1:15" ht="18.399999999999999" customHeight="1">
      <c r="A183" s="56"/>
      <c r="B183" s="52"/>
      <c r="C183" s="53" t="s">
        <v>4</v>
      </c>
      <c r="D183" s="62" t="s">
        <v>42</v>
      </c>
      <c r="E183" s="687">
        <v>0</v>
      </c>
      <c r="F183" s="1100">
        <v>0</v>
      </c>
      <c r="G183" s="1100"/>
      <c r="H183" s="1100">
        <v>0</v>
      </c>
      <c r="I183" s="1100">
        <v>0</v>
      </c>
      <c r="J183" s="1100">
        <v>0</v>
      </c>
      <c r="K183" s="1100">
        <v>0</v>
      </c>
      <c r="L183" s="1100">
        <v>0</v>
      </c>
      <c r="M183" s="1109">
        <v>0</v>
      </c>
      <c r="N183" s="44"/>
      <c r="O183" s="44"/>
    </row>
    <row r="184" spans="1:15" ht="18.399999999999999" customHeight="1">
      <c r="A184" s="56"/>
      <c r="B184" s="52"/>
      <c r="C184" s="53" t="s">
        <v>4</v>
      </c>
      <c r="D184" s="62" t="s">
        <v>43</v>
      </c>
      <c r="E184" s="687">
        <v>447796808.81000006</v>
      </c>
      <c r="F184" s="1100">
        <v>0</v>
      </c>
      <c r="G184" s="1100"/>
      <c r="H184" s="1100">
        <v>24840</v>
      </c>
      <c r="I184" s="1100">
        <v>5917966.0400000019</v>
      </c>
      <c r="J184" s="1100">
        <v>92992.57</v>
      </c>
      <c r="K184" s="1100">
        <v>0</v>
      </c>
      <c r="L184" s="1100">
        <v>0</v>
      </c>
      <c r="M184" s="1109">
        <v>441761010.20000005</v>
      </c>
      <c r="N184" s="44"/>
      <c r="O184" s="44"/>
    </row>
    <row r="185" spans="1:15" ht="18.399999999999999" customHeight="1">
      <c r="A185" s="56"/>
      <c r="B185" s="52"/>
      <c r="C185" s="53" t="s">
        <v>4</v>
      </c>
      <c r="D185" s="62" t="s">
        <v>44</v>
      </c>
      <c r="E185" s="174">
        <v>0.22806399324155707</v>
      </c>
      <c r="F185" s="717">
        <v>0</v>
      </c>
      <c r="G185" s="717"/>
      <c r="H185" s="174">
        <v>3.7865853658536584E-2</v>
      </c>
      <c r="I185" s="174">
        <v>0.1077286569337751</v>
      </c>
      <c r="J185" s="174">
        <v>1.8060316566323561E-2</v>
      </c>
      <c r="K185" s="174">
        <v>0</v>
      </c>
      <c r="L185" s="174">
        <v>0</v>
      </c>
      <c r="M185" s="274">
        <v>0.23278378769172239</v>
      </c>
      <c r="N185" s="44"/>
      <c r="O185" s="44"/>
    </row>
    <row r="186" spans="1:15" ht="18.399999999999999" customHeight="1">
      <c r="A186" s="58"/>
      <c r="B186" s="59"/>
      <c r="C186" s="60" t="s">
        <v>4</v>
      </c>
      <c r="D186" s="64" t="s">
        <v>45</v>
      </c>
      <c r="E186" s="175">
        <v>0</v>
      </c>
      <c r="F186" s="175">
        <v>0</v>
      </c>
      <c r="G186" s="175"/>
      <c r="H186" s="175">
        <v>0</v>
      </c>
      <c r="I186" s="175">
        <v>0</v>
      </c>
      <c r="J186" s="175">
        <v>0</v>
      </c>
      <c r="K186" s="175">
        <v>0</v>
      </c>
      <c r="L186" s="175">
        <v>0</v>
      </c>
      <c r="M186" s="275">
        <v>0</v>
      </c>
      <c r="N186" s="44"/>
      <c r="O186" s="44"/>
    </row>
    <row r="187" spans="1:15" ht="18.399999999999999" customHeight="1">
      <c r="A187" s="51" t="s">
        <v>125</v>
      </c>
      <c r="B187" s="52" t="s">
        <v>47</v>
      </c>
      <c r="C187" s="53" t="s">
        <v>126</v>
      </c>
      <c r="D187" s="62" t="s">
        <v>41</v>
      </c>
      <c r="E187" s="687">
        <v>38755000</v>
      </c>
      <c r="F187" s="1106">
        <v>0</v>
      </c>
      <c r="G187" s="1106"/>
      <c r="H187" s="1106">
        <v>90000</v>
      </c>
      <c r="I187" s="1106">
        <v>37639000</v>
      </c>
      <c r="J187" s="1106">
        <v>1000000</v>
      </c>
      <c r="K187" s="1106">
        <v>0</v>
      </c>
      <c r="L187" s="1106">
        <v>0</v>
      </c>
      <c r="M187" s="1110">
        <v>26000</v>
      </c>
      <c r="N187" s="44"/>
      <c r="O187" s="44"/>
    </row>
    <row r="188" spans="1:15" ht="18.399999999999999" customHeight="1">
      <c r="A188" s="56"/>
      <c r="B188" s="52"/>
      <c r="C188" s="53" t="s">
        <v>4</v>
      </c>
      <c r="D188" s="62" t="s">
        <v>42</v>
      </c>
      <c r="E188" s="687">
        <v>0</v>
      </c>
      <c r="F188" s="1100">
        <v>0</v>
      </c>
      <c r="G188" s="1100"/>
      <c r="H188" s="1100">
        <v>0</v>
      </c>
      <c r="I188" s="1100">
        <v>0</v>
      </c>
      <c r="J188" s="1100">
        <v>0</v>
      </c>
      <c r="K188" s="1100">
        <v>0</v>
      </c>
      <c r="L188" s="1100">
        <v>0</v>
      </c>
      <c r="M188" s="1109">
        <v>0</v>
      </c>
      <c r="N188" s="44"/>
      <c r="O188" s="44"/>
    </row>
    <row r="189" spans="1:15" ht="18.399999999999999" customHeight="1">
      <c r="A189" s="56"/>
      <c r="B189" s="52"/>
      <c r="C189" s="53" t="s">
        <v>4</v>
      </c>
      <c r="D189" s="62" t="s">
        <v>43</v>
      </c>
      <c r="E189" s="687">
        <v>4363711.8199999994</v>
      </c>
      <c r="F189" s="1100">
        <v>0</v>
      </c>
      <c r="G189" s="1100"/>
      <c r="H189" s="1100">
        <v>7090.06</v>
      </c>
      <c r="I189" s="1100">
        <v>4356621.76</v>
      </c>
      <c r="J189" s="1100">
        <v>0</v>
      </c>
      <c r="K189" s="1100">
        <v>0</v>
      </c>
      <c r="L189" s="1100">
        <v>0</v>
      </c>
      <c r="M189" s="1109">
        <v>0</v>
      </c>
      <c r="N189" s="44"/>
      <c r="O189" s="44"/>
    </row>
    <row r="190" spans="1:15" ht="18.399999999999999" customHeight="1">
      <c r="A190" s="56"/>
      <c r="B190" s="52"/>
      <c r="C190" s="53" t="s">
        <v>4</v>
      </c>
      <c r="D190" s="62" t="s">
        <v>44</v>
      </c>
      <c r="E190" s="174">
        <v>0.11259738924009803</v>
      </c>
      <c r="F190" s="174">
        <v>0</v>
      </c>
      <c r="G190" s="174"/>
      <c r="H190" s="174">
        <v>7.8778444444444443E-2</v>
      </c>
      <c r="I190" s="174">
        <v>0.115747542708361</v>
      </c>
      <c r="J190" s="174">
        <v>0</v>
      </c>
      <c r="K190" s="174">
        <v>0</v>
      </c>
      <c r="L190" s="174">
        <v>0</v>
      </c>
      <c r="M190" s="274">
        <v>0</v>
      </c>
      <c r="N190" s="44"/>
      <c r="O190" s="44"/>
    </row>
    <row r="191" spans="1:15" ht="18.399999999999999" customHeight="1">
      <c r="A191" s="58"/>
      <c r="B191" s="59"/>
      <c r="C191" s="60" t="s">
        <v>4</v>
      </c>
      <c r="D191" s="64" t="s">
        <v>45</v>
      </c>
      <c r="E191" s="175">
        <v>0</v>
      </c>
      <c r="F191" s="175">
        <v>0</v>
      </c>
      <c r="G191" s="175"/>
      <c r="H191" s="175">
        <v>0</v>
      </c>
      <c r="I191" s="175">
        <v>0</v>
      </c>
      <c r="J191" s="175">
        <v>0</v>
      </c>
      <c r="K191" s="175">
        <v>0</v>
      </c>
      <c r="L191" s="175">
        <v>0</v>
      </c>
      <c r="M191" s="275">
        <v>0</v>
      </c>
      <c r="N191" s="44"/>
      <c r="O191" s="44"/>
    </row>
    <row r="192" spans="1:15" ht="18.399999999999999" customHeight="1">
      <c r="A192" s="51" t="s">
        <v>127</v>
      </c>
      <c r="B192" s="52" t="s">
        <v>47</v>
      </c>
      <c r="C192" s="53" t="s">
        <v>128</v>
      </c>
      <c r="D192" s="54" t="s">
        <v>41</v>
      </c>
      <c r="E192" s="687">
        <v>5687980000</v>
      </c>
      <c r="F192" s="1106">
        <v>117378000</v>
      </c>
      <c r="G192" s="1106"/>
      <c r="H192" s="1106">
        <v>1783567000</v>
      </c>
      <c r="I192" s="1106">
        <v>3651507000</v>
      </c>
      <c r="J192" s="1106">
        <v>117170000</v>
      </c>
      <c r="K192" s="1106">
        <v>0</v>
      </c>
      <c r="L192" s="1106">
        <v>0</v>
      </c>
      <c r="M192" s="1110">
        <v>18358000</v>
      </c>
      <c r="N192" s="44"/>
      <c r="O192" s="44"/>
    </row>
    <row r="193" spans="1:15" ht="18.399999999999999" customHeight="1">
      <c r="A193" s="56"/>
      <c r="B193" s="52"/>
      <c r="C193" s="53" t="s">
        <v>4</v>
      </c>
      <c r="D193" s="62" t="s">
        <v>42</v>
      </c>
      <c r="E193" s="687">
        <v>0</v>
      </c>
      <c r="F193" s="1100">
        <v>0</v>
      </c>
      <c r="G193" s="1100"/>
      <c r="H193" s="1100">
        <v>0</v>
      </c>
      <c r="I193" s="1100">
        <v>0</v>
      </c>
      <c r="J193" s="1100">
        <v>0</v>
      </c>
      <c r="K193" s="1100">
        <v>0</v>
      </c>
      <c r="L193" s="1100">
        <v>0</v>
      </c>
      <c r="M193" s="1109">
        <v>0</v>
      </c>
      <c r="N193" s="44"/>
      <c r="O193" s="44"/>
    </row>
    <row r="194" spans="1:15" ht="18.399999999999999" customHeight="1">
      <c r="A194" s="56"/>
      <c r="B194" s="52"/>
      <c r="C194" s="53" t="s">
        <v>4</v>
      </c>
      <c r="D194" s="62" t="s">
        <v>43</v>
      </c>
      <c r="E194" s="687">
        <v>853246331.58999991</v>
      </c>
      <c r="F194" s="1100">
        <v>16700000</v>
      </c>
      <c r="G194" s="1100"/>
      <c r="H194" s="1100">
        <v>318063998.95999986</v>
      </c>
      <c r="I194" s="1100">
        <v>512471202.14000005</v>
      </c>
      <c r="J194" s="1100">
        <v>5574536.2999999998</v>
      </c>
      <c r="K194" s="1100">
        <v>0</v>
      </c>
      <c r="L194" s="1100">
        <v>0</v>
      </c>
      <c r="M194" s="1109">
        <v>436594.19</v>
      </c>
      <c r="N194" s="44"/>
      <c r="O194" s="44"/>
    </row>
    <row r="195" spans="1:15" ht="18.399999999999999" customHeight="1">
      <c r="A195" s="56"/>
      <c r="B195" s="52"/>
      <c r="C195" s="53" t="s">
        <v>4</v>
      </c>
      <c r="D195" s="62" t="s">
        <v>44</v>
      </c>
      <c r="E195" s="174">
        <v>0.15000867295419462</v>
      </c>
      <c r="F195" s="174">
        <v>0.14227538380275689</v>
      </c>
      <c r="G195" s="174"/>
      <c r="H195" s="174">
        <v>0.17833027801030174</v>
      </c>
      <c r="I195" s="174">
        <v>0.1403451238461271</v>
      </c>
      <c r="J195" s="174">
        <v>4.757648118118972E-2</v>
      </c>
      <c r="K195" s="174">
        <v>0</v>
      </c>
      <c r="L195" s="174">
        <v>0</v>
      </c>
      <c r="M195" s="274">
        <v>2.3782230635145441E-2</v>
      </c>
      <c r="N195" s="44"/>
      <c r="O195" s="44"/>
    </row>
    <row r="196" spans="1:15" ht="18.399999999999999" customHeight="1">
      <c r="A196" s="58"/>
      <c r="B196" s="59"/>
      <c r="C196" s="60" t="s">
        <v>4</v>
      </c>
      <c r="D196" s="64" t="s">
        <v>45</v>
      </c>
      <c r="E196" s="175">
        <v>0</v>
      </c>
      <c r="F196" s="175">
        <v>0</v>
      </c>
      <c r="G196" s="175"/>
      <c r="H196" s="175">
        <v>0</v>
      </c>
      <c r="I196" s="175">
        <v>0</v>
      </c>
      <c r="J196" s="175">
        <v>0</v>
      </c>
      <c r="K196" s="175">
        <v>0</v>
      </c>
      <c r="L196" s="175">
        <v>0</v>
      </c>
      <c r="M196" s="275">
        <v>0</v>
      </c>
      <c r="N196" s="44"/>
      <c r="O196" s="44"/>
    </row>
    <row r="197" spans="1:15" ht="18.399999999999999" customHeight="1">
      <c r="A197" s="51" t="s">
        <v>129</v>
      </c>
      <c r="B197" s="52" t="s">
        <v>47</v>
      </c>
      <c r="C197" s="53" t="s">
        <v>130</v>
      </c>
      <c r="D197" s="62" t="s">
        <v>41</v>
      </c>
      <c r="E197" s="687">
        <v>12440683000</v>
      </c>
      <c r="F197" s="1106">
        <v>5027494000</v>
      </c>
      <c r="G197" s="1106"/>
      <c r="H197" s="1106">
        <v>5460000</v>
      </c>
      <c r="I197" s="1106">
        <v>3257779000</v>
      </c>
      <c r="J197" s="1106">
        <v>3156208000</v>
      </c>
      <c r="K197" s="1106">
        <v>0</v>
      </c>
      <c r="L197" s="1106">
        <v>0</v>
      </c>
      <c r="M197" s="1110">
        <v>993742000</v>
      </c>
      <c r="N197" s="44"/>
      <c r="O197" s="44"/>
    </row>
    <row r="198" spans="1:15" ht="18.399999999999999" customHeight="1">
      <c r="A198" s="56"/>
      <c r="B198" s="52"/>
      <c r="C198" s="53" t="s">
        <v>4</v>
      </c>
      <c r="D198" s="62" t="s">
        <v>42</v>
      </c>
      <c r="E198" s="687">
        <v>0</v>
      </c>
      <c r="F198" s="1100">
        <v>0</v>
      </c>
      <c r="G198" s="1100"/>
      <c r="H198" s="1100">
        <v>0</v>
      </c>
      <c r="I198" s="1100">
        <v>0</v>
      </c>
      <c r="J198" s="1100">
        <v>0</v>
      </c>
      <c r="K198" s="1100">
        <v>0</v>
      </c>
      <c r="L198" s="1100">
        <v>0</v>
      </c>
      <c r="M198" s="1109">
        <v>0</v>
      </c>
      <c r="N198" s="44"/>
      <c r="O198" s="44"/>
    </row>
    <row r="199" spans="1:15" ht="18.399999999999999" customHeight="1">
      <c r="A199" s="56"/>
      <c r="B199" s="52"/>
      <c r="C199" s="53" t="s">
        <v>4</v>
      </c>
      <c r="D199" s="62" t="s">
        <v>43</v>
      </c>
      <c r="E199" s="687">
        <v>747535252.76999998</v>
      </c>
      <c r="F199" s="1100">
        <v>268422711.74000001</v>
      </c>
      <c r="G199" s="1100"/>
      <c r="H199" s="1100">
        <v>255379.08000000002</v>
      </c>
      <c r="I199" s="1100">
        <v>351341811.76999992</v>
      </c>
      <c r="J199" s="1100">
        <v>63951180.049999997</v>
      </c>
      <c r="K199" s="1100">
        <v>0</v>
      </c>
      <c r="L199" s="1100">
        <v>0</v>
      </c>
      <c r="M199" s="1109">
        <v>63564170.130000055</v>
      </c>
      <c r="N199" s="44"/>
      <c r="O199" s="44"/>
    </row>
    <row r="200" spans="1:15" ht="18.399999999999999" customHeight="1">
      <c r="A200" s="56"/>
      <c r="B200" s="52"/>
      <c r="C200" s="53" t="s">
        <v>4</v>
      </c>
      <c r="D200" s="62" t="s">
        <v>44</v>
      </c>
      <c r="E200" s="174">
        <v>6.0087959219763093E-2</v>
      </c>
      <c r="F200" s="174">
        <v>5.3390956158276867E-2</v>
      </c>
      <c r="G200" s="174"/>
      <c r="H200" s="174">
        <v>4.6772725274725278E-2</v>
      </c>
      <c r="I200" s="174">
        <v>0.10784703682171194</v>
      </c>
      <c r="J200" s="174">
        <v>2.0262029641265722E-2</v>
      </c>
      <c r="K200" s="174">
        <v>0</v>
      </c>
      <c r="L200" s="174">
        <v>0</v>
      </c>
      <c r="M200" s="274">
        <v>6.3964459718921063E-2</v>
      </c>
      <c r="N200" s="44"/>
      <c r="O200" s="44"/>
    </row>
    <row r="201" spans="1:15" ht="18.399999999999999" customHeight="1">
      <c r="A201" s="58"/>
      <c r="B201" s="59"/>
      <c r="C201" s="60" t="s">
        <v>4</v>
      </c>
      <c r="D201" s="64" t="s">
        <v>45</v>
      </c>
      <c r="E201" s="175">
        <v>0</v>
      </c>
      <c r="F201" s="175">
        <v>0</v>
      </c>
      <c r="G201" s="175"/>
      <c r="H201" s="175">
        <v>0</v>
      </c>
      <c r="I201" s="175">
        <v>0</v>
      </c>
      <c r="J201" s="175">
        <v>0</v>
      </c>
      <c r="K201" s="175">
        <v>0</v>
      </c>
      <c r="L201" s="175">
        <v>0</v>
      </c>
      <c r="M201" s="275">
        <v>0</v>
      </c>
      <c r="N201" s="44"/>
      <c r="O201" s="44"/>
    </row>
    <row r="202" spans="1:15" ht="18.399999999999999" customHeight="1">
      <c r="A202" s="51" t="s">
        <v>131</v>
      </c>
      <c r="B202" s="52" t="s">
        <v>47</v>
      </c>
      <c r="C202" s="53" t="s">
        <v>132</v>
      </c>
      <c r="D202" s="62" t="s">
        <v>41</v>
      </c>
      <c r="E202" s="687">
        <v>61047000</v>
      </c>
      <c r="F202" s="1106">
        <v>52105000</v>
      </c>
      <c r="G202" s="1106"/>
      <c r="H202" s="1106">
        <v>16000</v>
      </c>
      <c r="I202" s="1106">
        <v>8520000</v>
      </c>
      <c r="J202" s="1106">
        <v>373000</v>
      </c>
      <c r="K202" s="1106">
        <v>0</v>
      </c>
      <c r="L202" s="1106">
        <v>0</v>
      </c>
      <c r="M202" s="1110">
        <v>33000</v>
      </c>
      <c r="N202" s="44"/>
      <c r="O202" s="44"/>
    </row>
    <row r="203" spans="1:15" ht="18.399999999999999" customHeight="1">
      <c r="A203" s="56"/>
      <c r="B203" s="52"/>
      <c r="C203" s="53" t="s">
        <v>4</v>
      </c>
      <c r="D203" s="62" t="s">
        <v>42</v>
      </c>
      <c r="E203" s="687">
        <v>0</v>
      </c>
      <c r="F203" s="1100">
        <v>0</v>
      </c>
      <c r="G203" s="1100"/>
      <c r="H203" s="1100">
        <v>0</v>
      </c>
      <c r="I203" s="1100">
        <v>0</v>
      </c>
      <c r="J203" s="1100">
        <v>0</v>
      </c>
      <c r="K203" s="1100">
        <v>0</v>
      </c>
      <c r="L203" s="1100">
        <v>0</v>
      </c>
      <c r="M203" s="1109">
        <v>0</v>
      </c>
      <c r="N203" s="44"/>
      <c r="O203" s="44"/>
    </row>
    <row r="204" spans="1:15" ht="18.399999999999999" customHeight="1">
      <c r="A204" s="56"/>
      <c r="B204" s="52"/>
      <c r="C204" s="53" t="s">
        <v>4</v>
      </c>
      <c r="D204" s="62" t="s">
        <v>43</v>
      </c>
      <c r="E204" s="687">
        <v>10914528.26</v>
      </c>
      <c r="F204" s="1100">
        <v>9500000</v>
      </c>
      <c r="G204" s="1100"/>
      <c r="H204" s="1100">
        <v>500</v>
      </c>
      <c r="I204" s="1100">
        <v>1409523.32</v>
      </c>
      <c r="J204" s="1100">
        <v>0</v>
      </c>
      <c r="K204" s="1100">
        <v>0</v>
      </c>
      <c r="L204" s="1100">
        <v>0</v>
      </c>
      <c r="M204" s="1109">
        <v>4504.9400000000005</v>
      </c>
      <c r="N204" s="44"/>
      <c r="O204" s="44"/>
    </row>
    <row r="205" spans="1:15" ht="18.399999999999999" customHeight="1">
      <c r="A205" s="56"/>
      <c r="B205" s="52"/>
      <c r="C205" s="53" t="s">
        <v>4</v>
      </c>
      <c r="D205" s="62" t="s">
        <v>44</v>
      </c>
      <c r="E205" s="174">
        <v>0.17878893737612003</v>
      </c>
      <c r="F205" s="174">
        <v>0.18232415315228864</v>
      </c>
      <c r="G205" s="174"/>
      <c r="H205" s="174">
        <v>3.125E-2</v>
      </c>
      <c r="I205" s="174">
        <v>0.16543700938967137</v>
      </c>
      <c r="J205" s="174">
        <v>0</v>
      </c>
      <c r="K205" s="174">
        <v>0</v>
      </c>
      <c r="L205" s="174">
        <v>0</v>
      </c>
      <c r="M205" s="274">
        <v>0.13651333333333335</v>
      </c>
      <c r="N205" s="44"/>
      <c r="O205" s="44"/>
    </row>
    <row r="206" spans="1:15" ht="18.399999999999999" customHeight="1">
      <c r="A206" s="58"/>
      <c r="B206" s="59"/>
      <c r="C206" s="60" t="s">
        <v>4</v>
      </c>
      <c r="D206" s="64" t="s">
        <v>45</v>
      </c>
      <c r="E206" s="175">
        <v>0</v>
      </c>
      <c r="F206" s="175">
        <v>0</v>
      </c>
      <c r="G206" s="175"/>
      <c r="H206" s="175">
        <v>0</v>
      </c>
      <c r="I206" s="175">
        <v>0</v>
      </c>
      <c r="J206" s="175">
        <v>0</v>
      </c>
      <c r="K206" s="175">
        <v>0</v>
      </c>
      <c r="L206" s="175">
        <v>0</v>
      </c>
      <c r="M206" s="275">
        <v>0</v>
      </c>
      <c r="N206" s="44"/>
      <c r="O206" s="44"/>
    </row>
    <row r="207" spans="1:15" ht="18.399999999999999" customHeight="1">
      <c r="A207" s="51" t="s">
        <v>133</v>
      </c>
      <c r="B207" s="52" t="s">
        <v>47</v>
      </c>
      <c r="C207" s="53" t="s">
        <v>134</v>
      </c>
      <c r="D207" s="62" t="s">
        <v>41</v>
      </c>
      <c r="E207" s="687">
        <v>553791000</v>
      </c>
      <c r="F207" s="1106">
        <v>88774000</v>
      </c>
      <c r="G207" s="1106"/>
      <c r="H207" s="1106">
        <v>1479000</v>
      </c>
      <c r="I207" s="1106">
        <v>383242000</v>
      </c>
      <c r="J207" s="1106">
        <v>7015000</v>
      </c>
      <c r="K207" s="1106">
        <v>0</v>
      </c>
      <c r="L207" s="1106">
        <v>0</v>
      </c>
      <c r="M207" s="1110">
        <v>73281000</v>
      </c>
      <c r="N207" s="44"/>
      <c r="O207" s="44"/>
    </row>
    <row r="208" spans="1:15" ht="18.399999999999999" customHeight="1">
      <c r="A208" s="56"/>
      <c r="B208" s="52"/>
      <c r="C208" s="53" t="s">
        <v>4</v>
      </c>
      <c r="D208" s="62" t="s">
        <v>42</v>
      </c>
      <c r="E208" s="687">
        <v>0</v>
      </c>
      <c r="F208" s="1100">
        <v>0</v>
      </c>
      <c r="G208" s="1100"/>
      <c r="H208" s="1100">
        <v>0</v>
      </c>
      <c r="I208" s="1100">
        <v>0</v>
      </c>
      <c r="J208" s="1100">
        <v>0</v>
      </c>
      <c r="K208" s="1100">
        <v>0</v>
      </c>
      <c r="L208" s="1100">
        <v>0</v>
      </c>
      <c r="M208" s="1109">
        <v>0</v>
      </c>
      <c r="N208" s="44"/>
      <c r="O208" s="44"/>
    </row>
    <row r="209" spans="1:15" ht="18.399999999999999" customHeight="1">
      <c r="A209" s="56"/>
      <c r="B209" s="52"/>
      <c r="C209" s="53" t="s">
        <v>4</v>
      </c>
      <c r="D209" s="62" t="s">
        <v>43</v>
      </c>
      <c r="E209" s="687">
        <v>99493978.450000033</v>
      </c>
      <c r="F209" s="1100">
        <v>22142367</v>
      </c>
      <c r="G209" s="1100"/>
      <c r="H209" s="1100">
        <v>229992.75</v>
      </c>
      <c r="I209" s="1100">
        <v>71826732.540000021</v>
      </c>
      <c r="J209" s="1100">
        <v>258278.62</v>
      </c>
      <c r="K209" s="1100">
        <v>0</v>
      </c>
      <c r="L209" s="1100">
        <v>0</v>
      </c>
      <c r="M209" s="1109">
        <v>5036607.540000001</v>
      </c>
      <c r="N209" s="44"/>
      <c r="O209" s="44"/>
    </row>
    <row r="210" spans="1:15" ht="18.399999999999999" customHeight="1">
      <c r="A210" s="56"/>
      <c r="B210" s="52"/>
      <c r="C210" s="53" t="s">
        <v>4</v>
      </c>
      <c r="D210" s="62" t="s">
        <v>44</v>
      </c>
      <c r="E210" s="174">
        <v>0.17965979665613929</v>
      </c>
      <c r="F210" s="174">
        <v>0.24942400928199698</v>
      </c>
      <c r="G210" s="174"/>
      <c r="H210" s="174">
        <v>0.15550557809330628</v>
      </c>
      <c r="I210" s="174">
        <v>0.18741873943878809</v>
      </c>
      <c r="J210" s="174">
        <v>3.6818049893086242E-2</v>
      </c>
      <c r="K210" s="174">
        <v>0</v>
      </c>
      <c r="L210" s="174">
        <v>0</v>
      </c>
      <c r="M210" s="274">
        <v>6.8730060179309799E-2</v>
      </c>
      <c r="N210" s="44"/>
      <c r="O210" s="44"/>
    </row>
    <row r="211" spans="1:15" ht="18.399999999999999" customHeight="1">
      <c r="A211" s="58"/>
      <c r="B211" s="59"/>
      <c r="C211" s="60" t="s">
        <v>4</v>
      </c>
      <c r="D211" s="64" t="s">
        <v>45</v>
      </c>
      <c r="E211" s="175">
        <v>0</v>
      </c>
      <c r="F211" s="175">
        <v>0</v>
      </c>
      <c r="G211" s="175"/>
      <c r="H211" s="175">
        <v>0</v>
      </c>
      <c r="I211" s="175">
        <v>0</v>
      </c>
      <c r="J211" s="175">
        <v>0</v>
      </c>
      <c r="K211" s="175">
        <v>0</v>
      </c>
      <c r="L211" s="175">
        <v>0</v>
      </c>
      <c r="M211" s="275">
        <v>0</v>
      </c>
      <c r="N211" s="44"/>
      <c r="O211" s="44"/>
    </row>
    <row r="212" spans="1:15" ht="18.399999999999999" customHeight="1">
      <c r="A212" s="51" t="s">
        <v>135</v>
      </c>
      <c r="B212" s="52" t="s">
        <v>47</v>
      </c>
      <c r="C212" s="53" t="s">
        <v>136</v>
      </c>
      <c r="D212" s="62" t="s">
        <v>41</v>
      </c>
      <c r="E212" s="687">
        <v>23203548000</v>
      </c>
      <c r="F212" s="1106">
        <v>215186000</v>
      </c>
      <c r="G212" s="1106"/>
      <c r="H212" s="1106">
        <v>9638140000</v>
      </c>
      <c r="I212" s="1106">
        <v>12839459000</v>
      </c>
      <c r="J212" s="1106">
        <v>452579000</v>
      </c>
      <c r="K212" s="1106">
        <v>0</v>
      </c>
      <c r="L212" s="1106">
        <v>0</v>
      </c>
      <c r="M212" s="1110">
        <v>58184000</v>
      </c>
      <c r="N212" s="44"/>
      <c r="O212" s="44"/>
    </row>
    <row r="213" spans="1:15" ht="18.399999999999999" customHeight="1">
      <c r="A213" s="56"/>
      <c r="B213" s="52"/>
      <c r="C213" s="53" t="s">
        <v>4</v>
      </c>
      <c r="D213" s="62" t="s">
        <v>42</v>
      </c>
      <c r="E213" s="687">
        <v>0</v>
      </c>
      <c r="F213" s="1100">
        <v>0</v>
      </c>
      <c r="G213" s="1100"/>
      <c r="H213" s="1100">
        <v>0</v>
      </c>
      <c r="I213" s="1100">
        <v>0</v>
      </c>
      <c r="J213" s="1100">
        <v>0</v>
      </c>
      <c r="K213" s="1100">
        <v>0</v>
      </c>
      <c r="L213" s="1100">
        <v>0</v>
      </c>
      <c r="M213" s="1109">
        <v>0</v>
      </c>
      <c r="N213" s="44"/>
      <c r="O213" s="44"/>
    </row>
    <row r="214" spans="1:15" ht="18.399999999999999" customHeight="1">
      <c r="A214" s="56"/>
      <c r="B214" s="52"/>
      <c r="C214" s="53" t="s">
        <v>4</v>
      </c>
      <c r="D214" s="62" t="s">
        <v>43</v>
      </c>
      <c r="E214" s="687">
        <v>3898683467.4500017</v>
      </c>
      <c r="F214" s="1100">
        <v>33189458.609999999</v>
      </c>
      <c r="G214" s="1100"/>
      <c r="H214" s="1100">
        <v>1519740852.0400002</v>
      </c>
      <c r="I214" s="1100">
        <v>2333586634.9700017</v>
      </c>
      <c r="J214" s="1100">
        <v>7441537.6700000009</v>
      </c>
      <c r="K214" s="1100">
        <v>0</v>
      </c>
      <c r="L214" s="1100">
        <v>0</v>
      </c>
      <c r="M214" s="1109">
        <v>4724984.16</v>
      </c>
      <c r="N214" s="44"/>
      <c r="O214" s="44"/>
    </row>
    <row r="215" spans="1:15" ht="18.399999999999999" customHeight="1">
      <c r="A215" s="56"/>
      <c r="B215" s="52"/>
      <c r="C215" s="53" t="s">
        <v>4</v>
      </c>
      <c r="D215" s="62" t="s">
        <v>44</v>
      </c>
      <c r="E215" s="174">
        <v>0.16802100555699506</v>
      </c>
      <c r="F215" s="174">
        <v>0.15423614273233388</v>
      </c>
      <c r="G215" s="174"/>
      <c r="H215" s="174">
        <v>0.15767988969240956</v>
      </c>
      <c r="I215" s="174">
        <v>0.18175116529208915</v>
      </c>
      <c r="J215" s="174">
        <v>1.6442516488833995E-2</v>
      </c>
      <c r="K215" s="174">
        <v>0</v>
      </c>
      <c r="L215" s="174">
        <v>0</v>
      </c>
      <c r="M215" s="274">
        <v>8.120761996425134E-2</v>
      </c>
      <c r="N215" s="44"/>
      <c r="O215" s="44"/>
    </row>
    <row r="216" spans="1:15" ht="18.399999999999999" customHeight="1">
      <c r="A216" s="58"/>
      <c r="B216" s="59"/>
      <c r="C216" s="60" t="s">
        <v>4</v>
      </c>
      <c r="D216" s="61" t="s">
        <v>45</v>
      </c>
      <c r="E216" s="276">
        <v>0</v>
      </c>
      <c r="F216" s="175">
        <v>0</v>
      </c>
      <c r="G216" s="175"/>
      <c r="H216" s="175">
        <v>0</v>
      </c>
      <c r="I216" s="175">
        <v>0</v>
      </c>
      <c r="J216" s="175">
        <v>0</v>
      </c>
      <c r="K216" s="175">
        <v>0</v>
      </c>
      <c r="L216" s="175">
        <v>0</v>
      </c>
      <c r="M216" s="275">
        <v>0</v>
      </c>
      <c r="N216" s="44"/>
      <c r="O216" s="44"/>
    </row>
    <row r="217" spans="1:15" ht="18.399999999999999" customHeight="1">
      <c r="A217" s="51" t="s">
        <v>137</v>
      </c>
      <c r="B217" s="52" t="s">
        <v>47</v>
      </c>
      <c r="C217" s="53" t="s">
        <v>138</v>
      </c>
      <c r="D217" s="54" t="s">
        <v>41</v>
      </c>
      <c r="E217" s="687">
        <v>163985000</v>
      </c>
      <c r="F217" s="1106">
        <v>154702000</v>
      </c>
      <c r="G217" s="1106"/>
      <c r="H217" s="1106">
        <v>1157000</v>
      </c>
      <c r="I217" s="1106">
        <v>5675000</v>
      </c>
      <c r="J217" s="1106">
        <v>2451000</v>
      </c>
      <c r="K217" s="1106">
        <v>0</v>
      </c>
      <c r="L217" s="1106">
        <v>0</v>
      </c>
      <c r="M217" s="1110">
        <v>0</v>
      </c>
      <c r="N217" s="44"/>
      <c r="O217" s="44"/>
    </row>
    <row r="218" spans="1:15" ht="18.399999999999999" customHeight="1">
      <c r="A218" s="56"/>
      <c r="B218" s="52"/>
      <c r="C218" s="53" t="s">
        <v>139</v>
      </c>
      <c r="D218" s="62" t="s">
        <v>42</v>
      </c>
      <c r="E218" s="687">
        <v>0</v>
      </c>
      <c r="F218" s="1100">
        <v>0</v>
      </c>
      <c r="G218" s="1100"/>
      <c r="H218" s="1100">
        <v>0</v>
      </c>
      <c r="I218" s="1100">
        <v>0</v>
      </c>
      <c r="J218" s="1100">
        <v>0</v>
      </c>
      <c r="K218" s="1100">
        <v>0</v>
      </c>
      <c r="L218" s="1100">
        <v>0</v>
      </c>
      <c r="M218" s="1109">
        <v>0</v>
      </c>
      <c r="N218" s="44"/>
      <c r="O218" s="44"/>
    </row>
    <row r="219" spans="1:15" ht="18.399999999999999" customHeight="1">
      <c r="A219" s="56"/>
      <c r="B219" s="52"/>
      <c r="C219" s="53" t="s">
        <v>4</v>
      </c>
      <c r="D219" s="62" t="s">
        <v>43</v>
      </c>
      <c r="E219" s="687">
        <v>32459745.150000002</v>
      </c>
      <c r="F219" s="1100">
        <v>31673235.190000001</v>
      </c>
      <c r="G219" s="1100"/>
      <c r="H219" s="1100">
        <v>81916.39</v>
      </c>
      <c r="I219" s="1100">
        <v>704593.57000000007</v>
      </c>
      <c r="J219" s="1100">
        <v>0</v>
      </c>
      <c r="K219" s="1100">
        <v>0</v>
      </c>
      <c r="L219" s="1100">
        <v>0</v>
      </c>
      <c r="M219" s="1109">
        <v>0</v>
      </c>
      <c r="N219" s="44"/>
      <c r="O219" s="44"/>
    </row>
    <row r="220" spans="1:15" ht="18.399999999999999" customHeight="1">
      <c r="A220" s="56"/>
      <c r="B220" s="52"/>
      <c r="C220" s="53" t="s">
        <v>4</v>
      </c>
      <c r="D220" s="62" t="s">
        <v>44</v>
      </c>
      <c r="E220" s="174">
        <v>0.19794337988230631</v>
      </c>
      <c r="F220" s="174">
        <v>0.20473707637910304</v>
      </c>
      <c r="G220" s="174"/>
      <c r="H220" s="174">
        <v>7.0800682800345724E-2</v>
      </c>
      <c r="I220" s="174">
        <v>0.12415745726872247</v>
      </c>
      <c r="J220" s="174">
        <v>0</v>
      </c>
      <c r="K220" s="174">
        <v>0</v>
      </c>
      <c r="L220" s="174">
        <v>0</v>
      </c>
      <c r="M220" s="274">
        <v>0</v>
      </c>
      <c r="N220" s="44"/>
      <c r="O220" s="44"/>
    </row>
    <row r="221" spans="1:15" ht="18.399999999999999" customHeight="1">
      <c r="A221" s="58"/>
      <c r="B221" s="59"/>
      <c r="C221" s="60" t="s">
        <v>4</v>
      </c>
      <c r="D221" s="64" t="s">
        <v>45</v>
      </c>
      <c r="E221" s="175">
        <v>0</v>
      </c>
      <c r="F221" s="175">
        <v>0</v>
      </c>
      <c r="G221" s="175"/>
      <c r="H221" s="175">
        <v>0</v>
      </c>
      <c r="I221" s="175">
        <v>0</v>
      </c>
      <c r="J221" s="175">
        <v>0</v>
      </c>
      <c r="K221" s="175">
        <v>0</v>
      </c>
      <c r="L221" s="175">
        <v>0</v>
      </c>
      <c r="M221" s="275">
        <v>0</v>
      </c>
      <c r="N221" s="44"/>
      <c r="O221" s="44"/>
    </row>
    <row r="222" spans="1:15" ht="18.399999999999999" customHeight="1">
      <c r="A222" s="51" t="s">
        <v>140</v>
      </c>
      <c r="B222" s="52" t="s">
        <v>47</v>
      </c>
      <c r="C222" s="53" t="s">
        <v>141</v>
      </c>
      <c r="D222" s="62" t="s">
        <v>41</v>
      </c>
      <c r="E222" s="687">
        <v>852923000</v>
      </c>
      <c r="F222" s="1106">
        <v>752500000</v>
      </c>
      <c r="G222" s="1106"/>
      <c r="H222" s="1106">
        <v>260000</v>
      </c>
      <c r="I222" s="1106">
        <v>57610000</v>
      </c>
      <c r="J222" s="1106">
        <v>211000</v>
      </c>
      <c r="K222" s="1106">
        <v>0</v>
      </c>
      <c r="L222" s="1106">
        <v>0</v>
      </c>
      <c r="M222" s="1110">
        <v>42342000</v>
      </c>
      <c r="N222" s="44"/>
      <c r="O222" s="44"/>
    </row>
    <row r="223" spans="1:15" ht="18.399999999999999" customHeight="1">
      <c r="A223" s="56"/>
      <c r="B223" s="52"/>
      <c r="C223" s="53" t="s">
        <v>4</v>
      </c>
      <c r="D223" s="62" t="s">
        <v>42</v>
      </c>
      <c r="E223" s="687">
        <v>0</v>
      </c>
      <c r="F223" s="1100">
        <v>0</v>
      </c>
      <c r="G223" s="1100"/>
      <c r="H223" s="1100">
        <v>0</v>
      </c>
      <c r="I223" s="1100">
        <v>0</v>
      </c>
      <c r="J223" s="1100">
        <v>0</v>
      </c>
      <c r="K223" s="1100">
        <v>0</v>
      </c>
      <c r="L223" s="1100">
        <v>0</v>
      </c>
      <c r="M223" s="1109">
        <v>0</v>
      </c>
      <c r="N223" s="44"/>
      <c r="O223" s="44"/>
    </row>
    <row r="224" spans="1:15" ht="18.399999999999999" customHeight="1">
      <c r="A224" s="56"/>
      <c r="B224" s="52"/>
      <c r="C224" s="53" t="s">
        <v>4</v>
      </c>
      <c r="D224" s="62" t="s">
        <v>43</v>
      </c>
      <c r="E224" s="687">
        <v>121053599.14999999</v>
      </c>
      <c r="F224" s="1100">
        <v>112166666</v>
      </c>
      <c r="G224" s="1100"/>
      <c r="H224" s="1100">
        <v>7707</v>
      </c>
      <c r="I224" s="1100">
        <v>5056534.3299999991</v>
      </c>
      <c r="J224" s="1100">
        <v>24400</v>
      </c>
      <c r="K224" s="1100">
        <v>0</v>
      </c>
      <c r="L224" s="1100">
        <v>0</v>
      </c>
      <c r="M224" s="1109">
        <v>3798291.82</v>
      </c>
      <c r="N224" s="44"/>
      <c r="O224" s="44"/>
    </row>
    <row r="225" spans="1:15" ht="18.399999999999999" customHeight="1">
      <c r="A225" s="56"/>
      <c r="B225" s="52"/>
      <c r="C225" s="53" t="s">
        <v>4</v>
      </c>
      <c r="D225" s="62" t="s">
        <v>44</v>
      </c>
      <c r="E225" s="174">
        <v>0.14192793388148753</v>
      </c>
      <c r="F225" s="174">
        <v>0.14905869235880398</v>
      </c>
      <c r="G225" s="174"/>
      <c r="H225" s="174">
        <v>2.9642307692307693E-2</v>
      </c>
      <c r="I225" s="174">
        <v>8.7771816177746903E-2</v>
      </c>
      <c r="J225" s="174">
        <v>0.11563981042654028</v>
      </c>
      <c r="K225" s="174">
        <v>0</v>
      </c>
      <c r="L225" s="174">
        <v>0</v>
      </c>
      <c r="M225" s="274">
        <v>8.9705064002645121E-2</v>
      </c>
      <c r="N225" s="44"/>
      <c r="O225" s="44"/>
    </row>
    <row r="226" spans="1:15" ht="18.399999999999999" customHeight="1">
      <c r="A226" s="58"/>
      <c r="B226" s="59"/>
      <c r="C226" s="60" t="s">
        <v>4</v>
      </c>
      <c r="D226" s="64" t="s">
        <v>45</v>
      </c>
      <c r="E226" s="175">
        <v>0</v>
      </c>
      <c r="F226" s="175">
        <v>0</v>
      </c>
      <c r="G226" s="175"/>
      <c r="H226" s="175">
        <v>0</v>
      </c>
      <c r="I226" s="175">
        <v>0</v>
      </c>
      <c r="J226" s="175">
        <v>0</v>
      </c>
      <c r="K226" s="175">
        <v>0</v>
      </c>
      <c r="L226" s="175">
        <v>0</v>
      </c>
      <c r="M226" s="275">
        <v>0</v>
      </c>
      <c r="N226" s="44"/>
      <c r="O226" s="44"/>
    </row>
    <row r="227" spans="1:15" ht="18.399999999999999" customHeight="1">
      <c r="A227" s="51" t="s">
        <v>142</v>
      </c>
      <c r="B227" s="52" t="s">
        <v>47</v>
      </c>
      <c r="C227" s="53" t="s">
        <v>143</v>
      </c>
      <c r="D227" s="62" t="s">
        <v>41</v>
      </c>
      <c r="E227" s="687">
        <v>2027060000</v>
      </c>
      <c r="F227" s="1106">
        <v>22692000</v>
      </c>
      <c r="G227" s="1106"/>
      <c r="H227" s="1106">
        <v>279206000</v>
      </c>
      <c r="I227" s="1106">
        <v>1697201000</v>
      </c>
      <c r="J227" s="1106">
        <v>27961000</v>
      </c>
      <c r="K227" s="1106">
        <v>0</v>
      </c>
      <c r="L227" s="1106">
        <v>0</v>
      </c>
      <c r="M227" s="1110">
        <v>0</v>
      </c>
      <c r="N227" s="44"/>
      <c r="O227" s="44"/>
    </row>
    <row r="228" spans="1:15" ht="18.399999999999999" customHeight="1">
      <c r="A228" s="51"/>
      <c r="B228" s="52"/>
      <c r="C228" s="53" t="s">
        <v>4</v>
      </c>
      <c r="D228" s="62" t="s">
        <v>42</v>
      </c>
      <c r="E228" s="687">
        <v>0</v>
      </c>
      <c r="F228" s="1100">
        <v>0</v>
      </c>
      <c r="G228" s="1100"/>
      <c r="H228" s="1100">
        <v>0</v>
      </c>
      <c r="I228" s="1100">
        <v>0</v>
      </c>
      <c r="J228" s="1100">
        <v>0</v>
      </c>
      <c r="K228" s="1100">
        <v>0</v>
      </c>
      <c r="L228" s="1100">
        <v>0</v>
      </c>
      <c r="M228" s="1109">
        <v>0</v>
      </c>
      <c r="N228" s="44"/>
      <c r="O228" s="44"/>
    </row>
    <row r="229" spans="1:15" ht="18.399999999999999" customHeight="1">
      <c r="A229" s="56"/>
      <c r="B229" s="52"/>
      <c r="C229" s="53" t="s">
        <v>4</v>
      </c>
      <c r="D229" s="62" t="s">
        <v>43</v>
      </c>
      <c r="E229" s="687">
        <v>451312075.06</v>
      </c>
      <c r="F229" s="1100">
        <v>18464030</v>
      </c>
      <c r="G229" s="1100"/>
      <c r="H229" s="1100">
        <v>-530122.63</v>
      </c>
      <c r="I229" s="1100">
        <v>432418483.82999998</v>
      </c>
      <c r="J229" s="1100">
        <v>650090.88</v>
      </c>
      <c r="K229" s="1100">
        <v>0</v>
      </c>
      <c r="L229" s="1100">
        <v>0</v>
      </c>
      <c r="M229" s="1109">
        <v>309592.98</v>
      </c>
      <c r="N229" s="44"/>
      <c r="O229" s="44"/>
    </row>
    <row r="230" spans="1:15" ht="18.399999999999999" customHeight="1">
      <c r="A230" s="56"/>
      <c r="B230" s="52"/>
      <c r="C230" s="53" t="s">
        <v>4</v>
      </c>
      <c r="D230" s="62" t="s">
        <v>44</v>
      </c>
      <c r="E230" s="174">
        <v>0.22264366869258928</v>
      </c>
      <c r="F230" s="174">
        <v>0.81368015159527585</v>
      </c>
      <c r="G230" s="174"/>
      <c r="H230" s="174">
        <v>-1.8986792189279601E-3</v>
      </c>
      <c r="I230" s="174">
        <v>0.25478330723939002</v>
      </c>
      <c r="J230" s="174">
        <v>2.324991523908301E-2</v>
      </c>
      <c r="K230" s="174">
        <v>0</v>
      </c>
      <c r="L230" s="174">
        <v>0</v>
      </c>
      <c r="M230" s="274">
        <v>0</v>
      </c>
      <c r="N230" s="44"/>
      <c r="O230" s="44"/>
    </row>
    <row r="231" spans="1:15" ht="18.399999999999999" customHeight="1">
      <c r="A231" s="58"/>
      <c r="B231" s="59"/>
      <c r="C231" s="60" t="s">
        <v>4</v>
      </c>
      <c r="D231" s="64" t="s">
        <v>45</v>
      </c>
      <c r="E231" s="175">
        <v>0</v>
      </c>
      <c r="F231" s="175">
        <v>0</v>
      </c>
      <c r="G231" s="175"/>
      <c r="H231" s="175">
        <v>0</v>
      </c>
      <c r="I231" s="175">
        <v>0</v>
      </c>
      <c r="J231" s="175">
        <v>0</v>
      </c>
      <c r="K231" s="175">
        <v>0</v>
      </c>
      <c r="L231" s="175">
        <v>0</v>
      </c>
      <c r="M231" s="275">
        <v>0</v>
      </c>
      <c r="N231" s="44"/>
      <c r="O231" s="44"/>
    </row>
    <row r="232" spans="1:15" ht="18.399999999999999" customHeight="1">
      <c r="A232" s="51" t="s">
        <v>144</v>
      </c>
      <c r="B232" s="52" t="s">
        <v>47</v>
      </c>
      <c r="C232" s="53" t="s">
        <v>145</v>
      </c>
      <c r="D232" s="62" t="s">
        <v>41</v>
      </c>
      <c r="E232" s="687">
        <v>5216246000</v>
      </c>
      <c r="F232" s="1106">
        <v>2338370000</v>
      </c>
      <c r="G232" s="1106"/>
      <c r="H232" s="1106">
        <v>3102000</v>
      </c>
      <c r="I232" s="1106">
        <v>1665967000</v>
      </c>
      <c r="J232" s="1106">
        <v>913593000</v>
      </c>
      <c r="K232" s="1106">
        <v>0</v>
      </c>
      <c r="L232" s="1106">
        <v>0</v>
      </c>
      <c r="M232" s="1110">
        <v>295214000</v>
      </c>
      <c r="N232" s="44"/>
      <c r="O232" s="44"/>
    </row>
    <row r="233" spans="1:15" ht="18.399999999999999" customHeight="1">
      <c r="A233" s="56"/>
      <c r="B233" s="52"/>
      <c r="C233" s="53" t="s">
        <v>4</v>
      </c>
      <c r="D233" s="62" t="s">
        <v>42</v>
      </c>
      <c r="E233" s="687">
        <v>0</v>
      </c>
      <c r="F233" s="1100">
        <v>0</v>
      </c>
      <c r="G233" s="1100"/>
      <c r="H233" s="1100">
        <v>0</v>
      </c>
      <c r="I233" s="1100">
        <v>0</v>
      </c>
      <c r="J233" s="1100">
        <v>0</v>
      </c>
      <c r="K233" s="1100">
        <v>0</v>
      </c>
      <c r="L233" s="1100">
        <v>0</v>
      </c>
      <c r="M233" s="1109">
        <v>0</v>
      </c>
      <c r="N233" s="44"/>
      <c r="O233" s="44"/>
    </row>
    <row r="234" spans="1:15" ht="18.399999999999999" customHeight="1">
      <c r="A234" s="56"/>
      <c r="B234" s="52"/>
      <c r="C234" s="53" t="s">
        <v>4</v>
      </c>
      <c r="D234" s="62" t="s">
        <v>43</v>
      </c>
      <c r="E234" s="687">
        <v>841533100.42000008</v>
      </c>
      <c r="F234" s="1100">
        <v>401131045.5</v>
      </c>
      <c r="G234" s="1100"/>
      <c r="H234" s="1100">
        <v>247970.6</v>
      </c>
      <c r="I234" s="1100">
        <v>369822555.87999994</v>
      </c>
      <c r="J234" s="1100">
        <v>19620806.579999998</v>
      </c>
      <c r="K234" s="1100">
        <v>0</v>
      </c>
      <c r="L234" s="1100">
        <v>0</v>
      </c>
      <c r="M234" s="1109">
        <v>50710721.859999999</v>
      </c>
      <c r="N234" s="44"/>
      <c r="O234" s="44"/>
    </row>
    <row r="235" spans="1:15" ht="18.399999999999999" customHeight="1">
      <c r="A235" s="56"/>
      <c r="B235" s="52"/>
      <c r="C235" s="53" t="s">
        <v>4</v>
      </c>
      <c r="D235" s="62" t="s">
        <v>44</v>
      </c>
      <c r="E235" s="174">
        <v>0.16132925870827414</v>
      </c>
      <c r="F235" s="174">
        <v>0.17154301735824529</v>
      </c>
      <c r="G235" s="174"/>
      <c r="H235" s="174">
        <v>7.9938942617666028E-2</v>
      </c>
      <c r="I235" s="174">
        <v>0.22198672355454815</v>
      </c>
      <c r="J235" s="174">
        <v>2.1476529023317821E-2</v>
      </c>
      <c r="K235" s="174">
        <v>0</v>
      </c>
      <c r="L235" s="174">
        <v>0</v>
      </c>
      <c r="M235" s="274">
        <v>0.17177614157865143</v>
      </c>
      <c r="N235" s="44"/>
      <c r="O235" s="44"/>
    </row>
    <row r="236" spans="1:15" ht="18.399999999999999" customHeight="1">
      <c r="A236" s="58"/>
      <c r="B236" s="59"/>
      <c r="C236" s="60" t="s">
        <v>4</v>
      </c>
      <c r="D236" s="64" t="s">
        <v>45</v>
      </c>
      <c r="E236" s="175">
        <v>0</v>
      </c>
      <c r="F236" s="175">
        <v>0</v>
      </c>
      <c r="G236" s="175"/>
      <c r="H236" s="175">
        <v>0</v>
      </c>
      <c r="I236" s="175">
        <v>0</v>
      </c>
      <c r="J236" s="175">
        <v>0</v>
      </c>
      <c r="K236" s="175">
        <v>0</v>
      </c>
      <c r="L236" s="175">
        <v>0</v>
      </c>
      <c r="M236" s="275">
        <v>0</v>
      </c>
      <c r="N236" s="44"/>
      <c r="O236" s="44"/>
    </row>
    <row r="237" spans="1:15" ht="18.399999999999999" customHeight="1">
      <c r="A237" s="51" t="s">
        <v>146</v>
      </c>
      <c r="B237" s="52" t="s">
        <v>47</v>
      </c>
      <c r="C237" s="53" t="s">
        <v>147</v>
      </c>
      <c r="D237" s="62" t="s">
        <v>41</v>
      </c>
      <c r="E237" s="687">
        <v>333698000</v>
      </c>
      <c r="F237" s="1106">
        <v>268204000</v>
      </c>
      <c r="G237" s="1106"/>
      <c r="H237" s="1106">
        <v>17000</v>
      </c>
      <c r="I237" s="1106">
        <v>37600000</v>
      </c>
      <c r="J237" s="1106">
        <v>850000</v>
      </c>
      <c r="K237" s="1106">
        <v>0</v>
      </c>
      <c r="L237" s="1106">
        <v>0</v>
      </c>
      <c r="M237" s="1110">
        <v>27027000</v>
      </c>
      <c r="N237" s="44"/>
      <c r="O237" s="44"/>
    </row>
    <row r="238" spans="1:15" ht="18" customHeight="1">
      <c r="A238" s="51"/>
      <c r="B238" s="52"/>
      <c r="C238" s="53" t="s">
        <v>4</v>
      </c>
      <c r="D238" s="62" t="s">
        <v>42</v>
      </c>
      <c r="E238" s="687">
        <v>0</v>
      </c>
      <c r="F238" s="1100">
        <v>0</v>
      </c>
      <c r="G238" s="1100"/>
      <c r="H238" s="1100">
        <v>0</v>
      </c>
      <c r="I238" s="1100">
        <v>0</v>
      </c>
      <c r="J238" s="1100">
        <v>0</v>
      </c>
      <c r="K238" s="1100">
        <v>0</v>
      </c>
      <c r="L238" s="1100">
        <v>0</v>
      </c>
      <c r="M238" s="1109">
        <v>0</v>
      </c>
      <c r="N238" s="44"/>
      <c r="O238" s="44"/>
    </row>
    <row r="239" spans="1:15" ht="18.399999999999999" customHeight="1">
      <c r="A239" s="56"/>
      <c r="B239" s="52"/>
      <c r="C239" s="53" t="s">
        <v>4</v>
      </c>
      <c r="D239" s="62" t="s">
        <v>43</v>
      </c>
      <c r="E239" s="687">
        <v>119403093.48999999</v>
      </c>
      <c r="F239" s="1100">
        <v>112084000</v>
      </c>
      <c r="G239" s="1100"/>
      <c r="H239" s="1100">
        <v>1800</v>
      </c>
      <c r="I239" s="1100">
        <v>6240246.0800000001</v>
      </c>
      <c r="J239" s="1100">
        <v>0</v>
      </c>
      <c r="K239" s="1100">
        <v>0</v>
      </c>
      <c r="L239" s="1100">
        <v>0</v>
      </c>
      <c r="M239" s="1109">
        <v>1077047.4099999999</v>
      </c>
      <c r="N239" s="44"/>
      <c r="O239" s="44"/>
    </row>
    <row r="240" spans="1:15" ht="18.399999999999999" customHeight="1">
      <c r="A240" s="56"/>
      <c r="B240" s="52"/>
      <c r="C240" s="53" t="s">
        <v>4</v>
      </c>
      <c r="D240" s="62" t="s">
        <v>44</v>
      </c>
      <c r="E240" s="174">
        <v>0.35781782776642351</v>
      </c>
      <c r="F240" s="174">
        <v>0.41790577321740169</v>
      </c>
      <c r="G240" s="174"/>
      <c r="H240" s="174">
        <v>0.10588235294117647</v>
      </c>
      <c r="I240" s="174">
        <v>0.1659639914893617</v>
      </c>
      <c r="J240" s="174">
        <v>0</v>
      </c>
      <c r="K240" s="174">
        <v>0</v>
      </c>
      <c r="L240" s="174">
        <v>0</v>
      </c>
      <c r="M240" s="274">
        <v>3.9850794020794014E-2</v>
      </c>
      <c r="N240" s="44"/>
      <c r="O240" s="44"/>
    </row>
    <row r="241" spans="1:15" ht="18.399999999999999" customHeight="1">
      <c r="A241" s="58"/>
      <c r="B241" s="59"/>
      <c r="C241" s="60" t="s">
        <v>4</v>
      </c>
      <c r="D241" s="64" t="s">
        <v>45</v>
      </c>
      <c r="E241" s="175">
        <v>0</v>
      </c>
      <c r="F241" s="175">
        <v>0</v>
      </c>
      <c r="G241" s="175"/>
      <c r="H241" s="175">
        <v>0</v>
      </c>
      <c r="I241" s="175">
        <v>0</v>
      </c>
      <c r="J241" s="175">
        <v>0</v>
      </c>
      <c r="K241" s="175">
        <v>0</v>
      </c>
      <c r="L241" s="175">
        <v>0</v>
      </c>
      <c r="M241" s="275">
        <v>0</v>
      </c>
      <c r="N241" s="44"/>
      <c r="O241" s="44"/>
    </row>
    <row r="242" spans="1:15" ht="18.399999999999999" customHeight="1">
      <c r="A242" s="51" t="s">
        <v>148</v>
      </c>
      <c r="B242" s="52" t="s">
        <v>47</v>
      </c>
      <c r="C242" s="53" t="s">
        <v>149</v>
      </c>
      <c r="D242" s="62" t="s">
        <v>41</v>
      </c>
      <c r="E242" s="687">
        <v>732363000</v>
      </c>
      <c r="F242" s="1106">
        <v>694716000</v>
      </c>
      <c r="G242" s="1106"/>
      <c r="H242" s="1106">
        <v>94000</v>
      </c>
      <c r="I242" s="1106">
        <v>36083000</v>
      </c>
      <c r="J242" s="1106">
        <v>1470000</v>
      </c>
      <c r="K242" s="1106">
        <v>0</v>
      </c>
      <c r="L242" s="1106">
        <v>0</v>
      </c>
      <c r="M242" s="1110">
        <v>0</v>
      </c>
      <c r="N242" s="44"/>
      <c r="O242" s="44"/>
    </row>
    <row r="243" spans="1:15" ht="18.399999999999999" customHeight="1">
      <c r="A243" s="51"/>
      <c r="B243" s="52"/>
      <c r="C243" s="53" t="s">
        <v>4</v>
      </c>
      <c r="D243" s="62" t="s">
        <v>42</v>
      </c>
      <c r="E243" s="687">
        <v>0</v>
      </c>
      <c r="F243" s="1100">
        <v>0</v>
      </c>
      <c r="G243" s="1100"/>
      <c r="H243" s="1100">
        <v>0</v>
      </c>
      <c r="I243" s="1100">
        <v>0</v>
      </c>
      <c r="J243" s="1100">
        <v>0</v>
      </c>
      <c r="K243" s="1100">
        <v>0</v>
      </c>
      <c r="L243" s="1100">
        <v>0</v>
      </c>
      <c r="M243" s="1109">
        <v>0</v>
      </c>
      <c r="N243" s="44"/>
      <c r="O243" s="44"/>
    </row>
    <row r="244" spans="1:15" ht="18.399999999999999" customHeight="1">
      <c r="A244" s="56"/>
      <c r="B244" s="52"/>
      <c r="C244" s="53" t="s">
        <v>4</v>
      </c>
      <c r="D244" s="62" t="s">
        <v>43</v>
      </c>
      <c r="E244" s="687">
        <v>81316383.339999989</v>
      </c>
      <c r="F244" s="1100">
        <v>76193653.909999996</v>
      </c>
      <c r="G244" s="1100"/>
      <c r="H244" s="1100">
        <v>9889.7999999999993</v>
      </c>
      <c r="I244" s="1100">
        <v>5112839.6300000008</v>
      </c>
      <c r="J244" s="1100">
        <v>0</v>
      </c>
      <c r="K244" s="1100">
        <v>0</v>
      </c>
      <c r="L244" s="1100">
        <v>0</v>
      </c>
      <c r="M244" s="1109">
        <v>0</v>
      </c>
      <c r="N244" s="44"/>
      <c r="O244" s="44"/>
    </row>
    <row r="245" spans="1:15" ht="18.399999999999999" customHeight="1">
      <c r="A245" s="56"/>
      <c r="B245" s="52"/>
      <c r="C245" s="53" t="s">
        <v>4</v>
      </c>
      <c r="D245" s="62" t="s">
        <v>44</v>
      </c>
      <c r="E245" s="174">
        <v>0.11103289398836368</v>
      </c>
      <c r="F245" s="174">
        <v>0.10967597393755145</v>
      </c>
      <c r="G245" s="174"/>
      <c r="H245" s="174">
        <v>0.10521063829787233</v>
      </c>
      <c r="I245" s="174">
        <v>0.14169663359476764</v>
      </c>
      <c r="J245" s="717">
        <v>0</v>
      </c>
      <c r="K245" s="174">
        <v>0</v>
      </c>
      <c r="L245" s="174">
        <v>0</v>
      </c>
      <c r="M245" s="274">
        <v>0</v>
      </c>
      <c r="N245" s="44"/>
      <c r="O245" s="44"/>
    </row>
    <row r="246" spans="1:15" ht="18.399999999999999" customHeight="1">
      <c r="A246" s="58"/>
      <c r="B246" s="59"/>
      <c r="C246" s="60" t="s">
        <v>4</v>
      </c>
      <c r="D246" s="64" t="s">
        <v>45</v>
      </c>
      <c r="E246" s="175">
        <v>0</v>
      </c>
      <c r="F246" s="175">
        <v>0</v>
      </c>
      <c r="G246" s="175"/>
      <c r="H246" s="175">
        <v>0</v>
      </c>
      <c r="I246" s="175">
        <v>0</v>
      </c>
      <c r="J246" s="175">
        <v>0</v>
      </c>
      <c r="K246" s="175">
        <v>0</v>
      </c>
      <c r="L246" s="175">
        <v>0</v>
      </c>
      <c r="M246" s="275">
        <v>0</v>
      </c>
      <c r="N246" s="44"/>
      <c r="O246" s="44"/>
    </row>
    <row r="247" spans="1:15" ht="18.399999999999999" customHeight="1">
      <c r="A247" s="51" t="s">
        <v>150</v>
      </c>
      <c r="B247" s="52" t="s">
        <v>47</v>
      </c>
      <c r="C247" s="53" t="s">
        <v>151</v>
      </c>
      <c r="D247" s="62" t="s">
        <v>41</v>
      </c>
      <c r="E247" s="687">
        <v>37236000</v>
      </c>
      <c r="F247" s="1106">
        <v>0</v>
      </c>
      <c r="G247" s="1106"/>
      <c r="H247" s="1106">
        <v>14000</v>
      </c>
      <c r="I247" s="1106">
        <v>31039000</v>
      </c>
      <c r="J247" s="1106">
        <v>350000</v>
      </c>
      <c r="K247" s="1106">
        <v>0</v>
      </c>
      <c r="L247" s="1106">
        <v>0</v>
      </c>
      <c r="M247" s="1110">
        <v>5833000</v>
      </c>
      <c r="N247" s="44"/>
      <c r="O247" s="44"/>
    </row>
    <row r="248" spans="1:15" ht="18.399999999999999" customHeight="1">
      <c r="A248" s="56"/>
      <c r="B248" s="52"/>
      <c r="C248" s="53" t="s">
        <v>4</v>
      </c>
      <c r="D248" s="62" t="s">
        <v>42</v>
      </c>
      <c r="E248" s="687">
        <v>0</v>
      </c>
      <c r="F248" s="1100">
        <v>0</v>
      </c>
      <c r="G248" s="1100"/>
      <c r="H248" s="1100">
        <v>0</v>
      </c>
      <c r="I248" s="1100">
        <v>0</v>
      </c>
      <c r="J248" s="1100">
        <v>0</v>
      </c>
      <c r="K248" s="1100">
        <v>0</v>
      </c>
      <c r="L248" s="1100">
        <v>0</v>
      </c>
      <c r="M248" s="1109">
        <v>0</v>
      </c>
      <c r="N248" s="44"/>
      <c r="O248" s="44"/>
    </row>
    <row r="249" spans="1:15" ht="18.399999999999999" customHeight="1">
      <c r="A249" s="56"/>
      <c r="B249" s="52"/>
      <c r="C249" s="53" t="s">
        <v>4</v>
      </c>
      <c r="D249" s="62" t="s">
        <v>43</v>
      </c>
      <c r="E249" s="687">
        <v>6231438.9699999988</v>
      </c>
      <c r="F249" s="1100">
        <v>0</v>
      </c>
      <c r="G249" s="1100"/>
      <c r="H249" s="1100">
        <v>3240</v>
      </c>
      <c r="I249" s="1100">
        <v>5465723.1599999992</v>
      </c>
      <c r="J249" s="1100">
        <v>0</v>
      </c>
      <c r="K249" s="1100">
        <v>0</v>
      </c>
      <c r="L249" s="1100">
        <v>0</v>
      </c>
      <c r="M249" s="1109">
        <v>762475.80999999994</v>
      </c>
      <c r="N249" s="44"/>
      <c r="O249" s="44"/>
    </row>
    <row r="250" spans="1:15" ht="18.399999999999999" customHeight="1">
      <c r="A250" s="56"/>
      <c r="B250" s="52"/>
      <c r="C250" s="53" t="s">
        <v>4</v>
      </c>
      <c r="D250" s="62" t="s">
        <v>44</v>
      </c>
      <c r="E250" s="174">
        <v>0.16734984880223436</v>
      </c>
      <c r="F250" s="174">
        <v>0</v>
      </c>
      <c r="G250" s="174"/>
      <c r="H250" s="174">
        <v>0.23142857142857143</v>
      </c>
      <c r="I250" s="174">
        <v>0.17609211508102707</v>
      </c>
      <c r="J250" s="174">
        <v>0</v>
      </c>
      <c r="K250" s="174">
        <v>0</v>
      </c>
      <c r="L250" s="174">
        <v>0</v>
      </c>
      <c r="M250" s="274">
        <v>0.13071760843476768</v>
      </c>
      <c r="N250" s="44"/>
      <c r="O250" s="44"/>
    </row>
    <row r="251" spans="1:15" ht="18.399999999999999" customHeight="1">
      <c r="A251" s="58"/>
      <c r="B251" s="59"/>
      <c r="C251" s="60" t="s">
        <v>4</v>
      </c>
      <c r="D251" s="64" t="s">
        <v>45</v>
      </c>
      <c r="E251" s="175">
        <v>0</v>
      </c>
      <c r="F251" s="175">
        <v>0</v>
      </c>
      <c r="G251" s="175"/>
      <c r="H251" s="175">
        <v>0</v>
      </c>
      <c r="I251" s="175">
        <v>0</v>
      </c>
      <c r="J251" s="175">
        <v>0</v>
      </c>
      <c r="K251" s="175">
        <v>0</v>
      </c>
      <c r="L251" s="175">
        <v>0</v>
      </c>
      <c r="M251" s="275">
        <v>0</v>
      </c>
      <c r="N251" s="44"/>
      <c r="O251" s="44"/>
    </row>
    <row r="252" spans="1:15" ht="18.399999999999999" customHeight="1">
      <c r="A252" s="51" t="s">
        <v>152</v>
      </c>
      <c r="B252" s="52" t="s">
        <v>47</v>
      </c>
      <c r="C252" s="53" t="s">
        <v>153</v>
      </c>
      <c r="D252" s="62" t="s">
        <v>41</v>
      </c>
      <c r="E252" s="687">
        <v>52988000</v>
      </c>
      <c r="F252" s="1106">
        <v>0</v>
      </c>
      <c r="G252" s="1106"/>
      <c r="H252" s="1106">
        <v>10000</v>
      </c>
      <c r="I252" s="1106">
        <v>52378000</v>
      </c>
      <c r="J252" s="1106">
        <v>600000</v>
      </c>
      <c r="K252" s="1106">
        <v>0</v>
      </c>
      <c r="L252" s="1106">
        <v>0</v>
      </c>
      <c r="M252" s="1110">
        <v>0</v>
      </c>
      <c r="N252" s="44"/>
      <c r="O252" s="44"/>
    </row>
    <row r="253" spans="1:15" ht="18.399999999999999" customHeight="1">
      <c r="A253" s="56"/>
      <c r="B253" s="52"/>
      <c r="C253" s="53" t="s">
        <v>4</v>
      </c>
      <c r="D253" s="62" t="s">
        <v>42</v>
      </c>
      <c r="E253" s="687">
        <v>0</v>
      </c>
      <c r="F253" s="1100">
        <v>0</v>
      </c>
      <c r="G253" s="1100"/>
      <c r="H253" s="1100">
        <v>0</v>
      </c>
      <c r="I253" s="1100">
        <v>0</v>
      </c>
      <c r="J253" s="1100">
        <v>0</v>
      </c>
      <c r="K253" s="1100">
        <v>0</v>
      </c>
      <c r="L253" s="1100">
        <v>0</v>
      </c>
      <c r="M253" s="1109">
        <v>0</v>
      </c>
      <c r="N253" s="44"/>
      <c r="O253" s="44"/>
    </row>
    <row r="254" spans="1:15" ht="18.399999999999999" customHeight="1">
      <c r="A254" s="56"/>
      <c r="B254" s="52"/>
      <c r="C254" s="53" t="s">
        <v>4</v>
      </c>
      <c r="D254" s="62" t="s">
        <v>43</v>
      </c>
      <c r="E254" s="687">
        <v>7792370.46</v>
      </c>
      <c r="F254" s="1100">
        <v>0</v>
      </c>
      <c r="G254" s="1100"/>
      <c r="H254" s="1100">
        <v>1229</v>
      </c>
      <c r="I254" s="1100">
        <v>7791141.46</v>
      </c>
      <c r="J254" s="1100">
        <v>0</v>
      </c>
      <c r="K254" s="1100">
        <v>0</v>
      </c>
      <c r="L254" s="1100">
        <v>0</v>
      </c>
      <c r="M254" s="1109">
        <v>0</v>
      </c>
      <c r="N254" s="44"/>
      <c r="O254" s="44"/>
    </row>
    <row r="255" spans="1:15" ht="18" customHeight="1">
      <c r="A255" s="56"/>
      <c r="B255" s="52"/>
      <c r="C255" s="53" t="s">
        <v>4</v>
      </c>
      <c r="D255" s="62" t="s">
        <v>44</v>
      </c>
      <c r="E255" s="174">
        <v>0.14705915414810899</v>
      </c>
      <c r="F255" s="174">
        <v>0</v>
      </c>
      <c r="G255" s="174"/>
      <c r="H255" s="174">
        <v>0.1229</v>
      </c>
      <c r="I255" s="174">
        <v>0.14874835732559472</v>
      </c>
      <c r="J255" s="174">
        <v>0</v>
      </c>
      <c r="K255" s="174">
        <v>0</v>
      </c>
      <c r="L255" s="174">
        <v>0</v>
      </c>
      <c r="M255" s="274">
        <v>0</v>
      </c>
      <c r="N255" s="44"/>
      <c r="O255" s="44"/>
    </row>
    <row r="256" spans="1:15" ht="18.399999999999999" customHeight="1">
      <c r="A256" s="58"/>
      <c r="B256" s="59"/>
      <c r="C256" s="60" t="s">
        <v>4</v>
      </c>
      <c r="D256" s="61" t="s">
        <v>45</v>
      </c>
      <c r="E256" s="276">
        <v>0</v>
      </c>
      <c r="F256" s="175">
        <v>0</v>
      </c>
      <c r="G256" s="175"/>
      <c r="H256" s="175">
        <v>0</v>
      </c>
      <c r="I256" s="175">
        <v>0</v>
      </c>
      <c r="J256" s="175">
        <v>0</v>
      </c>
      <c r="K256" s="175">
        <v>0</v>
      </c>
      <c r="L256" s="175">
        <v>0</v>
      </c>
      <c r="M256" s="275">
        <v>0</v>
      </c>
      <c r="N256" s="44"/>
      <c r="O256" s="44"/>
    </row>
    <row r="257" spans="1:15" ht="18.399999999999999" customHeight="1">
      <c r="A257" s="51" t="s">
        <v>154</v>
      </c>
      <c r="B257" s="52" t="s">
        <v>47</v>
      </c>
      <c r="C257" s="53" t="s">
        <v>155</v>
      </c>
      <c r="D257" s="54" t="s">
        <v>41</v>
      </c>
      <c r="E257" s="687">
        <v>16914000</v>
      </c>
      <c r="F257" s="1106">
        <v>0</v>
      </c>
      <c r="G257" s="1106"/>
      <c r="H257" s="1106">
        <v>3893000</v>
      </c>
      <c r="I257" s="1106">
        <v>12511000</v>
      </c>
      <c r="J257" s="1106">
        <v>510000</v>
      </c>
      <c r="K257" s="1106">
        <v>0</v>
      </c>
      <c r="L257" s="1106">
        <v>0</v>
      </c>
      <c r="M257" s="1110">
        <v>0</v>
      </c>
      <c r="N257" s="44"/>
      <c r="O257" s="44"/>
    </row>
    <row r="258" spans="1:15" ht="18.399999999999999" customHeight="1">
      <c r="A258" s="56"/>
      <c r="B258" s="52"/>
      <c r="C258" s="53" t="s">
        <v>4</v>
      </c>
      <c r="D258" s="62" t="s">
        <v>42</v>
      </c>
      <c r="E258" s="687">
        <v>0</v>
      </c>
      <c r="F258" s="1100">
        <v>0</v>
      </c>
      <c r="G258" s="1100"/>
      <c r="H258" s="1100">
        <v>0</v>
      </c>
      <c r="I258" s="1100">
        <v>0</v>
      </c>
      <c r="J258" s="1100">
        <v>0</v>
      </c>
      <c r="K258" s="1100">
        <v>0</v>
      </c>
      <c r="L258" s="1100">
        <v>0</v>
      </c>
      <c r="M258" s="1109">
        <v>0</v>
      </c>
      <c r="N258" s="44"/>
      <c r="O258" s="44"/>
    </row>
    <row r="259" spans="1:15" ht="18.399999999999999" customHeight="1">
      <c r="A259" s="56"/>
      <c r="B259" s="52"/>
      <c r="C259" s="53" t="s">
        <v>4</v>
      </c>
      <c r="D259" s="62" t="s">
        <v>43</v>
      </c>
      <c r="E259" s="687">
        <v>2014209.7399999998</v>
      </c>
      <c r="F259" s="1100">
        <v>0</v>
      </c>
      <c r="G259" s="1100"/>
      <c r="H259" s="1100">
        <v>497163.4</v>
      </c>
      <c r="I259" s="1100">
        <v>1517046.3399999999</v>
      </c>
      <c r="J259" s="1100">
        <v>0</v>
      </c>
      <c r="K259" s="1100">
        <v>0</v>
      </c>
      <c r="L259" s="1100">
        <v>0</v>
      </c>
      <c r="M259" s="1109">
        <v>0</v>
      </c>
      <c r="N259" s="44"/>
      <c r="O259" s="44"/>
    </row>
    <row r="260" spans="1:15" ht="18.399999999999999" customHeight="1">
      <c r="A260" s="56"/>
      <c r="B260" s="52"/>
      <c r="C260" s="53" t="s">
        <v>4</v>
      </c>
      <c r="D260" s="62" t="s">
        <v>44</v>
      </c>
      <c r="E260" s="174">
        <v>0.11908535769185288</v>
      </c>
      <c r="F260" s="174">
        <v>0</v>
      </c>
      <c r="G260" s="174"/>
      <c r="H260" s="174">
        <v>0.12770701258669406</v>
      </c>
      <c r="I260" s="174">
        <v>0.1212570010390856</v>
      </c>
      <c r="J260" s="174">
        <v>0</v>
      </c>
      <c r="K260" s="174">
        <v>0</v>
      </c>
      <c r="L260" s="174">
        <v>0</v>
      </c>
      <c r="M260" s="274">
        <v>0</v>
      </c>
      <c r="N260" s="44"/>
      <c r="O260" s="44"/>
    </row>
    <row r="261" spans="1:15" ht="18.399999999999999" customHeight="1">
      <c r="A261" s="58"/>
      <c r="B261" s="59"/>
      <c r="C261" s="60" t="s">
        <v>4</v>
      </c>
      <c r="D261" s="64" t="s">
        <v>45</v>
      </c>
      <c r="E261" s="175">
        <v>0</v>
      </c>
      <c r="F261" s="175">
        <v>0</v>
      </c>
      <c r="G261" s="175"/>
      <c r="H261" s="175">
        <v>0</v>
      </c>
      <c r="I261" s="175">
        <v>0</v>
      </c>
      <c r="J261" s="175">
        <v>0</v>
      </c>
      <c r="K261" s="175">
        <v>0</v>
      </c>
      <c r="L261" s="175">
        <v>0</v>
      </c>
      <c r="M261" s="275">
        <v>0</v>
      </c>
      <c r="N261" s="44"/>
      <c r="O261" s="44"/>
    </row>
    <row r="262" spans="1:15" ht="18.399999999999999" customHeight="1">
      <c r="A262" s="51" t="s">
        <v>156</v>
      </c>
      <c r="B262" s="52" t="s">
        <v>47</v>
      </c>
      <c r="C262" s="53" t="s">
        <v>157</v>
      </c>
      <c r="D262" s="62" t="s">
        <v>41</v>
      </c>
      <c r="E262" s="687">
        <v>94511000</v>
      </c>
      <c r="F262" s="1106">
        <v>2675000</v>
      </c>
      <c r="G262" s="1106"/>
      <c r="H262" s="1106">
        <v>477000</v>
      </c>
      <c r="I262" s="1106">
        <v>81605000</v>
      </c>
      <c r="J262" s="1106">
        <v>5000000</v>
      </c>
      <c r="K262" s="1106">
        <v>0</v>
      </c>
      <c r="L262" s="1106">
        <v>0</v>
      </c>
      <c r="M262" s="1110">
        <v>4754000</v>
      </c>
    </row>
    <row r="263" spans="1:15" ht="18.399999999999999" customHeight="1">
      <c r="A263" s="56"/>
      <c r="B263" s="52"/>
      <c r="C263" s="53" t="s">
        <v>158</v>
      </c>
      <c r="D263" s="62" t="s">
        <v>42</v>
      </c>
      <c r="E263" s="687">
        <v>0</v>
      </c>
      <c r="F263" s="1100">
        <v>0</v>
      </c>
      <c r="G263" s="1100"/>
      <c r="H263" s="1100">
        <v>0</v>
      </c>
      <c r="I263" s="1100">
        <v>0</v>
      </c>
      <c r="J263" s="1100">
        <v>0</v>
      </c>
      <c r="K263" s="1100">
        <v>0</v>
      </c>
      <c r="L263" s="1100">
        <v>0</v>
      </c>
      <c r="M263" s="1109">
        <v>0</v>
      </c>
    </row>
    <row r="264" spans="1:15" ht="18.399999999999999" customHeight="1">
      <c r="A264" s="56"/>
      <c r="B264" s="52"/>
      <c r="C264" s="53" t="s">
        <v>4</v>
      </c>
      <c r="D264" s="62" t="s">
        <v>43</v>
      </c>
      <c r="E264" s="687">
        <v>13170220.060000001</v>
      </c>
      <c r="F264" s="1100">
        <v>950000</v>
      </c>
      <c r="G264" s="1100"/>
      <c r="H264" s="1100">
        <v>54986.049999999996</v>
      </c>
      <c r="I264" s="1100">
        <v>11131451.220000001</v>
      </c>
      <c r="J264" s="1100">
        <v>16789.5</v>
      </c>
      <c r="K264" s="1100">
        <v>0</v>
      </c>
      <c r="L264" s="1100">
        <v>0</v>
      </c>
      <c r="M264" s="1109">
        <v>1016993.2899999999</v>
      </c>
    </row>
    <row r="265" spans="1:15" ht="18.399999999999999" customHeight="1">
      <c r="A265" s="56"/>
      <c r="B265" s="52"/>
      <c r="C265" s="53" t="s">
        <v>4</v>
      </c>
      <c r="D265" s="62" t="s">
        <v>44</v>
      </c>
      <c r="E265" s="174">
        <v>0.13935118726920676</v>
      </c>
      <c r="F265" s="174">
        <v>0.35514018691588783</v>
      </c>
      <c r="G265" s="174"/>
      <c r="H265" s="174">
        <v>0.11527473794549266</v>
      </c>
      <c r="I265" s="174">
        <v>0.13640648514184181</v>
      </c>
      <c r="J265" s="174">
        <v>3.3579E-3</v>
      </c>
      <c r="K265" s="174">
        <v>0</v>
      </c>
      <c r="L265" s="174">
        <v>0</v>
      </c>
      <c r="M265" s="274">
        <v>0.21392370424905341</v>
      </c>
    </row>
    <row r="266" spans="1:15" ht="18.399999999999999" customHeight="1">
      <c r="A266" s="58"/>
      <c r="B266" s="59"/>
      <c r="C266" s="60" t="s">
        <v>4</v>
      </c>
      <c r="D266" s="64" t="s">
        <v>45</v>
      </c>
      <c r="E266" s="175">
        <v>0</v>
      </c>
      <c r="F266" s="175">
        <v>0</v>
      </c>
      <c r="G266" s="175"/>
      <c r="H266" s="175">
        <v>0</v>
      </c>
      <c r="I266" s="175">
        <v>0</v>
      </c>
      <c r="J266" s="175">
        <v>0</v>
      </c>
      <c r="K266" s="175">
        <v>0</v>
      </c>
      <c r="L266" s="175">
        <v>0</v>
      </c>
      <c r="M266" s="275">
        <v>0</v>
      </c>
    </row>
    <row r="267" spans="1:15" ht="18.399999999999999" customHeight="1">
      <c r="A267" s="51" t="s">
        <v>159</v>
      </c>
      <c r="B267" s="52" t="s">
        <v>47</v>
      </c>
      <c r="C267" s="53" t="s">
        <v>160</v>
      </c>
      <c r="D267" s="62" t="s">
        <v>41</v>
      </c>
      <c r="E267" s="687">
        <v>55015000</v>
      </c>
      <c r="F267" s="1106">
        <v>2900000</v>
      </c>
      <c r="G267" s="1106"/>
      <c r="H267" s="1106">
        <v>29160000</v>
      </c>
      <c r="I267" s="1106">
        <v>22601000</v>
      </c>
      <c r="J267" s="1106">
        <v>354000</v>
      </c>
      <c r="K267" s="1106">
        <v>0</v>
      </c>
      <c r="L267" s="1106">
        <v>0</v>
      </c>
      <c r="M267" s="1110">
        <v>0</v>
      </c>
    </row>
    <row r="268" spans="1:15" ht="18.399999999999999" customHeight="1">
      <c r="A268" s="56"/>
      <c r="B268" s="52"/>
      <c r="C268" s="53" t="s">
        <v>161</v>
      </c>
      <c r="D268" s="62" t="s">
        <v>42</v>
      </c>
      <c r="E268" s="687">
        <v>0</v>
      </c>
      <c r="F268" s="1100">
        <v>0</v>
      </c>
      <c r="G268" s="1100"/>
      <c r="H268" s="1100">
        <v>0</v>
      </c>
      <c r="I268" s="1100">
        <v>0</v>
      </c>
      <c r="J268" s="1100">
        <v>0</v>
      </c>
      <c r="K268" s="1100">
        <v>0</v>
      </c>
      <c r="L268" s="1100">
        <v>0</v>
      </c>
      <c r="M268" s="1109">
        <v>0</v>
      </c>
    </row>
    <row r="269" spans="1:15" ht="18.399999999999999" customHeight="1">
      <c r="A269" s="56"/>
      <c r="B269" s="52"/>
      <c r="C269" s="53" t="s">
        <v>4</v>
      </c>
      <c r="D269" s="62" t="s">
        <v>43</v>
      </c>
      <c r="E269" s="687">
        <v>21297154.43</v>
      </c>
      <c r="F269" s="1100">
        <v>300000</v>
      </c>
      <c r="G269" s="1100"/>
      <c r="H269" s="1100">
        <v>17264749.809999999</v>
      </c>
      <c r="I269" s="1100">
        <v>3706246.21</v>
      </c>
      <c r="J269" s="1100">
        <v>26158.41</v>
      </c>
      <c r="K269" s="1100">
        <v>0</v>
      </c>
      <c r="L269" s="1100">
        <v>0</v>
      </c>
      <c r="M269" s="1109">
        <v>0</v>
      </c>
    </row>
    <row r="270" spans="1:15" ht="18.399999999999999" customHeight="1">
      <c r="A270" s="56"/>
      <c r="B270" s="52"/>
      <c r="C270" s="53" t="s">
        <v>4</v>
      </c>
      <c r="D270" s="62" t="s">
        <v>44</v>
      </c>
      <c r="E270" s="174">
        <v>0.38711541270562572</v>
      </c>
      <c r="F270" s="174">
        <v>0.10344827586206896</v>
      </c>
      <c r="G270" s="174"/>
      <c r="H270" s="174">
        <v>0.59206960939643338</v>
      </c>
      <c r="I270" s="174">
        <v>0.16398593911773815</v>
      </c>
      <c r="J270" s="174">
        <v>7.3893813559322036E-2</v>
      </c>
      <c r="K270" s="174">
        <v>0</v>
      </c>
      <c r="L270" s="174">
        <v>0</v>
      </c>
      <c r="M270" s="274">
        <v>0</v>
      </c>
    </row>
    <row r="271" spans="1:15" ht="18.399999999999999" customHeight="1">
      <c r="A271" s="58"/>
      <c r="B271" s="59"/>
      <c r="C271" s="60" t="s">
        <v>4</v>
      </c>
      <c r="D271" s="64" t="s">
        <v>45</v>
      </c>
      <c r="E271" s="175">
        <v>0</v>
      </c>
      <c r="F271" s="175">
        <v>0</v>
      </c>
      <c r="G271" s="175"/>
      <c r="H271" s="175">
        <v>0</v>
      </c>
      <c r="I271" s="175">
        <v>0</v>
      </c>
      <c r="J271" s="175">
        <v>0</v>
      </c>
      <c r="K271" s="175">
        <v>0</v>
      </c>
      <c r="L271" s="175">
        <v>0</v>
      </c>
      <c r="M271" s="275">
        <v>0</v>
      </c>
    </row>
    <row r="272" spans="1:15" ht="18.399999999999999" customHeight="1">
      <c r="A272" s="51" t="s">
        <v>162</v>
      </c>
      <c r="B272" s="52" t="s">
        <v>47</v>
      </c>
      <c r="C272" s="53" t="s">
        <v>163</v>
      </c>
      <c r="D272" s="62" t="s">
        <v>41</v>
      </c>
      <c r="E272" s="687">
        <v>212984000</v>
      </c>
      <c r="F272" s="1106">
        <v>0</v>
      </c>
      <c r="G272" s="1106"/>
      <c r="H272" s="1106">
        <v>2673000</v>
      </c>
      <c r="I272" s="1106">
        <v>192384000</v>
      </c>
      <c r="J272" s="1106">
        <v>17927000</v>
      </c>
      <c r="K272" s="1106">
        <v>0</v>
      </c>
      <c r="L272" s="1106">
        <v>0</v>
      </c>
      <c r="M272" s="1110">
        <v>0</v>
      </c>
    </row>
    <row r="273" spans="1:13" ht="18.399999999999999" customHeight="1">
      <c r="A273" s="56"/>
      <c r="B273" s="52"/>
      <c r="C273" s="53" t="s">
        <v>4</v>
      </c>
      <c r="D273" s="62" t="s">
        <v>42</v>
      </c>
      <c r="E273" s="687">
        <v>0</v>
      </c>
      <c r="F273" s="1100">
        <v>0</v>
      </c>
      <c r="G273" s="1100"/>
      <c r="H273" s="1100">
        <v>0</v>
      </c>
      <c r="I273" s="1100">
        <v>0</v>
      </c>
      <c r="J273" s="1100">
        <v>0</v>
      </c>
      <c r="K273" s="1100">
        <v>0</v>
      </c>
      <c r="L273" s="1100">
        <v>0</v>
      </c>
      <c r="M273" s="1109">
        <v>0</v>
      </c>
    </row>
    <row r="274" spans="1:13" ht="18.399999999999999" customHeight="1">
      <c r="A274" s="56"/>
      <c r="B274" s="52"/>
      <c r="C274" s="53" t="s">
        <v>4</v>
      </c>
      <c r="D274" s="62" t="s">
        <v>43</v>
      </c>
      <c r="E274" s="687">
        <v>35267734.399999991</v>
      </c>
      <c r="F274" s="1100">
        <v>0</v>
      </c>
      <c r="G274" s="1100"/>
      <c r="H274" s="1100">
        <v>438947.68</v>
      </c>
      <c r="I274" s="1100">
        <v>34259105.61999999</v>
      </c>
      <c r="J274" s="1100">
        <v>569681.1</v>
      </c>
      <c r="K274" s="1100">
        <v>0</v>
      </c>
      <c r="L274" s="1100">
        <v>0</v>
      </c>
      <c r="M274" s="1109">
        <v>0</v>
      </c>
    </row>
    <row r="275" spans="1:13" ht="18.399999999999999" customHeight="1">
      <c r="A275" s="56"/>
      <c r="B275" s="52"/>
      <c r="C275" s="53" t="s">
        <v>4</v>
      </c>
      <c r="D275" s="62" t="s">
        <v>44</v>
      </c>
      <c r="E275" s="174">
        <v>0.16558865642489573</v>
      </c>
      <c r="F275" s="174">
        <v>0</v>
      </c>
      <c r="G275" s="174"/>
      <c r="H275" s="174">
        <v>0.16421536849981294</v>
      </c>
      <c r="I275" s="174">
        <v>0.1780766883940452</v>
      </c>
      <c r="J275" s="174">
        <v>3.1777826741786135E-2</v>
      </c>
      <c r="K275" s="174">
        <v>0</v>
      </c>
      <c r="L275" s="174">
        <v>0</v>
      </c>
      <c r="M275" s="274">
        <v>0</v>
      </c>
    </row>
    <row r="276" spans="1:13" ht="18.399999999999999" customHeight="1">
      <c r="A276" s="58"/>
      <c r="B276" s="59"/>
      <c r="C276" s="60" t="s">
        <v>4</v>
      </c>
      <c r="D276" s="64" t="s">
        <v>45</v>
      </c>
      <c r="E276" s="175">
        <v>0</v>
      </c>
      <c r="F276" s="175">
        <v>0</v>
      </c>
      <c r="G276" s="175"/>
      <c r="H276" s="175">
        <v>0</v>
      </c>
      <c r="I276" s="175">
        <v>0</v>
      </c>
      <c r="J276" s="175">
        <v>0</v>
      </c>
      <c r="K276" s="175">
        <v>0</v>
      </c>
      <c r="L276" s="175">
        <v>0</v>
      </c>
      <c r="M276" s="275">
        <v>0</v>
      </c>
    </row>
    <row r="277" spans="1:13" ht="18.399999999999999" customHeight="1">
      <c r="A277" s="51" t="s">
        <v>164</v>
      </c>
      <c r="B277" s="52" t="s">
        <v>47</v>
      </c>
      <c r="C277" s="53" t="s">
        <v>165</v>
      </c>
      <c r="D277" s="62" t="s">
        <v>41</v>
      </c>
      <c r="E277" s="687">
        <v>635306000</v>
      </c>
      <c r="F277" s="1106">
        <v>0</v>
      </c>
      <c r="G277" s="1106"/>
      <c r="H277" s="1106">
        <v>16636000</v>
      </c>
      <c r="I277" s="1106">
        <v>602757000</v>
      </c>
      <c r="J277" s="1106">
        <v>14659000</v>
      </c>
      <c r="K277" s="1106">
        <v>0</v>
      </c>
      <c r="L277" s="1106">
        <v>0</v>
      </c>
      <c r="M277" s="1110">
        <v>1254000</v>
      </c>
    </row>
    <row r="278" spans="1:13" ht="18.399999999999999" customHeight="1">
      <c r="A278" s="56"/>
      <c r="B278" s="52"/>
      <c r="C278" s="53" t="s">
        <v>166</v>
      </c>
      <c r="D278" s="62" t="s">
        <v>42</v>
      </c>
      <c r="E278" s="687">
        <v>0</v>
      </c>
      <c r="F278" s="1100">
        <v>0</v>
      </c>
      <c r="G278" s="1100"/>
      <c r="H278" s="1100">
        <v>0</v>
      </c>
      <c r="I278" s="1100">
        <v>0</v>
      </c>
      <c r="J278" s="1100">
        <v>0</v>
      </c>
      <c r="K278" s="1100">
        <v>0</v>
      </c>
      <c r="L278" s="1100">
        <v>0</v>
      </c>
      <c r="M278" s="1109">
        <v>0</v>
      </c>
    </row>
    <row r="279" spans="1:13" ht="18.399999999999999" customHeight="1">
      <c r="A279" s="56"/>
      <c r="B279" s="52"/>
      <c r="C279" s="53" t="s">
        <v>4</v>
      </c>
      <c r="D279" s="62" t="s">
        <v>43</v>
      </c>
      <c r="E279" s="687">
        <v>114350071.06000002</v>
      </c>
      <c r="F279" s="1100">
        <v>0</v>
      </c>
      <c r="G279" s="1100"/>
      <c r="H279" s="1100">
        <v>1530228.05</v>
      </c>
      <c r="I279" s="1100">
        <v>111376233.76000002</v>
      </c>
      <c r="J279" s="1100">
        <v>1430527.1300000001</v>
      </c>
      <c r="K279" s="1100">
        <v>0</v>
      </c>
      <c r="L279" s="1100">
        <v>0</v>
      </c>
      <c r="M279" s="1109">
        <v>13082.119999999999</v>
      </c>
    </row>
    <row r="280" spans="1:13" ht="18.399999999999999" customHeight="1">
      <c r="A280" s="56"/>
      <c r="B280" s="52"/>
      <c r="C280" s="53" t="s">
        <v>4</v>
      </c>
      <c r="D280" s="62" t="s">
        <v>44</v>
      </c>
      <c r="E280" s="174">
        <v>0.17999211570487295</v>
      </c>
      <c r="F280" s="174">
        <v>0</v>
      </c>
      <c r="G280" s="174"/>
      <c r="H280" s="174">
        <v>9.1982931594133205E-2</v>
      </c>
      <c r="I280" s="174">
        <v>0.18477800135046132</v>
      </c>
      <c r="J280" s="174">
        <v>9.7586952043113448E-2</v>
      </c>
      <c r="K280" s="174">
        <v>0</v>
      </c>
      <c r="L280" s="174">
        <v>0</v>
      </c>
      <c r="M280" s="274">
        <v>1.0432312599681019E-2</v>
      </c>
    </row>
    <row r="281" spans="1:13" ht="18.399999999999999" customHeight="1">
      <c r="A281" s="58"/>
      <c r="B281" s="59"/>
      <c r="C281" s="60" t="s">
        <v>4</v>
      </c>
      <c r="D281" s="64" t="s">
        <v>45</v>
      </c>
      <c r="E281" s="175">
        <v>0</v>
      </c>
      <c r="F281" s="175">
        <v>0</v>
      </c>
      <c r="G281" s="175"/>
      <c r="H281" s="175">
        <v>0</v>
      </c>
      <c r="I281" s="175">
        <v>0</v>
      </c>
      <c r="J281" s="175">
        <v>0</v>
      </c>
      <c r="K281" s="175">
        <v>0</v>
      </c>
      <c r="L281" s="175">
        <v>0</v>
      </c>
      <c r="M281" s="275">
        <v>0</v>
      </c>
    </row>
    <row r="282" spans="1:13" ht="18.399999999999999" customHeight="1">
      <c r="A282" s="51" t="s">
        <v>167</v>
      </c>
      <c r="B282" s="52" t="s">
        <v>47</v>
      </c>
      <c r="C282" s="53" t="s">
        <v>168</v>
      </c>
      <c r="D282" s="62" t="s">
        <v>41</v>
      </c>
      <c r="E282" s="687">
        <v>659808000</v>
      </c>
      <c r="F282" s="1106">
        <v>70509000</v>
      </c>
      <c r="G282" s="1106"/>
      <c r="H282" s="1106">
        <v>1344000</v>
      </c>
      <c r="I282" s="1106">
        <v>546438000</v>
      </c>
      <c r="J282" s="1106">
        <v>8018000</v>
      </c>
      <c r="K282" s="1106">
        <v>0</v>
      </c>
      <c r="L282" s="1106">
        <v>0</v>
      </c>
      <c r="M282" s="1110">
        <v>33499000</v>
      </c>
    </row>
    <row r="283" spans="1:13" ht="18.399999999999999" customHeight="1">
      <c r="A283" s="56"/>
      <c r="B283" s="52"/>
      <c r="C283" s="53" t="s">
        <v>4</v>
      </c>
      <c r="D283" s="62" t="s">
        <v>42</v>
      </c>
      <c r="E283" s="687">
        <v>0</v>
      </c>
      <c r="F283" s="1100">
        <v>0</v>
      </c>
      <c r="G283" s="1100"/>
      <c r="H283" s="1100">
        <v>0</v>
      </c>
      <c r="I283" s="1100">
        <v>0</v>
      </c>
      <c r="J283" s="1100">
        <v>0</v>
      </c>
      <c r="K283" s="1100">
        <v>0</v>
      </c>
      <c r="L283" s="1100">
        <v>0</v>
      </c>
      <c r="M283" s="1109">
        <v>0</v>
      </c>
    </row>
    <row r="284" spans="1:13" ht="18.399999999999999" customHeight="1">
      <c r="A284" s="56"/>
      <c r="B284" s="52"/>
      <c r="C284" s="53" t="s">
        <v>4</v>
      </c>
      <c r="D284" s="62" t="s">
        <v>43</v>
      </c>
      <c r="E284" s="687">
        <v>72772719.489999995</v>
      </c>
      <c r="F284" s="1100">
        <v>0</v>
      </c>
      <c r="G284" s="1100"/>
      <c r="H284" s="1100">
        <v>223958.71</v>
      </c>
      <c r="I284" s="1100">
        <v>71478623.679999992</v>
      </c>
      <c r="J284" s="1100">
        <v>23525.93</v>
      </c>
      <c r="K284" s="1100">
        <v>0</v>
      </c>
      <c r="L284" s="1100">
        <v>0</v>
      </c>
      <c r="M284" s="1109">
        <v>1046611.17</v>
      </c>
    </row>
    <row r="285" spans="1:13" ht="18.399999999999999" customHeight="1">
      <c r="A285" s="56"/>
      <c r="B285" s="52"/>
      <c r="C285" s="53" t="s">
        <v>4</v>
      </c>
      <c r="D285" s="62" t="s">
        <v>44</v>
      </c>
      <c r="E285" s="174">
        <v>0.11029378166072554</v>
      </c>
      <c r="F285" s="174">
        <v>0</v>
      </c>
      <c r="G285" s="174"/>
      <c r="H285" s="174">
        <v>0.16663594494047618</v>
      </c>
      <c r="I285" s="174">
        <v>0.13080829605554517</v>
      </c>
      <c r="J285" s="174">
        <v>2.9341394362683961E-3</v>
      </c>
      <c r="K285" s="174">
        <v>0</v>
      </c>
      <c r="L285" s="174">
        <v>0</v>
      </c>
      <c r="M285" s="274">
        <v>3.1243057106182276E-2</v>
      </c>
    </row>
    <row r="286" spans="1:13" ht="18.399999999999999" customHeight="1">
      <c r="A286" s="58"/>
      <c r="B286" s="59"/>
      <c r="C286" s="60" t="s">
        <v>4</v>
      </c>
      <c r="D286" s="61" t="s">
        <v>45</v>
      </c>
      <c r="E286" s="276">
        <v>0</v>
      </c>
      <c r="F286" s="175">
        <v>0</v>
      </c>
      <c r="G286" s="175"/>
      <c r="H286" s="175">
        <v>0</v>
      </c>
      <c r="I286" s="175">
        <v>0</v>
      </c>
      <c r="J286" s="175">
        <v>0</v>
      </c>
      <c r="K286" s="175">
        <v>0</v>
      </c>
      <c r="L286" s="175">
        <v>0</v>
      </c>
      <c r="M286" s="275">
        <v>0</v>
      </c>
    </row>
    <row r="287" spans="1:13" ht="18.399999999999999" customHeight="1">
      <c r="A287" s="51" t="s">
        <v>169</v>
      </c>
      <c r="B287" s="52" t="s">
        <v>47</v>
      </c>
      <c r="C287" s="53" t="s">
        <v>170</v>
      </c>
      <c r="D287" s="54" t="s">
        <v>41</v>
      </c>
      <c r="E287" s="688">
        <v>256787000</v>
      </c>
      <c r="F287" s="1106">
        <v>0</v>
      </c>
      <c r="G287" s="1106"/>
      <c r="H287" s="1106">
        <v>3943000</v>
      </c>
      <c r="I287" s="1106">
        <v>225111000</v>
      </c>
      <c r="J287" s="1106">
        <v>27733000</v>
      </c>
      <c r="K287" s="1106">
        <v>0</v>
      </c>
      <c r="L287" s="1106">
        <v>0</v>
      </c>
      <c r="M287" s="1110">
        <v>0</v>
      </c>
    </row>
    <row r="288" spans="1:13" ht="18.399999999999999" customHeight="1">
      <c r="A288" s="56"/>
      <c r="B288" s="52"/>
      <c r="C288" s="53" t="s">
        <v>4</v>
      </c>
      <c r="D288" s="62" t="s">
        <v>42</v>
      </c>
      <c r="E288" s="687">
        <v>0</v>
      </c>
      <c r="F288" s="1100">
        <v>0</v>
      </c>
      <c r="G288" s="1100"/>
      <c r="H288" s="1100">
        <v>0</v>
      </c>
      <c r="I288" s="1100">
        <v>0</v>
      </c>
      <c r="J288" s="1100">
        <v>0</v>
      </c>
      <c r="K288" s="1100">
        <v>0</v>
      </c>
      <c r="L288" s="1100">
        <v>0</v>
      </c>
      <c r="M288" s="1109">
        <v>0</v>
      </c>
    </row>
    <row r="289" spans="1:13" ht="18.399999999999999" customHeight="1">
      <c r="A289" s="56"/>
      <c r="B289" s="52"/>
      <c r="C289" s="53" t="s">
        <v>4</v>
      </c>
      <c r="D289" s="62" t="s">
        <v>43</v>
      </c>
      <c r="E289" s="687">
        <v>43538496.340000004</v>
      </c>
      <c r="F289" s="1100">
        <v>0</v>
      </c>
      <c r="G289" s="1100"/>
      <c r="H289" s="1100">
        <v>577125.04999999993</v>
      </c>
      <c r="I289" s="1100">
        <v>42049156.430000007</v>
      </c>
      <c r="J289" s="1100">
        <v>912214.86</v>
      </c>
      <c r="K289" s="1100">
        <v>0</v>
      </c>
      <c r="L289" s="1100">
        <v>0</v>
      </c>
      <c r="M289" s="1109">
        <v>0</v>
      </c>
    </row>
    <row r="290" spans="1:13" ht="18.399999999999999" customHeight="1">
      <c r="A290" s="56"/>
      <c r="B290" s="52"/>
      <c r="C290" s="53" t="s">
        <v>4</v>
      </c>
      <c r="D290" s="62" t="s">
        <v>44</v>
      </c>
      <c r="E290" s="174">
        <v>0.16955101442051196</v>
      </c>
      <c r="F290" s="174">
        <v>0</v>
      </c>
      <c r="G290" s="174"/>
      <c r="H290" s="174">
        <v>0.146366992137966</v>
      </c>
      <c r="I290" s="174">
        <v>0.18679298848123818</v>
      </c>
      <c r="J290" s="174">
        <v>3.2892758086034687E-2</v>
      </c>
      <c r="K290" s="174">
        <v>0</v>
      </c>
      <c r="L290" s="174">
        <v>0</v>
      </c>
      <c r="M290" s="274">
        <v>0</v>
      </c>
    </row>
    <row r="291" spans="1:13" ht="18.399999999999999" customHeight="1">
      <c r="A291" s="58"/>
      <c r="B291" s="59"/>
      <c r="C291" s="60" t="s">
        <v>4</v>
      </c>
      <c r="D291" s="64" t="s">
        <v>45</v>
      </c>
      <c r="E291" s="175">
        <v>0</v>
      </c>
      <c r="F291" s="175">
        <v>0</v>
      </c>
      <c r="G291" s="175"/>
      <c r="H291" s="175">
        <v>0</v>
      </c>
      <c r="I291" s="175">
        <v>0</v>
      </c>
      <c r="J291" s="175">
        <v>0</v>
      </c>
      <c r="K291" s="175">
        <v>0</v>
      </c>
      <c r="L291" s="175">
        <v>0</v>
      </c>
      <c r="M291" s="275">
        <v>0</v>
      </c>
    </row>
    <row r="292" spans="1:13" ht="18.399999999999999" customHeight="1">
      <c r="A292" s="51" t="s">
        <v>171</v>
      </c>
      <c r="B292" s="52" t="s">
        <v>47</v>
      </c>
      <c r="C292" s="53" t="s">
        <v>172</v>
      </c>
      <c r="D292" s="62" t="s">
        <v>41</v>
      </c>
      <c r="E292" s="687">
        <v>66233000</v>
      </c>
      <c r="F292" s="1106">
        <v>0</v>
      </c>
      <c r="G292" s="1106"/>
      <c r="H292" s="1106">
        <v>45000</v>
      </c>
      <c r="I292" s="1106">
        <v>64519000</v>
      </c>
      <c r="J292" s="1106">
        <v>1632000</v>
      </c>
      <c r="K292" s="1106">
        <v>0</v>
      </c>
      <c r="L292" s="1106">
        <v>0</v>
      </c>
      <c r="M292" s="1110">
        <v>37000</v>
      </c>
    </row>
    <row r="293" spans="1:13" ht="18.399999999999999" customHeight="1">
      <c r="A293" s="56"/>
      <c r="B293" s="52"/>
      <c r="C293" s="53" t="s">
        <v>4</v>
      </c>
      <c r="D293" s="62" t="s">
        <v>42</v>
      </c>
      <c r="E293" s="687">
        <v>0</v>
      </c>
      <c r="F293" s="1100">
        <v>0</v>
      </c>
      <c r="G293" s="1100"/>
      <c r="H293" s="1100">
        <v>0</v>
      </c>
      <c r="I293" s="1100">
        <v>0</v>
      </c>
      <c r="J293" s="1100">
        <v>0</v>
      </c>
      <c r="K293" s="1100">
        <v>0</v>
      </c>
      <c r="L293" s="1100">
        <v>0</v>
      </c>
      <c r="M293" s="1109">
        <v>0</v>
      </c>
    </row>
    <row r="294" spans="1:13" ht="18.399999999999999" customHeight="1">
      <c r="A294" s="56"/>
      <c r="B294" s="52"/>
      <c r="C294" s="53" t="s">
        <v>4</v>
      </c>
      <c r="D294" s="62" t="s">
        <v>43</v>
      </c>
      <c r="E294" s="687">
        <v>12099071.970000001</v>
      </c>
      <c r="F294" s="1100">
        <v>0</v>
      </c>
      <c r="G294" s="1100"/>
      <c r="H294" s="1100">
        <v>7839.8</v>
      </c>
      <c r="I294" s="1100">
        <v>12072519.74</v>
      </c>
      <c r="J294" s="1100">
        <v>0</v>
      </c>
      <c r="K294" s="1100">
        <v>0</v>
      </c>
      <c r="L294" s="1100">
        <v>0</v>
      </c>
      <c r="M294" s="1109">
        <v>18712.43</v>
      </c>
    </row>
    <row r="295" spans="1:13" ht="18.399999999999999" customHeight="1">
      <c r="A295" s="56"/>
      <c r="B295" s="52"/>
      <c r="C295" s="53" t="s">
        <v>4</v>
      </c>
      <c r="D295" s="62" t="s">
        <v>44</v>
      </c>
      <c r="E295" s="174">
        <v>0.18267437636827563</v>
      </c>
      <c r="F295" s="174">
        <v>0</v>
      </c>
      <c r="G295" s="174"/>
      <c r="H295" s="174">
        <v>0.17421777777777778</v>
      </c>
      <c r="I295" s="174">
        <v>0.18711572932004525</v>
      </c>
      <c r="J295" s="174">
        <v>0</v>
      </c>
      <c r="K295" s="174">
        <v>0</v>
      </c>
      <c r="L295" s="174">
        <v>0</v>
      </c>
      <c r="M295" s="274">
        <v>0.50574135135135134</v>
      </c>
    </row>
    <row r="296" spans="1:13" ht="18.399999999999999" customHeight="1">
      <c r="A296" s="58"/>
      <c r="B296" s="59"/>
      <c r="C296" s="60" t="s">
        <v>4</v>
      </c>
      <c r="D296" s="64" t="s">
        <v>45</v>
      </c>
      <c r="E296" s="175">
        <v>0</v>
      </c>
      <c r="F296" s="175">
        <v>0</v>
      </c>
      <c r="G296" s="175"/>
      <c r="H296" s="175">
        <v>0</v>
      </c>
      <c r="I296" s="175">
        <v>0</v>
      </c>
      <c r="J296" s="175">
        <v>0</v>
      </c>
      <c r="K296" s="175">
        <v>0</v>
      </c>
      <c r="L296" s="175">
        <v>0</v>
      </c>
      <c r="M296" s="275">
        <v>0</v>
      </c>
    </row>
    <row r="297" spans="1:13" ht="18.399999999999999" customHeight="1">
      <c r="A297" s="51" t="s">
        <v>173</v>
      </c>
      <c r="B297" s="52" t="s">
        <v>47</v>
      </c>
      <c r="C297" s="53" t="s">
        <v>174</v>
      </c>
      <c r="D297" s="62" t="s">
        <v>41</v>
      </c>
      <c r="E297" s="687">
        <v>61064000</v>
      </c>
      <c r="F297" s="1106">
        <v>0</v>
      </c>
      <c r="G297" s="1106"/>
      <c r="H297" s="1106">
        <v>52000</v>
      </c>
      <c r="I297" s="1106">
        <v>59518000</v>
      </c>
      <c r="J297" s="1106">
        <v>1300000</v>
      </c>
      <c r="K297" s="1106">
        <v>0</v>
      </c>
      <c r="L297" s="1106">
        <v>0</v>
      </c>
      <c r="M297" s="1110">
        <v>194000</v>
      </c>
    </row>
    <row r="298" spans="1:13" ht="18.399999999999999" customHeight="1">
      <c r="A298" s="56"/>
      <c r="B298" s="52"/>
      <c r="C298" s="53" t="s">
        <v>4</v>
      </c>
      <c r="D298" s="62" t="s">
        <v>42</v>
      </c>
      <c r="E298" s="687">
        <v>0</v>
      </c>
      <c r="F298" s="1100">
        <v>0</v>
      </c>
      <c r="G298" s="1100"/>
      <c r="H298" s="1100">
        <v>0</v>
      </c>
      <c r="I298" s="1100">
        <v>0</v>
      </c>
      <c r="J298" s="1100">
        <v>0</v>
      </c>
      <c r="K298" s="1100">
        <v>0</v>
      </c>
      <c r="L298" s="1100">
        <v>0</v>
      </c>
      <c r="M298" s="1109">
        <v>0</v>
      </c>
    </row>
    <row r="299" spans="1:13" ht="18.399999999999999" customHeight="1">
      <c r="A299" s="56"/>
      <c r="B299" s="52"/>
      <c r="C299" s="53" t="s">
        <v>4</v>
      </c>
      <c r="D299" s="62" t="s">
        <v>43</v>
      </c>
      <c r="E299" s="687">
        <v>11035242.400000004</v>
      </c>
      <c r="F299" s="1100">
        <v>0</v>
      </c>
      <c r="G299" s="1100"/>
      <c r="H299" s="1100">
        <v>13132.82</v>
      </c>
      <c r="I299" s="1100">
        <v>10616049.860000003</v>
      </c>
      <c r="J299" s="1100">
        <v>0</v>
      </c>
      <c r="K299" s="1100">
        <v>0</v>
      </c>
      <c r="L299" s="1100">
        <v>0</v>
      </c>
      <c r="M299" s="1109">
        <v>406059.72</v>
      </c>
    </row>
    <row r="300" spans="1:13" ht="18.399999999999999" customHeight="1">
      <c r="A300" s="56"/>
      <c r="B300" s="52"/>
      <c r="C300" s="53" t="s">
        <v>4</v>
      </c>
      <c r="D300" s="62" t="s">
        <v>44</v>
      </c>
      <c r="E300" s="174">
        <v>0.18071600943272639</v>
      </c>
      <c r="F300" s="174">
        <v>0</v>
      </c>
      <c r="G300" s="174"/>
      <c r="H300" s="174">
        <v>0.25255423076923078</v>
      </c>
      <c r="I300" s="174">
        <v>0.17836704627171618</v>
      </c>
      <c r="J300" s="174">
        <v>0</v>
      </c>
      <c r="K300" s="174">
        <v>0</v>
      </c>
      <c r="L300" s="174">
        <v>0</v>
      </c>
      <c r="M300" s="274">
        <v>2.0930913402061853</v>
      </c>
    </row>
    <row r="301" spans="1:13" ht="18.399999999999999" customHeight="1">
      <c r="A301" s="58"/>
      <c r="B301" s="59"/>
      <c r="C301" s="60" t="s">
        <v>4</v>
      </c>
      <c r="D301" s="64" t="s">
        <v>45</v>
      </c>
      <c r="E301" s="175">
        <v>0</v>
      </c>
      <c r="F301" s="175">
        <v>0</v>
      </c>
      <c r="G301" s="175"/>
      <c r="H301" s="175">
        <v>0</v>
      </c>
      <c r="I301" s="175">
        <v>0</v>
      </c>
      <c r="J301" s="175">
        <v>0</v>
      </c>
      <c r="K301" s="175">
        <v>0</v>
      </c>
      <c r="L301" s="175">
        <v>0</v>
      </c>
      <c r="M301" s="275">
        <v>0</v>
      </c>
    </row>
    <row r="302" spans="1:13" ht="18.399999999999999" customHeight="1">
      <c r="A302" s="51" t="s">
        <v>175</v>
      </c>
      <c r="B302" s="52" t="s">
        <v>47</v>
      </c>
      <c r="C302" s="53" t="s">
        <v>176</v>
      </c>
      <c r="D302" s="62" t="s">
        <v>41</v>
      </c>
      <c r="E302" s="687">
        <v>117271000</v>
      </c>
      <c r="F302" s="1106">
        <v>5000000</v>
      </c>
      <c r="G302" s="1106"/>
      <c r="H302" s="1106">
        <v>268000</v>
      </c>
      <c r="I302" s="1106">
        <v>22772000</v>
      </c>
      <c r="J302" s="1106">
        <v>117000</v>
      </c>
      <c r="K302" s="1106">
        <v>0</v>
      </c>
      <c r="L302" s="1106">
        <v>0</v>
      </c>
      <c r="M302" s="1110">
        <v>89114000</v>
      </c>
    </row>
    <row r="303" spans="1:13" ht="18.399999999999999" customHeight="1">
      <c r="A303" s="56"/>
      <c r="B303" s="52"/>
      <c r="C303" s="53"/>
      <c r="D303" s="62" t="s">
        <v>42</v>
      </c>
      <c r="E303" s="687">
        <v>0</v>
      </c>
      <c r="F303" s="1100">
        <v>0</v>
      </c>
      <c r="G303" s="1100"/>
      <c r="H303" s="1100">
        <v>0</v>
      </c>
      <c r="I303" s="1100">
        <v>0</v>
      </c>
      <c r="J303" s="1100">
        <v>0</v>
      </c>
      <c r="K303" s="1100">
        <v>0</v>
      </c>
      <c r="L303" s="1100">
        <v>0</v>
      </c>
      <c r="M303" s="1109">
        <v>0</v>
      </c>
    </row>
    <row r="304" spans="1:13" ht="18.399999999999999" customHeight="1">
      <c r="A304" s="56"/>
      <c r="B304" s="52"/>
      <c r="C304" s="53"/>
      <c r="D304" s="62" t="s">
        <v>43</v>
      </c>
      <c r="E304" s="687">
        <v>9006364.8100000024</v>
      </c>
      <c r="F304" s="1100">
        <v>0</v>
      </c>
      <c r="G304" s="1100"/>
      <c r="H304" s="1100">
        <v>5978.68</v>
      </c>
      <c r="I304" s="1100">
        <v>2822540.580000001</v>
      </c>
      <c r="J304" s="1100">
        <v>0</v>
      </c>
      <c r="K304" s="1100">
        <v>0</v>
      </c>
      <c r="L304" s="1100">
        <v>0</v>
      </c>
      <c r="M304" s="1109">
        <v>6177845.5500000017</v>
      </c>
    </row>
    <row r="305" spans="1:13" ht="18.399999999999999" customHeight="1">
      <c r="A305" s="56"/>
      <c r="B305" s="52"/>
      <c r="C305" s="53"/>
      <c r="D305" s="62" t="s">
        <v>44</v>
      </c>
      <c r="E305" s="174">
        <v>7.6799590776918433E-2</v>
      </c>
      <c r="F305" s="174">
        <v>0</v>
      </c>
      <c r="G305" s="174"/>
      <c r="H305" s="174">
        <v>2.2308507462686568E-2</v>
      </c>
      <c r="I305" s="174">
        <v>0.12394785613911825</v>
      </c>
      <c r="J305" s="174">
        <v>0</v>
      </c>
      <c r="K305" s="174">
        <v>0</v>
      </c>
      <c r="L305" s="174">
        <v>0</v>
      </c>
      <c r="M305" s="274">
        <v>6.9325196377673565E-2</v>
      </c>
    </row>
    <row r="306" spans="1:13" ht="18.399999999999999" customHeight="1">
      <c r="A306" s="58"/>
      <c r="B306" s="59"/>
      <c r="C306" s="60"/>
      <c r="D306" s="64" t="s">
        <v>45</v>
      </c>
      <c r="E306" s="175">
        <v>0</v>
      </c>
      <c r="F306" s="175">
        <v>0</v>
      </c>
      <c r="G306" s="175"/>
      <c r="H306" s="175">
        <v>0</v>
      </c>
      <c r="I306" s="175">
        <v>0</v>
      </c>
      <c r="J306" s="175">
        <v>0</v>
      </c>
      <c r="K306" s="175">
        <v>0</v>
      </c>
      <c r="L306" s="175">
        <v>0</v>
      </c>
      <c r="M306" s="275">
        <v>0</v>
      </c>
    </row>
    <row r="307" spans="1:13" ht="18.399999999999999" customHeight="1">
      <c r="A307" s="51" t="s">
        <v>177</v>
      </c>
      <c r="B307" s="52" t="s">
        <v>47</v>
      </c>
      <c r="C307" s="53" t="s">
        <v>178</v>
      </c>
      <c r="D307" s="62" t="s">
        <v>41</v>
      </c>
      <c r="E307" s="687">
        <v>14643000</v>
      </c>
      <c r="F307" s="1106">
        <v>1500000</v>
      </c>
      <c r="G307" s="1106"/>
      <c r="H307" s="1106">
        <v>11000</v>
      </c>
      <c r="I307" s="1106">
        <v>13107000</v>
      </c>
      <c r="J307" s="1106">
        <v>25000</v>
      </c>
      <c r="K307" s="1106">
        <v>0</v>
      </c>
      <c r="L307" s="1106">
        <v>0</v>
      </c>
      <c r="M307" s="1110">
        <v>0</v>
      </c>
    </row>
    <row r="308" spans="1:13" ht="18.399999999999999" customHeight="1">
      <c r="A308" s="56"/>
      <c r="B308" s="52"/>
      <c r="C308" s="53"/>
      <c r="D308" s="62" t="s">
        <v>42</v>
      </c>
      <c r="E308" s="687">
        <v>0</v>
      </c>
      <c r="F308" s="1100">
        <v>0</v>
      </c>
      <c r="G308" s="1100"/>
      <c r="H308" s="1100">
        <v>0</v>
      </c>
      <c r="I308" s="1100">
        <v>0</v>
      </c>
      <c r="J308" s="1100">
        <v>0</v>
      </c>
      <c r="K308" s="1100">
        <v>0</v>
      </c>
      <c r="L308" s="1100">
        <v>0</v>
      </c>
      <c r="M308" s="1109">
        <v>0</v>
      </c>
    </row>
    <row r="309" spans="1:13" ht="18.399999999999999" customHeight="1">
      <c r="A309" s="56"/>
      <c r="B309" s="52"/>
      <c r="C309" s="53"/>
      <c r="D309" s="62" t="s">
        <v>43</v>
      </c>
      <c r="E309" s="687">
        <v>2213800.56</v>
      </c>
      <c r="F309" s="1100">
        <v>375000</v>
      </c>
      <c r="G309" s="1100"/>
      <c r="H309" s="1100">
        <v>2167.09</v>
      </c>
      <c r="I309" s="1100">
        <v>1836633.47</v>
      </c>
      <c r="J309" s="1100">
        <v>0</v>
      </c>
      <c r="K309" s="1100">
        <v>0</v>
      </c>
      <c r="L309" s="1100">
        <v>0</v>
      </c>
      <c r="M309" s="1109">
        <v>0</v>
      </c>
    </row>
    <row r="310" spans="1:13" ht="18.399999999999999" customHeight="1">
      <c r="A310" s="56"/>
      <c r="B310" s="52"/>
      <c r="C310" s="53"/>
      <c r="D310" s="62" t="s">
        <v>44</v>
      </c>
      <c r="E310" s="174">
        <v>0.15118490473263677</v>
      </c>
      <c r="F310" s="174">
        <v>0.25</v>
      </c>
      <c r="G310" s="174"/>
      <c r="H310" s="174">
        <v>0.19700818181818183</v>
      </c>
      <c r="I310" s="174">
        <v>0.14012615167467765</v>
      </c>
      <c r="J310" s="174">
        <v>0</v>
      </c>
      <c r="K310" s="174">
        <v>0</v>
      </c>
      <c r="L310" s="174">
        <v>0</v>
      </c>
      <c r="M310" s="274">
        <v>0</v>
      </c>
    </row>
    <row r="311" spans="1:13" ht="18.399999999999999" customHeight="1">
      <c r="A311" s="58"/>
      <c r="B311" s="59"/>
      <c r="C311" s="60"/>
      <c r="D311" s="64" t="s">
        <v>45</v>
      </c>
      <c r="E311" s="175">
        <v>0</v>
      </c>
      <c r="F311" s="175">
        <v>0</v>
      </c>
      <c r="G311" s="175"/>
      <c r="H311" s="175">
        <v>0</v>
      </c>
      <c r="I311" s="175">
        <v>0</v>
      </c>
      <c r="J311" s="175">
        <v>0</v>
      </c>
      <c r="K311" s="175">
        <v>0</v>
      </c>
      <c r="L311" s="175">
        <v>0</v>
      </c>
      <c r="M311" s="275">
        <v>0</v>
      </c>
    </row>
    <row r="312" spans="1:13" ht="18.399999999999999" customHeight="1">
      <c r="A312" s="51" t="s">
        <v>179</v>
      </c>
      <c r="B312" s="52" t="s">
        <v>47</v>
      </c>
      <c r="C312" s="53" t="s">
        <v>180</v>
      </c>
      <c r="D312" s="62" t="s">
        <v>41</v>
      </c>
      <c r="E312" s="687">
        <v>165620000</v>
      </c>
      <c r="F312" s="1106">
        <v>0</v>
      </c>
      <c r="G312" s="1106"/>
      <c r="H312" s="1106">
        <v>421000</v>
      </c>
      <c r="I312" s="1106">
        <v>151972000</v>
      </c>
      <c r="J312" s="1106">
        <v>12500000</v>
      </c>
      <c r="K312" s="1106">
        <v>0</v>
      </c>
      <c r="L312" s="1106">
        <v>0</v>
      </c>
      <c r="M312" s="1110">
        <v>727000</v>
      </c>
    </row>
    <row r="313" spans="1:13" ht="18.399999999999999" customHeight="1">
      <c r="A313" s="56"/>
      <c r="B313" s="52"/>
      <c r="C313" s="53" t="s">
        <v>4</v>
      </c>
      <c r="D313" s="62" t="s">
        <v>42</v>
      </c>
      <c r="E313" s="687">
        <v>0</v>
      </c>
      <c r="F313" s="1100">
        <v>0</v>
      </c>
      <c r="G313" s="1100"/>
      <c r="H313" s="1100">
        <v>0</v>
      </c>
      <c r="I313" s="1100">
        <v>0</v>
      </c>
      <c r="J313" s="1100">
        <v>0</v>
      </c>
      <c r="K313" s="1100">
        <v>0</v>
      </c>
      <c r="L313" s="1100">
        <v>0</v>
      </c>
      <c r="M313" s="1109">
        <v>0</v>
      </c>
    </row>
    <row r="314" spans="1:13" ht="18.399999999999999" customHeight="1">
      <c r="A314" s="56"/>
      <c r="B314" s="52"/>
      <c r="C314" s="53" t="s">
        <v>4</v>
      </c>
      <c r="D314" s="62" t="s">
        <v>43</v>
      </c>
      <c r="E314" s="687">
        <v>26352077.390000004</v>
      </c>
      <c r="F314" s="1100">
        <v>0</v>
      </c>
      <c r="G314" s="1100"/>
      <c r="H314" s="1100">
        <v>45917.71</v>
      </c>
      <c r="I314" s="1100">
        <v>25919995.810000002</v>
      </c>
      <c r="J314" s="1100">
        <v>270425.19</v>
      </c>
      <c r="K314" s="1100">
        <v>0</v>
      </c>
      <c r="L314" s="1100">
        <v>0</v>
      </c>
      <c r="M314" s="1109">
        <v>115738.68</v>
      </c>
    </row>
    <row r="315" spans="1:13" ht="18.399999999999999" customHeight="1">
      <c r="A315" s="56"/>
      <c r="B315" s="52"/>
      <c r="C315" s="53" t="s">
        <v>4</v>
      </c>
      <c r="D315" s="62" t="s">
        <v>44</v>
      </c>
      <c r="E315" s="174">
        <v>0.15911168572636158</v>
      </c>
      <c r="F315" s="174">
        <v>0</v>
      </c>
      <c r="G315" s="174"/>
      <c r="H315" s="174">
        <v>0.10906819477434679</v>
      </c>
      <c r="I315" s="174">
        <v>0.17055770674861159</v>
      </c>
      <c r="J315" s="174">
        <v>2.1634015199999999E-2</v>
      </c>
      <c r="K315" s="174">
        <v>0</v>
      </c>
      <c r="L315" s="174">
        <v>0</v>
      </c>
      <c r="M315" s="274">
        <v>0.15920038514442916</v>
      </c>
    </row>
    <row r="316" spans="1:13" ht="18" customHeight="1">
      <c r="A316" s="58"/>
      <c r="B316" s="59"/>
      <c r="C316" s="60" t="s">
        <v>4</v>
      </c>
      <c r="D316" s="61" t="s">
        <v>45</v>
      </c>
      <c r="E316" s="276">
        <v>0</v>
      </c>
      <c r="F316" s="175">
        <v>0</v>
      </c>
      <c r="G316" s="175"/>
      <c r="H316" s="175">
        <v>0</v>
      </c>
      <c r="I316" s="175">
        <v>0</v>
      </c>
      <c r="J316" s="175">
        <v>0</v>
      </c>
      <c r="K316" s="175">
        <v>0</v>
      </c>
      <c r="L316" s="175">
        <v>0</v>
      </c>
      <c r="M316" s="275">
        <v>0</v>
      </c>
    </row>
    <row r="317" spans="1:13" ht="18.399999999999999" customHeight="1">
      <c r="A317" s="51" t="s">
        <v>181</v>
      </c>
      <c r="B317" s="52" t="s">
        <v>47</v>
      </c>
      <c r="C317" s="53" t="s">
        <v>182</v>
      </c>
      <c r="D317" s="54" t="s">
        <v>41</v>
      </c>
      <c r="E317" s="688">
        <v>35887000</v>
      </c>
      <c r="F317" s="1106">
        <v>0</v>
      </c>
      <c r="G317" s="1106"/>
      <c r="H317" s="1106">
        <v>55000</v>
      </c>
      <c r="I317" s="1106">
        <v>35332000</v>
      </c>
      <c r="J317" s="1106">
        <v>500000</v>
      </c>
      <c r="K317" s="1106">
        <v>0</v>
      </c>
      <c r="L317" s="1106">
        <v>0</v>
      </c>
      <c r="M317" s="1110">
        <v>0</v>
      </c>
    </row>
    <row r="318" spans="1:13" ht="18.399999999999999" customHeight="1">
      <c r="A318" s="56"/>
      <c r="B318" s="52"/>
      <c r="C318" s="53" t="s">
        <v>4</v>
      </c>
      <c r="D318" s="62" t="s">
        <v>42</v>
      </c>
      <c r="E318" s="687">
        <v>0</v>
      </c>
      <c r="F318" s="1100">
        <v>0</v>
      </c>
      <c r="G318" s="1100"/>
      <c r="H318" s="1100">
        <v>0</v>
      </c>
      <c r="I318" s="1100">
        <v>0</v>
      </c>
      <c r="J318" s="1100">
        <v>0</v>
      </c>
      <c r="K318" s="1100">
        <v>0</v>
      </c>
      <c r="L318" s="1100">
        <v>0</v>
      </c>
      <c r="M318" s="1109">
        <v>0</v>
      </c>
    </row>
    <row r="319" spans="1:13" ht="18.399999999999999" customHeight="1">
      <c r="A319" s="56"/>
      <c r="B319" s="52"/>
      <c r="C319" s="53" t="s">
        <v>4</v>
      </c>
      <c r="D319" s="62" t="s">
        <v>43</v>
      </c>
      <c r="E319" s="687">
        <v>4572403.53</v>
      </c>
      <c r="F319" s="1100">
        <v>0</v>
      </c>
      <c r="G319" s="1100"/>
      <c r="H319" s="1100">
        <v>1495.85</v>
      </c>
      <c r="I319" s="1100">
        <v>4570907.6800000006</v>
      </c>
      <c r="J319" s="1100">
        <v>0</v>
      </c>
      <c r="K319" s="1100">
        <v>0</v>
      </c>
      <c r="L319" s="1100">
        <v>0</v>
      </c>
      <c r="M319" s="1109">
        <v>0</v>
      </c>
    </row>
    <row r="320" spans="1:13" ht="18.399999999999999" customHeight="1">
      <c r="A320" s="56"/>
      <c r="B320" s="52"/>
      <c r="C320" s="53" t="s">
        <v>4</v>
      </c>
      <c r="D320" s="62" t="s">
        <v>44</v>
      </c>
      <c r="E320" s="174">
        <v>0.12741113857385683</v>
      </c>
      <c r="F320" s="174">
        <v>0</v>
      </c>
      <c r="G320" s="174"/>
      <c r="H320" s="174">
        <v>2.7197272727272726E-2</v>
      </c>
      <c r="I320" s="174">
        <v>0.12937019359221105</v>
      </c>
      <c r="J320" s="174">
        <v>0</v>
      </c>
      <c r="K320" s="174">
        <v>0</v>
      </c>
      <c r="L320" s="174">
        <v>0</v>
      </c>
      <c r="M320" s="274">
        <v>0</v>
      </c>
    </row>
    <row r="321" spans="1:13" ht="18.399999999999999" customHeight="1">
      <c r="A321" s="58"/>
      <c r="B321" s="59"/>
      <c r="C321" s="60" t="s">
        <v>4</v>
      </c>
      <c r="D321" s="64" t="s">
        <v>45</v>
      </c>
      <c r="E321" s="175">
        <v>0</v>
      </c>
      <c r="F321" s="175">
        <v>0</v>
      </c>
      <c r="G321" s="175"/>
      <c r="H321" s="175">
        <v>0</v>
      </c>
      <c r="I321" s="175">
        <v>0</v>
      </c>
      <c r="J321" s="175">
        <v>0</v>
      </c>
      <c r="K321" s="175">
        <v>0</v>
      </c>
      <c r="L321" s="175">
        <v>0</v>
      </c>
      <c r="M321" s="275">
        <v>0</v>
      </c>
    </row>
    <row r="322" spans="1:13" ht="18.399999999999999" customHeight="1">
      <c r="A322" s="51" t="s">
        <v>183</v>
      </c>
      <c r="B322" s="52" t="s">
        <v>47</v>
      </c>
      <c r="C322" s="53" t="s">
        <v>184</v>
      </c>
      <c r="D322" s="62" t="s">
        <v>41</v>
      </c>
      <c r="E322" s="687">
        <v>14765000</v>
      </c>
      <c r="F322" s="1106">
        <v>0</v>
      </c>
      <c r="G322" s="1106"/>
      <c r="H322" s="1106">
        <v>25000</v>
      </c>
      <c r="I322" s="1106">
        <v>14740000</v>
      </c>
      <c r="J322" s="1106">
        <v>0</v>
      </c>
      <c r="K322" s="1106">
        <v>0</v>
      </c>
      <c r="L322" s="1106">
        <v>0</v>
      </c>
      <c r="M322" s="1110">
        <v>0</v>
      </c>
    </row>
    <row r="323" spans="1:13" ht="18.399999999999999" customHeight="1">
      <c r="A323" s="56"/>
      <c r="B323" s="52"/>
      <c r="C323" s="53"/>
      <c r="D323" s="62" t="s">
        <v>42</v>
      </c>
      <c r="E323" s="687">
        <v>0</v>
      </c>
      <c r="F323" s="1100">
        <v>0</v>
      </c>
      <c r="G323" s="1100"/>
      <c r="H323" s="1100">
        <v>0</v>
      </c>
      <c r="I323" s="1100">
        <v>0</v>
      </c>
      <c r="J323" s="1100">
        <v>0</v>
      </c>
      <c r="K323" s="1100">
        <v>0</v>
      </c>
      <c r="L323" s="1100">
        <v>0</v>
      </c>
      <c r="M323" s="1109">
        <v>0</v>
      </c>
    </row>
    <row r="324" spans="1:13" ht="18.399999999999999" customHeight="1">
      <c r="A324" s="56"/>
      <c r="B324" s="52"/>
      <c r="C324" s="53"/>
      <c r="D324" s="62" t="s">
        <v>43</v>
      </c>
      <c r="E324" s="687">
        <v>2444530.2899999996</v>
      </c>
      <c r="F324" s="1100">
        <v>0</v>
      </c>
      <c r="G324" s="1100"/>
      <c r="H324" s="1100">
        <v>40694.82</v>
      </c>
      <c r="I324" s="1100">
        <v>2403835.4699999997</v>
      </c>
      <c r="J324" s="1100">
        <v>0</v>
      </c>
      <c r="K324" s="1100">
        <v>0</v>
      </c>
      <c r="L324" s="1100">
        <v>0</v>
      </c>
      <c r="M324" s="1109">
        <v>0</v>
      </c>
    </row>
    <row r="325" spans="1:13" ht="18.399999999999999" customHeight="1">
      <c r="A325" s="56"/>
      <c r="B325" s="52"/>
      <c r="C325" s="53"/>
      <c r="D325" s="62" t="s">
        <v>44</v>
      </c>
      <c r="E325" s="174">
        <v>0.16556249847612595</v>
      </c>
      <c r="F325" s="174">
        <v>0</v>
      </c>
      <c r="G325" s="174"/>
      <c r="H325" s="174">
        <v>1.6277927999999999</v>
      </c>
      <c r="I325" s="174">
        <v>0.16308246065128898</v>
      </c>
      <c r="J325" s="174">
        <v>0</v>
      </c>
      <c r="K325" s="174">
        <v>0</v>
      </c>
      <c r="L325" s="174">
        <v>0</v>
      </c>
      <c r="M325" s="274">
        <v>0</v>
      </c>
    </row>
    <row r="326" spans="1:13" ht="18.399999999999999" customHeight="1">
      <c r="A326" s="58"/>
      <c r="B326" s="59"/>
      <c r="C326" s="60"/>
      <c r="D326" s="65" t="s">
        <v>45</v>
      </c>
      <c r="E326" s="175">
        <v>0</v>
      </c>
      <c r="F326" s="175">
        <v>0</v>
      </c>
      <c r="G326" s="175"/>
      <c r="H326" s="175">
        <v>0</v>
      </c>
      <c r="I326" s="175">
        <v>0</v>
      </c>
      <c r="J326" s="175">
        <v>0</v>
      </c>
      <c r="K326" s="175">
        <v>0</v>
      </c>
      <c r="L326" s="175">
        <v>0</v>
      </c>
      <c r="M326" s="275">
        <v>0</v>
      </c>
    </row>
    <row r="327" spans="1:13" ht="18.399999999999999" customHeight="1">
      <c r="A327" s="51" t="s">
        <v>185</v>
      </c>
      <c r="B327" s="52" t="s">
        <v>47</v>
      </c>
      <c r="C327" s="53" t="s">
        <v>186</v>
      </c>
      <c r="D327" s="62" t="s">
        <v>41</v>
      </c>
      <c r="E327" s="687">
        <v>83192000</v>
      </c>
      <c r="F327" s="1106">
        <v>80543000</v>
      </c>
      <c r="G327" s="1106"/>
      <c r="H327" s="1106">
        <v>0</v>
      </c>
      <c r="I327" s="1106">
        <v>5000</v>
      </c>
      <c r="J327" s="1106">
        <v>2498000</v>
      </c>
      <c r="K327" s="1106">
        <v>0</v>
      </c>
      <c r="L327" s="1106">
        <v>0</v>
      </c>
      <c r="M327" s="1110">
        <v>146000</v>
      </c>
    </row>
    <row r="328" spans="1:13" ht="18.399999999999999" customHeight="1">
      <c r="A328" s="56"/>
      <c r="B328" s="52"/>
      <c r="C328" s="53" t="s">
        <v>4</v>
      </c>
      <c r="D328" s="62" t="s">
        <v>42</v>
      </c>
      <c r="E328" s="687">
        <v>0</v>
      </c>
      <c r="F328" s="1100">
        <v>0</v>
      </c>
      <c r="G328" s="1100"/>
      <c r="H328" s="1100">
        <v>0</v>
      </c>
      <c r="I328" s="1100">
        <v>0</v>
      </c>
      <c r="J328" s="1100">
        <v>0</v>
      </c>
      <c r="K328" s="1100">
        <v>0</v>
      </c>
      <c r="L328" s="1100">
        <v>0</v>
      </c>
      <c r="M328" s="1109">
        <v>0</v>
      </c>
    </row>
    <row r="329" spans="1:13" ht="18.399999999999999" customHeight="1">
      <c r="A329" s="56"/>
      <c r="B329" s="52"/>
      <c r="C329" s="53" t="s">
        <v>4</v>
      </c>
      <c r="D329" s="62" t="s">
        <v>43</v>
      </c>
      <c r="E329" s="687">
        <v>14211000</v>
      </c>
      <c r="F329" s="1100">
        <v>14211000</v>
      </c>
      <c r="G329" s="1100"/>
      <c r="H329" s="1100">
        <v>0</v>
      </c>
      <c r="I329" s="1100">
        <v>0</v>
      </c>
      <c r="J329" s="1100">
        <v>0</v>
      </c>
      <c r="K329" s="1100">
        <v>0</v>
      </c>
      <c r="L329" s="1100">
        <v>0</v>
      </c>
      <c r="M329" s="1109">
        <v>0</v>
      </c>
    </row>
    <row r="330" spans="1:13" ht="18.399999999999999" customHeight="1">
      <c r="A330" s="56"/>
      <c r="B330" s="52"/>
      <c r="C330" s="53" t="s">
        <v>4</v>
      </c>
      <c r="D330" s="62" t="s">
        <v>44</v>
      </c>
      <c r="E330" s="174">
        <v>0.17082171362631021</v>
      </c>
      <c r="F330" s="174">
        <v>0.17643991408316054</v>
      </c>
      <c r="G330" s="174"/>
      <c r="H330" s="174">
        <v>0</v>
      </c>
      <c r="I330" s="174">
        <v>0</v>
      </c>
      <c r="J330" s="174">
        <v>0</v>
      </c>
      <c r="K330" s="174">
        <v>0</v>
      </c>
      <c r="L330" s="174">
        <v>0</v>
      </c>
      <c r="M330" s="274">
        <v>0</v>
      </c>
    </row>
    <row r="331" spans="1:13" ht="18.399999999999999" customHeight="1">
      <c r="A331" s="58"/>
      <c r="B331" s="59"/>
      <c r="C331" s="60" t="s">
        <v>4</v>
      </c>
      <c r="D331" s="64" t="s">
        <v>45</v>
      </c>
      <c r="E331" s="175">
        <v>0</v>
      </c>
      <c r="F331" s="175">
        <v>0</v>
      </c>
      <c r="G331" s="175"/>
      <c r="H331" s="175">
        <v>0</v>
      </c>
      <c r="I331" s="175">
        <v>0</v>
      </c>
      <c r="J331" s="175">
        <v>0</v>
      </c>
      <c r="K331" s="175">
        <v>0</v>
      </c>
      <c r="L331" s="175">
        <v>0</v>
      </c>
      <c r="M331" s="275">
        <v>0</v>
      </c>
    </row>
    <row r="332" spans="1:13" ht="18.399999999999999" customHeight="1">
      <c r="A332" s="51" t="s">
        <v>187</v>
      </c>
      <c r="B332" s="52" t="s">
        <v>47</v>
      </c>
      <c r="C332" s="53" t="s">
        <v>188</v>
      </c>
      <c r="D332" s="62" t="s">
        <v>41</v>
      </c>
      <c r="E332" s="687">
        <v>33729000</v>
      </c>
      <c r="F332" s="1106">
        <v>0</v>
      </c>
      <c r="G332" s="1106"/>
      <c r="H332" s="1106">
        <v>182000</v>
      </c>
      <c r="I332" s="1106">
        <v>33120000</v>
      </c>
      <c r="J332" s="1106">
        <v>427000</v>
      </c>
      <c r="K332" s="1106">
        <v>0</v>
      </c>
      <c r="L332" s="1106">
        <v>0</v>
      </c>
      <c r="M332" s="1110">
        <v>0</v>
      </c>
    </row>
    <row r="333" spans="1:13" ht="18.399999999999999" customHeight="1">
      <c r="A333" s="56"/>
      <c r="B333" s="52"/>
      <c r="C333" s="53" t="s">
        <v>4</v>
      </c>
      <c r="D333" s="62" t="s">
        <v>42</v>
      </c>
      <c r="E333" s="687">
        <v>0</v>
      </c>
      <c r="F333" s="1100">
        <v>0</v>
      </c>
      <c r="G333" s="1100"/>
      <c r="H333" s="1100">
        <v>0</v>
      </c>
      <c r="I333" s="1100">
        <v>0</v>
      </c>
      <c r="J333" s="1100">
        <v>0</v>
      </c>
      <c r="K333" s="1100">
        <v>0</v>
      </c>
      <c r="L333" s="1100">
        <v>0</v>
      </c>
      <c r="M333" s="1109">
        <v>0</v>
      </c>
    </row>
    <row r="334" spans="1:13" ht="18.399999999999999" customHeight="1">
      <c r="A334" s="56"/>
      <c r="B334" s="52"/>
      <c r="C334" s="53" t="s">
        <v>4</v>
      </c>
      <c r="D334" s="62" t="s">
        <v>43</v>
      </c>
      <c r="E334" s="687">
        <v>17461464.229999997</v>
      </c>
      <c r="F334" s="1100">
        <v>0</v>
      </c>
      <c r="G334" s="1100"/>
      <c r="H334" s="1100">
        <v>8176.84</v>
      </c>
      <c r="I334" s="1100">
        <v>17453287.389999997</v>
      </c>
      <c r="J334" s="1100">
        <v>0</v>
      </c>
      <c r="K334" s="1100">
        <v>0</v>
      </c>
      <c r="L334" s="1100">
        <v>0</v>
      </c>
      <c r="M334" s="1109">
        <v>0</v>
      </c>
    </row>
    <row r="335" spans="1:13" ht="18.399999999999999" customHeight="1">
      <c r="A335" s="56"/>
      <c r="B335" s="52"/>
      <c r="C335" s="53" t="s">
        <v>4</v>
      </c>
      <c r="D335" s="62" t="s">
        <v>44</v>
      </c>
      <c r="E335" s="174">
        <v>0.51769884164961888</v>
      </c>
      <c r="F335" s="174">
        <v>0</v>
      </c>
      <c r="G335" s="174"/>
      <c r="H335" s="174">
        <v>4.4927692307692307E-2</v>
      </c>
      <c r="I335" s="174">
        <v>0.5269712376207728</v>
      </c>
      <c r="J335" s="174">
        <v>0</v>
      </c>
      <c r="K335" s="174">
        <v>0</v>
      </c>
      <c r="L335" s="174">
        <v>0</v>
      </c>
      <c r="M335" s="274">
        <v>0</v>
      </c>
    </row>
    <row r="336" spans="1:13" ht="18" customHeight="1">
      <c r="A336" s="58"/>
      <c r="B336" s="59"/>
      <c r="C336" s="60" t="s">
        <v>4</v>
      </c>
      <c r="D336" s="64" t="s">
        <v>45</v>
      </c>
      <c r="E336" s="175">
        <v>0</v>
      </c>
      <c r="F336" s="175">
        <v>0</v>
      </c>
      <c r="G336" s="175"/>
      <c r="H336" s="175">
        <v>0</v>
      </c>
      <c r="I336" s="175">
        <v>0</v>
      </c>
      <c r="J336" s="175">
        <v>0</v>
      </c>
      <c r="K336" s="175">
        <v>0</v>
      </c>
      <c r="L336" s="175">
        <v>0</v>
      </c>
      <c r="M336" s="275">
        <v>0</v>
      </c>
    </row>
    <row r="337" spans="1:13" ht="18.399999999999999" customHeight="1">
      <c r="A337" s="51" t="s">
        <v>189</v>
      </c>
      <c r="B337" s="52" t="s">
        <v>47</v>
      </c>
      <c r="C337" s="53" t="s">
        <v>190</v>
      </c>
      <c r="D337" s="62" t="s">
        <v>41</v>
      </c>
      <c r="E337" s="687">
        <v>25757000</v>
      </c>
      <c r="F337" s="1106">
        <v>0</v>
      </c>
      <c r="G337" s="1106"/>
      <c r="H337" s="1106">
        <v>103000</v>
      </c>
      <c r="I337" s="1106">
        <v>22018000</v>
      </c>
      <c r="J337" s="1106">
        <v>2800000</v>
      </c>
      <c r="K337" s="1106">
        <v>0</v>
      </c>
      <c r="L337" s="1106">
        <v>0</v>
      </c>
      <c r="M337" s="1110">
        <v>836000</v>
      </c>
    </row>
    <row r="338" spans="1:13" ht="18.399999999999999" customHeight="1">
      <c r="A338" s="51"/>
      <c r="B338" s="52"/>
      <c r="C338" s="53" t="s">
        <v>4</v>
      </c>
      <c r="D338" s="62" t="s">
        <v>42</v>
      </c>
      <c r="E338" s="687">
        <v>0</v>
      </c>
      <c r="F338" s="1100">
        <v>0</v>
      </c>
      <c r="G338" s="1100"/>
      <c r="H338" s="1100">
        <v>0</v>
      </c>
      <c r="I338" s="1100">
        <v>0</v>
      </c>
      <c r="J338" s="1100">
        <v>0</v>
      </c>
      <c r="K338" s="1100">
        <v>0</v>
      </c>
      <c r="L338" s="1100">
        <v>0</v>
      </c>
      <c r="M338" s="1109">
        <v>0</v>
      </c>
    </row>
    <row r="339" spans="1:13" ht="18.399999999999999" customHeight="1">
      <c r="A339" s="56"/>
      <c r="B339" s="52"/>
      <c r="C339" s="53" t="s">
        <v>4</v>
      </c>
      <c r="D339" s="62" t="s">
        <v>43</v>
      </c>
      <c r="E339" s="687">
        <v>2562405.4099999997</v>
      </c>
      <c r="F339" s="1100">
        <v>0</v>
      </c>
      <c r="G339" s="1100"/>
      <c r="H339" s="1100">
        <v>12659.08</v>
      </c>
      <c r="I339" s="1100">
        <v>2534149.2599999998</v>
      </c>
      <c r="J339" s="1100">
        <v>0</v>
      </c>
      <c r="K339" s="1100">
        <v>0</v>
      </c>
      <c r="L339" s="1100">
        <v>0</v>
      </c>
      <c r="M339" s="1109">
        <v>15597.070000000002</v>
      </c>
    </row>
    <row r="340" spans="1:13" ht="18.399999999999999" customHeight="1">
      <c r="A340" s="56"/>
      <c r="B340" s="52"/>
      <c r="C340" s="53" t="s">
        <v>4</v>
      </c>
      <c r="D340" s="62" t="s">
        <v>44</v>
      </c>
      <c r="E340" s="174">
        <v>9.9483845556547726E-2</v>
      </c>
      <c r="F340" s="174">
        <v>0</v>
      </c>
      <c r="G340" s="174"/>
      <c r="H340" s="174">
        <v>0.12290368932038835</v>
      </c>
      <c r="I340" s="174">
        <v>0.11509443455354709</v>
      </c>
      <c r="J340" s="174">
        <v>0</v>
      </c>
      <c r="K340" s="174">
        <v>0</v>
      </c>
      <c r="L340" s="174">
        <v>0</v>
      </c>
      <c r="M340" s="274">
        <v>1.8656782296650718E-2</v>
      </c>
    </row>
    <row r="341" spans="1:13" ht="18.399999999999999" customHeight="1">
      <c r="A341" s="58"/>
      <c r="B341" s="59"/>
      <c r="C341" s="60" t="s">
        <v>4</v>
      </c>
      <c r="D341" s="64" t="s">
        <v>45</v>
      </c>
      <c r="E341" s="175">
        <v>0</v>
      </c>
      <c r="F341" s="175">
        <v>0</v>
      </c>
      <c r="G341" s="175"/>
      <c r="H341" s="175">
        <v>0</v>
      </c>
      <c r="I341" s="175">
        <v>0</v>
      </c>
      <c r="J341" s="175">
        <v>0</v>
      </c>
      <c r="K341" s="175">
        <v>0</v>
      </c>
      <c r="L341" s="175">
        <v>0</v>
      </c>
      <c r="M341" s="275">
        <v>0</v>
      </c>
    </row>
    <row r="342" spans="1:13" ht="18.399999999999999" customHeight="1">
      <c r="A342" s="51" t="s">
        <v>191</v>
      </c>
      <c r="B342" s="52" t="s">
        <v>47</v>
      </c>
      <c r="C342" s="53" t="s">
        <v>192</v>
      </c>
      <c r="D342" s="62" t="s">
        <v>41</v>
      </c>
      <c r="E342" s="687">
        <v>41592000</v>
      </c>
      <c r="F342" s="1106">
        <v>0</v>
      </c>
      <c r="G342" s="1106"/>
      <c r="H342" s="1106">
        <v>60000</v>
      </c>
      <c r="I342" s="1106">
        <v>35334000</v>
      </c>
      <c r="J342" s="1106">
        <v>703000</v>
      </c>
      <c r="K342" s="1106">
        <v>0</v>
      </c>
      <c r="L342" s="1106">
        <v>0</v>
      </c>
      <c r="M342" s="1110">
        <v>5495000</v>
      </c>
    </row>
    <row r="343" spans="1:13" ht="18.399999999999999" customHeight="1">
      <c r="A343" s="56"/>
      <c r="B343" s="52"/>
      <c r="C343" s="53" t="s">
        <v>4</v>
      </c>
      <c r="D343" s="62" t="s">
        <v>42</v>
      </c>
      <c r="E343" s="687">
        <v>0</v>
      </c>
      <c r="F343" s="1100">
        <v>0</v>
      </c>
      <c r="G343" s="1100"/>
      <c r="H343" s="1100">
        <v>0</v>
      </c>
      <c r="I343" s="1100">
        <v>0</v>
      </c>
      <c r="J343" s="1100">
        <v>0</v>
      </c>
      <c r="K343" s="1100">
        <v>0</v>
      </c>
      <c r="L343" s="1100">
        <v>0</v>
      </c>
      <c r="M343" s="1109">
        <v>0</v>
      </c>
    </row>
    <row r="344" spans="1:13" ht="18.399999999999999" customHeight="1">
      <c r="A344" s="56"/>
      <c r="B344" s="52"/>
      <c r="C344" s="53" t="s">
        <v>4</v>
      </c>
      <c r="D344" s="62" t="s">
        <v>43</v>
      </c>
      <c r="E344" s="687">
        <v>7189536.620000001</v>
      </c>
      <c r="F344" s="1100">
        <v>0</v>
      </c>
      <c r="G344" s="1100"/>
      <c r="H344" s="1100">
        <v>3000</v>
      </c>
      <c r="I344" s="1100">
        <v>6106407.0000000009</v>
      </c>
      <c r="J344" s="1100">
        <v>0</v>
      </c>
      <c r="K344" s="1100">
        <v>0</v>
      </c>
      <c r="L344" s="1100">
        <v>0</v>
      </c>
      <c r="M344" s="1109">
        <v>1080129.6199999999</v>
      </c>
    </row>
    <row r="345" spans="1:13" ht="18.399999999999999" customHeight="1">
      <c r="A345" s="56"/>
      <c r="B345" s="52"/>
      <c r="C345" s="53" t="s">
        <v>4</v>
      </c>
      <c r="D345" s="62" t="s">
        <v>44</v>
      </c>
      <c r="E345" s="174">
        <v>0.17285864156568573</v>
      </c>
      <c r="F345" s="174">
        <v>0</v>
      </c>
      <c r="G345" s="174"/>
      <c r="H345" s="174">
        <v>0.05</v>
      </c>
      <c r="I345" s="174">
        <v>0.17281957887587029</v>
      </c>
      <c r="J345" s="174">
        <v>0</v>
      </c>
      <c r="K345" s="174">
        <v>0</v>
      </c>
      <c r="L345" s="174">
        <v>0</v>
      </c>
      <c r="M345" s="274">
        <v>0.19656589990900816</v>
      </c>
    </row>
    <row r="346" spans="1:13" ht="18.399999999999999" customHeight="1">
      <c r="A346" s="58"/>
      <c r="B346" s="59"/>
      <c r="C346" s="60" t="s">
        <v>4</v>
      </c>
      <c r="D346" s="61" t="s">
        <v>45</v>
      </c>
      <c r="E346" s="276">
        <v>0</v>
      </c>
      <c r="F346" s="175">
        <v>0</v>
      </c>
      <c r="G346" s="175"/>
      <c r="H346" s="175">
        <v>0</v>
      </c>
      <c r="I346" s="175">
        <v>0</v>
      </c>
      <c r="J346" s="175">
        <v>0</v>
      </c>
      <c r="K346" s="175">
        <v>0</v>
      </c>
      <c r="L346" s="175">
        <v>0</v>
      </c>
      <c r="M346" s="275">
        <v>0</v>
      </c>
    </row>
    <row r="347" spans="1:13" ht="18.399999999999999" customHeight="1">
      <c r="A347" s="51" t="s">
        <v>193</v>
      </c>
      <c r="B347" s="52" t="s">
        <v>47</v>
      </c>
      <c r="C347" s="53" t="s">
        <v>194</v>
      </c>
      <c r="D347" s="54" t="s">
        <v>41</v>
      </c>
      <c r="E347" s="688">
        <v>17951189000</v>
      </c>
      <c r="F347" s="1106">
        <v>17645343000</v>
      </c>
      <c r="G347" s="1106"/>
      <c r="H347" s="1106">
        <v>295246000</v>
      </c>
      <c r="I347" s="1106">
        <v>10600000</v>
      </c>
      <c r="J347" s="1106">
        <v>0</v>
      </c>
      <c r="K347" s="1106">
        <v>0</v>
      </c>
      <c r="L347" s="1106">
        <v>0</v>
      </c>
      <c r="M347" s="1110">
        <v>0</v>
      </c>
    </row>
    <row r="348" spans="1:13" ht="18.399999999999999" customHeight="1">
      <c r="A348" s="56"/>
      <c r="B348" s="52"/>
      <c r="C348" s="53" t="s">
        <v>195</v>
      </c>
      <c r="D348" s="62" t="s">
        <v>42</v>
      </c>
      <c r="E348" s="687">
        <v>0</v>
      </c>
      <c r="F348" s="1100">
        <v>0</v>
      </c>
      <c r="G348" s="1100"/>
      <c r="H348" s="1100">
        <v>0</v>
      </c>
      <c r="I348" s="1100">
        <v>0</v>
      </c>
      <c r="J348" s="1100">
        <v>0</v>
      </c>
      <c r="K348" s="1100">
        <v>0</v>
      </c>
      <c r="L348" s="1100">
        <v>0</v>
      </c>
      <c r="M348" s="1109">
        <v>0</v>
      </c>
    </row>
    <row r="349" spans="1:13" ht="18.399999999999999" customHeight="1">
      <c r="A349" s="56"/>
      <c r="B349" s="52"/>
      <c r="C349" s="53" t="s">
        <v>4</v>
      </c>
      <c r="D349" s="62" t="s">
        <v>43</v>
      </c>
      <c r="E349" s="687">
        <v>2860003300</v>
      </c>
      <c r="F349" s="1100">
        <v>2806996225.5500002</v>
      </c>
      <c r="G349" s="1100"/>
      <c r="H349" s="1100">
        <v>51263386.450000003</v>
      </c>
      <c r="I349" s="1100">
        <v>1743688</v>
      </c>
      <c r="J349" s="1100">
        <v>0</v>
      </c>
      <c r="K349" s="1100">
        <v>0</v>
      </c>
      <c r="L349" s="1100">
        <v>0</v>
      </c>
      <c r="M349" s="1109">
        <v>0</v>
      </c>
    </row>
    <row r="350" spans="1:13" ht="18.399999999999999" customHeight="1">
      <c r="A350" s="56"/>
      <c r="B350" s="52"/>
      <c r="C350" s="53" t="s">
        <v>4</v>
      </c>
      <c r="D350" s="62" t="s">
        <v>44</v>
      </c>
      <c r="E350" s="174">
        <v>0.15932110680802258</v>
      </c>
      <c r="F350" s="174">
        <v>0.15907858665881419</v>
      </c>
      <c r="G350" s="174"/>
      <c r="H350" s="174">
        <v>0.17362940209181496</v>
      </c>
      <c r="I350" s="174">
        <v>0.16449886792452831</v>
      </c>
      <c r="J350" s="174">
        <v>0</v>
      </c>
      <c r="K350" s="174">
        <v>0</v>
      </c>
      <c r="L350" s="174">
        <v>0</v>
      </c>
      <c r="M350" s="274">
        <v>0</v>
      </c>
    </row>
    <row r="351" spans="1:13" ht="18.399999999999999" customHeight="1">
      <c r="A351" s="58"/>
      <c r="B351" s="59"/>
      <c r="C351" s="60" t="s">
        <v>4</v>
      </c>
      <c r="D351" s="64" t="s">
        <v>45</v>
      </c>
      <c r="E351" s="175">
        <v>0</v>
      </c>
      <c r="F351" s="175">
        <v>0</v>
      </c>
      <c r="G351" s="175"/>
      <c r="H351" s="175">
        <v>0</v>
      </c>
      <c r="I351" s="175">
        <v>0</v>
      </c>
      <c r="J351" s="175">
        <v>0</v>
      </c>
      <c r="K351" s="175">
        <v>0</v>
      </c>
      <c r="L351" s="175">
        <v>0</v>
      </c>
      <c r="M351" s="275">
        <v>0</v>
      </c>
    </row>
    <row r="352" spans="1:13" ht="18.399999999999999" customHeight="1">
      <c r="A352" s="51" t="s">
        <v>196</v>
      </c>
      <c r="B352" s="52" t="s">
        <v>47</v>
      </c>
      <c r="C352" s="53" t="s">
        <v>197</v>
      </c>
      <c r="D352" s="54" t="s">
        <v>41</v>
      </c>
      <c r="E352" s="687">
        <v>44856690000</v>
      </c>
      <c r="F352" s="1106">
        <v>38142004000</v>
      </c>
      <c r="G352" s="1106"/>
      <c r="H352" s="1106">
        <v>2888032000</v>
      </c>
      <c r="I352" s="1106">
        <v>3826654000</v>
      </c>
      <c r="J352" s="1106">
        <v>0</v>
      </c>
      <c r="K352" s="1106">
        <v>0</v>
      </c>
      <c r="L352" s="1106">
        <v>0</v>
      </c>
      <c r="M352" s="1110">
        <v>0</v>
      </c>
    </row>
    <row r="353" spans="1:13" ht="18.399999999999999" customHeight="1">
      <c r="A353" s="56"/>
      <c r="B353" s="52"/>
      <c r="C353" s="53" t="s">
        <v>4</v>
      </c>
      <c r="D353" s="57" t="s">
        <v>42</v>
      </c>
      <c r="E353" s="687">
        <v>0</v>
      </c>
      <c r="F353" s="1100">
        <v>0</v>
      </c>
      <c r="G353" s="1100"/>
      <c r="H353" s="1100">
        <v>0</v>
      </c>
      <c r="I353" s="1100">
        <v>0</v>
      </c>
      <c r="J353" s="1100">
        <v>0</v>
      </c>
      <c r="K353" s="1100">
        <v>0</v>
      </c>
      <c r="L353" s="1100">
        <v>0</v>
      </c>
      <c r="M353" s="1109">
        <v>0</v>
      </c>
    </row>
    <row r="354" spans="1:13" ht="18.399999999999999" customHeight="1">
      <c r="A354" s="56"/>
      <c r="B354" s="52"/>
      <c r="C354" s="53" t="s">
        <v>4</v>
      </c>
      <c r="D354" s="57" t="s">
        <v>43</v>
      </c>
      <c r="E354" s="687">
        <v>6919007113.29</v>
      </c>
      <c r="F354" s="1100">
        <v>5768114286.1900005</v>
      </c>
      <c r="G354" s="1100"/>
      <c r="H354" s="1100">
        <v>580343426.70000005</v>
      </c>
      <c r="I354" s="1100">
        <v>570549400.39999998</v>
      </c>
      <c r="J354" s="1100">
        <v>0</v>
      </c>
      <c r="K354" s="1100">
        <v>0</v>
      </c>
      <c r="L354" s="1100">
        <v>0</v>
      </c>
      <c r="M354" s="1109">
        <v>0</v>
      </c>
    </row>
    <row r="355" spans="1:13" ht="18.399999999999999" customHeight="1">
      <c r="A355" s="56"/>
      <c r="B355" s="52"/>
      <c r="C355" s="53" t="s">
        <v>4</v>
      </c>
      <c r="D355" s="57" t="s">
        <v>44</v>
      </c>
      <c r="E355" s="174">
        <v>0.15424693871282077</v>
      </c>
      <c r="F355" s="174">
        <v>0.15122735255835013</v>
      </c>
      <c r="G355" s="174"/>
      <c r="H355" s="174">
        <v>0.20094771342561302</v>
      </c>
      <c r="I355" s="174">
        <v>0.14909876889836393</v>
      </c>
      <c r="J355" s="174">
        <v>0</v>
      </c>
      <c r="K355" s="174">
        <v>0</v>
      </c>
      <c r="L355" s="174">
        <v>0</v>
      </c>
      <c r="M355" s="274">
        <v>0</v>
      </c>
    </row>
    <row r="356" spans="1:13" ht="18.399999999999999" customHeight="1">
      <c r="A356" s="58"/>
      <c r="B356" s="59"/>
      <c r="C356" s="60" t="s">
        <v>4</v>
      </c>
      <c r="D356" s="61" t="s">
        <v>45</v>
      </c>
      <c r="E356" s="175">
        <v>0</v>
      </c>
      <c r="F356" s="175">
        <v>0</v>
      </c>
      <c r="G356" s="175"/>
      <c r="H356" s="175">
        <v>0</v>
      </c>
      <c r="I356" s="175">
        <v>0</v>
      </c>
      <c r="J356" s="175">
        <v>0</v>
      </c>
      <c r="K356" s="175">
        <v>0</v>
      </c>
      <c r="L356" s="175">
        <v>0</v>
      </c>
      <c r="M356" s="275">
        <v>0</v>
      </c>
    </row>
    <row r="357" spans="1:13" ht="18.399999999999999" customHeight="1">
      <c r="A357" s="51" t="s">
        <v>198</v>
      </c>
      <c r="B357" s="52" t="s">
        <v>47</v>
      </c>
      <c r="C357" s="53" t="s">
        <v>427</v>
      </c>
      <c r="D357" s="54" t="s">
        <v>41</v>
      </c>
      <c r="E357" s="687">
        <v>53312000</v>
      </c>
      <c r="F357" s="1106">
        <v>0</v>
      </c>
      <c r="G357" s="1106"/>
      <c r="H357" s="1106">
        <v>55000</v>
      </c>
      <c r="I357" s="1106">
        <v>52772000</v>
      </c>
      <c r="J357" s="1106">
        <v>485000</v>
      </c>
      <c r="K357" s="1106">
        <v>0</v>
      </c>
      <c r="L357" s="1106">
        <v>0</v>
      </c>
      <c r="M357" s="1110">
        <v>0</v>
      </c>
    </row>
    <row r="358" spans="1:13" ht="18.399999999999999" customHeight="1">
      <c r="A358" s="56"/>
      <c r="B358" s="52"/>
      <c r="C358" s="53" t="s">
        <v>428</v>
      </c>
      <c r="D358" s="57" t="s">
        <v>42</v>
      </c>
      <c r="E358" s="687">
        <v>0</v>
      </c>
      <c r="F358" s="1100">
        <v>0</v>
      </c>
      <c r="G358" s="1100"/>
      <c r="H358" s="1100">
        <v>0</v>
      </c>
      <c r="I358" s="1100">
        <v>0</v>
      </c>
      <c r="J358" s="1100">
        <v>0</v>
      </c>
      <c r="K358" s="1100">
        <v>0</v>
      </c>
      <c r="L358" s="1100">
        <v>0</v>
      </c>
      <c r="M358" s="1109">
        <v>0</v>
      </c>
    </row>
    <row r="359" spans="1:13" ht="18.399999999999999" customHeight="1">
      <c r="A359" s="56"/>
      <c r="B359" s="52"/>
      <c r="C359" s="53" t="s">
        <v>4</v>
      </c>
      <c r="D359" s="57" t="s">
        <v>43</v>
      </c>
      <c r="E359" s="687">
        <v>7082885.2799999993</v>
      </c>
      <c r="F359" s="1100">
        <v>0</v>
      </c>
      <c r="G359" s="1100"/>
      <c r="H359" s="1100">
        <v>4484.2</v>
      </c>
      <c r="I359" s="1100">
        <v>7078401.0799999991</v>
      </c>
      <c r="J359" s="1100">
        <v>0</v>
      </c>
      <c r="K359" s="1100">
        <v>0</v>
      </c>
      <c r="L359" s="1100">
        <v>0</v>
      </c>
      <c r="M359" s="1109">
        <v>0</v>
      </c>
    </row>
    <row r="360" spans="1:13" ht="18.399999999999999" customHeight="1">
      <c r="A360" s="56"/>
      <c r="B360" s="52"/>
      <c r="C360" s="53" t="s">
        <v>4</v>
      </c>
      <c r="D360" s="57" t="s">
        <v>44</v>
      </c>
      <c r="E360" s="174">
        <v>0.13285724189675868</v>
      </c>
      <c r="F360" s="174">
        <v>0</v>
      </c>
      <c r="G360" s="174"/>
      <c r="H360" s="174">
        <v>8.1530909090909084E-2</v>
      </c>
      <c r="I360" s="174">
        <v>0.13413175699234442</v>
      </c>
      <c r="J360" s="174">
        <v>0</v>
      </c>
      <c r="K360" s="174">
        <v>0</v>
      </c>
      <c r="L360" s="174">
        <v>0</v>
      </c>
      <c r="M360" s="274">
        <v>0</v>
      </c>
    </row>
    <row r="361" spans="1:13" ht="18.399999999999999" customHeight="1">
      <c r="A361" s="58"/>
      <c r="B361" s="59"/>
      <c r="C361" s="60" t="s">
        <v>4</v>
      </c>
      <c r="D361" s="61" t="s">
        <v>45</v>
      </c>
      <c r="E361" s="175">
        <v>0</v>
      </c>
      <c r="F361" s="175">
        <v>0</v>
      </c>
      <c r="G361" s="175"/>
      <c r="H361" s="175">
        <v>0</v>
      </c>
      <c r="I361" s="175">
        <v>0</v>
      </c>
      <c r="J361" s="175">
        <v>0</v>
      </c>
      <c r="K361" s="175">
        <v>0</v>
      </c>
      <c r="L361" s="175">
        <v>0</v>
      </c>
      <c r="M361" s="275">
        <v>0</v>
      </c>
    </row>
    <row r="362" spans="1:13" ht="18.399999999999999" customHeight="1">
      <c r="A362" s="51" t="s">
        <v>199</v>
      </c>
      <c r="B362" s="52" t="s">
        <v>47</v>
      </c>
      <c r="C362" s="53" t="s">
        <v>200</v>
      </c>
      <c r="D362" s="62" t="s">
        <v>41</v>
      </c>
      <c r="E362" s="687">
        <v>29140000</v>
      </c>
      <c r="F362" s="1106">
        <v>0</v>
      </c>
      <c r="G362" s="1106"/>
      <c r="H362" s="1106">
        <v>17000</v>
      </c>
      <c r="I362" s="1106">
        <v>28658000</v>
      </c>
      <c r="J362" s="1106">
        <v>465000</v>
      </c>
      <c r="K362" s="1106">
        <v>0</v>
      </c>
      <c r="L362" s="1106">
        <v>0</v>
      </c>
      <c r="M362" s="1110">
        <v>0</v>
      </c>
    </row>
    <row r="363" spans="1:13" ht="18" customHeight="1">
      <c r="A363" s="56"/>
      <c r="B363" s="52"/>
      <c r="C363" s="53" t="s">
        <v>4</v>
      </c>
      <c r="D363" s="62" t="s">
        <v>42</v>
      </c>
      <c r="E363" s="687">
        <v>0</v>
      </c>
      <c r="F363" s="1100">
        <v>0</v>
      </c>
      <c r="G363" s="1100"/>
      <c r="H363" s="1100">
        <v>0</v>
      </c>
      <c r="I363" s="1100">
        <v>0</v>
      </c>
      <c r="J363" s="1100">
        <v>0</v>
      </c>
      <c r="K363" s="1100">
        <v>0</v>
      </c>
      <c r="L363" s="1100">
        <v>0</v>
      </c>
      <c r="M363" s="1109">
        <v>0</v>
      </c>
    </row>
    <row r="364" spans="1:13" ht="18.399999999999999" customHeight="1">
      <c r="A364" s="56"/>
      <c r="B364" s="52"/>
      <c r="C364" s="53" t="s">
        <v>4</v>
      </c>
      <c r="D364" s="62" t="s">
        <v>43</v>
      </c>
      <c r="E364" s="687">
        <v>4408679.6600000011</v>
      </c>
      <c r="F364" s="1100">
        <v>0</v>
      </c>
      <c r="G364" s="1100"/>
      <c r="H364" s="1100">
        <v>1200</v>
      </c>
      <c r="I364" s="1100">
        <v>4407479.6600000011</v>
      </c>
      <c r="J364" s="1100">
        <v>0</v>
      </c>
      <c r="K364" s="1100">
        <v>0</v>
      </c>
      <c r="L364" s="1100">
        <v>0</v>
      </c>
      <c r="M364" s="1109">
        <v>0</v>
      </c>
    </row>
    <row r="365" spans="1:13" ht="18.399999999999999" customHeight="1">
      <c r="A365" s="56"/>
      <c r="B365" s="52"/>
      <c r="C365" s="53" t="s">
        <v>4</v>
      </c>
      <c r="D365" s="62" t="s">
        <v>44</v>
      </c>
      <c r="E365" s="174">
        <v>0.15129305628002748</v>
      </c>
      <c r="F365" s="174">
        <v>0</v>
      </c>
      <c r="G365" s="174"/>
      <c r="H365" s="174">
        <v>7.0588235294117646E-2</v>
      </c>
      <c r="I365" s="174">
        <v>0.15379578686579667</v>
      </c>
      <c r="J365" s="174">
        <v>0</v>
      </c>
      <c r="K365" s="174">
        <v>0</v>
      </c>
      <c r="L365" s="174">
        <v>0</v>
      </c>
      <c r="M365" s="274">
        <v>0</v>
      </c>
    </row>
    <row r="366" spans="1:13" ht="18.399999999999999" customHeight="1">
      <c r="A366" s="58"/>
      <c r="B366" s="59"/>
      <c r="C366" s="60" t="s">
        <v>4</v>
      </c>
      <c r="D366" s="62" t="s">
        <v>45</v>
      </c>
      <c r="E366" s="175">
        <v>0</v>
      </c>
      <c r="F366" s="175">
        <v>0</v>
      </c>
      <c r="G366" s="175"/>
      <c r="H366" s="175">
        <v>0</v>
      </c>
      <c r="I366" s="175">
        <v>0</v>
      </c>
      <c r="J366" s="175">
        <v>0</v>
      </c>
      <c r="K366" s="175">
        <v>0</v>
      </c>
      <c r="L366" s="175">
        <v>0</v>
      </c>
      <c r="M366" s="275">
        <v>0</v>
      </c>
    </row>
    <row r="367" spans="1:13" ht="18.399999999999999" customHeight="1">
      <c r="A367" s="70" t="s">
        <v>201</v>
      </c>
      <c r="B367" s="71" t="s">
        <v>47</v>
      </c>
      <c r="C367" s="52" t="s">
        <v>202</v>
      </c>
      <c r="D367" s="63" t="s">
        <v>41</v>
      </c>
      <c r="E367" s="687">
        <v>125536000</v>
      </c>
      <c r="F367" s="1106">
        <v>0</v>
      </c>
      <c r="G367" s="1106"/>
      <c r="H367" s="1106">
        <v>250000</v>
      </c>
      <c r="I367" s="1106">
        <v>102309000</v>
      </c>
      <c r="J367" s="1106">
        <v>10860000</v>
      </c>
      <c r="K367" s="1106">
        <v>0</v>
      </c>
      <c r="L367" s="1106">
        <v>0</v>
      </c>
      <c r="M367" s="1110">
        <v>12117000</v>
      </c>
    </row>
    <row r="368" spans="1:13" ht="18.399999999999999" customHeight="1">
      <c r="A368" s="56"/>
      <c r="B368" s="52"/>
      <c r="C368" s="53" t="s">
        <v>203</v>
      </c>
      <c r="D368" s="62" t="s">
        <v>42</v>
      </c>
      <c r="E368" s="687">
        <v>0</v>
      </c>
      <c r="F368" s="1100">
        <v>0</v>
      </c>
      <c r="G368" s="1100"/>
      <c r="H368" s="1100">
        <v>0</v>
      </c>
      <c r="I368" s="1100">
        <v>0</v>
      </c>
      <c r="J368" s="1100">
        <v>0</v>
      </c>
      <c r="K368" s="1100">
        <v>0</v>
      </c>
      <c r="L368" s="1100">
        <v>0</v>
      </c>
      <c r="M368" s="1109">
        <v>0</v>
      </c>
    </row>
    <row r="369" spans="1:13" ht="18.399999999999999" customHeight="1">
      <c r="A369" s="56"/>
      <c r="B369" s="52"/>
      <c r="C369" s="53" t="s">
        <v>4</v>
      </c>
      <c r="D369" s="62" t="s">
        <v>43</v>
      </c>
      <c r="E369" s="687">
        <v>15356630.699999997</v>
      </c>
      <c r="F369" s="1100">
        <v>0</v>
      </c>
      <c r="G369" s="1100"/>
      <c r="H369" s="1100">
        <v>32275.439999999999</v>
      </c>
      <c r="I369" s="1100">
        <v>15053694.849999998</v>
      </c>
      <c r="J369" s="1100">
        <v>43170.75</v>
      </c>
      <c r="K369" s="1100">
        <v>0</v>
      </c>
      <c r="L369" s="1100">
        <v>0</v>
      </c>
      <c r="M369" s="1109">
        <v>227489.66</v>
      </c>
    </row>
    <row r="370" spans="1:13" ht="18.399999999999999" customHeight="1">
      <c r="A370" s="56"/>
      <c r="B370" s="52"/>
      <c r="C370" s="53" t="s">
        <v>4</v>
      </c>
      <c r="D370" s="62" t="s">
        <v>44</v>
      </c>
      <c r="E370" s="174">
        <v>0.12232850098776445</v>
      </c>
      <c r="F370" s="174">
        <v>0</v>
      </c>
      <c r="G370" s="174"/>
      <c r="H370" s="174">
        <v>0.12910175999999998</v>
      </c>
      <c r="I370" s="174">
        <v>0.14713949750266347</v>
      </c>
      <c r="J370" s="174">
        <v>3.9752071823204423E-3</v>
      </c>
      <c r="K370" s="174">
        <v>0</v>
      </c>
      <c r="L370" s="174">
        <v>0</v>
      </c>
      <c r="M370" s="274">
        <v>1.8774421061318807E-2</v>
      </c>
    </row>
    <row r="371" spans="1:13" ht="18.399999999999999" customHeight="1">
      <c r="A371" s="58"/>
      <c r="B371" s="59"/>
      <c r="C371" s="60" t="s">
        <v>4</v>
      </c>
      <c r="D371" s="64" t="s">
        <v>45</v>
      </c>
      <c r="E371" s="175">
        <v>0</v>
      </c>
      <c r="F371" s="175">
        <v>0</v>
      </c>
      <c r="G371" s="175"/>
      <c r="H371" s="175">
        <v>0</v>
      </c>
      <c r="I371" s="175">
        <v>0</v>
      </c>
      <c r="J371" s="175">
        <v>0</v>
      </c>
      <c r="K371" s="175">
        <v>0</v>
      </c>
      <c r="L371" s="175">
        <v>0</v>
      </c>
      <c r="M371" s="275">
        <v>0</v>
      </c>
    </row>
    <row r="372" spans="1:13" ht="18.399999999999999" customHeight="1">
      <c r="A372" s="51" t="s">
        <v>204</v>
      </c>
      <c r="B372" s="52" t="s">
        <v>47</v>
      </c>
      <c r="C372" s="53" t="s">
        <v>224</v>
      </c>
      <c r="D372" s="54" t="s">
        <v>41</v>
      </c>
      <c r="E372" s="688">
        <v>27600000000</v>
      </c>
      <c r="F372" s="1106">
        <v>0</v>
      </c>
      <c r="G372" s="1106"/>
      <c r="H372" s="1106">
        <v>0</v>
      </c>
      <c r="I372" s="1106">
        <v>100000</v>
      </c>
      <c r="J372" s="1106">
        <v>0</v>
      </c>
      <c r="K372" s="1106">
        <v>27599900000</v>
      </c>
      <c r="L372" s="1106">
        <v>0</v>
      </c>
      <c r="M372" s="1110">
        <v>0</v>
      </c>
    </row>
    <row r="373" spans="1:13" ht="18.399999999999999" customHeight="1">
      <c r="A373" s="51"/>
      <c r="B373" s="52"/>
      <c r="C373" s="53" t="s">
        <v>4</v>
      </c>
      <c r="D373" s="62" t="s">
        <v>42</v>
      </c>
      <c r="E373" s="687">
        <v>0</v>
      </c>
      <c r="F373" s="1100">
        <v>0</v>
      </c>
      <c r="G373" s="1100"/>
      <c r="H373" s="1100">
        <v>0</v>
      </c>
      <c r="I373" s="1100">
        <v>0</v>
      </c>
      <c r="J373" s="1100">
        <v>0</v>
      </c>
      <c r="K373" s="1100">
        <v>0</v>
      </c>
      <c r="L373" s="1100">
        <v>0</v>
      </c>
      <c r="M373" s="1109">
        <v>0</v>
      </c>
    </row>
    <row r="374" spans="1:13" ht="18.399999999999999" customHeight="1">
      <c r="A374" s="56"/>
      <c r="B374" s="52"/>
      <c r="C374" s="53" t="s">
        <v>4</v>
      </c>
      <c r="D374" s="62" t="s">
        <v>43</v>
      </c>
      <c r="E374" s="687">
        <v>4542075831.9799995</v>
      </c>
      <c r="F374" s="1100">
        <v>0</v>
      </c>
      <c r="G374" s="1100"/>
      <c r="H374" s="1100">
        <v>0</v>
      </c>
      <c r="I374" s="1100">
        <v>0</v>
      </c>
      <c r="J374" s="1100">
        <v>0</v>
      </c>
      <c r="K374" s="1100">
        <v>4542075831.9799995</v>
      </c>
      <c r="L374" s="1100">
        <v>0</v>
      </c>
      <c r="M374" s="1109">
        <v>0</v>
      </c>
    </row>
    <row r="375" spans="1:13" ht="18.399999999999999" customHeight="1">
      <c r="A375" s="56"/>
      <c r="B375" s="52"/>
      <c r="C375" s="53" t="s">
        <v>4</v>
      </c>
      <c r="D375" s="62" t="s">
        <v>44</v>
      </c>
      <c r="E375" s="174">
        <v>0.16456796492681158</v>
      </c>
      <c r="F375" s="174">
        <v>0</v>
      </c>
      <c r="G375" s="174"/>
      <c r="H375" s="174">
        <v>0</v>
      </c>
      <c r="I375" s="174">
        <v>0</v>
      </c>
      <c r="J375" s="174">
        <v>0</v>
      </c>
      <c r="K375" s="174">
        <v>0.16456856118971444</v>
      </c>
      <c r="L375" s="174">
        <v>0</v>
      </c>
      <c r="M375" s="274">
        <v>0</v>
      </c>
    </row>
    <row r="376" spans="1:13" ht="18.399999999999999" customHeight="1">
      <c r="A376" s="58"/>
      <c r="B376" s="59"/>
      <c r="C376" s="60" t="s">
        <v>4</v>
      </c>
      <c r="D376" s="64" t="s">
        <v>45</v>
      </c>
      <c r="E376" s="175">
        <v>0</v>
      </c>
      <c r="F376" s="175">
        <v>0</v>
      </c>
      <c r="G376" s="175"/>
      <c r="H376" s="175">
        <v>0</v>
      </c>
      <c r="I376" s="175">
        <v>0</v>
      </c>
      <c r="J376" s="175">
        <v>0</v>
      </c>
      <c r="K376" s="175">
        <v>0</v>
      </c>
      <c r="L376" s="175">
        <v>0</v>
      </c>
      <c r="M376" s="275">
        <v>0</v>
      </c>
    </row>
    <row r="377" spans="1:13" ht="18.399999999999999" customHeight="1">
      <c r="A377" s="51" t="s">
        <v>205</v>
      </c>
      <c r="B377" s="52" t="s">
        <v>47</v>
      </c>
      <c r="C377" s="53" t="s">
        <v>206</v>
      </c>
      <c r="D377" s="62" t="s">
        <v>41</v>
      </c>
      <c r="E377" s="687">
        <v>133246000</v>
      </c>
      <c r="F377" s="1106">
        <v>0</v>
      </c>
      <c r="G377" s="1106"/>
      <c r="H377" s="1106">
        <v>134000</v>
      </c>
      <c r="I377" s="1106">
        <v>130641000</v>
      </c>
      <c r="J377" s="1106">
        <v>2471000</v>
      </c>
      <c r="K377" s="1106">
        <v>0</v>
      </c>
      <c r="L377" s="1106">
        <v>0</v>
      </c>
      <c r="M377" s="1110">
        <v>0</v>
      </c>
    </row>
    <row r="378" spans="1:13" ht="18.399999999999999" customHeight="1">
      <c r="A378" s="56"/>
      <c r="B378" s="52"/>
      <c r="C378" s="53" t="s">
        <v>4</v>
      </c>
      <c r="D378" s="62" t="s">
        <v>42</v>
      </c>
      <c r="E378" s="687">
        <v>0</v>
      </c>
      <c r="F378" s="1100">
        <v>0</v>
      </c>
      <c r="G378" s="1100"/>
      <c r="H378" s="1100">
        <v>0</v>
      </c>
      <c r="I378" s="1100">
        <v>0</v>
      </c>
      <c r="J378" s="1100">
        <v>0</v>
      </c>
      <c r="K378" s="1100">
        <v>0</v>
      </c>
      <c r="L378" s="1100">
        <v>0</v>
      </c>
      <c r="M378" s="1109">
        <v>0</v>
      </c>
    </row>
    <row r="379" spans="1:13" ht="18.399999999999999" customHeight="1">
      <c r="A379" s="56"/>
      <c r="B379" s="52"/>
      <c r="C379" s="53" t="s">
        <v>4</v>
      </c>
      <c r="D379" s="62" t="s">
        <v>43</v>
      </c>
      <c r="E379" s="687">
        <v>24869824.650000013</v>
      </c>
      <c r="F379" s="1100">
        <v>0</v>
      </c>
      <c r="G379" s="1100"/>
      <c r="H379" s="1100">
        <v>16074.980000000001</v>
      </c>
      <c r="I379" s="1100">
        <v>24774157.370000012</v>
      </c>
      <c r="J379" s="1100">
        <v>79592.3</v>
      </c>
      <c r="K379" s="1100">
        <v>0</v>
      </c>
      <c r="L379" s="1100">
        <v>0</v>
      </c>
      <c r="M379" s="1109">
        <v>0</v>
      </c>
    </row>
    <row r="380" spans="1:13" ht="18.399999999999999" customHeight="1">
      <c r="A380" s="56"/>
      <c r="B380" s="52"/>
      <c r="C380" s="53" t="s">
        <v>4</v>
      </c>
      <c r="D380" s="62" t="s">
        <v>44</v>
      </c>
      <c r="E380" s="174">
        <v>0.18664593796436676</v>
      </c>
      <c r="F380" s="174">
        <v>0</v>
      </c>
      <c r="G380" s="174"/>
      <c r="H380" s="174">
        <v>0.11996253731343284</v>
      </c>
      <c r="I380" s="174">
        <v>0.18963539294708409</v>
      </c>
      <c r="J380" s="174">
        <v>3.2210562525293404E-2</v>
      </c>
      <c r="K380" s="174">
        <v>0</v>
      </c>
      <c r="L380" s="174">
        <v>0</v>
      </c>
      <c r="M380" s="274">
        <v>0</v>
      </c>
    </row>
    <row r="381" spans="1:13" ht="18.399999999999999" customHeight="1">
      <c r="A381" s="58"/>
      <c r="B381" s="59"/>
      <c r="C381" s="60" t="s">
        <v>4</v>
      </c>
      <c r="D381" s="64" t="s">
        <v>45</v>
      </c>
      <c r="E381" s="175">
        <v>0</v>
      </c>
      <c r="F381" s="175">
        <v>0</v>
      </c>
      <c r="G381" s="175"/>
      <c r="H381" s="175">
        <v>0</v>
      </c>
      <c r="I381" s="175">
        <v>0</v>
      </c>
      <c r="J381" s="175">
        <v>0</v>
      </c>
      <c r="K381" s="175">
        <v>0</v>
      </c>
      <c r="L381" s="175">
        <v>0</v>
      </c>
      <c r="M381" s="275">
        <v>0</v>
      </c>
    </row>
    <row r="382" spans="1:13" ht="18" customHeight="1">
      <c r="A382" s="51" t="s">
        <v>207</v>
      </c>
      <c r="B382" s="52" t="s">
        <v>47</v>
      </c>
      <c r="C382" s="53" t="s">
        <v>208</v>
      </c>
      <c r="D382" s="62" t="s">
        <v>41</v>
      </c>
      <c r="E382" s="687">
        <v>250000000</v>
      </c>
      <c r="F382" s="1106">
        <v>0</v>
      </c>
      <c r="G382" s="1106"/>
      <c r="H382" s="1106">
        <v>0</v>
      </c>
      <c r="I382" s="1106">
        <v>250000000</v>
      </c>
      <c r="J382" s="1106">
        <v>0</v>
      </c>
      <c r="K382" s="1106">
        <v>0</v>
      </c>
      <c r="L382" s="1106">
        <v>0</v>
      </c>
      <c r="M382" s="1110">
        <v>0</v>
      </c>
    </row>
    <row r="383" spans="1:13" ht="18.399999999999999" customHeight="1">
      <c r="A383" s="56"/>
      <c r="B383" s="52"/>
      <c r="C383" s="53" t="s">
        <v>4</v>
      </c>
      <c r="D383" s="62" t="s">
        <v>42</v>
      </c>
      <c r="E383" s="687">
        <v>0</v>
      </c>
      <c r="F383" s="1100">
        <v>0</v>
      </c>
      <c r="G383" s="1100"/>
      <c r="H383" s="1100">
        <v>0</v>
      </c>
      <c r="I383" s="1100">
        <v>0</v>
      </c>
      <c r="J383" s="1100">
        <v>0</v>
      </c>
      <c r="K383" s="1100">
        <v>0</v>
      </c>
      <c r="L383" s="1100">
        <v>0</v>
      </c>
      <c r="M383" s="1109">
        <v>0</v>
      </c>
    </row>
    <row r="384" spans="1:13" ht="18.399999999999999" customHeight="1">
      <c r="A384" s="56"/>
      <c r="B384" s="52"/>
      <c r="C384" s="53" t="s">
        <v>4</v>
      </c>
      <c r="D384" s="62" t="s">
        <v>43</v>
      </c>
      <c r="E384" s="687">
        <v>0</v>
      </c>
      <c r="F384" s="1100">
        <v>0</v>
      </c>
      <c r="G384" s="1100"/>
      <c r="H384" s="1100">
        <v>0</v>
      </c>
      <c r="I384" s="1100">
        <v>0</v>
      </c>
      <c r="J384" s="1100">
        <v>0</v>
      </c>
      <c r="K384" s="1100">
        <v>0</v>
      </c>
      <c r="L384" s="1100">
        <v>0</v>
      </c>
      <c r="M384" s="1109">
        <v>0</v>
      </c>
    </row>
    <row r="385" spans="1:13" ht="18.399999999999999" customHeight="1">
      <c r="A385" s="56"/>
      <c r="B385" s="52"/>
      <c r="C385" s="53" t="s">
        <v>4</v>
      </c>
      <c r="D385" s="62" t="s">
        <v>44</v>
      </c>
      <c r="E385" s="174">
        <v>0</v>
      </c>
      <c r="F385" s="174">
        <v>0</v>
      </c>
      <c r="G385" s="174"/>
      <c r="H385" s="174">
        <v>0</v>
      </c>
      <c r="I385" s="174">
        <v>0</v>
      </c>
      <c r="J385" s="174">
        <v>0</v>
      </c>
      <c r="K385" s="174">
        <v>0</v>
      </c>
      <c r="L385" s="174">
        <v>0</v>
      </c>
      <c r="M385" s="274">
        <v>0</v>
      </c>
    </row>
    <row r="386" spans="1:13" ht="18.399999999999999" customHeight="1">
      <c r="A386" s="58"/>
      <c r="B386" s="59"/>
      <c r="C386" s="60" t="s">
        <v>4</v>
      </c>
      <c r="D386" s="65" t="s">
        <v>45</v>
      </c>
      <c r="E386" s="175">
        <v>0</v>
      </c>
      <c r="F386" s="175">
        <v>0</v>
      </c>
      <c r="G386" s="175"/>
      <c r="H386" s="175">
        <v>0</v>
      </c>
      <c r="I386" s="175">
        <v>0</v>
      </c>
      <c r="J386" s="175">
        <v>0</v>
      </c>
      <c r="K386" s="175">
        <v>0</v>
      </c>
      <c r="L386" s="175">
        <v>0</v>
      </c>
      <c r="M386" s="275">
        <v>0</v>
      </c>
    </row>
    <row r="387" spans="1:13" ht="18.399999999999999" customHeight="1">
      <c r="A387" s="51" t="s">
        <v>209</v>
      </c>
      <c r="B387" s="52" t="s">
        <v>47</v>
      </c>
      <c r="C387" s="53" t="s">
        <v>210</v>
      </c>
      <c r="D387" s="62" t="s">
        <v>41</v>
      </c>
      <c r="E387" s="687">
        <v>66697426000</v>
      </c>
      <c r="F387" s="1106">
        <v>66697426000</v>
      </c>
      <c r="G387" s="1106"/>
      <c r="H387" s="1106">
        <v>0</v>
      </c>
      <c r="I387" s="1106">
        <v>0</v>
      </c>
      <c r="J387" s="1106">
        <v>0</v>
      </c>
      <c r="K387" s="1106">
        <v>0</v>
      </c>
      <c r="L387" s="1106">
        <v>0</v>
      </c>
      <c r="M387" s="1110">
        <v>0</v>
      </c>
    </row>
    <row r="388" spans="1:13" ht="18.399999999999999" customHeight="1">
      <c r="A388" s="56"/>
      <c r="B388" s="52"/>
      <c r="C388" s="53" t="s">
        <v>211</v>
      </c>
      <c r="D388" s="62" t="s">
        <v>42</v>
      </c>
      <c r="E388" s="687">
        <v>0</v>
      </c>
      <c r="F388" s="1100">
        <v>0</v>
      </c>
      <c r="G388" s="1162"/>
      <c r="H388" s="1100">
        <v>0</v>
      </c>
      <c r="I388" s="1100">
        <v>0</v>
      </c>
      <c r="J388" s="1100">
        <v>0</v>
      </c>
      <c r="K388" s="1100">
        <v>0</v>
      </c>
      <c r="L388" s="1100">
        <v>0</v>
      </c>
      <c r="M388" s="1109">
        <v>0</v>
      </c>
    </row>
    <row r="389" spans="1:13" ht="18.399999999999999" customHeight="1">
      <c r="A389" s="56"/>
      <c r="B389" s="52"/>
      <c r="C389" s="53" t="s">
        <v>4</v>
      </c>
      <c r="D389" s="62" t="s">
        <v>43</v>
      </c>
      <c r="E389" s="687">
        <v>17872978274</v>
      </c>
      <c r="F389" s="1100">
        <v>17872978274</v>
      </c>
      <c r="G389" s="1162" t="s">
        <v>712</v>
      </c>
      <c r="H389" s="1100">
        <v>0</v>
      </c>
      <c r="I389" s="1100">
        <v>0</v>
      </c>
      <c r="J389" s="1100">
        <v>0</v>
      </c>
      <c r="K389" s="1100">
        <v>0</v>
      </c>
      <c r="L389" s="1100">
        <v>0</v>
      </c>
      <c r="M389" s="1109">
        <v>0</v>
      </c>
    </row>
    <row r="390" spans="1:13" ht="18.399999999999999" customHeight="1">
      <c r="A390" s="56"/>
      <c r="B390" s="52"/>
      <c r="C390" s="53" t="s">
        <v>4</v>
      </c>
      <c r="D390" s="62" t="s">
        <v>44</v>
      </c>
      <c r="E390" s="174">
        <v>0.26797103495418251</v>
      </c>
      <c r="F390" s="174">
        <v>0.26797103495418251</v>
      </c>
      <c r="G390" s="174"/>
      <c r="H390" s="174">
        <v>0</v>
      </c>
      <c r="I390" s="174">
        <v>0</v>
      </c>
      <c r="J390" s="174">
        <v>0</v>
      </c>
      <c r="K390" s="174">
        <v>0</v>
      </c>
      <c r="L390" s="174">
        <v>0</v>
      </c>
      <c r="M390" s="274">
        <v>0</v>
      </c>
    </row>
    <row r="391" spans="1:13" ht="18.399999999999999" customHeight="1">
      <c r="A391" s="58"/>
      <c r="B391" s="59"/>
      <c r="C391" s="60" t="s">
        <v>4</v>
      </c>
      <c r="D391" s="65" t="s">
        <v>45</v>
      </c>
      <c r="E391" s="175">
        <v>0</v>
      </c>
      <c r="F391" s="175">
        <v>0</v>
      </c>
      <c r="G391" s="175"/>
      <c r="H391" s="175">
        <v>0</v>
      </c>
      <c r="I391" s="175">
        <v>0</v>
      </c>
      <c r="J391" s="175">
        <v>0</v>
      </c>
      <c r="K391" s="175">
        <v>0</v>
      </c>
      <c r="L391" s="175">
        <v>0</v>
      </c>
      <c r="M391" s="275">
        <v>0</v>
      </c>
    </row>
    <row r="392" spans="1:13" ht="18.399999999999999" customHeight="1">
      <c r="A392" s="51" t="s">
        <v>212</v>
      </c>
      <c r="B392" s="52" t="s">
        <v>47</v>
      </c>
      <c r="C392" s="53" t="s">
        <v>213</v>
      </c>
      <c r="D392" s="63" t="s">
        <v>41</v>
      </c>
      <c r="E392" s="687">
        <v>22701759000</v>
      </c>
      <c r="F392" s="1106">
        <v>9941573000</v>
      </c>
      <c r="G392" s="1106"/>
      <c r="H392" s="1106">
        <v>836140000</v>
      </c>
      <c r="I392" s="1106">
        <v>3542639000</v>
      </c>
      <c r="J392" s="1106">
        <v>2109773000</v>
      </c>
      <c r="K392" s="1106">
        <v>0</v>
      </c>
      <c r="L392" s="1106">
        <v>2000000000</v>
      </c>
      <c r="M392" s="1110">
        <v>4271634000</v>
      </c>
    </row>
    <row r="393" spans="1:13" ht="18.399999999999999" customHeight="1">
      <c r="A393" s="56"/>
      <c r="B393" s="52"/>
      <c r="C393" s="53" t="s">
        <v>4</v>
      </c>
      <c r="D393" s="62" t="s">
        <v>42</v>
      </c>
      <c r="E393" s="687">
        <v>0</v>
      </c>
      <c r="F393" s="1100">
        <v>0</v>
      </c>
      <c r="G393" s="1100"/>
      <c r="H393" s="1100">
        <v>0</v>
      </c>
      <c r="I393" s="1100">
        <v>0</v>
      </c>
      <c r="J393" s="1100">
        <v>0</v>
      </c>
      <c r="K393" s="1100">
        <v>0</v>
      </c>
      <c r="L393" s="1100">
        <v>0</v>
      </c>
      <c r="M393" s="1109">
        <v>0</v>
      </c>
    </row>
    <row r="394" spans="1:13" ht="18.399999999999999" customHeight="1">
      <c r="A394" s="56"/>
      <c r="B394" s="52"/>
      <c r="C394" s="53" t="s">
        <v>4</v>
      </c>
      <c r="D394" s="62" t="s">
        <v>43</v>
      </c>
      <c r="E394" s="687">
        <v>0</v>
      </c>
      <c r="F394" s="1100">
        <v>0</v>
      </c>
      <c r="G394" s="1100"/>
      <c r="H394" s="1100">
        <v>0</v>
      </c>
      <c r="I394" s="1100">
        <v>0</v>
      </c>
      <c r="J394" s="1100">
        <v>0</v>
      </c>
      <c r="K394" s="1100">
        <v>0</v>
      </c>
      <c r="L394" s="1100">
        <v>0</v>
      </c>
      <c r="M394" s="1109">
        <v>0</v>
      </c>
    </row>
    <row r="395" spans="1:13" ht="18.399999999999999" customHeight="1">
      <c r="A395" s="56"/>
      <c r="B395" s="52"/>
      <c r="C395" s="53" t="s">
        <v>4</v>
      </c>
      <c r="D395" s="62" t="s">
        <v>44</v>
      </c>
      <c r="E395" s="174">
        <v>0</v>
      </c>
      <c r="F395" s="174">
        <v>0</v>
      </c>
      <c r="G395" s="174"/>
      <c r="H395" s="174">
        <v>0</v>
      </c>
      <c r="I395" s="174">
        <v>0</v>
      </c>
      <c r="J395" s="174">
        <v>0</v>
      </c>
      <c r="K395" s="174">
        <v>0</v>
      </c>
      <c r="L395" s="174">
        <v>0</v>
      </c>
      <c r="M395" s="274">
        <v>0</v>
      </c>
    </row>
    <row r="396" spans="1:13" ht="18.399999999999999" customHeight="1">
      <c r="A396" s="58"/>
      <c r="B396" s="59"/>
      <c r="C396" s="60" t="s">
        <v>4</v>
      </c>
      <c r="D396" s="64" t="s">
        <v>45</v>
      </c>
      <c r="E396" s="175">
        <v>0</v>
      </c>
      <c r="F396" s="175">
        <v>0</v>
      </c>
      <c r="G396" s="175"/>
      <c r="H396" s="175">
        <v>0</v>
      </c>
      <c r="I396" s="175">
        <v>0</v>
      </c>
      <c r="J396" s="175">
        <v>0</v>
      </c>
      <c r="K396" s="175">
        <v>0</v>
      </c>
      <c r="L396" s="175">
        <v>0</v>
      </c>
      <c r="M396" s="275">
        <v>0</v>
      </c>
    </row>
    <row r="397" spans="1:13" ht="18.399999999999999" customHeight="1">
      <c r="A397" s="51" t="s">
        <v>214</v>
      </c>
      <c r="B397" s="52" t="s">
        <v>47</v>
      </c>
      <c r="C397" s="53" t="s">
        <v>215</v>
      </c>
      <c r="D397" s="63" t="s">
        <v>41</v>
      </c>
      <c r="E397" s="687">
        <v>21327650000</v>
      </c>
      <c r="F397" s="1106">
        <v>0</v>
      </c>
      <c r="G397" s="1106"/>
      <c r="H397" s="1106">
        <v>0</v>
      </c>
      <c r="I397" s="1106">
        <v>0</v>
      </c>
      <c r="J397" s="1106">
        <v>0</v>
      </c>
      <c r="K397" s="1106">
        <v>0</v>
      </c>
      <c r="L397" s="1106">
        <v>21327650000</v>
      </c>
      <c r="M397" s="1110">
        <v>0</v>
      </c>
    </row>
    <row r="398" spans="1:13" ht="18.399999999999999" customHeight="1">
      <c r="A398" s="56"/>
      <c r="B398" s="52"/>
      <c r="C398" s="53" t="s">
        <v>4</v>
      </c>
      <c r="D398" s="62" t="s">
        <v>42</v>
      </c>
      <c r="E398" s="687">
        <v>0</v>
      </c>
      <c r="F398" s="1100">
        <v>0</v>
      </c>
      <c r="G398" s="1100"/>
      <c r="H398" s="1100">
        <v>0</v>
      </c>
      <c r="I398" s="1100">
        <v>0</v>
      </c>
      <c r="J398" s="1100">
        <v>0</v>
      </c>
      <c r="K398" s="1100">
        <v>0</v>
      </c>
      <c r="L398" s="1100">
        <v>0</v>
      </c>
      <c r="M398" s="1109">
        <v>0</v>
      </c>
    </row>
    <row r="399" spans="1:13" ht="18.399999999999999" customHeight="1">
      <c r="A399" s="56"/>
      <c r="B399" s="52"/>
      <c r="C399" s="53" t="s">
        <v>4</v>
      </c>
      <c r="D399" s="62" t="s">
        <v>43</v>
      </c>
      <c r="E399" s="687">
        <v>5739182921.4699993</v>
      </c>
      <c r="F399" s="1100">
        <v>0</v>
      </c>
      <c r="G399" s="1100"/>
      <c r="H399" s="1100">
        <v>0</v>
      </c>
      <c r="I399" s="1100">
        <v>0</v>
      </c>
      <c r="J399" s="1100">
        <v>0</v>
      </c>
      <c r="K399" s="1100">
        <v>0</v>
      </c>
      <c r="L399" s="1100">
        <v>5739182921.4699993</v>
      </c>
      <c r="M399" s="1109">
        <v>0</v>
      </c>
    </row>
    <row r="400" spans="1:13" ht="18.399999999999999" customHeight="1">
      <c r="A400" s="56"/>
      <c r="B400" s="52"/>
      <c r="C400" s="53" t="s">
        <v>4</v>
      </c>
      <c r="D400" s="62" t="s">
        <v>44</v>
      </c>
      <c r="E400" s="174">
        <v>0.26909588827039077</v>
      </c>
      <c r="F400" s="174">
        <v>0</v>
      </c>
      <c r="G400" s="174"/>
      <c r="H400" s="174">
        <v>0</v>
      </c>
      <c r="I400" s="174">
        <v>0</v>
      </c>
      <c r="J400" s="174">
        <v>0</v>
      </c>
      <c r="K400" s="174">
        <v>0</v>
      </c>
      <c r="L400" s="174">
        <v>0.26909588827039077</v>
      </c>
      <c r="M400" s="274">
        <v>0</v>
      </c>
    </row>
    <row r="401" spans="1:13" ht="18.399999999999999" customHeight="1">
      <c r="A401" s="58"/>
      <c r="B401" s="59"/>
      <c r="C401" s="60" t="s">
        <v>4</v>
      </c>
      <c r="D401" s="61" t="s">
        <v>45</v>
      </c>
      <c r="E401" s="276">
        <v>0</v>
      </c>
      <c r="F401" s="175">
        <v>0</v>
      </c>
      <c r="G401" s="175"/>
      <c r="H401" s="175">
        <v>0</v>
      </c>
      <c r="I401" s="175">
        <v>0</v>
      </c>
      <c r="J401" s="175">
        <v>0</v>
      </c>
      <c r="K401" s="175">
        <v>0</v>
      </c>
      <c r="L401" s="175">
        <v>0</v>
      </c>
      <c r="M401" s="275">
        <v>0</v>
      </c>
    </row>
    <row r="402" spans="1:13" ht="18.399999999999999" customHeight="1">
      <c r="A402" s="51" t="s">
        <v>216</v>
      </c>
      <c r="B402" s="52" t="s">
        <v>47</v>
      </c>
      <c r="C402" s="53" t="s">
        <v>217</v>
      </c>
      <c r="D402" s="54" t="s">
        <v>41</v>
      </c>
      <c r="E402" s="688">
        <v>69790325000</v>
      </c>
      <c r="F402" s="1106">
        <v>64671622000</v>
      </c>
      <c r="G402" s="1106"/>
      <c r="H402" s="1106">
        <v>29573000</v>
      </c>
      <c r="I402" s="1106">
        <v>4607253000</v>
      </c>
      <c r="J402" s="1106">
        <v>176053000</v>
      </c>
      <c r="K402" s="1106">
        <v>0</v>
      </c>
      <c r="L402" s="1106">
        <v>0</v>
      </c>
      <c r="M402" s="1110">
        <v>305824000</v>
      </c>
    </row>
    <row r="403" spans="1:13" ht="18.399999999999999" customHeight="1">
      <c r="A403" s="56"/>
      <c r="B403" s="52"/>
      <c r="C403" s="53" t="s">
        <v>4</v>
      </c>
      <c r="D403" s="62" t="s">
        <v>42</v>
      </c>
      <c r="E403" s="687">
        <v>0</v>
      </c>
      <c r="F403" s="1100">
        <v>0</v>
      </c>
      <c r="G403" s="1100"/>
      <c r="H403" s="1100">
        <v>0</v>
      </c>
      <c r="I403" s="1100">
        <v>0</v>
      </c>
      <c r="J403" s="1100">
        <v>0</v>
      </c>
      <c r="K403" s="1100">
        <v>0</v>
      </c>
      <c r="L403" s="1100">
        <v>0</v>
      </c>
      <c r="M403" s="1109">
        <v>0</v>
      </c>
    </row>
    <row r="404" spans="1:13" ht="18.399999999999999" customHeight="1">
      <c r="A404" s="56"/>
      <c r="B404" s="52"/>
      <c r="C404" s="53" t="s">
        <v>4</v>
      </c>
      <c r="D404" s="62" t="s">
        <v>43</v>
      </c>
      <c r="E404" s="687">
        <v>11994420123.689999</v>
      </c>
      <c r="F404" s="1100">
        <v>11189248420.699999</v>
      </c>
      <c r="G404" s="1100"/>
      <c r="H404" s="1100">
        <v>3016571.3299999991</v>
      </c>
      <c r="I404" s="1100">
        <v>767932990.65000021</v>
      </c>
      <c r="J404" s="1100">
        <v>10935350.039999997</v>
      </c>
      <c r="K404" s="1100">
        <v>0</v>
      </c>
      <c r="L404" s="1100">
        <v>0</v>
      </c>
      <c r="M404" s="1109">
        <v>23286790.969999984</v>
      </c>
    </row>
    <row r="405" spans="1:13" ht="18.399999999999999" customHeight="1">
      <c r="A405" s="56"/>
      <c r="B405" s="52"/>
      <c r="C405" s="53" t="s">
        <v>4</v>
      </c>
      <c r="D405" s="62" t="s">
        <v>44</v>
      </c>
      <c r="E405" s="174">
        <v>0.17186365192725495</v>
      </c>
      <c r="F405" s="174">
        <v>0.1730163567058825</v>
      </c>
      <c r="G405" s="174"/>
      <c r="H405" s="174">
        <v>0.10200423798735329</v>
      </c>
      <c r="I405" s="174">
        <v>0.16667914495904615</v>
      </c>
      <c r="J405" s="174">
        <v>6.2113965907993597E-2</v>
      </c>
      <c r="K405" s="174">
        <v>0</v>
      </c>
      <c r="L405" s="174">
        <v>0</v>
      </c>
      <c r="M405" s="274">
        <v>7.6144419568117558E-2</v>
      </c>
    </row>
    <row r="406" spans="1:13" ht="18.399999999999999" customHeight="1">
      <c r="A406" s="58"/>
      <c r="B406" s="59"/>
      <c r="C406" s="60" t="s">
        <v>4</v>
      </c>
      <c r="D406" s="64" t="s">
        <v>45</v>
      </c>
      <c r="E406" s="175">
        <v>0</v>
      </c>
      <c r="F406" s="175">
        <v>0</v>
      </c>
      <c r="G406" s="175"/>
      <c r="H406" s="175">
        <v>0</v>
      </c>
      <c r="I406" s="175">
        <v>0</v>
      </c>
      <c r="J406" s="175">
        <v>0</v>
      </c>
      <c r="K406" s="175">
        <v>0</v>
      </c>
      <c r="L406" s="175">
        <v>0</v>
      </c>
      <c r="M406" s="275">
        <v>0</v>
      </c>
    </row>
    <row r="407" spans="1:13" ht="18.399999999999999" customHeight="1">
      <c r="A407" s="51" t="s">
        <v>218</v>
      </c>
      <c r="B407" s="52" t="s">
        <v>47</v>
      </c>
      <c r="C407" s="53" t="s">
        <v>219</v>
      </c>
      <c r="D407" s="62" t="s">
        <v>41</v>
      </c>
      <c r="E407" s="687">
        <v>138153000</v>
      </c>
      <c r="F407" s="1106">
        <v>0</v>
      </c>
      <c r="G407" s="1106"/>
      <c r="H407" s="1106">
        <v>141000</v>
      </c>
      <c r="I407" s="1106">
        <v>136316000</v>
      </c>
      <c r="J407" s="1106">
        <v>1696000</v>
      </c>
      <c r="K407" s="1106">
        <v>0</v>
      </c>
      <c r="L407" s="1106">
        <v>0</v>
      </c>
      <c r="M407" s="1110">
        <v>0</v>
      </c>
    </row>
    <row r="408" spans="1:13" ht="17.25" customHeight="1">
      <c r="A408" s="56"/>
      <c r="B408" s="52"/>
      <c r="C408" s="53" t="s">
        <v>220</v>
      </c>
      <c r="D408" s="62" t="s">
        <v>42</v>
      </c>
      <c r="E408" s="687">
        <v>0</v>
      </c>
      <c r="F408" s="1100">
        <v>0</v>
      </c>
      <c r="G408" s="1100"/>
      <c r="H408" s="1100">
        <v>0</v>
      </c>
      <c r="I408" s="1100">
        <v>0</v>
      </c>
      <c r="J408" s="1100">
        <v>0</v>
      </c>
      <c r="K408" s="1100">
        <v>0</v>
      </c>
      <c r="L408" s="1100">
        <v>0</v>
      </c>
      <c r="M408" s="1109">
        <v>0</v>
      </c>
    </row>
    <row r="409" spans="1:13" ht="18" customHeight="1">
      <c r="A409" s="56"/>
      <c r="B409" s="52"/>
      <c r="C409" s="53" t="s">
        <v>4</v>
      </c>
      <c r="D409" s="62" t="s">
        <v>43</v>
      </c>
      <c r="E409" s="687">
        <v>24891367.029999979</v>
      </c>
      <c r="F409" s="1100">
        <v>0</v>
      </c>
      <c r="G409" s="1100"/>
      <c r="H409" s="1100">
        <v>14296.919999999998</v>
      </c>
      <c r="I409" s="1100">
        <v>24791989.609999977</v>
      </c>
      <c r="J409" s="1100">
        <v>85080.5</v>
      </c>
      <c r="K409" s="1100">
        <v>0</v>
      </c>
      <c r="L409" s="1100">
        <v>0</v>
      </c>
      <c r="M409" s="1109">
        <v>0</v>
      </c>
    </row>
    <row r="410" spans="1:13" ht="18.399999999999999" customHeight="1">
      <c r="A410" s="56"/>
      <c r="B410" s="52"/>
      <c r="C410" s="53" t="s">
        <v>4</v>
      </c>
      <c r="D410" s="62" t="s">
        <v>44</v>
      </c>
      <c r="E410" s="174">
        <v>0.18017246842269063</v>
      </c>
      <c r="F410" s="174">
        <v>0</v>
      </c>
      <c r="G410" s="174"/>
      <c r="H410" s="174">
        <v>0.10139659574468084</v>
      </c>
      <c r="I410" s="174">
        <v>0.18187145756917733</v>
      </c>
      <c r="J410" s="174">
        <v>5.0165389150943394E-2</v>
      </c>
      <c r="K410" s="174">
        <v>0</v>
      </c>
      <c r="L410" s="174">
        <v>0</v>
      </c>
      <c r="M410" s="274">
        <v>0</v>
      </c>
    </row>
    <row r="411" spans="1:13" ht="18.399999999999999" customHeight="1">
      <c r="A411" s="58"/>
      <c r="B411" s="59"/>
      <c r="C411" s="60" t="s">
        <v>4</v>
      </c>
      <c r="D411" s="64" t="s">
        <v>45</v>
      </c>
      <c r="E411" s="175">
        <v>0</v>
      </c>
      <c r="F411" s="175">
        <v>0</v>
      </c>
      <c r="G411" s="175"/>
      <c r="H411" s="175">
        <v>0</v>
      </c>
      <c r="I411" s="175">
        <v>0</v>
      </c>
      <c r="J411" s="175">
        <v>0</v>
      </c>
      <c r="K411" s="175">
        <v>0</v>
      </c>
      <c r="L411" s="175">
        <v>0</v>
      </c>
      <c r="M411" s="275">
        <v>0</v>
      </c>
    </row>
    <row r="412" spans="1:13" ht="18.399999999999999" customHeight="1">
      <c r="A412" s="51" t="s">
        <v>221</v>
      </c>
      <c r="B412" s="52" t="s">
        <v>47</v>
      </c>
      <c r="C412" s="53" t="s">
        <v>222</v>
      </c>
      <c r="D412" s="62" t="s">
        <v>41</v>
      </c>
      <c r="E412" s="687">
        <v>2915310000</v>
      </c>
      <c r="F412" s="1106">
        <v>0</v>
      </c>
      <c r="G412" s="1106"/>
      <c r="H412" s="1106">
        <v>402398000</v>
      </c>
      <c r="I412" s="1106">
        <v>2438693000</v>
      </c>
      <c r="J412" s="1106">
        <v>73589000</v>
      </c>
      <c r="K412" s="1106">
        <v>0</v>
      </c>
      <c r="L412" s="1106">
        <v>0</v>
      </c>
      <c r="M412" s="1110">
        <v>630000</v>
      </c>
    </row>
    <row r="413" spans="1:13" ht="18" customHeight="1">
      <c r="A413" s="56"/>
      <c r="B413" s="52"/>
      <c r="C413" s="53" t="s">
        <v>223</v>
      </c>
      <c r="D413" s="62" t="s">
        <v>42</v>
      </c>
      <c r="E413" s="687">
        <v>0</v>
      </c>
      <c r="F413" s="1100">
        <v>0</v>
      </c>
      <c r="G413" s="1100"/>
      <c r="H413" s="1100">
        <v>0</v>
      </c>
      <c r="I413" s="1100">
        <v>0</v>
      </c>
      <c r="J413" s="1100">
        <v>0</v>
      </c>
      <c r="K413" s="1100">
        <v>0</v>
      </c>
      <c r="L413" s="1100">
        <v>0</v>
      </c>
      <c r="M413" s="1109">
        <v>0</v>
      </c>
    </row>
    <row r="414" spans="1:13" ht="18" customHeight="1">
      <c r="A414" s="56"/>
      <c r="B414" s="52"/>
      <c r="C414" s="53" t="s">
        <v>4</v>
      </c>
      <c r="D414" s="62" t="s">
        <v>43</v>
      </c>
      <c r="E414" s="687">
        <v>526454780.23000008</v>
      </c>
      <c r="F414" s="1100">
        <v>0</v>
      </c>
      <c r="G414" s="1100"/>
      <c r="H414" s="1100">
        <v>61275181.109999999</v>
      </c>
      <c r="I414" s="1100">
        <v>459112106.10000002</v>
      </c>
      <c r="J414" s="1100">
        <v>6022785.7999999998</v>
      </c>
      <c r="K414" s="1100">
        <v>0</v>
      </c>
      <c r="L414" s="1100">
        <v>0</v>
      </c>
      <c r="M414" s="1109">
        <v>44707.22</v>
      </c>
    </row>
    <row r="415" spans="1:13" ht="18" customHeight="1">
      <c r="A415" s="56"/>
      <c r="B415" s="52"/>
      <c r="C415" s="53" t="s">
        <v>4</v>
      </c>
      <c r="D415" s="62" t="s">
        <v>44</v>
      </c>
      <c r="E415" s="174">
        <v>0.18058277858272365</v>
      </c>
      <c r="F415" s="174">
        <v>0</v>
      </c>
      <c r="G415" s="174"/>
      <c r="H415" s="174">
        <v>0.15227506376771255</v>
      </c>
      <c r="I415" s="174">
        <v>0.18826154259679265</v>
      </c>
      <c r="J415" s="174">
        <v>8.1843560858280442E-2</v>
      </c>
      <c r="K415" s="174">
        <v>0</v>
      </c>
      <c r="L415" s="174">
        <v>0</v>
      </c>
      <c r="M415" s="274">
        <v>7.0963841269841274E-2</v>
      </c>
    </row>
    <row r="416" spans="1:13" ht="18.399999999999999" customHeight="1">
      <c r="A416" s="58"/>
      <c r="B416" s="59"/>
      <c r="C416" s="60" t="s">
        <v>4</v>
      </c>
      <c r="D416" s="61" t="s">
        <v>45</v>
      </c>
      <c r="E416" s="276">
        <v>0</v>
      </c>
      <c r="F416" s="175">
        <v>0</v>
      </c>
      <c r="G416" s="175"/>
      <c r="H416" s="175">
        <v>0</v>
      </c>
      <c r="I416" s="175">
        <v>0</v>
      </c>
      <c r="J416" s="175">
        <v>0</v>
      </c>
      <c r="K416" s="175">
        <v>0</v>
      </c>
      <c r="L416" s="175">
        <v>0</v>
      </c>
      <c r="M416" s="275">
        <v>0</v>
      </c>
    </row>
    <row r="417" spans="1:13" s="674" customFormat="1" ht="23.25" customHeight="1">
      <c r="A417" s="1577" t="s">
        <v>755</v>
      </c>
      <c r="B417" s="1578"/>
      <c r="C417" s="1578"/>
      <c r="D417" s="1579"/>
      <c r="E417" s="1579"/>
      <c r="F417" s="1579"/>
      <c r="G417" s="1167"/>
      <c r="H417" s="675"/>
      <c r="I417" s="675"/>
      <c r="J417" s="675"/>
      <c r="K417" s="675"/>
      <c r="L417" s="675"/>
      <c r="M417" s="675"/>
    </row>
    <row r="418" spans="1:13" ht="23.25" customHeight="1">
      <c r="A418" s="1580" t="s">
        <v>728</v>
      </c>
      <c r="B418" s="1580"/>
      <c r="C418" s="1580"/>
      <c r="D418" s="1580"/>
      <c r="E418" s="1580"/>
      <c r="F418" s="1580"/>
      <c r="G418" s="1580"/>
      <c r="H418" s="1580"/>
      <c r="I418" s="1580"/>
      <c r="J418" s="1580"/>
      <c r="K418" s="1580"/>
      <c r="L418" s="1580"/>
      <c r="M418" s="1580"/>
    </row>
    <row r="427" spans="1:13">
      <c r="I427" s="1573"/>
    </row>
    <row r="428" spans="1:13">
      <c r="I428" s="1573"/>
    </row>
    <row r="430" spans="1:13">
      <c r="F430" s="1574" t="s">
        <v>4</v>
      </c>
      <c r="G430" s="948"/>
    </row>
    <row r="431" spans="1:13">
      <c r="F431" s="1574"/>
      <c r="G431" s="948"/>
    </row>
  </sheetData>
  <mergeCells count="5">
    <mergeCell ref="I427:I428"/>
    <mergeCell ref="F430:F431"/>
    <mergeCell ref="F11:G11"/>
    <mergeCell ref="A417:F417"/>
    <mergeCell ref="A418:M418"/>
  </mergeCells>
  <printOptions horizontalCentered="1"/>
  <pageMargins left="0.70866141732283472" right="0.70866141732283472" top="0.62992125984251968" bottom="0.19685039370078741" header="0.43307086614173229" footer="0"/>
  <pageSetup paperSize="9" scale="72" firstPageNumber="25" orientation="landscape" useFirstPageNumber="1" r:id="rId1"/>
  <headerFooter alignWithMargins="0">
    <oddHeader>&amp;C&amp;12- &amp;P -</oddHeader>
  </headerFooter>
  <rowBreaks count="13" manualBreakCount="13">
    <brk id="41" max="12" man="1"/>
    <brk id="71" max="12" man="1"/>
    <brk id="101" max="12" man="1"/>
    <brk id="131" max="12" man="1"/>
    <brk id="161" max="12" man="1"/>
    <brk id="191" max="12" man="1"/>
    <brk id="221" max="12" man="1"/>
    <brk id="251" max="12" man="1"/>
    <brk id="281" max="12" man="1"/>
    <brk id="311" max="12" man="1"/>
    <brk id="341" max="12" man="1"/>
    <brk id="371" max="12" man="1"/>
    <brk id="40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86"/>
  <sheetViews>
    <sheetView showGridLines="0" zoomScale="85" zoomScaleNormal="85" workbookViewId="0">
      <selection activeCell="P3" sqref="P3"/>
    </sheetView>
  </sheetViews>
  <sheetFormatPr defaultColWidth="16.28515625" defaultRowHeight="15"/>
  <cols>
    <col min="1" max="1" width="5.140625" style="958" customWidth="1"/>
    <col min="2" max="2" width="1.42578125" style="958" customWidth="1"/>
    <col min="3" max="3" width="42.5703125" style="958" bestFit="1" customWidth="1"/>
    <col min="4" max="4" width="3.7109375" style="958" customWidth="1"/>
    <col min="5" max="5" width="17.7109375" style="958" customWidth="1"/>
    <col min="6" max="11" width="14.7109375" style="958" customWidth="1"/>
    <col min="12" max="12" width="23" style="958" customWidth="1"/>
    <col min="13" max="16384" width="16.28515625" style="958"/>
  </cols>
  <sheetData>
    <row r="1" spans="1:12" ht="16.5" customHeight="1">
      <c r="A1" s="963" t="s">
        <v>429</v>
      </c>
      <c r="B1" s="963"/>
      <c r="C1" s="952"/>
      <c r="D1" s="952"/>
      <c r="E1" s="952"/>
      <c r="F1" s="952"/>
      <c r="G1" s="952"/>
      <c r="H1" s="952"/>
      <c r="I1" s="952"/>
      <c r="J1" s="952"/>
      <c r="K1" s="952"/>
      <c r="L1" s="952"/>
    </row>
    <row r="2" spans="1:12" ht="15" customHeight="1">
      <c r="A2" s="970" t="s">
        <v>430</v>
      </c>
      <c r="B2" s="970"/>
      <c r="C2" s="970"/>
      <c r="D2" s="970"/>
      <c r="E2" s="970"/>
      <c r="F2" s="970"/>
      <c r="G2" s="971"/>
      <c r="H2" s="971"/>
      <c r="I2" s="971"/>
      <c r="J2" s="971"/>
      <c r="K2" s="971"/>
      <c r="L2" s="971"/>
    </row>
    <row r="3" spans="1:12" ht="15" customHeight="1">
      <c r="A3" s="970"/>
      <c r="B3" s="970"/>
      <c r="C3" s="970"/>
      <c r="D3" s="970"/>
      <c r="E3" s="970"/>
      <c r="F3" s="970"/>
      <c r="G3" s="971"/>
      <c r="H3" s="971"/>
      <c r="I3" s="971"/>
      <c r="J3" s="971"/>
      <c r="K3" s="971"/>
      <c r="L3" s="971"/>
    </row>
    <row r="4" spans="1:12" ht="15.2" customHeight="1">
      <c r="A4" s="952"/>
      <c r="B4" s="972"/>
      <c r="C4" s="972"/>
      <c r="D4" s="952"/>
      <c r="E4" s="952"/>
      <c r="F4" s="952"/>
      <c r="G4" s="952"/>
      <c r="H4" s="952"/>
      <c r="I4" s="952"/>
      <c r="J4" s="963"/>
      <c r="K4" s="963"/>
      <c r="L4" s="973" t="s">
        <v>2</v>
      </c>
    </row>
    <row r="5" spans="1:12" ht="15.95" customHeight="1">
      <c r="A5" s="974" t="s">
        <v>4</v>
      </c>
      <c r="B5" s="975" t="s">
        <v>4</v>
      </c>
      <c r="C5" s="975" t="s">
        <v>3</v>
      </c>
      <c r="D5" s="976"/>
      <c r="E5" s="951" t="s">
        <v>4</v>
      </c>
      <c r="F5" s="964" t="s">
        <v>4</v>
      </c>
      <c r="G5" s="949" t="s">
        <v>4</v>
      </c>
      <c r="H5" s="950" t="s">
        <v>4</v>
      </c>
      <c r="I5" s="951" t="s">
        <v>4</v>
      </c>
      <c r="J5" s="950" t="s">
        <v>4</v>
      </c>
      <c r="K5" s="951" t="s">
        <v>4</v>
      </c>
      <c r="L5" s="951" t="s">
        <v>4</v>
      </c>
    </row>
    <row r="6" spans="1:12" ht="15.95" customHeight="1">
      <c r="A6" s="977"/>
      <c r="B6" s="978"/>
      <c r="C6" s="953" t="s">
        <v>738</v>
      </c>
      <c r="D6" s="978"/>
      <c r="E6" s="965"/>
      <c r="F6" s="966" t="s">
        <v>5</v>
      </c>
      <c r="G6" s="954" t="s">
        <v>6</v>
      </c>
      <c r="H6" s="955" t="s">
        <v>7</v>
      </c>
      <c r="I6" s="956" t="s">
        <v>7</v>
      </c>
      <c r="J6" s="955" t="s">
        <v>8</v>
      </c>
      <c r="K6" s="957" t="s">
        <v>9</v>
      </c>
      <c r="L6" s="956" t="s">
        <v>10</v>
      </c>
    </row>
    <row r="7" spans="1:12" ht="15.95" customHeight="1">
      <c r="A7" s="977" t="s">
        <v>4</v>
      </c>
      <c r="B7" s="978"/>
      <c r="C7" s="953" t="s">
        <v>11</v>
      </c>
      <c r="D7" s="952"/>
      <c r="E7" s="957" t="s">
        <v>12</v>
      </c>
      <c r="F7" s="966" t="s">
        <v>13</v>
      </c>
      <c r="G7" s="959" t="s">
        <v>14</v>
      </c>
      <c r="H7" s="955" t="s">
        <v>15</v>
      </c>
      <c r="I7" s="956" t="s">
        <v>16</v>
      </c>
      <c r="J7" s="955" t="s">
        <v>17</v>
      </c>
      <c r="K7" s="956" t="s">
        <v>18</v>
      </c>
      <c r="L7" s="960" t="s">
        <v>19</v>
      </c>
    </row>
    <row r="8" spans="1:12" ht="15.95" customHeight="1">
      <c r="A8" s="979" t="s">
        <v>4</v>
      </c>
      <c r="B8" s="980"/>
      <c r="C8" s="953" t="s">
        <v>706</v>
      </c>
      <c r="D8" s="952"/>
      <c r="E8" s="957" t="s">
        <v>4</v>
      </c>
      <c r="F8" s="966" t="s">
        <v>20</v>
      </c>
      <c r="G8" s="959" t="s">
        <v>21</v>
      </c>
      <c r="H8" s="955" t="s">
        <v>22</v>
      </c>
      <c r="I8" s="956" t="s">
        <v>4</v>
      </c>
      <c r="J8" s="955" t="s">
        <v>23</v>
      </c>
      <c r="K8" s="956" t="s">
        <v>24</v>
      </c>
      <c r="L8" s="956" t="s">
        <v>25</v>
      </c>
    </row>
    <row r="9" spans="1:12" ht="15.95" customHeight="1">
      <c r="A9" s="981" t="s">
        <v>4</v>
      </c>
      <c r="B9" s="982"/>
      <c r="C9" s="953" t="s">
        <v>26</v>
      </c>
      <c r="D9" s="952"/>
      <c r="E9" s="967" t="s">
        <v>4</v>
      </c>
      <c r="F9" s="966" t="s">
        <v>4</v>
      </c>
      <c r="G9" s="959" t="s">
        <v>4</v>
      </c>
      <c r="H9" s="955" t="s">
        <v>27</v>
      </c>
      <c r="I9" s="956"/>
      <c r="J9" s="955" t="s">
        <v>28</v>
      </c>
      <c r="K9" s="956" t="s">
        <v>4</v>
      </c>
      <c r="L9" s="956" t="s">
        <v>29</v>
      </c>
    </row>
    <row r="10" spans="1:12" ht="15.95" customHeight="1">
      <c r="A10" s="977"/>
      <c r="B10" s="978"/>
      <c r="C10" s="953" t="s">
        <v>30</v>
      </c>
      <c r="D10" s="983"/>
      <c r="E10" s="961"/>
      <c r="F10" s="984"/>
      <c r="G10" s="985"/>
      <c r="H10" s="975"/>
      <c r="I10" s="986"/>
      <c r="J10" s="987"/>
      <c r="K10" s="975"/>
      <c r="L10" s="986"/>
    </row>
    <row r="11" spans="1:12" s="996" customFormat="1" ht="9.9499999999999993" customHeight="1">
      <c r="A11" s="988">
        <v>1</v>
      </c>
      <c r="B11" s="989"/>
      <c r="C11" s="989"/>
      <c r="D11" s="989"/>
      <c r="E11" s="990" t="s">
        <v>32</v>
      </c>
      <c r="F11" s="990">
        <v>3</v>
      </c>
      <c r="G11" s="991" t="s">
        <v>34</v>
      </c>
      <c r="H11" s="992" t="s">
        <v>35</v>
      </c>
      <c r="I11" s="993" t="s">
        <v>36</v>
      </c>
      <c r="J11" s="994">
        <v>7</v>
      </c>
      <c r="K11" s="992">
        <v>8</v>
      </c>
      <c r="L11" s="995">
        <v>9</v>
      </c>
    </row>
    <row r="12" spans="1:12" ht="18.95" customHeight="1">
      <c r="A12" s="997"/>
      <c r="B12" s="998"/>
      <c r="C12" s="999" t="s">
        <v>40</v>
      </c>
      <c r="D12" s="1000" t="s">
        <v>41</v>
      </c>
      <c r="E12" s="689">
        <v>69790325000</v>
      </c>
      <c r="F12" s="690">
        <v>64671622000</v>
      </c>
      <c r="G12" s="690">
        <v>29573000</v>
      </c>
      <c r="H12" s="690">
        <v>4607253000</v>
      </c>
      <c r="I12" s="690">
        <v>176053000</v>
      </c>
      <c r="J12" s="690">
        <v>0</v>
      </c>
      <c r="K12" s="690">
        <v>0</v>
      </c>
      <c r="L12" s="1102">
        <v>305824000</v>
      </c>
    </row>
    <row r="13" spans="1:12" ht="18.95" customHeight="1">
      <c r="A13" s="1001"/>
      <c r="B13" s="1002"/>
      <c r="C13" s="1003"/>
      <c r="D13" s="984" t="s">
        <v>42</v>
      </c>
      <c r="E13" s="1103">
        <v>0</v>
      </c>
      <c r="F13" s="1101">
        <v>0</v>
      </c>
      <c r="G13" s="1101">
        <v>0</v>
      </c>
      <c r="H13" s="1101">
        <v>0</v>
      </c>
      <c r="I13" s="1101">
        <v>0</v>
      </c>
      <c r="J13" s="1101">
        <v>0</v>
      </c>
      <c r="K13" s="1101">
        <v>0</v>
      </c>
      <c r="L13" s="1104">
        <v>0</v>
      </c>
    </row>
    <row r="14" spans="1:12" ht="18.95" customHeight="1">
      <c r="A14" s="1001"/>
      <c r="B14" s="1002"/>
      <c r="C14" s="968" t="s">
        <v>4</v>
      </c>
      <c r="D14" s="984" t="s">
        <v>43</v>
      </c>
      <c r="E14" s="1103">
        <v>11994420123.689997</v>
      </c>
      <c r="F14" s="1101">
        <v>11189248420.699997</v>
      </c>
      <c r="G14" s="1101">
        <v>3016571.3299999996</v>
      </c>
      <c r="H14" s="1101">
        <v>767932990.64999986</v>
      </c>
      <c r="I14" s="1101">
        <v>10935350.039999999</v>
      </c>
      <c r="J14" s="1101">
        <v>0</v>
      </c>
      <c r="K14" s="1101">
        <v>0</v>
      </c>
      <c r="L14" s="1104">
        <v>23286790.969999995</v>
      </c>
    </row>
    <row r="15" spans="1:12" ht="18.95" customHeight="1">
      <c r="A15" s="1001"/>
      <c r="B15" s="1002"/>
      <c r="C15" s="1003"/>
      <c r="D15" s="984" t="s">
        <v>44</v>
      </c>
      <c r="E15" s="1029">
        <v>0.17186365192725492</v>
      </c>
      <c r="F15" s="1030">
        <v>0.17301635670588247</v>
      </c>
      <c r="G15" s="1030">
        <v>0.10200423798735332</v>
      </c>
      <c r="H15" s="1030">
        <v>0.16667914495904607</v>
      </c>
      <c r="I15" s="1030">
        <v>6.2113965907993611E-2</v>
      </c>
      <c r="J15" s="1030">
        <v>0</v>
      </c>
      <c r="K15" s="1030">
        <v>0</v>
      </c>
      <c r="L15" s="1031">
        <v>7.6144419568117599E-2</v>
      </c>
    </row>
    <row r="16" spans="1:12" ht="18.95" customHeight="1">
      <c r="A16" s="1004"/>
      <c r="B16" s="1005"/>
      <c r="C16" s="1006"/>
      <c r="D16" s="984" t="s">
        <v>45</v>
      </c>
      <c r="E16" s="1032">
        <v>0</v>
      </c>
      <c r="F16" s="1033">
        <v>0</v>
      </c>
      <c r="G16" s="1033">
        <v>0</v>
      </c>
      <c r="H16" s="1033">
        <v>0</v>
      </c>
      <c r="I16" s="1033">
        <v>0</v>
      </c>
      <c r="J16" s="1033">
        <v>0</v>
      </c>
      <c r="K16" s="1033">
        <v>0</v>
      </c>
      <c r="L16" s="1034">
        <v>0</v>
      </c>
    </row>
    <row r="17" spans="1:12" ht="18.95" customHeight="1">
      <c r="A17" s="1007" t="s">
        <v>350</v>
      </c>
      <c r="B17" s="1008" t="s">
        <v>47</v>
      </c>
      <c r="C17" s="1009" t="s">
        <v>351</v>
      </c>
      <c r="D17" s="1010" t="s">
        <v>41</v>
      </c>
      <c r="E17" s="1105">
        <v>1298298000</v>
      </c>
      <c r="F17" s="1106">
        <v>17761000</v>
      </c>
      <c r="G17" s="1106">
        <v>1544000</v>
      </c>
      <c r="H17" s="1106">
        <v>1014681000</v>
      </c>
      <c r="I17" s="1106">
        <v>6480000</v>
      </c>
      <c r="J17" s="1106">
        <v>0</v>
      </c>
      <c r="K17" s="1106">
        <v>0</v>
      </c>
      <c r="L17" s="1110">
        <v>257832000</v>
      </c>
    </row>
    <row r="18" spans="1:12" ht="18.95" customHeight="1">
      <c r="A18" s="1011"/>
      <c r="B18" s="1008"/>
      <c r="C18" s="1009"/>
      <c r="D18" s="1012" t="s">
        <v>42</v>
      </c>
      <c r="E18" s="1108">
        <v>0</v>
      </c>
      <c r="F18" s="1100">
        <v>0</v>
      </c>
      <c r="G18" s="1100">
        <v>0</v>
      </c>
      <c r="H18" s="1100">
        <v>0</v>
      </c>
      <c r="I18" s="1100">
        <v>0</v>
      </c>
      <c r="J18" s="1100">
        <v>0</v>
      </c>
      <c r="K18" s="1100">
        <v>0</v>
      </c>
      <c r="L18" s="1109">
        <v>0</v>
      </c>
    </row>
    <row r="19" spans="1:12" ht="18.95" customHeight="1">
      <c r="A19" s="1011"/>
      <c r="B19" s="1008"/>
      <c r="C19" s="1009"/>
      <c r="D19" s="1012" t="s">
        <v>43</v>
      </c>
      <c r="E19" s="1108">
        <v>200359645.69000012</v>
      </c>
      <c r="F19" s="1100">
        <v>5123222.8500000015</v>
      </c>
      <c r="G19" s="1100">
        <v>212575.87</v>
      </c>
      <c r="H19" s="1100">
        <v>181535949.26000011</v>
      </c>
      <c r="I19" s="1100">
        <v>0</v>
      </c>
      <c r="J19" s="1100">
        <v>0</v>
      </c>
      <c r="K19" s="1100">
        <v>0</v>
      </c>
      <c r="L19" s="1109">
        <v>13487897.710000001</v>
      </c>
    </row>
    <row r="20" spans="1:12" ht="18.95" customHeight="1">
      <c r="A20" s="1011"/>
      <c r="B20" s="1009"/>
      <c r="C20" s="1009"/>
      <c r="D20" s="1012" t="s">
        <v>44</v>
      </c>
      <c r="E20" s="1035">
        <v>0.15432485122059814</v>
      </c>
      <c r="F20" s="969">
        <v>0.28845351331569175</v>
      </c>
      <c r="G20" s="969">
        <v>0.13767867227979275</v>
      </c>
      <c r="H20" s="969">
        <v>0.17890938064278342</v>
      </c>
      <c r="I20" s="969">
        <v>0</v>
      </c>
      <c r="J20" s="969">
        <v>0</v>
      </c>
      <c r="K20" s="969">
        <v>0</v>
      </c>
      <c r="L20" s="1036">
        <v>5.2312737402649793E-2</v>
      </c>
    </row>
    <row r="21" spans="1:12" s="1016" customFormat="1" ht="18.95" customHeight="1">
      <c r="A21" s="1013"/>
      <c r="B21" s="1014"/>
      <c r="C21" s="1014"/>
      <c r="D21" s="1015" t="s">
        <v>45</v>
      </c>
      <c r="E21" s="1037">
        <v>0</v>
      </c>
      <c r="F21" s="1038">
        <v>0</v>
      </c>
      <c r="G21" s="1038">
        <v>0</v>
      </c>
      <c r="H21" s="1038">
        <v>0</v>
      </c>
      <c r="I21" s="1038">
        <v>0</v>
      </c>
      <c r="J21" s="1038">
        <v>0</v>
      </c>
      <c r="K21" s="1038">
        <v>0</v>
      </c>
      <c r="L21" s="1039">
        <v>0</v>
      </c>
    </row>
    <row r="22" spans="1:12" ht="18.95" customHeight="1">
      <c r="A22" s="1007" t="s">
        <v>352</v>
      </c>
      <c r="B22" s="1008" t="s">
        <v>47</v>
      </c>
      <c r="C22" s="1009" t="s">
        <v>353</v>
      </c>
      <c r="D22" s="1012" t="s">
        <v>41</v>
      </c>
      <c r="E22" s="1105">
        <v>484000</v>
      </c>
      <c r="F22" s="1106">
        <v>484000</v>
      </c>
      <c r="G22" s="1106">
        <v>0</v>
      </c>
      <c r="H22" s="1106">
        <v>0</v>
      </c>
      <c r="I22" s="1106">
        <v>0</v>
      </c>
      <c r="J22" s="1106">
        <v>0</v>
      </c>
      <c r="K22" s="1106">
        <v>0</v>
      </c>
      <c r="L22" s="1110">
        <v>0</v>
      </c>
    </row>
    <row r="23" spans="1:12" ht="18.95" customHeight="1">
      <c r="A23" s="1007"/>
      <c r="B23" s="1008"/>
      <c r="C23" s="1009"/>
      <c r="D23" s="1012" t="s">
        <v>42</v>
      </c>
      <c r="E23" s="1108">
        <v>0</v>
      </c>
      <c r="F23" s="1100">
        <v>0</v>
      </c>
      <c r="G23" s="1100">
        <v>0</v>
      </c>
      <c r="H23" s="1100">
        <v>0</v>
      </c>
      <c r="I23" s="1100">
        <v>0</v>
      </c>
      <c r="J23" s="1100">
        <v>0</v>
      </c>
      <c r="K23" s="1100">
        <v>0</v>
      </c>
      <c r="L23" s="1109">
        <v>0</v>
      </c>
    </row>
    <row r="24" spans="1:12" ht="18.95" customHeight="1">
      <c r="A24" s="1007"/>
      <c r="B24" s="1008"/>
      <c r="C24" s="1009"/>
      <c r="D24" s="1012" t="s">
        <v>43</v>
      </c>
      <c r="E24" s="1108">
        <v>16888.5</v>
      </c>
      <c r="F24" s="1100">
        <v>16888.5</v>
      </c>
      <c r="G24" s="1100">
        <v>0</v>
      </c>
      <c r="H24" s="1100">
        <v>0</v>
      </c>
      <c r="I24" s="1100">
        <v>0</v>
      </c>
      <c r="J24" s="1100">
        <v>0</v>
      </c>
      <c r="K24" s="1100">
        <v>0</v>
      </c>
      <c r="L24" s="1109">
        <v>0</v>
      </c>
    </row>
    <row r="25" spans="1:12" ht="18.95" customHeight="1">
      <c r="A25" s="1007"/>
      <c r="B25" s="1009"/>
      <c r="C25" s="1009"/>
      <c r="D25" s="1012" t="s">
        <v>44</v>
      </c>
      <c r="E25" s="1035">
        <v>3.4893595041322313E-2</v>
      </c>
      <c r="F25" s="969">
        <v>3.4893595041322313E-2</v>
      </c>
      <c r="G25" s="969">
        <v>0</v>
      </c>
      <c r="H25" s="969">
        <v>0</v>
      </c>
      <c r="I25" s="969">
        <v>0</v>
      </c>
      <c r="J25" s="969">
        <v>0</v>
      </c>
      <c r="K25" s="969">
        <v>0</v>
      </c>
      <c r="L25" s="1036">
        <v>0</v>
      </c>
    </row>
    <row r="26" spans="1:12" ht="18.95" customHeight="1">
      <c r="A26" s="1013"/>
      <c r="B26" s="1014"/>
      <c r="C26" s="1014"/>
      <c r="D26" s="1012" t="s">
        <v>45</v>
      </c>
      <c r="E26" s="1037">
        <v>0</v>
      </c>
      <c r="F26" s="1038">
        <v>0</v>
      </c>
      <c r="G26" s="1038">
        <v>0</v>
      </c>
      <c r="H26" s="1038">
        <v>0</v>
      </c>
      <c r="I26" s="1038">
        <v>0</v>
      </c>
      <c r="J26" s="1038">
        <v>0</v>
      </c>
      <c r="K26" s="1038">
        <v>0</v>
      </c>
      <c r="L26" s="1039">
        <v>0</v>
      </c>
    </row>
    <row r="27" spans="1:12" ht="18.95" customHeight="1">
      <c r="A27" s="1007" t="s">
        <v>354</v>
      </c>
      <c r="B27" s="1008" t="s">
        <v>47</v>
      </c>
      <c r="C27" s="1009" t="s">
        <v>355</v>
      </c>
      <c r="D27" s="1010" t="s">
        <v>41</v>
      </c>
      <c r="E27" s="1105">
        <v>36722000</v>
      </c>
      <c r="F27" s="1106">
        <v>233000</v>
      </c>
      <c r="G27" s="1106">
        <v>967000</v>
      </c>
      <c r="H27" s="1106">
        <v>27274000</v>
      </c>
      <c r="I27" s="1106">
        <v>452000</v>
      </c>
      <c r="J27" s="1106">
        <v>0</v>
      </c>
      <c r="K27" s="1106">
        <v>0</v>
      </c>
      <c r="L27" s="1110">
        <v>7796000</v>
      </c>
    </row>
    <row r="28" spans="1:12" ht="18.95" customHeight="1">
      <c r="A28" s="1007"/>
      <c r="B28" s="1008"/>
      <c r="C28" s="1009"/>
      <c r="D28" s="1012" t="s">
        <v>42</v>
      </c>
      <c r="E28" s="1108">
        <v>0</v>
      </c>
      <c r="F28" s="1100">
        <v>0</v>
      </c>
      <c r="G28" s="1100">
        <v>0</v>
      </c>
      <c r="H28" s="1100">
        <v>0</v>
      </c>
      <c r="I28" s="1100">
        <v>0</v>
      </c>
      <c r="J28" s="1100">
        <v>0</v>
      </c>
      <c r="K28" s="1100">
        <v>0</v>
      </c>
      <c r="L28" s="1109">
        <v>0</v>
      </c>
    </row>
    <row r="29" spans="1:12" ht="18.95" customHeight="1">
      <c r="A29" s="1007"/>
      <c r="B29" s="1008"/>
      <c r="C29" s="1009"/>
      <c r="D29" s="1012" t="s">
        <v>43</v>
      </c>
      <c r="E29" s="1108">
        <v>5874133.9000000013</v>
      </c>
      <c r="F29" s="1100">
        <v>54591</v>
      </c>
      <c r="G29" s="1100">
        <v>100580.64</v>
      </c>
      <c r="H29" s="1100">
        <v>4452909.4200000018</v>
      </c>
      <c r="I29" s="1100">
        <v>0</v>
      </c>
      <c r="J29" s="1100">
        <v>0</v>
      </c>
      <c r="K29" s="1100">
        <v>0</v>
      </c>
      <c r="L29" s="1109">
        <v>1266052.8399999999</v>
      </c>
    </row>
    <row r="30" spans="1:12" ht="18.95" customHeight="1">
      <c r="A30" s="1011"/>
      <c r="B30" s="1009"/>
      <c r="C30" s="1009"/>
      <c r="D30" s="1012" t="s">
        <v>44</v>
      </c>
      <c r="E30" s="1035">
        <v>0.15996225423451885</v>
      </c>
      <c r="F30" s="969">
        <v>0.2342961373390558</v>
      </c>
      <c r="G30" s="969">
        <v>0.10401307135470528</v>
      </c>
      <c r="H30" s="969">
        <v>0.1632657263327712</v>
      </c>
      <c r="I30" s="969">
        <v>0</v>
      </c>
      <c r="J30" s="969">
        <v>0</v>
      </c>
      <c r="K30" s="969">
        <v>0</v>
      </c>
      <c r="L30" s="1036">
        <v>0.16239774756285272</v>
      </c>
    </row>
    <row r="31" spans="1:12" ht="18.95" customHeight="1">
      <c r="A31" s="1013"/>
      <c r="B31" s="1014"/>
      <c r="C31" s="1014"/>
      <c r="D31" s="1015" t="s">
        <v>45</v>
      </c>
      <c r="E31" s="1037">
        <v>0</v>
      </c>
      <c r="F31" s="1038">
        <v>0</v>
      </c>
      <c r="G31" s="1038">
        <v>0</v>
      </c>
      <c r="H31" s="1038">
        <v>0</v>
      </c>
      <c r="I31" s="1038">
        <v>0</v>
      </c>
      <c r="J31" s="1038">
        <v>0</v>
      </c>
      <c r="K31" s="1038">
        <v>0</v>
      </c>
      <c r="L31" s="1039">
        <v>0</v>
      </c>
    </row>
    <row r="32" spans="1:12" ht="18.95" customHeight="1">
      <c r="A32" s="1007" t="s">
        <v>356</v>
      </c>
      <c r="B32" s="1008" t="s">
        <v>47</v>
      </c>
      <c r="C32" s="1009" t="s">
        <v>357</v>
      </c>
      <c r="D32" s="1012" t="s">
        <v>41</v>
      </c>
      <c r="E32" s="1108">
        <v>763000</v>
      </c>
      <c r="F32" s="1106">
        <v>763000</v>
      </c>
      <c r="G32" s="1106">
        <v>0</v>
      </c>
      <c r="H32" s="1106">
        <v>0</v>
      </c>
      <c r="I32" s="1106">
        <v>0</v>
      </c>
      <c r="J32" s="1106">
        <v>0</v>
      </c>
      <c r="K32" s="1106">
        <v>0</v>
      </c>
      <c r="L32" s="1110">
        <v>0</v>
      </c>
    </row>
    <row r="33" spans="1:12" ht="18.95" customHeight="1">
      <c r="A33" s="1007"/>
      <c r="B33" s="1008"/>
      <c r="C33" s="1009"/>
      <c r="D33" s="1012" t="s">
        <v>42</v>
      </c>
      <c r="E33" s="1108">
        <v>0</v>
      </c>
      <c r="F33" s="1100">
        <v>0</v>
      </c>
      <c r="G33" s="1100">
        <v>0</v>
      </c>
      <c r="H33" s="1100">
        <v>0</v>
      </c>
      <c r="I33" s="1100">
        <v>0</v>
      </c>
      <c r="J33" s="1100">
        <v>0</v>
      </c>
      <c r="K33" s="1100">
        <v>0</v>
      </c>
      <c r="L33" s="1109">
        <v>0</v>
      </c>
    </row>
    <row r="34" spans="1:12" ht="18.95" customHeight="1">
      <c r="A34" s="1007"/>
      <c r="B34" s="1008"/>
      <c r="C34" s="1009"/>
      <c r="D34" s="1012" t="s">
        <v>43</v>
      </c>
      <c r="E34" s="1108">
        <v>74000</v>
      </c>
      <c r="F34" s="1100">
        <v>74000</v>
      </c>
      <c r="G34" s="1100">
        <v>0</v>
      </c>
      <c r="H34" s="1100">
        <v>0</v>
      </c>
      <c r="I34" s="1100">
        <v>0</v>
      </c>
      <c r="J34" s="1100">
        <v>0</v>
      </c>
      <c r="K34" s="1100">
        <v>0</v>
      </c>
      <c r="L34" s="1109">
        <v>0</v>
      </c>
    </row>
    <row r="35" spans="1:12" ht="18.95" customHeight="1">
      <c r="A35" s="1011"/>
      <c r="B35" s="1009"/>
      <c r="C35" s="1009"/>
      <c r="D35" s="1012" t="s">
        <v>44</v>
      </c>
      <c r="E35" s="1035">
        <v>9.6985583224115338E-2</v>
      </c>
      <c r="F35" s="969">
        <v>9.6985583224115338E-2</v>
      </c>
      <c r="G35" s="969">
        <v>0</v>
      </c>
      <c r="H35" s="969">
        <v>0</v>
      </c>
      <c r="I35" s="969">
        <v>0</v>
      </c>
      <c r="J35" s="969">
        <v>0</v>
      </c>
      <c r="K35" s="969">
        <v>0</v>
      </c>
      <c r="L35" s="1036">
        <v>0</v>
      </c>
    </row>
    <row r="36" spans="1:12" ht="18.75" customHeight="1">
      <c r="A36" s="1013"/>
      <c r="B36" s="1014"/>
      <c r="C36" s="1014"/>
      <c r="D36" s="1012" t="s">
        <v>45</v>
      </c>
      <c r="E36" s="1037">
        <v>0</v>
      </c>
      <c r="F36" s="1038">
        <v>0</v>
      </c>
      <c r="G36" s="1038">
        <v>0</v>
      </c>
      <c r="H36" s="1038">
        <v>0</v>
      </c>
      <c r="I36" s="1038">
        <v>0</v>
      </c>
      <c r="J36" s="1038">
        <v>0</v>
      </c>
      <c r="K36" s="1038">
        <v>0</v>
      </c>
      <c r="L36" s="1039">
        <v>0</v>
      </c>
    </row>
    <row r="37" spans="1:12" ht="18.95" hidden="1" customHeight="1">
      <c r="A37" s="1007" t="s">
        <v>358</v>
      </c>
      <c r="B37" s="1008" t="s">
        <v>47</v>
      </c>
      <c r="C37" s="1009" t="s">
        <v>359</v>
      </c>
      <c r="D37" s="1010" t="s">
        <v>41</v>
      </c>
      <c r="E37" s="1105">
        <v>0</v>
      </c>
      <c r="F37" s="1106">
        <v>0</v>
      </c>
      <c r="G37" s="1106">
        <v>0</v>
      </c>
      <c r="H37" s="1106">
        <v>0</v>
      </c>
      <c r="I37" s="1106">
        <v>0</v>
      </c>
      <c r="J37" s="1106">
        <v>0</v>
      </c>
      <c r="K37" s="1106">
        <v>0</v>
      </c>
      <c r="L37" s="1110">
        <v>0</v>
      </c>
    </row>
    <row r="38" spans="1:12" ht="18.95" hidden="1" customHeight="1">
      <c r="A38" s="1007"/>
      <c r="B38" s="1008"/>
      <c r="C38" s="1009"/>
      <c r="D38" s="1012" t="s">
        <v>42</v>
      </c>
      <c r="E38" s="1108">
        <v>0</v>
      </c>
      <c r="F38" s="1100">
        <v>0</v>
      </c>
      <c r="G38" s="1100">
        <v>0</v>
      </c>
      <c r="H38" s="1100">
        <v>0</v>
      </c>
      <c r="I38" s="1100">
        <v>0</v>
      </c>
      <c r="J38" s="1100">
        <v>0</v>
      </c>
      <c r="K38" s="1100">
        <v>0</v>
      </c>
      <c r="L38" s="1109">
        <v>0</v>
      </c>
    </row>
    <row r="39" spans="1:12" ht="18.95" hidden="1" customHeight="1">
      <c r="A39" s="1007"/>
      <c r="B39" s="1008"/>
      <c r="C39" s="1009"/>
      <c r="D39" s="1012" t="s">
        <v>43</v>
      </c>
      <c r="E39" s="1108">
        <v>0</v>
      </c>
      <c r="F39" s="1100">
        <v>0</v>
      </c>
      <c r="G39" s="1100">
        <v>0</v>
      </c>
      <c r="H39" s="1100">
        <v>0</v>
      </c>
      <c r="I39" s="1100">
        <v>0</v>
      </c>
      <c r="J39" s="1100">
        <v>0</v>
      </c>
      <c r="K39" s="1100">
        <v>0</v>
      </c>
      <c r="L39" s="1109">
        <v>0</v>
      </c>
    </row>
    <row r="40" spans="1:12" ht="18.95" hidden="1" customHeight="1">
      <c r="A40" s="1011"/>
      <c r="B40" s="1009"/>
      <c r="C40" s="1009"/>
      <c r="D40" s="1012" t="s">
        <v>44</v>
      </c>
      <c r="E40" s="1035">
        <v>0</v>
      </c>
      <c r="F40" s="969">
        <v>0</v>
      </c>
      <c r="G40" s="969">
        <v>0</v>
      </c>
      <c r="H40" s="969">
        <v>0</v>
      </c>
      <c r="I40" s="969">
        <v>0</v>
      </c>
      <c r="J40" s="969">
        <v>0</v>
      </c>
      <c r="K40" s="969">
        <v>0</v>
      </c>
      <c r="L40" s="1036">
        <v>0</v>
      </c>
    </row>
    <row r="41" spans="1:12" ht="18.95" hidden="1" customHeight="1">
      <c r="A41" s="1013"/>
      <c r="B41" s="1014"/>
      <c r="C41" s="1014"/>
      <c r="D41" s="1018" t="s">
        <v>45</v>
      </c>
      <c r="E41" s="1037">
        <v>0</v>
      </c>
      <c r="F41" s="1038">
        <v>0</v>
      </c>
      <c r="G41" s="1038">
        <v>0</v>
      </c>
      <c r="H41" s="1038">
        <v>0</v>
      </c>
      <c r="I41" s="1038">
        <v>0</v>
      </c>
      <c r="J41" s="1038">
        <v>0</v>
      </c>
      <c r="K41" s="1038">
        <v>0</v>
      </c>
      <c r="L41" s="1039">
        <v>0</v>
      </c>
    </row>
    <row r="42" spans="1:12" ht="18.95" hidden="1" customHeight="1">
      <c r="A42" s="1019" t="s">
        <v>360</v>
      </c>
      <c r="B42" s="1020" t="s">
        <v>47</v>
      </c>
      <c r="C42" s="1021" t="s">
        <v>361</v>
      </c>
      <c r="D42" s="1022" t="s">
        <v>41</v>
      </c>
      <c r="E42" s="1105">
        <v>0</v>
      </c>
      <c r="F42" s="1106">
        <v>0</v>
      </c>
      <c r="G42" s="1106">
        <v>0</v>
      </c>
      <c r="H42" s="1106">
        <v>0</v>
      </c>
      <c r="I42" s="1106">
        <v>0</v>
      </c>
      <c r="J42" s="1106">
        <v>0</v>
      </c>
      <c r="K42" s="1106">
        <v>0</v>
      </c>
      <c r="L42" s="1110">
        <v>0</v>
      </c>
    </row>
    <row r="43" spans="1:12" ht="18.95" hidden="1" customHeight="1">
      <c r="A43" s="1011"/>
      <c r="B43" s="1009"/>
      <c r="C43" s="1009" t="s">
        <v>362</v>
      </c>
      <c r="D43" s="1012" t="s">
        <v>42</v>
      </c>
      <c r="E43" s="1108">
        <v>0</v>
      </c>
      <c r="F43" s="1100">
        <v>0</v>
      </c>
      <c r="G43" s="1100">
        <v>0</v>
      </c>
      <c r="H43" s="1100">
        <v>0</v>
      </c>
      <c r="I43" s="1100">
        <v>0</v>
      </c>
      <c r="J43" s="1100">
        <v>0</v>
      </c>
      <c r="K43" s="1100">
        <v>0</v>
      </c>
      <c r="L43" s="1109">
        <v>0</v>
      </c>
    </row>
    <row r="44" spans="1:12" ht="18.95" hidden="1" customHeight="1">
      <c r="A44" s="1011"/>
      <c r="B44" s="1009"/>
      <c r="C44" s="1009"/>
      <c r="D44" s="1012" t="s">
        <v>43</v>
      </c>
      <c r="E44" s="1108">
        <v>0</v>
      </c>
      <c r="F44" s="1100">
        <v>0</v>
      </c>
      <c r="G44" s="1100">
        <v>0</v>
      </c>
      <c r="H44" s="1100">
        <v>0</v>
      </c>
      <c r="I44" s="1100">
        <v>0</v>
      </c>
      <c r="J44" s="1100">
        <v>0</v>
      </c>
      <c r="K44" s="1100">
        <v>0</v>
      </c>
      <c r="L44" s="1109">
        <v>0</v>
      </c>
    </row>
    <row r="45" spans="1:12" ht="18.95" hidden="1" customHeight="1">
      <c r="A45" s="1011"/>
      <c r="B45" s="1009"/>
      <c r="C45" s="1009"/>
      <c r="D45" s="1012" t="s">
        <v>44</v>
      </c>
      <c r="E45" s="1035">
        <v>0</v>
      </c>
      <c r="F45" s="969">
        <v>0</v>
      </c>
      <c r="G45" s="969">
        <v>0</v>
      </c>
      <c r="H45" s="969">
        <v>0</v>
      </c>
      <c r="I45" s="969">
        <v>0</v>
      </c>
      <c r="J45" s="969">
        <v>0</v>
      </c>
      <c r="K45" s="969">
        <v>0</v>
      </c>
      <c r="L45" s="1036">
        <v>0</v>
      </c>
    </row>
    <row r="46" spans="1:12" ht="18.95" hidden="1" customHeight="1">
      <c r="A46" s="1013"/>
      <c r="B46" s="1014"/>
      <c r="C46" s="1014"/>
      <c r="D46" s="1015" t="s">
        <v>45</v>
      </c>
      <c r="E46" s="1037">
        <v>0</v>
      </c>
      <c r="F46" s="1038">
        <v>0</v>
      </c>
      <c r="G46" s="1038">
        <v>0</v>
      </c>
      <c r="H46" s="1038">
        <v>0</v>
      </c>
      <c r="I46" s="1038">
        <v>0</v>
      </c>
      <c r="J46" s="1038">
        <v>0</v>
      </c>
      <c r="K46" s="1038">
        <v>0</v>
      </c>
      <c r="L46" s="1039">
        <v>0</v>
      </c>
    </row>
    <row r="47" spans="1:12" ht="18.95" customHeight="1">
      <c r="A47" s="1007" t="s">
        <v>363</v>
      </c>
      <c r="B47" s="1008" t="s">
        <v>47</v>
      </c>
      <c r="C47" s="1009" t="s">
        <v>364</v>
      </c>
      <c r="D47" s="1023" t="s">
        <v>41</v>
      </c>
      <c r="E47" s="1105">
        <v>99696000</v>
      </c>
      <c r="F47" s="1106">
        <v>0</v>
      </c>
      <c r="G47" s="1106">
        <v>257000</v>
      </c>
      <c r="H47" s="1106">
        <v>98989000</v>
      </c>
      <c r="I47" s="1106">
        <v>450000</v>
      </c>
      <c r="J47" s="1106">
        <v>0</v>
      </c>
      <c r="K47" s="1106">
        <v>0</v>
      </c>
      <c r="L47" s="1110">
        <v>0</v>
      </c>
    </row>
    <row r="48" spans="1:12" ht="18.95" customHeight="1">
      <c r="A48" s="1007"/>
      <c r="B48" s="1008"/>
      <c r="C48" s="1009"/>
      <c r="D48" s="1012" t="s">
        <v>42</v>
      </c>
      <c r="E48" s="1108">
        <v>0</v>
      </c>
      <c r="F48" s="1100">
        <v>0</v>
      </c>
      <c r="G48" s="1100">
        <v>0</v>
      </c>
      <c r="H48" s="1100">
        <v>0</v>
      </c>
      <c r="I48" s="1100">
        <v>0</v>
      </c>
      <c r="J48" s="1100">
        <v>0</v>
      </c>
      <c r="K48" s="1100">
        <v>0</v>
      </c>
      <c r="L48" s="1109">
        <v>0</v>
      </c>
    </row>
    <row r="49" spans="1:12" ht="18.95" customHeight="1">
      <c r="A49" s="1007"/>
      <c r="B49" s="1008"/>
      <c r="C49" s="1009"/>
      <c r="D49" s="1012" t="s">
        <v>43</v>
      </c>
      <c r="E49" s="1108">
        <v>16765058.310000008</v>
      </c>
      <c r="F49" s="1100">
        <v>0</v>
      </c>
      <c r="G49" s="1100">
        <v>29378.370000000003</v>
      </c>
      <c r="H49" s="1100">
        <v>16735679.940000009</v>
      </c>
      <c r="I49" s="1100">
        <v>0</v>
      </c>
      <c r="J49" s="1100">
        <v>0</v>
      </c>
      <c r="K49" s="1100">
        <v>0</v>
      </c>
      <c r="L49" s="1109">
        <v>0</v>
      </c>
    </row>
    <row r="50" spans="1:12" ht="18.95" customHeight="1">
      <c r="A50" s="1007"/>
      <c r="B50" s="1009"/>
      <c r="C50" s="1009"/>
      <c r="D50" s="1012" t="s">
        <v>44</v>
      </c>
      <c r="E50" s="1035">
        <v>0.16816179495666836</v>
      </c>
      <c r="F50" s="969">
        <v>0</v>
      </c>
      <c r="G50" s="969">
        <v>0.11431272373540857</v>
      </c>
      <c r="H50" s="969">
        <v>0.16906605723868318</v>
      </c>
      <c r="I50" s="969">
        <v>0</v>
      </c>
      <c r="J50" s="969">
        <v>0</v>
      </c>
      <c r="K50" s="969">
        <v>0</v>
      </c>
      <c r="L50" s="1036">
        <v>0</v>
      </c>
    </row>
    <row r="51" spans="1:12" ht="18.95" customHeight="1">
      <c r="A51" s="1013"/>
      <c r="B51" s="1014"/>
      <c r="C51" s="1014"/>
      <c r="D51" s="1017" t="s">
        <v>45</v>
      </c>
      <c r="E51" s="1037">
        <v>0</v>
      </c>
      <c r="F51" s="1038">
        <v>0</v>
      </c>
      <c r="G51" s="1038">
        <v>0</v>
      </c>
      <c r="H51" s="1038">
        <v>0</v>
      </c>
      <c r="I51" s="1038">
        <v>0</v>
      </c>
      <c r="J51" s="1038">
        <v>0</v>
      </c>
      <c r="K51" s="1038">
        <v>0</v>
      </c>
      <c r="L51" s="1039">
        <v>0</v>
      </c>
    </row>
    <row r="52" spans="1:12" ht="18.95" hidden="1" customHeight="1">
      <c r="A52" s="1007" t="s">
        <v>365</v>
      </c>
      <c r="B52" s="1008" t="s">
        <v>47</v>
      </c>
      <c r="C52" s="1009" t="s">
        <v>366</v>
      </c>
      <c r="D52" s="1010" t="s">
        <v>41</v>
      </c>
      <c r="E52" s="1105">
        <v>0</v>
      </c>
      <c r="F52" s="1106">
        <v>0</v>
      </c>
      <c r="G52" s="1106">
        <v>0</v>
      </c>
      <c r="H52" s="1106">
        <v>0</v>
      </c>
      <c r="I52" s="1106">
        <v>0</v>
      </c>
      <c r="J52" s="1106">
        <v>0</v>
      </c>
      <c r="K52" s="1106">
        <v>0</v>
      </c>
      <c r="L52" s="1110">
        <v>0</v>
      </c>
    </row>
    <row r="53" spans="1:12" ht="18.95" hidden="1" customHeight="1">
      <c r="A53" s="1007"/>
      <c r="B53" s="1008"/>
      <c r="C53" s="1009"/>
      <c r="D53" s="1012" t="s">
        <v>42</v>
      </c>
      <c r="E53" s="1108">
        <v>0</v>
      </c>
      <c r="F53" s="1100">
        <v>0</v>
      </c>
      <c r="G53" s="1100">
        <v>0</v>
      </c>
      <c r="H53" s="1100">
        <v>0</v>
      </c>
      <c r="I53" s="1100">
        <v>0</v>
      </c>
      <c r="J53" s="1100">
        <v>0</v>
      </c>
      <c r="K53" s="1100">
        <v>0</v>
      </c>
      <c r="L53" s="1109">
        <v>0</v>
      </c>
    </row>
    <row r="54" spans="1:12" ht="18.95" hidden="1" customHeight="1">
      <c r="A54" s="1007"/>
      <c r="B54" s="1008"/>
      <c r="C54" s="1009"/>
      <c r="D54" s="1012" t="s">
        <v>43</v>
      </c>
      <c r="E54" s="1108">
        <v>0</v>
      </c>
      <c r="F54" s="1100">
        <v>0</v>
      </c>
      <c r="G54" s="1100">
        <v>0</v>
      </c>
      <c r="H54" s="1100">
        <v>0</v>
      </c>
      <c r="I54" s="1100">
        <v>0</v>
      </c>
      <c r="J54" s="1100">
        <v>0</v>
      </c>
      <c r="K54" s="1100">
        <v>0</v>
      </c>
      <c r="L54" s="1109">
        <v>0</v>
      </c>
    </row>
    <row r="55" spans="1:12" ht="18.95" hidden="1" customHeight="1">
      <c r="A55" s="1011"/>
      <c r="B55" s="1009"/>
      <c r="C55" s="1009"/>
      <c r="D55" s="1012" t="s">
        <v>44</v>
      </c>
      <c r="E55" s="1035">
        <v>0</v>
      </c>
      <c r="F55" s="969">
        <v>0</v>
      </c>
      <c r="G55" s="969">
        <v>0</v>
      </c>
      <c r="H55" s="969">
        <v>0</v>
      </c>
      <c r="I55" s="969">
        <v>0</v>
      </c>
      <c r="J55" s="969">
        <v>0</v>
      </c>
      <c r="K55" s="969">
        <v>0</v>
      </c>
      <c r="L55" s="1036">
        <v>0</v>
      </c>
    </row>
    <row r="56" spans="1:12" ht="18.95" hidden="1" customHeight="1">
      <c r="A56" s="1013"/>
      <c r="B56" s="1014"/>
      <c r="C56" s="1014"/>
      <c r="D56" s="1017" t="s">
        <v>45</v>
      </c>
      <c r="E56" s="1037">
        <v>0</v>
      </c>
      <c r="F56" s="1038">
        <v>0</v>
      </c>
      <c r="G56" s="1038">
        <v>0</v>
      </c>
      <c r="H56" s="1038">
        <v>0</v>
      </c>
      <c r="I56" s="1038">
        <v>0</v>
      </c>
      <c r="J56" s="1038">
        <v>0</v>
      </c>
      <c r="K56" s="1038">
        <v>0</v>
      </c>
      <c r="L56" s="1039">
        <v>0</v>
      </c>
    </row>
    <row r="57" spans="1:12" ht="18.95" customHeight="1">
      <c r="A57" s="1007" t="s">
        <v>367</v>
      </c>
      <c r="B57" s="1008" t="s">
        <v>47</v>
      </c>
      <c r="C57" s="1009" t="s">
        <v>368</v>
      </c>
      <c r="D57" s="1012" t="s">
        <v>41</v>
      </c>
      <c r="E57" s="1105">
        <v>894199000</v>
      </c>
      <c r="F57" s="1106">
        <v>649264000</v>
      </c>
      <c r="G57" s="1106">
        <v>2301000</v>
      </c>
      <c r="H57" s="1106">
        <v>203415000</v>
      </c>
      <c r="I57" s="1106">
        <v>38307000</v>
      </c>
      <c r="J57" s="1106">
        <v>0</v>
      </c>
      <c r="K57" s="1106">
        <v>0</v>
      </c>
      <c r="L57" s="1110">
        <v>912000</v>
      </c>
    </row>
    <row r="58" spans="1:12" ht="18.95" customHeight="1">
      <c r="A58" s="1007"/>
      <c r="B58" s="1008"/>
      <c r="C58" s="1009"/>
      <c r="D58" s="1012" t="s">
        <v>42</v>
      </c>
      <c r="E58" s="1108">
        <v>0</v>
      </c>
      <c r="F58" s="1100">
        <v>0</v>
      </c>
      <c r="G58" s="1100">
        <v>0</v>
      </c>
      <c r="H58" s="1100">
        <v>0</v>
      </c>
      <c r="I58" s="1100">
        <v>0</v>
      </c>
      <c r="J58" s="1100">
        <v>0</v>
      </c>
      <c r="K58" s="1100">
        <v>0</v>
      </c>
      <c r="L58" s="1109">
        <v>0</v>
      </c>
    </row>
    <row r="59" spans="1:12" ht="18.95" customHeight="1">
      <c r="A59" s="1007"/>
      <c r="B59" s="1008"/>
      <c r="C59" s="1009"/>
      <c r="D59" s="1012" t="s">
        <v>43</v>
      </c>
      <c r="E59" s="1108">
        <v>154524327.10999998</v>
      </c>
      <c r="F59" s="1100">
        <v>118897544.65000001</v>
      </c>
      <c r="G59" s="1100">
        <v>207848.42</v>
      </c>
      <c r="H59" s="1100">
        <v>26976896.769999992</v>
      </c>
      <c r="I59" s="1100">
        <v>6729584.3899999997</v>
      </c>
      <c r="J59" s="1100">
        <v>0</v>
      </c>
      <c r="K59" s="1100">
        <v>0</v>
      </c>
      <c r="L59" s="1109">
        <v>1712452.88</v>
      </c>
    </row>
    <row r="60" spans="1:12" ht="18.95" customHeight="1">
      <c r="A60" s="1011"/>
      <c r="B60" s="1009"/>
      <c r="C60" s="1009"/>
      <c r="D60" s="1012" t="s">
        <v>44</v>
      </c>
      <c r="E60" s="1035">
        <v>0.1728075373714352</v>
      </c>
      <c r="F60" s="969">
        <v>0.18312665518186746</v>
      </c>
      <c r="G60" s="969">
        <v>9.0329604519774023E-2</v>
      </c>
      <c r="H60" s="969">
        <v>0.13261999739448907</v>
      </c>
      <c r="I60" s="969">
        <v>0.17567505651708565</v>
      </c>
      <c r="J60" s="969">
        <v>0</v>
      </c>
      <c r="K60" s="969">
        <v>0</v>
      </c>
      <c r="L60" s="1036">
        <v>1.8776895614035087</v>
      </c>
    </row>
    <row r="61" spans="1:12" ht="18.95" customHeight="1">
      <c r="A61" s="1013"/>
      <c r="B61" s="1014"/>
      <c r="C61" s="1014"/>
      <c r="D61" s="1012" t="s">
        <v>45</v>
      </c>
      <c r="E61" s="1037">
        <v>0</v>
      </c>
      <c r="F61" s="1038">
        <v>0</v>
      </c>
      <c r="G61" s="1038">
        <v>0</v>
      </c>
      <c r="H61" s="1038">
        <v>0</v>
      </c>
      <c r="I61" s="1038">
        <v>0</v>
      </c>
      <c r="J61" s="1038">
        <v>0</v>
      </c>
      <c r="K61" s="1038">
        <v>0</v>
      </c>
      <c r="L61" s="1036">
        <v>0</v>
      </c>
    </row>
    <row r="62" spans="1:12" ht="18.95" customHeight="1">
      <c r="A62" s="1007" t="s">
        <v>369</v>
      </c>
      <c r="B62" s="1008" t="s">
        <v>47</v>
      </c>
      <c r="C62" s="1009" t="s">
        <v>132</v>
      </c>
      <c r="D62" s="1010" t="s">
        <v>41</v>
      </c>
      <c r="E62" s="1105">
        <v>3038000</v>
      </c>
      <c r="F62" s="1106">
        <v>3038000</v>
      </c>
      <c r="G62" s="1106">
        <v>0</v>
      </c>
      <c r="H62" s="1106">
        <v>0</v>
      </c>
      <c r="I62" s="1106">
        <v>0</v>
      </c>
      <c r="J62" s="1106">
        <v>0</v>
      </c>
      <c r="K62" s="1106">
        <v>0</v>
      </c>
      <c r="L62" s="1110">
        <v>0</v>
      </c>
    </row>
    <row r="63" spans="1:12" ht="18.95" customHeight="1">
      <c r="A63" s="1007"/>
      <c r="B63" s="1008"/>
      <c r="C63" s="1009"/>
      <c r="D63" s="1012" t="s">
        <v>42</v>
      </c>
      <c r="E63" s="1108">
        <v>0</v>
      </c>
      <c r="F63" s="1100">
        <v>0</v>
      </c>
      <c r="G63" s="1100">
        <v>0</v>
      </c>
      <c r="H63" s="1100">
        <v>0</v>
      </c>
      <c r="I63" s="1100">
        <v>0</v>
      </c>
      <c r="J63" s="1100">
        <v>0</v>
      </c>
      <c r="K63" s="1100">
        <v>0</v>
      </c>
      <c r="L63" s="1109">
        <v>0</v>
      </c>
    </row>
    <row r="64" spans="1:12" ht="18.95" customHeight="1">
      <c r="A64" s="1007"/>
      <c r="B64" s="1008"/>
      <c r="C64" s="1009"/>
      <c r="D64" s="1012" t="s">
        <v>43</v>
      </c>
      <c r="E64" s="1108">
        <v>713002</v>
      </c>
      <c r="F64" s="1100">
        <v>713002</v>
      </c>
      <c r="G64" s="1100">
        <v>0</v>
      </c>
      <c r="H64" s="1100">
        <v>0</v>
      </c>
      <c r="I64" s="1100">
        <v>0</v>
      </c>
      <c r="J64" s="1100">
        <v>0</v>
      </c>
      <c r="K64" s="1100">
        <v>0</v>
      </c>
      <c r="L64" s="1109">
        <v>0</v>
      </c>
    </row>
    <row r="65" spans="1:12" ht="18.95" customHeight="1">
      <c r="A65" s="1011"/>
      <c r="B65" s="1009"/>
      <c r="C65" s="1009"/>
      <c r="D65" s="1012" t="s">
        <v>44</v>
      </c>
      <c r="E65" s="1035">
        <v>0.23469453587886768</v>
      </c>
      <c r="F65" s="969">
        <v>0.23469453587886768</v>
      </c>
      <c r="G65" s="969">
        <v>0</v>
      </c>
      <c r="H65" s="969">
        <v>0</v>
      </c>
      <c r="I65" s="969">
        <v>0</v>
      </c>
      <c r="J65" s="969">
        <v>0</v>
      </c>
      <c r="K65" s="969">
        <v>0</v>
      </c>
      <c r="L65" s="1036">
        <v>0</v>
      </c>
    </row>
    <row r="66" spans="1:12" ht="18.95" customHeight="1">
      <c r="A66" s="1013"/>
      <c r="B66" s="1014"/>
      <c r="C66" s="1014"/>
      <c r="D66" s="1017" t="s">
        <v>45</v>
      </c>
      <c r="E66" s="1037">
        <v>0</v>
      </c>
      <c r="F66" s="1038">
        <v>0</v>
      </c>
      <c r="G66" s="1038">
        <v>0</v>
      </c>
      <c r="H66" s="1038">
        <v>0</v>
      </c>
      <c r="I66" s="1038">
        <v>0</v>
      </c>
      <c r="J66" s="1038">
        <v>0</v>
      </c>
      <c r="K66" s="1038">
        <v>0</v>
      </c>
      <c r="L66" s="1039">
        <v>0</v>
      </c>
    </row>
    <row r="67" spans="1:12" ht="18.95" customHeight="1">
      <c r="A67" s="1007" t="s">
        <v>370</v>
      </c>
      <c r="B67" s="1008" t="s">
        <v>47</v>
      </c>
      <c r="C67" s="1009" t="s">
        <v>371</v>
      </c>
      <c r="D67" s="1010" t="s">
        <v>41</v>
      </c>
      <c r="E67" s="1105">
        <v>105995000</v>
      </c>
      <c r="F67" s="1106">
        <v>96626000</v>
      </c>
      <c r="G67" s="1106">
        <v>0</v>
      </c>
      <c r="H67" s="1106">
        <v>8897000</v>
      </c>
      <c r="I67" s="1106">
        <v>472000</v>
      </c>
      <c r="J67" s="1106">
        <v>0</v>
      </c>
      <c r="K67" s="1106">
        <v>0</v>
      </c>
      <c r="L67" s="1110">
        <v>0</v>
      </c>
    </row>
    <row r="68" spans="1:12" ht="18.95" customHeight="1">
      <c r="A68" s="1007"/>
      <c r="B68" s="1008"/>
      <c r="C68" s="1009"/>
      <c r="D68" s="1012" t="s">
        <v>42</v>
      </c>
      <c r="E68" s="1108">
        <v>0</v>
      </c>
      <c r="F68" s="1100">
        <v>0</v>
      </c>
      <c r="G68" s="1100">
        <v>0</v>
      </c>
      <c r="H68" s="1100">
        <v>0</v>
      </c>
      <c r="I68" s="1100">
        <v>0</v>
      </c>
      <c r="J68" s="1100">
        <v>0</v>
      </c>
      <c r="K68" s="1100">
        <v>0</v>
      </c>
      <c r="L68" s="1109">
        <v>0</v>
      </c>
    </row>
    <row r="69" spans="1:12" ht="18.95" customHeight="1">
      <c r="A69" s="1007"/>
      <c r="B69" s="1008"/>
      <c r="C69" s="1009"/>
      <c r="D69" s="1012" t="s">
        <v>43</v>
      </c>
      <c r="E69" s="1108">
        <v>25560803.600000001</v>
      </c>
      <c r="F69" s="1100">
        <v>22416096.52</v>
      </c>
      <c r="G69" s="1100">
        <v>0</v>
      </c>
      <c r="H69" s="1100">
        <v>3144707.08</v>
      </c>
      <c r="I69" s="1100">
        <v>0</v>
      </c>
      <c r="J69" s="1100">
        <v>0</v>
      </c>
      <c r="K69" s="1100">
        <v>0</v>
      </c>
      <c r="L69" s="1109">
        <v>0</v>
      </c>
    </row>
    <row r="70" spans="1:12" ht="18.95" customHeight="1">
      <c r="A70" s="1011"/>
      <c r="B70" s="1009"/>
      <c r="C70" s="1009"/>
      <c r="D70" s="1012" t="s">
        <v>44</v>
      </c>
      <c r="E70" s="1035">
        <v>0.24115103165243645</v>
      </c>
      <c r="F70" s="969">
        <v>0.2319882487115269</v>
      </c>
      <c r="G70" s="969">
        <v>0</v>
      </c>
      <c r="H70" s="969">
        <v>0.35345701697201304</v>
      </c>
      <c r="I70" s="969">
        <v>0</v>
      </c>
      <c r="J70" s="969">
        <v>0</v>
      </c>
      <c r="K70" s="969">
        <v>0</v>
      </c>
      <c r="L70" s="1036">
        <v>0</v>
      </c>
    </row>
    <row r="71" spans="1:12" ht="18.95" customHeight="1">
      <c r="A71" s="1013"/>
      <c r="B71" s="1014"/>
      <c r="C71" s="1014"/>
      <c r="D71" s="1015" t="s">
        <v>45</v>
      </c>
      <c r="E71" s="1037">
        <v>0</v>
      </c>
      <c r="F71" s="1038">
        <v>0</v>
      </c>
      <c r="G71" s="1038">
        <v>0</v>
      </c>
      <c r="H71" s="1038">
        <v>0</v>
      </c>
      <c r="I71" s="1038">
        <v>0</v>
      </c>
      <c r="J71" s="1038">
        <v>0</v>
      </c>
      <c r="K71" s="1038">
        <v>0</v>
      </c>
      <c r="L71" s="1039">
        <v>0</v>
      </c>
    </row>
    <row r="72" spans="1:12" ht="18.95" customHeight="1">
      <c r="A72" s="1024" t="s">
        <v>372</v>
      </c>
      <c r="B72" s="1020" t="s">
        <v>47</v>
      </c>
      <c r="C72" s="1025" t="s">
        <v>373</v>
      </c>
      <c r="D72" s="1022" t="s">
        <v>41</v>
      </c>
      <c r="E72" s="1105">
        <v>420597000</v>
      </c>
      <c r="F72" s="1106">
        <v>343703000</v>
      </c>
      <c r="G72" s="1106">
        <v>157000</v>
      </c>
      <c r="H72" s="1106">
        <v>60380000</v>
      </c>
      <c r="I72" s="1106">
        <v>1239000</v>
      </c>
      <c r="J72" s="1106">
        <v>0</v>
      </c>
      <c r="K72" s="1106">
        <v>0</v>
      </c>
      <c r="L72" s="1110">
        <v>15118000</v>
      </c>
    </row>
    <row r="73" spans="1:12" ht="18.95" customHeight="1">
      <c r="A73" s="1007"/>
      <c r="B73" s="1008"/>
      <c r="C73" s="1009"/>
      <c r="D73" s="1012" t="s">
        <v>42</v>
      </c>
      <c r="E73" s="1108">
        <v>0</v>
      </c>
      <c r="F73" s="1100">
        <v>0</v>
      </c>
      <c r="G73" s="1100">
        <v>0</v>
      </c>
      <c r="H73" s="1100">
        <v>0</v>
      </c>
      <c r="I73" s="1100">
        <v>0</v>
      </c>
      <c r="J73" s="1100">
        <v>0</v>
      </c>
      <c r="K73" s="1100">
        <v>0</v>
      </c>
      <c r="L73" s="1109">
        <v>0</v>
      </c>
    </row>
    <row r="74" spans="1:12" ht="18.95" customHeight="1">
      <c r="A74" s="1007"/>
      <c r="B74" s="1008"/>
      <c r="C74" s="1009"/>
      <c r="D74" s="1012" t="s">
        <v>43</v>
      </c>
      <c r="E74" s="1108">
        <v>64455441.74000001</v>
      </c>
      <c r="F74" s="1100">
        <v>54833476.640000001</v>
      </c>
      <c r="G74" s="1100">
        <v>31122.45</v>
      </c>
      <c r="H74" s="1100">
        <v>7754472.6300000036</v>
      </c>
      <c r="I74" s="1100">
        <v>112980</v>
      </c>
      <c r="J74" s="1100">
        <v>0</v>
      </c>
      <c r="K74" s="1100">
        <v>0</v>
      </c>
      <c r="L74" s="1109">
        <v>1723390.0199999996</v>
      </c>
    </row>
    <row r="75" spans="1:12" ht="18.95" customHeight="1">
      <c r="A75" s="1011"/>
      <c r="B75" s="1009"/>
      <c r="C75" s="1009" t="s">
        <v>4</v>
      </c>
      <c r="D75" s="1012" t="s">
        <v>44</v>
      </c>
      <c r="E75" s="1035">
        <v>0.15324750709111098</v>
      </c>
      <c r="F75" s="969">
        <v>0.15953738151834579</v>
      </c>
      <c r="G75" s="969">
        <v>0.19823216560509554</v>
      </c>
      <c r="H75" s="969">
        <v>0.1284278342166281</v>
      </c>
      <c r="I75" s="969">
        <v>9.1186440677966107E-2</v>
      </c>
      <c r="J75" s="969">
        <v>0</v>
      </c>
      <c r="K75" s="969">
        <v>0</v>
      </c>
      <c r="L75" s="1036">
        <v>0.11399590025135597</v>
      </c>
    </row>
    <row r="76" spans="1:12" ht="18.75" customHeight="1">
      <c r="A76" s="1013"/>
      <c r="B76" s="1014"/>
      <c r="C76" s="1014"/>
      <c r="D76" s="1018" t="s">
        <v>45</v>
      </c>
      <c r="E76" s="1037">
        <v>0</v>
      </c>
      <c r="F76" s="1038">
        <v>0</v>
      </c>
      <c r="G76" s="1038">
        <v>0</v>
      </c>
      <c r="H76" s="1038">
        <v>0</v>
      </c>
      <c r="I76" s="1038">
        <v>0</v>
      </c>
      <c r="J76" s="1038">
        <v>0</v>
      </c>
      <c r="K76" s="1038">
        <v>0</v>
      </c>
      <c r="L76" s="1039">
        <v>0</v>
      </c>
    </row>
    <row r="77" spans="1:12" ht="18.95" hidden="1" customHeight="1">
      <c r="A77" s="1007" t="s">
        <v>374</v>
      </c>
      <c r="B77" s="1008" t="s">
        <v>47</v>
      </c>
      <c r="C77" s="1009" t="s">
        <v>375</v>
      </c>
      <c r="D77" s="1023" t="s">
        <v>41</v>
      </c>
      <c r="E77" s="1105">
        <v>0</v>
      </c>
      <c r="F77" s="1106">
        <v>0</v>
      </c>
      <c r="G77" s="1106">
        <v>0</v>
      </c>
      <c r="H77" s="1106">
        <v>0</v>
      </c>
      <c r="I77" s="1106">
        <v>0</v>
      </c>
      <c r="J77" s="1106">
        <v>0</v>
      </c>
      <c r="K77" s="1106">
        <v>0</v>
      </c>
      <c r="L77" s="1110">
        <v>0</v>
      </c>
    </row>
    <row r="78" spans="1:12" ht="18.95" hidden="1" customHeight="1">
      <c r="A78" s="1007"/>
      <c r="B78" s="1008"/>
      <c r="C78" s="1009"/>
      <c r="D78" s="1012" t="s">
        <v>42</v>
      </c>
      <c r="E78" s="1108">
        <v>0</v>
      </c>
      <c r="F78" s="1100">
        <v>0</v>
      </c>
      <c r="G78" s="1100">
        <v>0</v>
      </c>
      <c r="H78" s="1100">
        <v>0</v>
      </c>
      <c r="I78" s="1100">
        <v>0</v>
      </c>
      <c r="J78" s="1100">
        <v>0</v>
      </c>
      <c r="K78" s="1100">
        <v>0</v>
      </c>
      <c r="L78" s="1109">
        <v>0</v>
      </c>
    </row>
    <row r="79" spans="1:12" ht="18.95" hidden="1" customHeight="1">
      <c r="A79" s="1007"/>
      <c r="B79" s="1008"/>
      <c r="C79" s="1009"/>
      <c r="D79" s="1012" t="s">
        <v>43</v>
      </c>
      <c r="E79" s="1108">
        <v>0</v>
      </c>
      <c r="F79" s="1100">
        <v>0</v>
      </c>
      <c r="G79" s="1100">
        <v>0</v>
      </c>
      <c r="H79" s="1100">
        <v>0</v>
      </c>
      <c r="I79" s="1100">
        <v>0</v>
      </c>
      <c r="J79" s="1100">
        <v>0</v>
      </c>
      <c r="K79" s="1100">
        <v>0</v>
      </c>
      <c r="L79" s="1109">
        <v>0</v>
      </c>
    </row>
    <row r="80" spans="1:12" ht="18.95" hidden="1" customHeight="1">
      <c r="A80" s="1011"/>
      <c r="B80" s="1009"/>
      <c r="C80" s="1009"/>
      <c r="D80" s="1012" t="s">
        <v>44</v>
      </c>
      <c r="E80" s="1035">
        <v>0</v>
      </c>
      <c r="F80" s="969">
        <v>0</v>
      </c>
      <c r="G80" s="969">
        <v>0</v>
      </c>
      <c r="H80" s="969">
        <v>0</v>
      </c>
      <c r="I80" s="969">
        <v>0</v>
      </c>
      <c r="J80" s="969">
        <v>0</v>
      </c>
      <c r="K80" s="969">
        <v>0</v>
      </c>
      <c r="L80" s="1036">
        <v>0</v>
      </c>
    </row>
    <row r="81" spans="1:12" ht="18.95" hidden="1" customHeight="1">
      <c r="A81" s="1013"/>
      <c r="B81" s="1014"/>
      <c r="C81" s="1014"/>
      <c r="D81" s="1012" t="s">
        <v>45</v>
      </c>
      <c r="E81" s="1037">
        <v>0</v>
      </c>
      <c r="F81" s="1038">
        <v>0</v>
      </c>
      <c r="G81" s="1038">
        <v>0</v>
      </c>
      <c r="H81" s="1038">
        <v>0</v>
      </c>
      <c r="I81" s="1038">
        <v>0</v>
      </c>
      <c r="J81" s="1038">
        <v>0</v>
      </c>
      <c r="K81" s="1038">
        <v>0</v>
      </c>
      <c r="L81" s="1039">
        <v>0</v>
      </c>
    </row>
    <row r="82" spans="1:12" ht="18.95" hidden="1" customHeight="1">
      <c r="A82" s="1007" t="s">
        <v>376</v>
      </c>
      <c r="B82" s="1008" t="s">
        <v>47</v>
      </c>
      <c r="C82" s="1009" t="s">
        <v>111</v>
      </c>
      <c r="D82" s="1010" t="s">
        <v>41</v>
      </c>
      <c r="E82" s="1105">
        <v>0</v>
      </c>
      <c r="F82" s="1106">
        <v>0</v>
      </c>
      <c r="G82" s="1106">
        <v>0</v>
      </c>
      <c r="H82" s="1106">
        <v>0</v>
      </c>
      <c r="I82" s="1106">
        <v>0</v>
      </c>
      <c r="J82" s="1106">
        <v>0</v>
      </c>
      <c r="K82" s="1106">
        <v>0</v>
      </c>
      <c r="L82" s="1110">
        <v>0</v>
      </c>
    </row>
    <row r="83" spans="1:12" ht="18.95" hidden="1" customHeight="1">
      <c r="A83" s="1007"/>
      <c r="B83" s="1008"/>
      <c r="C83" s="1009"/>
      <c r="D83" s="1012" t="s">
        <v>42</v>
      </c>
      <c r="E83" s="1108">
        <v>0</v>
      </c>
      <c r="F83" s="1100">
        <v>0</v>
      </c>
      <c r="G83" s="1100">
        <v>0</v>
      </c>
      <c r="H83" s="1100">
        <v>0</v>
      </c>
      <c r="I83" s="1100">
        <v>0</v>
      </c>
      <c r="J83" s="1100">
        <v>0</v>
      </c>
      <c r="K83" s="1100">
        <v>0</v>
      </c>
      <c r="L83" s="1109">
        <v>0</v>
      </c>
    </row>
    <row r="84" spans="1:12" ht="18.95" hidden="1" customHeight="1">
      <c r="A84" s="1007"/>
      <c r="B84" s="1008"/>
      <c r="C84" s="1009"/>
      <c r="D84" s="1012" t="s">
        <v>43</v>
      </c>
      <c r="E84" s="1108">
        <v>0</v>
      </c>
      <c r="F84" s="1100">
        <v>0</v>
      </c>
      <c r="G84" s="1100">
        <v>0</v>
      </c>
      <c r="H84" s="1100">
        <v>0</v>
      </c>
      <c r="I84" s="1100">
        <v>0</v>
      </c>
      <c r="J84" s="1100">
        <v>0</v>
      </c>
      <c r="K84" s="1100">
        <v>0</v>
      </c>
      <c r="L84" s="1109">
        <v>0</v>
      </c>
    </row>
    <row r="85" spans="1:12" ht="18.95" hidden="1" customHeight="1">
      <c r="A85" s="1011"/>
      <c r="B85" s="1009"/>
      <c r="C85" s="1009"/>
      <c r="D85" s="1012" t="s">
        <v>44</v>
      </c>
      <c r="E85" s="1035">
        <v>0</v>
      </c>
      <c r="F85" s="969">
        <v>0</v>
      </c>
      <c r="G85" s="969">
        <v>0</v>
      </c>
      <c r="H85" s="969">
        <v>0</v>
      </c>
      <c r="I85" s="969">
        <v>0</v>
      </c>
      <c r="J85" s="969">
        <v>0</v>
      </c>
      <c r="K85" s="969">
        <v>0</v>
      </c>
      <c r="L85" s="1036">
        <v>0</v>
      </c>
    </row>
    <row r="86" spans="1:12" ht="18.95" hidden="1" customHeight="1">
      <c r="A86" s="1013"/>
      <c r="B86" s="1014"/>
      <c r="C86" s="1014"/>
      <c r="D86" s="1017" t="s">
        <v>45</v>
      </c>
      <c r="E86" s="1037">
        <v>0</v>
      </c>
      <c r="F86" s="1038">
        <v>0</v>
      </c>
      <c r="G86" s="1038">
        <v>0</v>
      </c>
      <c r="H86" s="1038">
        <v>0</v>
      </c>
      <c r="I86" s="1038">
        <v>0</v>
      </c>
      <c r="J86" s="1038">
        <v>0</v>
      </c>
      <c r="K86" s="1038">
        <v>0</v>
      </c>
      <c r="L86" s="1039">
        <v>0</v>
      </c>
    </row>
    <row r="87" spans="1:12" ht="18.95" customHeight="1">
      <c r="A87" s="1007" t="s">
        <v>377</v>
      </c>
      <c r="B87" s="1008" t="s">
        <v>47</v>
      </c>
      <c r="C87" s="1009" t="s">
        <v>83</v>
      </c>
      <c r="D87" s="1012" t="s">
        <v>41</v>
      </c>
      <c r="E87" s="1105">
        <v>1684879000</v>
      </c>
      <c r="F87" s="1106">
        <v>504576000</v>
      </c>
      <c r="G87" s="1106">
        <v>2411000</v>
      </c>
      <c r="H87" s="1106">
        <v>1116860000</v>
      </c>
      <c r="I87" s="1106">
        <v>46077000</v>
      </c>
      <c r="J87" s="1106">
        <v>0</v>
      </c>
      <c r="K87" s="1106">
        <v>0</v>
      </c>
      <c r="L87" s="1110">
        <v>14955000</v>
      </c>
    </row>
    <row r="88" spans="1:12" ht="18.95" customHeight="1">
      <c r="A88" s="1007"/>
      <c r="B88" s="1008"/>
      <c r="C88" s="1009"/>
      <c r="D88" s="1012" t="s">
        <v>42</v>
      </c>
      <c r="E88" s="1108">
        <v>0</v>
      </c>
      <c r="F88" s="1100">
        <v>0</v>
      </c>
      <c r="G88" s="1100">
        <v>0</v>
      </c>
      <c r="H88" s="1100">
        <v>0</v>
      </c>
      <c r="I88" s="1100">
        <v>0</v>
      </c>
      <c r="J88" s="1100">
        <v>0</v>
      </c>
      <c r="K88" s="1100">
        <v>0</v>
      </c>
      <c r="L88" s="1109">
        <v>0</v>
      </c>
    </row>
    <row r="89" spans="1:12" ht="18.95" customHeight="1">
      <c r="A89" s="1007"/>
      <c r="B89" s="1008"/>
      <c r="C89" s="1009"/>
      <c r="D89" s="1012" t="s">
        <v>43</v>
      </c>
      <c r="E89" s="1108">
        <v>278292801.64999992</v>
      </c>
      <c r="F89" s="1100">
        <v>88826567.419999987</v>
      </c>
      <c r="G89" s="1100">
        <v>194051.54000000004</v>
      </c>
      <c r="H89" s="1100">
        <v>184189366.71999994</v>
      </c>
      <c r="I89" s="1100">
        <v>150377.75999999998</v>
      </c>
      <c r="J89" s="1100">
        <v>0</v>
      </c>
      <c r="K89" s="1100">
        <v>0</v>
      </c>
      <c r="L89" s="1109">
        <v>4932438.2099999962</v>
      </c>
    </row>
    <row r="90" spans="1:12" ht="18.95" customHeight="1">
      <c r="A90" s="1007"/>
      <c r="B90" s="1009"/>
      <c r="C90" s="1009"/>
      <c r="D90" s="1012" t="s">
        <v>44</v>
      </c>
      <c r="E90" s="1035">
        <v>0.1651707936593666</v>
      </c>
      <c r="F90" s="969">
        <v>0.17604199847000251</v>
      </c>
      <c r="G90" s="969">
        <v>8.0485914558274585E-2</v>
      </c>
      <c r="H90" s="969">
        <v>0.16491714872051996</v>
      </c>
      <c r="I90" s="969">
        <v>3.2636187251774201E-3</v>
      </c>
      <c r="J90" s="969">
        <v>0</v>
      </c>
      <c r="K90" s="969">
        <v>0</v>
      </c>
      <c r="L90" s="1036">
        <v>0.32981867001002985</v>
      </c>
    </row>
    <row r="91" spans="1:12" ht="18.95" customHeight="1">
      <c r="A91" s="1013"/>
      <c r="B91" s="1014"/>
      <c r="C91" s="1014"/>
      <c r="D91" s="1015" t="s">
        <v>45</v>
      </c>
      <c r="E91" s="1037">
        <v>0</v>
      </c>
      <c r="F91" s="1038">
        <v>0</v>
      </c>
      <c r="G91" s="1038">
        <v>0</v>
      </c>
      <c r="H91" s="1038">
        <v>0</v>
      </c>
      <c r="I91" s="1038">
        <v>0</v>
      </c>
      <c r="J91" s="1038">
        <v>0</v>
      </c>
      <c r="K91" s="1038">
        <v>0</v>
      </c>
      <c r="L91" s="1039">
        <v>0</v>
      </c>
    </row>
    <row r="92" spans="1:12" ht="18.95" hidden="1" customHeight="1">
      <c r="A92" s="1007" t="s">
        <v>378</v>
      </c>
      <c r="B92" s="1008" t="s">
        <v>47</v>
      </c>
      <c r="C92" s="1009" t="s">
        <v>379</v>
      </c>
      <c r="D92" s="1010" t="s">
        <v>41</v>
      </c>
      <c r="E92" s="1105">
        <v>0</v>
      </c>
      <c r="F92" s="1106">
        <v>0</v>
      </c>
      <c r="G92" s="1106">
        <v>0</v>
      </c>
      <c r="H92" s="1106">
        <v>0</v>
      </c>
      <c r="I92" s="1106">
        <v>0</v>
      </c>
      <c r="J92" s="1106">
        <v>0</v>
      </c>
      <c r="K92" s="1106">
        <v>0</v>
      </c>
      <c r="L92" s="1110">
        <v>0</v>
      </c>
    </row>
    <row r="93" spans="1:12" ht="18.95" hidden="1" customHeight="1">
      <c r="A93" s="1007"/>
      <c r="B93" s="1008"/>
      <c r="C93" s="1009" t="s">
        <v>380</v>
      </c>
      <c r="D93" s="1012" t="s">
        <v>42</v>
      </c>
      <c r="E93" s="1108">
        <v>0</v>
      </c>
      <c r="F93" s="1100">
        <v>0</v>
      </c>
      <c r="G93" s="1100">
        <v>0</v>
      </c>
      <c r="H93" s="1100">
        <v>0</v>
      </c>
      <c r="I93" s="1100">
        <v>0</v>
      </c>
      <c r="J93" s="1100">
        <v>0</v>
      </c>
      <c r="K93" s="1100">
        <v>0</v>
      </c>
      <c r="L93" s="1109">
        <v>0</v>
      </c>
    </row>
    <row r="94" spans="1:12" ht="18.95" hidden="1" customHeight="1">
      <c r="A94" s="1007"/>
      <c r="B94" s="1008"/>
      <c r="C94" s="1009" t="s">
        <v>381</v>
      </c>
      <c r="D94" s="1012" t="s">
        <v>43</v>
      </c>
      <c r="E94" s="1108">
        <v>0</v>
      </c>
      <c r="F94" s="1100">
        <v>0</v>
      </c>
      <c r="G94" s="1100">
        <v>0</v>
      </c>
      <c r="H94" s="1100">
        <v>0</v>
      </c>
      <c r="I94" s="1100">
        <v>0</v>
      </c>
      <c r="J94" s="1100">
        <v>0</v>
      </c>
      <c r="K94" s="1100">
        <v>0</v>
      </c>
      <c r="L94" s="1109">
        <v>0</v>
      </c>
    </row>
    <row r="95" spans="1:12" ht="18.95" hidden="1" customHeight="1">
      <c r="A95" s="1011"/>
      <c r="B95" s="1009"/>
      <c r="C95" s="1009" t="s">
        <v>382</v>
      </c>
      <c r="D95" s="1012" t="s">
        <v>44</v>
      </c>
      <c r="E95" s="1035">
        <v>0</v>
      </c>
      <c r="F95" s="969">
        <v>0</v>
      </c>
      <c r="G95" s="969">
        <v>0</v>
      </c>
      <c r="H95" s="969">
        <v>0</v>
      </c>
      <c r="I95" s="969">
        <v>0</v>
      </c>
      <c r="J95" s="969">
        <v>0</v>
      </c>
      <c r="K95" s="969">
        <v>0</v>
      </c>
      <c r="L95" s="1036">
        <v>0</v>
      </c>
    </row>
    <row r="96" spans="1:12" ht="18.95" hidden="1" customHeight="1">
      <c r="A96" s="1013"/>
      <c r="B96" s="1014"/>
      <c r="C96" s="1014"/>
      <c r="D96" s="1017" t="s">
        <v>45</v>
      </c>
      <c r="E96" s="1037">
        <v>0</v>
      </c>
      <c r="F96" s="1038">
        <v>0</v>
      </c>
      <c r="G96" s="1038">
        <v>0</v>
      </c>
      <c r="H96" s="1038">
        <v>0</v>
      </c>
      <c r="I96" s="1038">
        <v>0</v>
      </c>
      <c r="J96" s="1038">
        <v>0</v>
      </c>
      <c r="K96" s="1038">
        <v>0</v>
      </c>
      <c r="L96" s="1039">
        <v>0</v>
      </c>
    </row>
    <row r="97" spans="1:12" ht="18.95" customHeight="1">
      <c r="A97" s="1007" t="s">
        <v>383</v>
      </c>
      <c r="B97" s="1008" t="s">
        <v>47</v>
      </c>
      <c r="C97" s="1009" t="s">
        <v>113</v>
      </c>
      <c r="D97" s="1012" t="s">
        <v>41</v>
      </c>
      <c r="E97" s="1105">
        <v>6340000</v>
      </c>
      <c r="F97" s="1106">
        <v>1633000</v>
      </c>
      <c r="G97" s="1106">
        <v>5000</v>
      </c>
      <c r="H97" s="1106">
        <v>3560000</v>
      </c>
      <c r="I97" s="1106">
        <v>1142000</v>
      </c>
      <c r="J97" s="1106">
        <v>0</v>
      </c>
      <c r="K97" s="1106">
        <v>0</v>
      </c>
      <c r="L97" s="1110">
        <v>0</v>
      </c>
    </row>
    <row r="98" spans="1:12" ht="18.95" customHeight="1">
      <c r="A98" s="1007"/>
      <c r="B98" s="1008"/>
      <c r="C98" s="1009"/>
      <c r="D98" s="1012" t="s">
        <v>42</v>
      </c>
      <c r="E98" s="1108">
        <v>0</v>
      </c>
      <c r="F98" s="1100">
        <v>0</v>
      </c>
      <c r="G98" s="1100">
        <v>0</v>
      </c>
      <c r="H98" s="1100">
        <v>0</v>
      </c>
      <c r="I98" s="1100">
        <v>0</v>
      </c>
      <c r="J98" s="1100">
        <v>0</v>
      </c>
      <c r="K98" s="1100">
        <v>0</v>
      </c>
      <c r="L98" s="1109">
        <v>0</v>
      </c>
    </row>
    <row r="99" spans="1:12" ht="18.95" customHeight="1">
      <c r="A99" s="1007"/>
      <c r="B99" s="1008"/>
      <c r="C99" s="1009"/>
      <c r="D99" s="1012" t="s">
        <v>43</v>
      </c>
      <c r="E99" s="1108">
        <v>287966.71000000002</v>
      </c>
      <c r="F99" s="1100">
        <v>205000</v>
      </c>
      <c r="G99" s="1100">
        <v>0</v>
      </c>
      <c r="H99" s="1100">
        <v>82966.710000000006</v>
      </c>
      <c r="I99" s="1100">
        <v>0</v>
      </c>
      <c r="J99" s="1100">
        <v>0</v>
      </c>
      <c r="K99" s="1100">
        <v>0</v>
      </c>
      <c r="L99" s="1109">
        <v>0</v>
      </c>
    </row>
    <row r="100" spans="1:12" ht="18.95" customHeight="1">
      <c r="A100" s="1011"/>
      <c r="B100" s="1009"/>
      <c r="C100" s="1009"/>
      <c r="D100" s="1012" t="s">
        <v>44</v>
      </c>
      <c r="E100" s="1035">
        <v>4.5420616719242905E-2</v>
      </c>
      <c r="F100" s="969">
        <v>0.12553582363747703</v>
      </c>
      <c r="G100" s="969">
        <v>0</v>
      </c>
      <c r="H100" s="969">
        <v>2.3305255617977531E-2</v>
      </c>
      <c r="I100" s="969">
        <v>0</v>
      </c>
      <c r="J100" s="969">
        <v>0</v>
      </c>
      <c r="K100" s="969">
        <v>0</v>
      </c>
      <c r="L100" s="1036">
        <v>0</v>
      </c>
    </row>
    <row r="101" spans="1:12" ht="18.95" customHeight="1">
      <c r="A101" s="1013"/>
      <c r="B101" s="1014"/>
      <c r="C101" s="1014"/>
      <c r="D101" s="1015" t="s">
        <v>45</v>
      </c>
      <c r="E101" s="1037">
        <v>0</v>
      </c>
      <c r="F101" s="1038">
        <v>0</v>
      </c>
      <c r="G101" s="1038">
        <v>0</v>
      </c>
      <c r="H101" s="1038">
        <v>0</v>
      </c>
      <c r="I101" s="1038">
        <v>0</v>
      </c>
      <c r="J101" s="1038">
        <v>0</v>
      </c>
      <c r="K101" s="1038">
        <v>0</v>
      </c>
      <c r="L101" s="1039">
        <v>0</v>
      </c>
    </row>
    <row r="102" spans="1:12" ht="18.95" hidden="1" customHeight="1">
      <c r="A102" s="1024" t="s">
        <v>384</v>
      </c>
      <c r="B102" s="1020" t="s">
        <v>47</v>
      </c>
      <c r="C102" s="1025" t="s">
        <v>385</v>
      </c>
      <c r="D102" s="1022" t="s">
        <v>41</v>
      </c>
      <c r="E102" s="1105">
        <v>0</v>
      </c>
      <c r="F102" s="1106">
        <v>0</v>
      </c>
      <c r="G102" s="1106">
        <v>0</v>
      </c>
      <c r="H102" s="1106">
        <v>0</v>
      </c>
      <c r="I102" s="1106">
        <v>0</v>
      </c>
      <c r="J102" s="1106">
        <v>0</v>
      </c>
      <c r="K102" s="1106">
        <v>0</v>
      </c>
      <c r="L102" s="1110">
        <v>0</v>
      </c>
    </row>
    <row r="103" spans="1:12" ht="18.95" hidden="1" customHeight="1">
      <c r="A103" s="1007"/>
      <c r="B103" s="1008"/>
      <c r="C103" s="1009" t="s">
        <v>386</v>
      </c>
      <c r="D103" s="1012" t="s">
        <v>42</v>
      </c>
      <c r="E103" s="1108">
        <v>0</v>
      </c>
      <c r="F103" s="1100">
        <v>0</v>
      </c>
      <c r="G103" s="1100">
        <v>0</v>
      </c>
      <c r="H103" s="1100">
        <v>0</v>
      </c>
      <c r="I103" s="1100">
        <v>0</v>
      </c>
      <c r="J103" s="1100">
        <v>0</v>
      </c>
      <c r="K103" s="1100">
        <v>0</v>
      </c>
      <c r="L103" s="1109">
        <v>0</v>
      </c>
    </row>
    <row r="104" spans="1:12" ht="18.95" hidden="1" customHeight="1">
      <c r="A104" s="1007"/>
      <c r="B104" s="1008"/>
      <c r="C104" s="1009"/>
      <c r="D104" s="1012" t="s">
        <v>43</v>
      </c>
      <c r="E104" s="1108">
        <v>0</v>
      </c>
      <c r="F104" s="1100">
        <v>0</v>
      </c>
      <c r="G104" s="1100">
        <v>0</v>
      </c>
      <c r="H104" s="1100">
        <v>0</v>
      </c>
      <c r="I104" s="1100">
        <v>0</v>
      </c>
      <c r="J104" s="1100">
        <v>0</v>
      </c>
      <c r="K104" s="1100">
        <v>0</v>
      </c>
      <c r="L104" s="1109">
        <v>0</v>
      </c>
    </row>
    <row r="105" spans="1:12" ht="18.95" hidden="1" customHeight="1">
      <c r="A105" s="1011"/>
      <c r="B105" s="1009"/>
      <c r="C105" s="1009"/>
      <c r="D105" s="1012" t="s">
        <v>44</v>
      </c>
      <c r="E105" s="1035">
        <v>0</v>
      </c>
      <c r="F105" s="969">
        <v>0</v>
      </c>
      <c r="G105" s="969">
        <v>0</v>
      </c>
      <c r="H105" s="969">
        <v>0</v>
      </c>
      <c r="I105" s="969">
        <v>0</v>
      </c>
      <c r="J105" s="969">
        <v>0</v>
      </c>
      <c r="K105" s="969">
        <v>0</v>
      </c>
      <c r="L105" s="1036">
        <v>0</v>
      </c>
    </row>
    <row r="106" spans="1:12" ht="18.95" hidden="1" customHeight="1">
      <c r="A106" s="1013"/>
      <c r="B106" s="1014"/>
      <c r="C106" s="1014"/>
      <c r="D106" s="1018" t="s">
        <v>45</v>
      </c>
      <c r="E106" s="1037">
        <v>0</v>
      </c>
      <c r="F106" s="1038">
        <v>0</v>
      </c>
      <c r="G106" s="1038">
        <v>0</v>
      </c>
      <c r="H106" s="1038">
        <v>0</v>
      </c>
      <c r="I106" s="1038">
        <v>0</v>
      </c>
      <c r="J106" s="1038">
        <v>0</v>
      </c>
      <c r="K106" s="1038">
        <v>0</v>
      </c>
      <c r="L106" s="1039">
        <v>0</v>
      </c>
    </row>
    <row r="107" spans="1:12" ht="18.95" customHeight="1">
      <c r="A107" s="1007" t="s">
        <v>387</v>
      </c>
      <c r="B107" s="1008" t="s">
        <v>47</v>
      </c>
      <c r="C107" s="1009" t="s">
        <v>388</v>
      </c>
      <c r="D107" s="1023" t="s">
        <v>41</v>
      </c>
      <c r="E107" s="1105">
        <v>2902905000</v>
      </c>
      <c r="F107" s="1106">
        <v>2636154000</v>
      </c>
      <c r="G107" s="1106">
        <v>4694000</v>
      </c>
      <c r="H107" s="1106">
        <v>198723000</v>
      </c>
      <c r="I107" s="1106">
        <v>55726000</v>
      </c>
      <c r="J107" s="1106">
        <v>0</v>
      </c>
      <c r="K107" s="1106">
        <v>0</v>
      </c>
      <c r="L107" s="1110">
        <v>7608000</v>
      </c>
    </row>
    <row r="108" spans="1:12" ht="18.95" customHeight="1">
      <c r="A108" s="1007"/>
      <c r="B108" s="1008"/>
      <c r="C108" s="1009" t="s">
        <v>389</v>
      </c>
      <c r="D108" s="1012" t="s">
        <v>42</v>
      </c>
      <c r="E108" s="1108">
        <v>0</v>
      </c>
      <c r="F108" s="1100">
        <v>0</v>
      </c>
      <c r="G108" s="1100">
        <v>0</v>
      </c>
      <c r="H108" s="1100">
        <v>0</v>
      </c>
      <c r="I108" s="1100">
        <v>0</v>
      </c>
      <c r="J108" s="1100">
        <v>0</v>
      </c>
      <c r="K108" s="1100">
        <v>0</v>
      </c>
      <c r="L108" s="1109">
        <v>0</v>
      </c>
    </row>
    <row r="109" spans="1:12" ht="18.95" customHeight="1">
      <c r="A109" s="1007"/>
      <c r="B109" s="1008"/>
      <c r="C109" s="1009"/>
      <c r="D109" s="1012" t="s">
        <v>43</v>
      </c>
      <c r="E109" s="1108">
        <v>733966770.41999996</v>
      </c>
      <c r="F109" s="1100">
        <v>697894599.55999994</v>
      </c>
      <c r="G109" s="1100">
        <v>442661.89999999997</v>
      </c>
      <c r="H109" s="1100">
        <v>31998154.850000024</v>
      </c>
      <c r="I109" s="1100">
        <v>3595711.3600000003</v>
      </c>
      <c r="J109" s="1100">
        <v>0</v>
      </c>
      <c r="K109" s="1100">
        <v>0</v>
      </c>
      <c r="L109" s="1109">
        <v>35642.75</v>
      </c>
    </row>
    <row r="110" spans="1:12" ht="18.95" customHeight="1">
      <c r="A110" s="1007"/>
      <c r="B110" s="1009"/>
      <c r="C110" s="1009"/>
      <c r="D110" s="1012" t="s">
        <v>44</v>
      </c>
      <c r="E110" s="1035">
        <v>0.25283871515602474</v>
      </c>
      <c r="F110" s="969">
        <v>0.26473969258245156</v>
      </c>
      <c r="G110" s="969">
        <v>9.4303770771197268E-2</v>
      </c>
      <c r="H110" s="969">
        <v>0.1610188797975072</v>
      </c>
      <c r="I110" s="969">
        <v>6.4524842263934262E-2</v>
      </c>
      <c r="J110" s="969">
        <v>0</v>
      </c>
      <c r="K110" s="969">
        <v>0</v>
      </c>
      <c r="L110" s="1036">
        <v>4.684904048370137E-3</v>
      </c>
    </row>
    <row r="111" spans="1:12" ht="18.95" customHeight="1">
      <c r="A111" s="1013"/>
      <c r="B111" s="1014"/>
      <c r="C111" s="1014"/>
      <c r="D111" s="1012" t="s">
        <v>45</v>
      </c>
      <c r="E111" s="1037">
        <v>0</v>
      </c>
      <c r="F111" s="1038">
        <v>0</v>
      </c>
      <c r="G111" s="1038">
        <v>0</v>
      </c>
      <c r="H111" s="1038">
        <v>0</v>
      </c>
      <c r="I111" s="1038">
        <v>0</v>
      </c>
      <c r="J111" s="1038">
        <v>0</v>
      </c>
      <c r="K111" s="1038">
        <v>0</v>
      </c>
      <c r="L111" s="1039">
        <v>0</v>
      </c>
    </row>
    <row r="112" spans="1:12" ht="18.95" customHeight="1">
      <c r="A112" s="1007" t="s">
        <v>390</v>
      </c>
      <c r="B112" s="1008" t="s">
        <v>47</v>
      </c>
      <c r="C112" s="1009" t="s">
        <v>391</v>
      </c>
      <c r="D112" s="1010" t="s">
        <v>41</v>
      </c>
      <c r="E112" s="1105">
        <v>100518000</v>
      </c>
      <c r="F112" s="1106">
        <v>100518000</v>
      </c>
      <c r="G112" s="1106">
        <v>0</v>
      </c>
      <c r="H112" s="1106">
        <v>0</v>
      </c>
      <c r="I112" s="1106">
        <v>0</v>
      </c>
      <c r="J112" s="1106">
        <v>0</v>
      </c>
      <c r="K112" s="1106">
        <v>0</v>
      </c>
      <c r="L112" s="1110">
        <v>0</v>
      </c>
    </row>
    <row r="113" spans="1:12" ht="18.95" customHeight="1">
      <c r="A113" s="1007"/>
      <c r="B113" s="1008"/>
      <c r="C113" s="1009"/>
      <c r="D113" s="1012" t="s">
        <v>42</v>
      </c>
      <c r="E113" s="1108">
        <v>0</v>
      </c>
      <c r="F113" s="1100">
        <v>0</v>
      </c>
      <c r="G113" s="1100">
        <v>0</v>
      </c>
      <c r="H113" s="1100">
        <v>0</v>
      </c>
      <c r="I113" s="1100">
        <v>0</v>
      </c>
      <c r="J113" s="1100">
        <v>0</v>
      </c>
      <c r="K113" s="1100">
        <v>0</v>
      </c>
      <c r="L113" s="1109">
        <v>0</v>
      </c>
    </row>
    <row r="114" spans="1:12" ht="18.95" customHeight="1">
      <c r="A114" s="1007"/>
      <c r="B114" s="1008"/>
      <c r="C114" s="1009"/>
      <c r="D114" s="1012" t="s">
        <v>43</v>
      </c>
      <c r="E114" s="1108">
        <v>16682493.92</v>
      </c>
      <c r="F114" s="1100">
        <v>16682493.92</v>
      </c>
      <c r="G114" s="1100">
        <v>0</v>
      </c>
      <c r="H114" s="1100">
        <v>0</v>
      </c>
      <c r="I114" s="1100">
        <v>0</v>
      </c>
      <c r="J114" s="1100">
        <v>0</v>
      </c>
      <c r="K114" s="1100">
        <v>0</v>
      </c>
      <c r="L114" s="1109">
        <v>0</v>
      </c>
    </row>
    <row r="115" spans="1:12" ht="18.95" customHeight="1">
      <c r="A115" s="1011"/>
      <c r="B115" s="1009"/>
      <c r="C115" s="1009"/>
      <c r="D115" s="1012" t="s">
        <v>44</v>
      </c>
      <c r="E115" s="1035">
        <v>0.16596523926062995</v>
      </c>
      <c r="F115" s="969">
        <v>0.16596523926062995</v>
      </c>
      <c r="G115" s="969">
        <v>0</v>
      </c>
      <c r="H115" s="969">
        <v>0</v>
      </c>
      <c r="I115" s="969">
        <v>0</v>
      </c>
      <c r="J115" s="969">
        <v>0</v>
      </c>
      <c r="K115" s="969">
        <v>0</v>
      </c>
      <c r="L115" s="1036">
        <v>0</v>
      </c>
    </row>
    <row r="116" spans="1:12" ht="18.95" customHeight="1">
      <c r="A116" s="1013"/>
      <c r="B116" s="1014"/>
      <c r="C116" s="1014"/>
      <c r="D116" s="1017" t="s">
        <v>45</v>
      </c>
      <c r="E116" s="1037">
        <v>0</v>
      </c>
      <c r="F116" s="1038">
        <v>0</v>
      </c>
      <c r="G116" s="1038">
        <v>0</v>
      </c>
      <c r="H116" s="1038">
        <v>0</v>
      </c>
      <c r="I116" s="1038">
        <v>0</v>
      </c>
      <c r="J116" s="1038">
        <v>0</v>
      </c>
      <c r="K116" s="1038">
        <v>0</v>
      </c>
      <c r="L116" s="1039">
        <v>0</v>
      </c>
    </row>
    <row r="117" spans="1:12" ht="18.95" hidden="1" customHeight="1">
      <c r="A117" s="1007" t="s">
        <v>392</v>
      </c>
      <c r="B117" s="1008" t="s">
        <v>47</v>
      </c>
      <c r="C117" s="1009" t="s">
        <v>393</v>
      </c>
      <c r="D117" s="1010" t="s">
        <v>41</v>
      </c>
      <c r="E117" s="1105">
        <v>0</v>
      </c>
      <c r="F117" s="1106">
        <v>0</v>
      </c>
      <c r="G117" s="1106">
        <v>0</v>
      </c>
      <c r="H117" s="1106">
        <v>0</v>
      </c>
      <c r="I117" s="1106">
        <v>0</v>
      </c>
      <c r="J117" s="1106">
        <v>0</v>
      </c>
      <c r="K117" s="1106">
        <v>0</v>
      </c>
      <c r="L117" s="1110">
        <v>0</v>
      </c>
    </row>
    <row r="118" spans="1:12" ht="18.95" hidden="1" customHeight="1">
      <c r="A118" s="1007"/>
      <c r="B118" s="1008"/>
      <c r="C118" s="1009" t="s">
        <v>394</v>
      </c>
      <c r="D118" s="1012" t="s">
        <v>42</v>
      </c>
      <c r="E118" s="1108">
        <v>0</v>
      </c>
      <c r="F118" s="1100">
        <v>0</v>
      </c>
      <c r="G118" s="1100">
        <v>0</v>
      </c>
      <c r="H118" s="1100">
        <v>0</v>
      </c>
      <c r="I118" s="1100">
        <v>0</v>
      </c>
      <c r="J118" s="1100">
        <v>0</v>
      </c>
      <c r="K118" s="1100">
        <v>0</v>
      </c>
      <c r="L118" s="1109">
        <v>0</v>
      </c>
    </row>
    <row r="119" spans="1:12" ht="18.95" hidden="1" customHeight="1">
      <c r="A119" s="1007"/>
      <c r="B119" s="1008"/>
      <c r="C119" s="1009" t="s">
        <v>395</v>
      </c>
      <c r="D119" s="1012" t="s">
        <v>43</v>
      </c>
      <c r="E119" s="1108">
        <v>0</v>
      </c>
      <c r="F119" s="1100">
        <v>0</v>
      </c>
      <c r="G119" s="1100">
        <v>0</v>
      </c>
      <c r="H119" s="1100">
        <v>0</v>
      </c>
      <c r="I119" s="1100">
        <v>0</v>
      </c>
      <c r="J119" s="1100">
        <v>0</v>
      </c>
      <c r="K119" s="1100">
        <v>0</v>
      </c>
      <c r="L119" s="1109">
        <v>0</v>
      </c>
    </row>
    <row r="120" spans="1:12" ht="18.95" hidden="1" customHeight="1">
      <c r="A120" s="1011"/>
      <c r="B120" s="1009"/>
      <c r="C120" s="1009" t="s">
        <v>396</v>
      </c>
      <c r="D120" s="1012" t="s">
        <v>44</v>
      </c>
      <c r="E120" s="1035">
        <v>0</v>
      </c>
      <c r="F120" s="969">
        <v>0</v>
      </c>
      <c r="G120" s="969">
        <v>0</v>
      </c>
      <c r="H120" s="969">
        <v>0</v>
      </c>
      <c r="I120" s="969">
        <v>0</v>
      </c>
      <c r="J120" s="969">
        <v>0</v>
      </c>
      <c r="K120" s="969">
        <v>0</v>
      </c>
      <c r="L120" s="1036">
        <v>0</v>
      </c>
    </row>
    <row r="121" spans="1:12" ht="18.95" hidden="1" customHeight="1">
      <c r="A121" s="1013"/>
      <c r="B121" s="1014"/>
      <c r="C121" s="1014" t="s">
        <v>397</v>
      </c>
      <c r="D121" s="1017" t="s">
        <v>45</v>
      </c>
      <c r="E121" s="1037">
        <v>0</v>
      </c>
      <c r="F121" s="1038">
        <v>0</v>
      </c>
      <c r="G121" s="1038">
        <v>0</v>
      </c>
      <c r="H121" s="1038">
        <v>0</v>
      </c>
      <c r="I121" s="1038">
        <v>0</v>
      </c>
      <c r="J121" s="1038">
        <v>0</v>
      </c>
      <c r="K121" s="1038">
        <v>0</v>
      </c>
      <c r="L121" s="1039">
        <v>0</v>
      </c>
    </row>
    <row r="122" spans="1:12" ht="18.95" hidden="1" customHeight="1">
      <c r="A122" s="1007" t="s">
        <v>398</v>
      </c>
      <c r="B122" s="1008" t="s">
        <v>47</v>
      </c>
      <c r="C122" s="1009" t="s">
        <v>399</v>
      </c>
      <c r="D122" s="1010" t="s">
        <v>41</v>
      </c>
      <c r="E122" s="1105">
        <v>0</v>
      </c>
      <c r="F122" s="1106">
        <v>0</v>
      </c>
      <c r="G122" s="1106">
        <v>0</v>
      </c>
      <c r="H122" s="1106">
        <v>0</v>
      </c>
      <c r="I122" s="1106">
        <v>0</v>
      </c>
      <c r="J122" s="1106">
        <v>0</v>
      </c>
      <c r="K122" s="1106">
        <v>0</v>
      </c>
      <c r="L122" s="1110">
        <v>0</v>
      </c>
    </row>
    <row r="123" spans="1:12" ht="18.95" hidden="1" customHeight="1">
      <c r="A123" s="1007"/>
      <c r="B123" s="1008"/>
      <c r="C123" s="1009"/>
      <c r="D123" s="1012" t="s">
        <v>42</v>
      </c>
      <c r="E123" s="1108">
        <v>0</v>
      </c>
      <c r="F123" s="1100">
        <v>0</v>
      </c>
      <c r="G123" s="1100">
        <v>0</v>
      </c>
      <c r="H123" s="1100">
        <v>0</v>
      </c>
      <c r="I123" s="1100">
        <v>0</v>
      </c>
      <c r="J123" s="1100">
        <v>0</v>
      </c>
      <c r="K123" s="1100">
        <v>0</v>
      </c>
      <c r="L123" s="1109">
        <v>0</v>
      </c>
    </row>
    <row r="124" spans="1:12" ht="18.95" hidden="1" customHeight="1">
      <c r="A124" s="1007"/>
      <c r="B124" s="1008"/>
      <c r="C124" s="1009"/>
      <c r="D124" s="1012" t="s">
        <v>43</v>
      </c>
      <c r="E124" s="1108">
        <v>0</v>
      </c>
      <c r="F124" s="1100">
        <v>0</v>
      </c>
      <c r="G124" s="1100">
        <v>0</v>
      </c>
      <c r="H124" s="1100">
        <v>0</v>
      </c>
      <c r="I124" s="1100">
        <v>0</v>
      </c>
      <c r="J124" s="1100">
        <v>0</v>
      </c>
      <c r="K124" s="1100">
        <v>0</v>
      </c>
      <c r="L124" s="1109">
        <v>0</v>
      </c>
    </row>
    <row r="125" spans="1:12" ht="18.95" hidden="1" customHeight="1">
      <c r="A125" s="1011"/>
      <c r="B125" s="1009"/>
      <c r="C125" s="1009"/>
      <c r="D125" s="1012" t="s">
        <v>44</v>
      </c>
      <c r="E125" s="1035">
        <v>0</v>
      </c>
      <c r="F125" s="969">
        <v>0</v>
      </c>
      <c r="G125" s="969">
        <v>0</v>
      </c>
      <c r="H125" s="969">
        <v>0</v>
      </c>
      <c r="I125" s="969">
        <v>0</v>
      </c>
      <c r="J125" s="969">
        <v>0</v>
      </c>
      <c r="K125" s="969">
        <v>0</v>
      </c>
      <c r="L125" s="1036">
        <v>0</v>
      </c>
    </row>
    <row r="126" spans="1:12" ht="18.95" hidden="1" customHeight="1">
      <c r="A126" s="1013"/>
      <c r="B126" s="1014"/>
      <c r="C126" s="1014"/>
      <c r="D126" s="1017" t="s">
        <v>45</v>
      </c>
      <c r="E126" s="1037">
        <v>0</v>
      </c>
      <c r="F126" s="1038">
        <v>0</v>
      </c>
      <c r="G126" s="1038">
        <v>0</v>
      </c>
      <c r="H126" s="1038">
        <v>0</v>
      </c>
      <c r="I126" s="1038">
        <v>0</v>
      </c>
      <c r="J126" s="1038">
        <v>0</v>
      </c>
      <c r="K126" s="1038">
        <v>0</v>
      </c>
      <c r="L126" s="1039">
        <v>0</v>
      </c>
    </row>
    <row r="127" spans="1:12" ht="18.95" customHeight="1">
      <c r="A127" s="1007" t="s">
        <v>400</v>
      </c>
      <c r="B127" s="1008" t="s">
        <v>47</v>
      </c>
      <c r="C127" s="1009" t="s">
        <v>401</v>
      </c>
      <c r="D127" s="1010" t="s">
        <v>41</v>
      </c>
      <c r="E127" s="1105">
        <v>91058000</v>
      </c>
      <c r="F127" s="1106">
        <v>70677000</v>
      </c>
      <c r="G127" s="1106">
        <v>0</v>
      </c>
      <c r="H127" s="1106">
        <v>14600000</v>
      </c>
      <c r="I127" s="1106">
        <v>4431000</v>
      </c>
      <c r="J127" s="1106">
        <v>0</v>
      </c>
      <c r="K127" s="1106">
        <v>0</v>
      </c>
      <c r="L127" s="1110">
        <v>1350000</v>
      </c>
    </row>
    <row r="128" spans="1:12" ht="18.95" customHeight="1">
      <c r="A128" s="1011"/>
      <c r="B128" s="1009"/>
      <c r="C128" s="1009"/>
      <c r="D128" s="1012" t="s">
        <v>42</v>
      </c>
      <c r="E128" s="1108">
        <v>0</v>
      </c>
      <c r="F128" s="1100">
        <v>0</v>
      </c>
      <c r="G128" s="1100">
        <v>0</v>
      </c>
      <c r="H128" s="1100">
        <v>0</v>
      </c>
      <c r="I128" s="1100">
        <v>0</v>
      </c>
      <c r="J128" s="1100">
        <v>0</v>
      </c>
      <c r="K128" s="1100">
        <v>0</v>
      </c>
      <c r="L128" s="1109">
        <v>0</v>
      </c>
    </row>
    <row r="129" spans="1:12" ht="18.95" customHeight="1">
      <c r="A129" s="1011"/>
      <c r="B129" s="1009"/>
      <c r="C129" s="1009"/>
      <c r="D129" s="1012" t="s">
        <v>43</v>
      </c>
      <c r="E129" s="1108">
        <v>636216.68999999994</v>
      </c>
      <c r="F129" s="1100">
        <v>535628.68999999994</v>
      </c>
      <c r="G129" s="1100">
        <v>0</v>
      </c>
      <c r="H129" s="1100">
        <v>0</v>
      </c>
      <c r="I129" s="1100">
        <v>0</v>
      </c>
      <c r="J129" s="1100">
        <v>0</v>
      </c>
      <c r="K129" s="1100">
        <v>0</v>
      </c>
      <c r="L129" s="1109">
        <v>100588</v>
      </c>
    </row>
    <row r="130" spans="1:12" ht="18.95" customHeight="1">
      <c r="A130" s="1011"/>
      <c r="B130" s="1009"/>
      <c r="C130" s="1009"/>
      <c r="D130" s="1012" t="s">
        <v>44</v>
      </c>
      <c r="E130" s="1035">
        <v>6.9869389839442983E-3</v>
      </c>
      <c r="F130" s="969">
        <v>7.5785430903971577E-3</v>
      </c>
      <c r="G130" s="969">
        <v>0</v>
      </c>
      <c r="H130" s="969">
        <v>0</v>
      </c>
      <c r="I130" s="969">
        <v>0</v>
      </c>
      <c r="J130" s="969">
        <v>0</v>
      </c>
      <c r="K130" s="969">
        <v>0</v>
      </c>
      <c r="L130" s="1036">
        <v>7.4509629629629634E-2</v>
      </c>
    </row>
    <row r="131" spans="1:12" ht="18.95" customHeight="1">
      <c r="A131" s="1013"/>
      <c r="B131" s="1014"/>
      <c r="C131" s="1014"/>
      <c r="D131" s="1015" t="s">
        <v>45</v>
      </c>
      <c r="E131" s="1037">
        <v>0</v>
      </c>
      <c r="F131" s="1038">
        <v>0</v>
      </c>
      <c r="G131" s="1038">
        <v>0</v>
      </c>
      <c r="H131" s="1038">
        <v>0</v>
      </c>
      <c r="I131" s="1038">
        <v>0</v>
      </c>
      <c r="J131" s="1038">
        <v>0</v>
      </c>
      <c r="K131" s="1038">
        <v>0</v>
      </c>
      <c r="L131" s="1039">
        <v>0</v>
      </c>
    </row>
    <row r="132" spans="1:12" ht="18.95" customHeight="1">
      <c r="A132" s="1024" t="s">
        <v>402</v>
      </c>
      <c r="B132" s="1020" t="s">
        <v>47</v>
      </c>
      <c r="C132" s="1025" t="s">
        <v>115</v>
      </c>
      <c r="D132" s="1022" t="s">
        <v>41</v>
      </c>
      <c r="E132" s="1105">
        <v>300090000</v>
      </c>
      <c r="F132" s="1106">
        <v>76150000</v>
      </c>
      <c r="G132" s="1106">
        <v>6025000</v>
      </c>
      <c r="H132" s="1106">
        <v>217698000</v>
      </c>
      <c r="I132" s="1106">
        <v>217000</v>
      </c>
      <c r="J132" s="1106">
        <v>0</v>
      </c>
      <c r="K132" s="1106">
        <v>0</v>
      </c>
      <c r="L132" s="1110">
        <v>0</v>
      </c>
    </row>
    <row r="133" spans="1:12" ht="18.95" customHeight="1">
      <c r="A133" s="1007"/>
      <c r="B133" s="1009"/>
      <c r="C133" s="1009"/>
      <c r="D133" s="1012" t="s">
        <v>42</v>
      </c>
      <c r="E133" s="1108">
        <v>0</v>
      </c>
      <c r="F133" s="1100">
        <v>0</v>
      </c>
      <c r="G133" s="1100">
        <v>0</v>
      </c>
      <c r="H133" s="1100">
        <v>0</v>
      </c>
      <c r="I133" s="1100">
        <v>0</v>
      </c>
      <c r="J133" s="1100">
        <v>0</v>
      </c>
      <c r="K133" s="1100">
        <v>0</v>
      </c>
      <c r="L133" s="1109">
        <v>0</v>
      </c>
    </row>
    <row r="134" spans="1:12" ht="18.95" customHeight="1">
      <c r="A134" s="1007"/>
      <c r="B134" s="1009"/>
      <c r="C134" s="1009"/>
      <c r="D134" s="1012" t="s">
        <v>43</v>
      </c>
      <c r="E134" s="1108">
        <v>38461004.439999983</v>
      </c>
      <c r="F134" s="1100">
        <v>3052936.22</v>
      </c>
      <c r="G134" s="1100">
        <v>175041.63</v>
      </c>
      <c r="H134" s="1100">
        <v>35233026.589999981</v>
      </c>
      <c r="I134" s="1100">
        <v>0</v>
      </c>
      <c r="J134" s="1100">
        <v>0</v>
      </c>
      <c r="K134" s="1100">
        <v>0</v>
      </c>
      <c r="L134" s="1109">
        <v>0</v>
      </c>
    </row>
    <row r="135" spans="1:12" ht="18.95" customHeight="1">
      <c r="A135" s="1007"/>
      <c r="B135" s="1009"/>
      <c r="C135" s="1009"/>
      <c r="D135" s="1012" t="s">
        <v>44</v>
      </c>
      <c r="E135" s="691">
        <v>0.12816489866373415</v>
      </c>
      <c r="F135" s="969">
        <v>4.0091086277084707E-2</v>
      </c>
      <c r="G135" s="969">
        <v>2.9052552697095436E-2</v>
      </c>
      <c r="H135" s="969">
        <v>0.16184359337247003</v>
      </c>
      <c r="I135" s="969">
        <v>0</v>
      </c>
      <c r="J135" s="969">
        <v>0</v>
      </c>
      <c r="K135" s="969">
        <v>0</v>
      </c>
      <c r="L135" s="1036">
        <v>0</v>
      </c>
    </row>
    <row r="136" spans="1:12" ht="18.95" customHeight="1">
      <c r="A136" s="1026"/>
      <c r="B136" s="1014"/>
      <c r="C136" s="1014"/>
      <c r="D136" s="1015" t="s">
        <v>45</v>
      </c>
      <c r="E136" s="1037">
        <v>0</v>
      </c>
      <c r="F136" s="1038">
        <v>0</v>
      </c>
      <c r="G136" s="1038">
        <v>0</v>
      </c>
      <c r="H136" s="1038">
        <v>0</v>
      </c>
      <c r="I136" s="1038">
        <v>0</v>
      </c>
      <c r="J136" s="1038">
        <v>0</v>
      </c>
      <c r="K136" s="1038">
        <v>0</v>
      </c>
      <c r="L136" s="1039">
        <v>0</v>
      </c>
    </row>
    <row r="137" spans="1:12" ht="18.95" customHeight="1">
      <c r="A137" s="1007" t="s">
        <v>403</v>
      </c>
      <c r="B137" s="1008" t="s">
        <v>47</v>
      </c>
      <c r="C137" s="1009" t="s">
        <v>404</v>
      </c>
      <c r="D137" s="1023" t="s">
        <v>41</v>
      </c>
      <c r="E137" s="1105">
        <v>4316416000</v>
      </c>
      <c r="F137" s="1106">
        <v>2990871000</v>
      </c>
      <c r="G137" s="1106">
        <v>10200000</v>
      </c>
      <c r="H137" s="1106">
        <v>1298178000</v>
      </c>
      <c r="I137" s="1106">
        <v>17027000</v>
      </c>
      <c r="J137" s="1106">
        <v>0</v>
      </c>
      <c r="K137" s="1106">
        <v>0</v>
      </c>
      <c r="L137" s="1110">
        <v>140000</v>
      </c>
    </row>
    <row r="138" spans="1:12" ht="18.95" customHeight="1">
      <c r="A138" s="1007"/>
      <c r="B138" s="1008"/>
      <c r="C138" s="1009"/>
      <c r="D138" s="1012" t="s">
        <v>42</v>
      </c>
      <c r="E138" s="1108">
        <v>0</v>
      </c>
      <c r="F138" s="1100">
        <v>0</v>
      </c>
      <c r="G138" s="1100">
        <v>0</v>
      </c>
      <c r="H138" s="1100">
        <v>0</v>
      </c>
      <c r="I138" s="1100">
        <v>0</v>
      </c>
      <c r="J138" s="1100">
        <v>0</v>
      </c>
      <c r="K138" s="1100">
        <v>0</v>
      </c>
      <c r="L138" s="1109">
        <v>0</v>
      </c>
    </row>
    <row r="139" spans="1:12" ht="18.95" customHeight="1">
      <c r="A139" s="1007"/>
      <c r="B139" s="1008"/>
      <c r="C139" s="1009"/>
      <c r="D139" s="1012" t="s">
        <v>43</v>
      </c>
      <c r="E139" s="1108">
        <v>582965100.96999991</v>
      </c>
      <c r="F139" s="1100">
        <v>355753684.26999998</v>
      </c>
      <c r="G139" s="1100">
        <v>1576584.7499999998</v>
      </c>
      <c r="H139" s="1100">
        <v>225288135.41999993</v>
      </c>
      <c r="I139" s="1100">
        <v>346696.53</v>
      </c>
      <c r="J139" s="1100">
        <v>0</v>
      </c>
      <c r="K139" s="1100">
        <v>0</v>
      </c>
      <c r="L139" s="1109">
        <v>0</v>
      </c>
    </row>
    <row r="140" spans="1:12" ht="18.95" customHeight="1">
      <c r="A140" s="1007"/>
      <c r="B140" s="1009"/>
      <c r="C140" s="1009"/>
      <c r="D140" s="1012" t="s">
        <v>44</v>
      </c>
      <c r="E140" s="1035">
        <v>0.13505767307182623</v>
      </c>
      <c r="F140" s="969">
        <v>0.11894651567051871</v>
      </c>
      <c r="G140" s="969">
        <v>0.15456713235294114</v>
      </c>
      <c r="H140" s="969">
        <v>0.17354179120274718</v>
      </c>
      <c r="I140" s="1098">
        <v>2.0361574558054856E-2</v>
      </c>
      <c r="J140" s="969">
        <v>0</v>
      </c>
      <c r="K140" s="969">
        <v>0</v>
      </c>
      <c r="L140" s="1036">
        <v>0</v>
      </c>
    </row>
    <row r="141" spans="1:12" ht="18.95" customHeight="1">
      <c r="A141" s="1013"/>
      <c r="B141" s="1014"/>
      <c r="C141" s="1014"/>
      <c r="D141" s="1015" t="s">
        <v>45</v>
      </c>
      <c r="E141" s="1037">
        <v>0</v>
      </c>
      <c r="F141" s="1038">
        <v>0</v>
      </c>
      <c r="G141" s="1038">
        <v>0</v>
      </c>
      <c r="H141" s="1038">
        <v>0</v>
      </c>
      <c r="I141" s="1038">
        <v>0</v>
      </c>
      <c r="J141" s="1038">
        <v>0</v>
      </c>
      <c r="K141" s="1038">
        <v>0</v>
      </c>
      <c r="L141" s="1039">
        <v>0</v>
      </c>
    </row>
    <row r="142" spans="1:12" ht="18.95" customHeight="1">
      <c r="A142" s="1007" t="s">
        <v>405</v>
      </c>
      <c r="B142" s="1008" t="s">
        <v>47</v>
      </c>
      <c r="C142" s="1009" t="s">
        <v>406</v>
      </c>
      <c r="D142" s="1022" t="s">
        <v>41</v>
      </c>
      <c r="E142" s="1105">
        <v>3987888000</v>
      </c>
      <c r="F142" s="1106">
        <v>3987581000</v>
      </c>
      <c r="G142" s="1106">
        <v>12000</v>
      </c>
      <c r="H142" s="1106">
        <v>48000</v>
      </c>
      <c r="I142" s="1106">
        <v>134000</v>
      </c>
      <c r="J142" s="1106">
        <v>0</v>
      </c>
      <c r="K142" s="1106">
        <v>0</v>
      </c>
      <c r="L142" s="1110">
        <v>113000</v>
      </c>
    </row>
    <row r="143" spans="1:12" ht="18.95" customHeight="1">
      <c r="A143" s="1007"/>
      <c r="B143" s="1008"/>
      <c r="C143" s="1009"/>
      <c r="D143" s="1012" t="s">
        <v>42</v>
      </c>
      <c r="E143" s="1108">
        <v>0</v>
      </c>
      <c r="F143" s="1100">
        <v>0</v>
      </c>
      <c r="G143" s="1100">
        <v>0</v>
      </c>
      <c r="H143" s="1100">
        <v>0</v>
      </c>
      <c r="I143" s="1100">
        <v>0</v>
      </c>
      <c r="J143" s="1100">
        <v>0</v>
      </c>
      <c r="K143" s="1100">
        <v>0</v>
      </c>
      <c r="L143" s="1109">
        <v>0</v>
      </c>
    </row>
    <row r="144" spans="1:12" ht="18.95" customHeight="1">
      <c r="A144" s="1007"/>
      <c r="B144" s="1008"/>
      <c r="C144" s="1009"/>
      <c r="D144" s="1012" t="s">
        <v>43</v>
      </c>
      <c r="E144" s="1108">
        <v>701396319.3499999</v>
      </c>
      <c r="F144" s="1100">
        <v>701364863.51999998</v>
      </c>
      <c r="G144" s="1100">
        <v>2000</v>
      </c>
      <c r="H144" s="1100">
        <v>1127.27</v>
      </c>
      <c r="I144" s="1100">
        <v>0</v>
      </c>
      <c r="J144" s="1100">
        <v>0</v>
      </c>
      <c r="K144" s="1100">
        <v>0</v>
      </c>
      <c r="L144" s="1109">
        <v>28328.559999999998</v>
      </c>
    </row>
    <row r="145" spans="1:12" ht="18.95" customHeight="1">
      <c r="A145" s="1007"/>
      <c r="B145" s="1009"/>
      <c r="C145" s="1009"/>
      <c r="D145" s="1012" t="s">
        <v>44</v>
      </c>
      <c r="E145" s="1035">
        <v>0.1758816494721015</v>
      </c>
      <c r="F145" s="969">
        <v>0.17588730198082497</v>
      </c>
      <c r="G145" s="969">
        <v>0.16666666666666666</v>
      </c>
      <c r="H145" s="969">
        <v>2.3484791666666668E-2</v>
      </c>
      <c r="I145" s="969">
        <v>0</v>
      </c>
      <c r="J145" s="969">
        <v>0</v>
      </c>
      <c r="K145" s="969">
        <v>0</v>
      </c>
      <c r="L145" s="1036">
        <v>0.25069522123893806</v>
      </c>
    </row>
    <row r="146" spans="1:12" ht="18.95" customHeight="1">
      <c r="A146" s="1013"/>
      <c r="B146" s="1014"/>
      <c r="C146" s="1014"/>
      <c r="D146" s="1015" t="s">
        <v>45</v>
      </c>
      <c r="E146" s="1037">
        <v>0</v>
      </c>
      <c r="F146" s="1038">
        <v>0</v>
      </c>
      <c r="G146" s="1038">
        <v>0</v>
      </c>
      <c r="H146" s="1038">
        <v>0</v>
      </c>
      <c r="I146" s="1038">
        <v>0</v>
      </c>
      <c r="J146" s="1038">
        <v>0</v>
      </c>
      <c r="K146" s="1038">
        <v>0</v>
      </c>
      <c r="L146" s="1039">
        <v>0</v>
      </c>
    </row>
    <row r="147" spans="1:12" ht="18.75" customHeight="1">
      <c r="A147" s="1007" t="s">
        <v>407</v>
      </c>
      <c r="B147" s="1008" t="s">
        <v>47</v>
      </c>
      <c r="C147" s="1009" t="s">
        <v>408</v>
      </c>
      <c r="D147" s="1012" t="s">
        <v>41</v>
      </c>
      <c r="E147" s="1108">
        <v>104830000</v>
      </c>
      <c r="F147" s="1106">
        <v>88825000</v>
      </c>
      <c r="G147" s="1106">
        <v>510000</v>
      </c>
      <c r="H147" s="1106">
        <v>15495000</v>
      </c>
      <c r="I147" s="1106">
        <v>0</v>
      </c>
      <c r="J147" s="1106">
        <v>0</v>
      </c>
      <c r="K147" s="1106">
        <v>0</v>
      </c>
      <c r="L147" s="1110">
        <v>0</v>
      </c>
    </row>
    <row r="148" spans="1:12" ht="18.95" customHeight="1">
      <c r="A148" s="1007"/>
      <c r="B148" s="1008"/>
      <c r="C148" s="1009" t="s">
        <v>409</v>
      </c>
      <c r="D148" s="1012" t="s">
        <v>42</v>
      </c>
      <c r="E148" s="1108">
        <v>0</v>
      </c>
      <c r="F148" s="1100">
        <v>0</v>
      </c>
      <c r="G148" s="1100">
        <v>0</v>
      </c>
      <c r="H148" s="1100">
        <v>0</v>
      </c>
      <c r="I148" s="1100">
        <v>0</v>
      </c>
      <c r="J148" s="1100">
        <v>0</v>
      </c>
      <c r="K148" s="1100">
        <v>0</v>
      </c>
      <c r="L148" s="1109">
        <v>0</v>
      </c>
    </row>
    <row r="149" spans="1:12" ht="18.95" customHeight="1">
      <c r="A149" s="1007"/>
      <c r="B149" s="1008"/>
      <c r="C149" s="1009"/>
      <c r="D149" s="1012" t="s">
        <v>43</v>
      </c>
      <c r="E149" s="1108">
        <v>20564693.309999999</v>
      </c>
      <c r="F149" s="1100">
        <v>18565469.899999999</v>
      </c>
      <c r="G149" s="1100">
        <v>500</v>
      </c>
      <c r="H149" s="1100">
        <v>1998723.4100000008</v>
      </c>
      <c r="I149" s="1100">
        <v>0</v>
      </c>
      <c r="J149" s="1100">
        <v>0</v>
      </c>
      <c r="K149" s="1100">
        <v>0</v>
      </c>
      <c r="L149" s="1109">
        <v>0</v>
      </c>
    </row>
    <row r="150" spans="1:12" ht="18.95" customHeight="1">
      <c r="A150" s="1007"/>
      <c r="B150" s="1009"/>
      <c r="C150" s="1009"/>
      <c r="D150" s="1012" t="s">
        <v>44</v>
      </c>
      <c r="E150" s="1035">
        <v>0.19617183354001716</v>
      </c>
      <c r="F150" s="969">
        <v>0.20901176358007317</v>
      </c>
      <c r="G150" s="969">
        <v>9.8039215686274508E-4</v>
      </c>
      <c r="H150" s="969">
        <v>0.12899150758309139</v>
      </c>
      <c r="I150" s="969">
        <v>0</v>
      </c>
      <c r="J150" s="969">
        <v>0</v>
      </c>
      <c r="K150" s="969">
        <v>0</v>
      </c>
      <c r="L150" s="1036">
        <v>0</v>
      </c>
    </row>
    <row r="151" spans="1:12" ht="18.95" customHeight="1">
      <c r="A151" s="1013"/>
      <c r="B151" s="1014"/>
      <c r="C151" s="1014"/>
      <c r="D151" s="1017" t="s">
        <v>45</v>
      </c>
      <c r="E151" s="1037">
        <v>0</v>
      </c>
      <c r="F151" s="1038">
        <v>0</v>
      </c>
      <c r="G151" s="1038">
        <v>0</v>
      </c>
      <c r="H151" s="1038">
        <v>0</v>
      </c>
      <c r="I151" s="1038">
        <v>0</v>
      </c>
      <c r="J151" s="1038">
        <v>0</v>
      </c>
      <c r="K151" s="1038">
        <v>0</v>
      </c>
      <c r="L151" s="1039">
        <v>0</v>
      </c>
    </row>
    <row r="152" spans="1:12" ht="18.95" customHeight="1">
      <c r="A152" s="1007" t="s">
        <v>410</v>
      </c>
      <c r="B152" s="1008" t="s">
        <v>47</v>
      </c>
      <c r="C152" s="1009" t="s">
        <v>411</v>
      </c>
      <c r="D152" s="1010" t="s">
        <v>41</v>
      </c>
      <c r="E152" s="1105">
        <v>27808000</v>
      </c>
      <c r="F152" s="1106">
        <v>18833000</v>
      </c>
      <c r="G152" s="1106">
        <v>0</v>
      </c>
      <c r="H152" s="1106">
        <v>8975000</v>
      </c>
      <c r="I152" s="1106">
        <v>0</v>
      </c>
      <c r="J152" s="1106">
        <v>0</v>
      </c>
      <c r="K152" s="1106">
        <v>0</v>
      </c>
      <c r="L152" s="1110">
        <v>0</v>
      </c>
    </row>
    <row r="153" spans="1:12" ht="18.95" customHeight="1">
      <c r="A153" s="1007"/>
      <c r="B153" s="1008"/>
      <c r="C153" s="1009" t="s">
        <v>412</v>
      </c>
      <c r="D153" s="1012" t="s">
        <v>42</v>
      </c>
      <c r="E153" s="1108">
        <v>0</v>
      </c>
      <c r="F153" s="1100">
        <v>0</v>
      </c>
      <c r="G153" s="1100">
        <v>0</v>
      </c>
      <c r="H153" s="1100">
        <v>0</v>
      </c>
      <c r="I153" s="1100">
        <v>0</v>
      </c>
      <c r="J153" s="1100">
        <v>0</v>
      </c>
      <c r="K153" s="1100">
        <v>0</v>
      </c>
      <c r="L153" s="1109">
        <v>0</v>
      </c>
    </row>
    <row r="154" spans="1:12" ht="18.95" customHeight="1">
      <c r="A154" s="1007"/>
      <c r="B154" s="1008"/>
      <c r="C154" s="1009"/>
      <c r="D154" s="1012" t="s">
        <v>43</v>
      </c>
      <c r="E154" s="1108">
        <v>5256.880000000001</v>
      </c>
      <c r="F154" s="1100">
        <v>0</v>
      </c>
      <c r="G154" s="1100">
        <v>0</v>
      </c>
      <c r="H154" s="1100">
        <v>5256.880000000001</v>
      </c>
      <c r="I154" s="1100">
        <v>0</v>
      </c>
      <c r="J154" s="1100">
        <v>0</v>
      </c>
      <c r="K154" s="1100">
        <v>0</v>
      </c>
      <c r="L154" s="1109">
        <v>0</v>
      </c>
    </row>
    <row r="155" spans="1:12" ht="18.95" customHeight="1">
      <c r="A155" s="1007"/>
      <c r="B155" s="1009"/>
      <c r="C155" s="1009"/>
      <c r="D155" s="1012" t="s">
        <v>44</v>
      </c>
      <c r="E155" s="1035">
        <v>1.8904200230149601E-4</v>
      </c>
      <c r="F155" s="969">
        <v>0</v>
      </c>
      <c r="G155" s="969">
        <v>0</v>
      </c>
      <c r="H155" s="969">
        <v>5.8572479108635108E-4</v>
      </c>
      <c r="I155" s="969">
        <v>0</v>
      </c>
      <c r="J155" s="969">
        <v>0</v>
      </c>
      <c r="K155" s="969">
        <v>0</v>
      </c>
      <c r="L155" s="1036">
        <v>0</v>
      </c>
    </row>
    <row r="156" spans="1:12" ht="18.95" customHeight="1">
      <c r="A156" s="1013"/>
      <c r="B156" s="1014"/>
      <c r="C156" s="1014"/>
      <c r="D156" s="1017" t="s">
        <v>45</v>
      </c>
      <c r="E156" s="1037">
        <v>0</v>
      </c>
      <c r="F156" s="1038">
        <v>0</v>
      </c>
      <c r="G156" s="1038">
        <v>0</v>
      </c>
      <c r="H156" s="1038">
        <v>0</v>
      </c>
      <c r="I156" s="1038">
        <v>0</v>
      </c>
      <c r="J156" s="1038">
        <v>0</v>
      </c>
      <c r="K156" s="1038">
        <v>0</v>
      </c>
      <c r="L156" s="1039">
        <v>0</v>
      </c>
    </row>
    <row r="157" spans="1:12" ht="18.95" customHeight="1">
      <c r="A157" s="1007" t="s">
        <v>426</v>
      </c>
      <c r="B157" s="1008" t="s">
        <v>47</v>
      </c>
      <c r="C157" s="1009" t="s">
        <v>178</v>
      </c>
      <c r="D157" s="1012" t="s">
        <v>41</v>
      </c>
      <c r="E157" s="1105">
        <v>53064080000</v>
      </c>
      <c r="F157" s="1106">
        <v>53011346000</v>
      </c>
      <c r="G157" s="1106">
        <v>16000</v>
      </c>
      <c r="H157" s="1106">
        <v>52718000</v>
      </c>
      <c r="I157" s="1106">
        <v>0</v>
      </c>
      <c r="J157" s="1106">
        <v>0</v>
      </c>
      <c r="K157" s="1106">
        <v>0</v>
      </c>
      <c r="L157" s="1110">
        <v>0</v>
      </c>
    </row>
    <row r="158" spans="1:12" ht="18.95" customHeight="1">
      <c r="A158" s="1007"/>
      <c r="B158" s="1008"/>
      <c r="C158" s="1009"/>
      <c r="D158" s="1012" t="s">
        <v>42</v>
      </c>
      <c r="E158" s="1108">
        <v>0</v>
      </c>
      <c r="F158" s="1100">
        <v>0</v>
      </c>
      <c r="G158" s="1100">
        <v>0</v>
      </c>
      <c r="H158" s="1100">
        <v>0</v>
      </c>
      <c r="I158" s="1100">
        <v>0</v>
      </c>
      <c r="J158" s="1100">
        <v>0</v>
      </c>
      <c r="K158" s="1100">
        <v>0</v>
      </c>
      <c r="L158" s="1109">
        <v>0</v>
      </c>
    </row>
    <row r="159" spans="1:12" ht="18.95" customHeight="1">
      <c r="A159" s="1007"/>
      <c r="B159" s="1008"/>
      <c r="C159" s="1009"/>
      <c r="D159" s="1012" t="s">
        <v>43</v>
      </c>
      <c r="E159" s="1108">
        <v>9108110955.869997</v>
      </c>
      <c r="F159" s="1100">
        <v>9100060734.0399971</v>
      </c>
      <c r="G159" s="1100">
        <v>1185.67</v>
      </c>
      <c r="H159" s="1100">
        <v>8049036.1599999974</v>
      </c>
      <c r="I159" s="1100">
        <v>0</v>
      </c>
      <c r="J159" s="1100">
        <v>0</v>
      </c>
      <c r="K159" s="1100">
        <v>0</v>
      </c>
      <c r="L159" s="1109">
        <v>0</v>
      </c>
    </row>
    <row r="160" spans="1:12" ht="18.95" customHeight="1">
      <c r="A160" s="1011"/>
      <c r="B160" s="1009"/>
      <c r="C160" s="1009"/>
      <c r="D160" s="1012" t="s">
        <v>44</v>
      </c>
      <c r="E160" s="1035">
        <v>0.17164362325456312</v>
      </c>
      <c r="F160" s="969">
        <v>0.17166251039994337</v>
      </c>
      <c r="G160" s="969">
        <v>7.4104375E-2</v>
      </c>
      <c r="H160" s="969">
        <v>0.15268098486285514</v>
      </c>
      <c r="I160" s="969">
        <v>0</v>
      </c>
      <c r="J160" s="969">
        <v>0</v>
      </c>
      <c r="K160" s="969">
        <v>0</v>
      </c>
      <c r="L160" s="1036">
        <v>0</v>
      </c>
    </row>
    <row r="161" spans="1:12" ht="18.75" customHeight="1">
      <c r="A161" s="1013"/>
      <c r="B161" s="1014"/>
      <c r="C161" s="1014"/>
      <c r="D161" s="1018" t="s">
        <v>45</v>
      </c>
      <c r="E161" s="1037">
        <v>0</v>
      </c>
      <c r="F161" s="1038">
        <v>0</v>
      </c>
      <c r="G161" s="1038">
        <v>0</v>
      </c>
      <c r="H161" s="1038">
        <v>0</v>
      </c>
      <c r="I161" s="1038">
        <v>0</v>
      </c>
      <c r="J161" s="1038">
        <v>0</v>
      </c>
      <c r="K161" s="1038">
        <v>0</v>
      </c>
      <c r="L161" s="1039">
        <v>0</v>
      </c>
    </row>
    <row r="162" spans="1:12" ht="18.95" customHeight="1">
      <c r="A162" s="1024" t="s">
        <v>413</v>
      </c>
      <c r="B162" s="1020" t="s">
        <v>47</v>
      </c>
      <c r="C162" s="1025" t="s">
        <v>414</v>
      </c>
      <c r="D162" s="1022" t="s">
        <v>41</v>
      </c>
      <c r="E162" s="1105">
        <v>177816000</v>
      </c>
      <c r="F162" s="1106">
        <v>4396000</v>
      </c>
      <c r="G162" s="1106">
        <v>268000</v>
      </c>
      <c r="H162" s="1106">
        <v>171347000</v>
      </c>
      <c r="I162" s="1106">
        <v>1805000</v>
      </c>
      <c r="J162" s="1106">
        <v>0</v>
      </c>
      <c r="K162" s="1106">
        <v>0</v>
      </c>
      <c r="L162" s="1110">
        <v>0</v>
      </c>
    </row>
    <row r="163" spans="1:12" ht="18.95" customHeight="1">
      <c r="A163" s="1007"/>
      <c r="B163" s="1008"/>
      <c r="C163" s="1009" t="s">
        <v>415</v>
      </c>
      <c r="D163" s="1012" t="s">
        <v>42</v>
      </c>
      <c r="E163" s="1108">
        <v>0</v>
      </c>
      <c r="F163" s="1100">
        <v>0</v>
      </c>
      <c r="G163" s="1100">
        <v>0</v>
      </c>
      <c r="H163" s="1100">
        <v>0</v>
      </c>
      <c r="I163" s="1100">
        <v>0</v>
      </c>
      <c r="J163" s="1100">
        <v>0</v>
      </c>
      <c r="K163" s="1100">
        <v>0</v>
      </c>
      <c r="L163" s="1109">
        <v>0</v>
      </c>
    </row>
    <row r="164" spans="1:12" ht="18.95" customHeight="1">
      <c r="A164" s="1007"/>
      <c r="B164" s="1008"/>
      <c r="C164" s="1009"/>
      <c r="D164" s="1012" t="s">
        <v>43</v>
      </c>
      <c r="E164" s="1108">
        <v>28337118.000000015</v>
      </c>
      <c r="F164" s="1100">
        <v>797060</v>
      </c>
      <c r="G164" s="1100">
        <v>19590.350000000002</v>
      </c>
      <c r="H164" s="1100">
        <v>27520467.650000013</v>
      </c>
      <c r="I164" s="1100">
        <v>0</v>
      </c>
      <c r="J164" s="1100">
        <v>0</v>
      </c>
      <c r="K164" s="1100">
        <v>0</v>
      </c>
      <c r="L164" s="1109">
        <v>0</v>
      </c>
    </row>
    <row r="165" spans="1:12" ht="18.95" customHeight="1">
      <c r="A165" s="1007"/>
      <c r="B165" s="1009"/>
      <c r="C165" s="1009"/>
      <c r="D165" s="1012" t="s">
        <v>44</v>
      </c>
      <c r="E165" s="1035">
        <v>0.15936202591442847</v>
      </c>
      <c r="F165" s="969">
        <v>0.18131483166515014</v>
      </c>
      <c r="G165" s="969">
        <v>7.3098320895522401E-2</v>
      </c>
      <c r="H165" s="969">
        <v>0.16061248606628661</v>
      </c>
      <c r="I165" s="969">
        <v>0</v>
      </c>
      <c r="J165" s="969">
        <v>0</v>
      </c>
      <c r="K165" s="969">
        <v>0</v>
      </c>
      <c r="L165" s="1036">
        <v>0</v>
      </c>
    </row>
    <row r="166" spans="1:12" ht="18.95" customHeight="1">
      <c r="A166" s="1013"/>
      <c r="B166" s="1014"/>
      <c r="C166" s="1014"/>
      <c r="D166" s="1017" t="s">
        <v>45</v>
      </c>
      <c r="E166" s="1037">
        <v>0</v>
      </c>
      <c r="F166" s="1038">
        <v>0</v>
      </c>
      <c r="G166" s="1038">
        <v>0</v>
      </c>
      <c r="H166" s="1038">
        <v>0</v>
      </c>
      <c r="I166" s="1038">
        <v>0</v>
      </c>
      <c r="J166" s="1038">
        <v>0</v>
      </c>
      <c r="K166" s="1038">
        <v>0</v>
      </c>
      <c r="L166" s="1039">
        <v>0</v>
      </c>
    </row>
    <row r="167" spans="1:12" ht="18.95" customHeight="1">
      <c r="A167" s="1007" t="s">
        <v>416</v>
      </c>
      <c r="B167" s="1008" t="s">
        <v>47</v>
      </c>
      <c r="C167" s="1009" t="s">
        <v>417</v>
      </c>
      <c r="D167" s="1012" t="s">
        <v>41</v>
      </c>
      <c r="E167" s="1105">
        <v>146109000</v>
      </c>
      <c r="F167" s="1106">
        <v>48554000</v>
      </c>
      <c r="G167" s="1106">
        <v>196000</v>
      </c>
      <c r="H167" s="1106">
        <v>95415000</v>
      </c>
      <c r="I167" s="1106">
        <v>1944000</v>
      </c>
      <c r="J167" s="1106">
        <v>0</v>
      </c>
      <c r="K167" s="1106">
        <v>0</v>
      </c>
      <c r="L167" s="1110">
        <v>0</v>
      </c>
    </row>
    <row r="168" spans="1:12" ht="18.95" customHeight="1">
      <c r="A168" s="1007"/>
      <c r="B168" s="1008"/>
      <c r="C168" s="1009" t="s">
        <v>418</v>
      </c>
      <c r="D168" s="1012" t="s">
        <v>42</v>
      </c>
      <c r="E168" s="1108">
        <v>0</v>
      </c>
      <c r="F168" s="1100">
        <v>0</v>
      </c>
      <c r="G168" s="1100">
        <v>0</v>
      </c>
      <c r="H168" s="1100">
        <v>0</v>
      </c>
      <c r="I168" s="1100">
        <v>0</v>
      </c>
      <c r="J168" s="1100">
        <v>0</v>
      </c>
      <c r="K168" s="1100">
        <v>0</v>
      </c>
      <c r="L168" s="1109">
        <v>0</v>
      </c>
    </row>
    <row r="169" spans="1:12" ht="18.95" customHeight="1">
      <c r="A169" s="1007"/>
      <c r="B169" s="1008"/>
      <c r="C169" s="1009"/>
      <c r="D169" s="1012" t="s">
        <v>43</v>
      </c>
      <c r="E169" s="1108">
        <v>13015629.630000006</v>
      </c>
      <c r="F169" s="1100">
        <v>27666</v>
      </c>
      <c r="G169" s="1100">
        <v>21849.74</v>
      </c>
      <c r="H169" s="1100">
        <v>12966113.890000006</v>
      </c>
      <c r="I169" s="1100">
        <v>0</v>
      </c>
      <c r="J169" s="1100">
        <v>0</v>
      </c>
      <c r="K169" s="1100">
        <v>0</v>
      </c>
      <c r="L169" s="1109">
        <v>0</v>
      </c>
    </row>
    <row r="170" spans="1:12" ht="18.95" customHeight="1">
      <c r="A170" s="1011"/>
      <c r="B170" s="1009"/>
      <c r="C170" s="1009"/>
      <c r="D170" s="1012" t="s">
        <v>44</v>
      </c>
      <c r="E170" s="1035">
        <v>8.9081641993306412E-2</v>
      </c>
      <c r="F170" s="969">
        <v>5.6979857478271616E-4</v>
      </c>
      <c r="G170" s="969">
        <v>0.11147826530612245</v>
      </c>
      <c r="H170" s="969">
        <v>0.13589177686946505</v>
      </c>
      <c r="I170" s="969">
        <v>0</v>
      </c>
      <c r="J170" s="969">
        <v>0</v>
      </c>
      <c r="K170" s="969">
        <v>0</v>
      </c>
      <c r="L170" s="1036">
        <v>0</v>
      </c>
    </row>
    <row r="171" spans="1:12" ht="18.95" customHeight="1">
      <c r="A171" s="1013"/>
      <c r="B171" s="1014"/>
      <c r="C171" s="1014"/>
      <c r="D171" s="1018" t="s">
        <v>45</v>
      </c>
      <c r="E171" s="1037">
        <v>0</v>
      </c>
      <c r="F171" s="1038">
        <v>0</v>
      </c>
      <c r="G171" s="1038">
        <v>0</v>
      </c>
      <c r="H171" s="1038">
        <v>0</v>
      </c>
      <c r="I171" s="1038">
        <v>0</v>
      </c>
      <c r="J171" s="1038">
        <v>0</v>
      </c>
      <c r="K171" s="1038">
        <v>0</v>
      </c>
      <c r="L171" s="1039">
        <v>0</v>
      </c>
    </row>
    <row r="172" spans="1:12" ht="18.95" customHeight="1">
      <c r="A172" s="1007" t="s">
        <v>419</v>
      </c>
      <c r="B172" s="1008" t="s">
        <v>47</v>
      </c>
      <c r="C172" s="1009" t="s">
        <v>420</v>
      </c>
      <c r="D172" s="1023" t="s">
        <v>41</v>
      </c>
      <c r="E172" s="1105">
        <v>19796000</v>
      </c>
      <c r="F172" s="1106">
        <v>19636000</v>
      </c>
      <c r="G172" s="1106">
        <v>10000</v>
      </c>
      <c r="H172" s="1106">
        <v>0</v>
      </c>
      <c r="I172" s="1106">
        <v>150000</v>
      </c>
      <c r="J172" s="1106">
        <v>0</v>
      </c>
      <c r="K172" s="1106">
        <v>0</v>
      </c>
      <c r="L172" s="1110">
        <v>0</v>
      </c>
    </row>
    <row r="173" spans="1:12" ht="18.95" customHeight="1">
      <c r="A173" s="1011"/>
      <c r="B173" s="1009"/>
      <c r="C173" s="1009" t="s">
        <v>421</v>
      </c>
      <c r="D173" s="1012" t="s">
        <v>42</v>
      </c>
      <c r="E173" s="1108">
        <v>0</v>
      </c>
      <c r="F173" s="1100">
        <v>0</v>
      </c>
      <c r="G173" s="1100">
        <v>0</v>
      </c>
      <c r="H173" s="1100">
        <v>0</v>
      </c>
      <c r="I173" s="1100">
        <v>0</v>
      </c>
      <c r="J173" s="1100">
        <v>0</v>
      </c>
      <c r="K173" s="1100">
        <v>0</v>
      </c>
      <c r="L173" s="1109">
        <v>0</v>
      </c>
    </row>
    <row r="174" spans="1:12" ht="18.95" customHeight="1">
      <c r="A174" s="1011"/>
      <c r="B174" s="1009"/>
      <c r="C174" s="1009" t="s">
        <v>422</v>
      </c>
      <c r="D174" s="1012" t="s">
        <v>43</v>
      </c>
      <c r="E174" s="1108">
        <v>3354495</v>
      </c>
      <c r="F174" s="1100">
        <v>3352895</v>
      </c>
      <c r="G174" s="1100">
        <v>1600</v>
      </c>
      <c r="H174" s="1100">
        <v>0</v>
      </c>
      <c r="I174" s="1100">
        <v>0</v>
      </c>
      <c r="J174" s="1100">
        <v>0</v>
      </c>
      <c r="K174" s="1100">
        <v>0</v>
      </c>
      <c r="L174" s="1109">
        <v>0</v>
      </c>
    </row>
    <row r="175" spans="1:12" ht="18.95" customHeight="1">
      <c r="A175" s="1011"/>
      <c r="B175" s="1009"/>
      <c r="C175" s="1009" t="s">
        <v>423</v>
      </c>
      <c r="D175" s="1012" t="s">
        <v>44</v>
      </c>
      <c r="E175" s="1035">
        <v>0.16945317235805213</v>
      </c>
      <c r="F175" s="969">
        <v>0.17075244448971277</v>
      </c>
      <c r="G175" s="969">
        <v>0.16</v>
      </c>
      <c r="H175" s="969">
        <v>0</v>
      </c>
      <c r="I175" s="969">
        <v>0</v>
      </c>
      <c r="J175" s="969">
        <v>0</v>
      </c>
      <c r="K175" s="969">
        <v>0</v>
      </c>
      <c r="L175" s="1036">
        <v>0</v>
      </c>
    </row>
    <row r="176" spans="1:12" ht="18.95" customHeight="1">
      <c r="A176" s="1013"/>
      <c r="B176" s="1014"/>
      <c r="C176" s="1014"/>
      <c r="D176" s="1017" t="s">
        <v>45</v>
      </c>
      <c r="E176" s="1037">
        <v>0</v>
      </c>
      <c r="F176" s="1038">
        <v>0</v>
      </c>
      <c r="G176" s="1038">
        <v>0</v>
      </c>
      <c r="H176" s="1038">
        <v>0</v>
      </c>
      <c r="I176" s="1038">
        <v>0</v>
      </c>
      <c r="J176" s="1038">
        <v>0</v>
      </c>
      <c r="K176" s="1038">
        <v>0</v>
      </c>
      <c r="L176" s="1039">
        <v>0</v>
      </c>
    </row>
    <row r="177" spans="1:12" ht="18.95" hidden="1" customHeight="1">
      <c r="A177" s="1007" t="s">
        <v>424</v>
      </c>
      <c r="B177" s="1008" t="s">
        <v>47</v>
      </c>
      <c r="C177" s="1009" t="s">
        <v>425</v>
      </c>
      <c r="D177" s="1010" t="s">
        <v>41</v>
      </c>
      <c r="E177" s="1105">
        <f>SUM(F177:L177)</f>
        <v>0</v>
      </c>
      <c r="F177" s="1106">
        <v>0</v>
      </c>
      <c r="G177" s="1106">
        <v>0</v>
      </c>
      <c r="H177" s="1106">
        <v>0</v>
      </c>
      <c r="I177" s="1106">
        <v>0</v>
      </c>
      <c r="J177" s="1106">
        <v>0</v>
      </c>
      <c r="K177" s="1106">
        <v>0</v>
      </c>
      <c r="L177" s="1110">
        <v>0</v>
      </c>
    </row>
    <row r="178" spans="1:12" ht="18.95" hidden="1" customHeight="1">
      <c r="A178" s="1011"/>
      <c r="B178" s="1009"/>
      <c r="C178" s="1009"/>
      <c r="D178" s="1012" t="s">
        <v>42</v>
      </c>
      <c r="E178" s="1108" t="e">
        <f>SUM(F178:L178)</f>
        <v>#REF!</v>
      </c>
      <c r="F178" s="1100" t="e">
        <f>(SUMIFS(#REF!,#REF!,"2",#REF!,A177,#REF!,"85"))</f>
        <v>#REF!</v>
      </c>
      <c r="G178" s="1100" t="e">
        <f>(SUMIFS(#REF!,#REF!,"3",#REF!,A177,#REF!,"85"))</f>
        <v>#REF!</v>
      </c>
      <c r="H178" s="1100" t="e">
        <f>(SUMIFS(#REF!,#REF!,"4",#REF!,A177,#REF!,"85"))</f>
        <v>#REF!</v>
      </c>
      <c r="I178" s="1100" t="e">
        <f>(SUMIFS(#REF!,#REF!,"6",#REF!,A177,#REF!,"85"))</f>
        <v>#REF!</v>
      </c>
      <c r="J178" s="1100" t="e">
        <f>(SUMIFS(#REF!,#REF!,"8",#REF!,A177,#REF!,"85"))</f>
        <v>#REF!</v>
      </c>
      <c r="K178" s="1100" t="e">
        <f>(SUMIFS(#REF!,#REF!,"9",#REF!,A177,#REF!,"85"))</f>
        <v>#REF!</v>
      </c>
      <c r="L178" s="1109" t="e">
        <f>(SUMIFS(#REF!,#REF!,"1",#REF!,A177,#REF!,"85"))</f>
        <v>#REF!</v>
      </c>
    </row>
    <row r="179" spans="1:12" ht="18.95" hidden="1" customHeight="1">
      <c r="A179" s="1011"/>
      <c r="B179" s="1009"/>
      <c r="C179" s="1009"/>
      <c r="D179" s="1012" t="s">
        <v>43</v>
      </c>
      <c r="E179" s="1108" t="e">
        <f>SUM(F179:L179)</f>
        <v>#REF!</v>
      </c>
      <c r="F179" s="1100" t="e">
        <f>(SUMIFS(#REF!,#REF!,"2",#REF!,A177,#REF!,"85"))</f>
        <v>#REF!</v>
      </c>
      <c r="G179" s="1100" t="e">
        <f>(SUMIFS(#REF!,#REF!,"3",#REF!,A177,#REF!,"85"))</f>
        <v>#REF!</v>
      </c>
      <c r="H179" s="1100" t="e">
        <f>(SUMIFS(#REF!,#REF!,"4",#REF!,A177,#REF!,"85"))</f>
        <v>#REF!</v>
      </c>
      <c r="I179" s="1100" t="e">
        <f>(SUMIFS(#REF!,#REF!,"6",#REF!,A177,#REF!,"85"))</f>
        <v>#REF!</v>
      </c>
      <c r="J179" s="1100" t="e">
        <f>(SUMIFS(#REF!,#REF!,"8",#REF!,A177,#REF!,"85"))</f>
        <v>#REF!</v>
      </c>
      <c r="K179" s="1100" t="e">
        <f>(SUMIFS(#REF!,#REF!,"9",#REF!,A177,#REF!,"85"))</f>
        <v>#REF!</v>
      </c>
      <c r="L179" s="1109" t="e">
        <f>(SUMIFS(#REF!,#REF!,"1",#REF!,A177,#REF!,"85"))</f>
        <v>#REF!</v>
      </c>
    </row>
    <row r="180" spans="1:12" ht="18.95" hidden="1" customHeight="1">
      <c r="A180" s="1011"/>
      <c r="B180" s="1009"/>
      <c r="C180" s="1009"/>
      <c r="D180" s="1012" t="s">
        <v>44</v>
      </c>
      <c r="E180" s="1035">
        <f t="shared" ref="E180:L180" si="0">IF(E177=0,0,(IF(E179/E177&gt;1000%,"*)",E179/E177)))</f>
        <v>0</v>
      </c>
      <c r="F180" s="969">
        <f t="shared" si="0"/>
        <v>0</v>
      </c>
      <c r="G180" s="969">
        <f t="shared" si="0"/>
        <v>0</v>
      </c>
      <c r="H180" s="969">
        <f t="shared" si="0"/>
        <v>0</v>
      </c>
      <c r="I180" s="969">
        <f t="shared" si="0"/>
        <v>0</v>
      </c>
      <c r="J180" s="969">
        <f t="shared" si="0"/>
        <v>0</v>
      </c>
      <c r="K180" s="969">
        <f t="shared" si="0"/>
        <v>0</v>
      </c>
      <c r="L180" s="1036">
        <f t="shared" si="0"/>
        <v>0</v>
      </c>
    </row>
    <row r="181" spans="1:12" ht="18.95" hidden="1" customHeight="1">
      <c r="A181" s="1013"/>
      <c r="B181" s="1014"/>
      <c r="C181" s="1014"/>
      <c r="D181" s="1017" t="s">
        <v>45</v>
      </c>
      <c r="E181" s="1037" t="e">
        <f t="shared" ref="E181:L181" si="1">IF(E178=0,0,(IF(E179/E178&gt;1000%,"*)",E179/E178)))</f>
        <v>#REF!</v>
      </c>
      <c r="F181" s="1038" t="e">
        <f t="shared" si="1"/>
        <v>#REF!</v>
      </c>
      <c r="G181" s="1038" t="e">
        <f t="shared" si="1"/>
        <v>#REF!</v>
      </c>
      <c r="H181" s="1038" t="e">
        <f t="shared" si="1"/>
        <v>#REF!</v>
      </c>
      <c r="I181" s="1038" t="e">
        <f t="shared" si="1"/>
        <v>#REF!</v>
      </c>
      <c r="J181" s="1038" t="e">
        <f t="shared" si="1"/>
        <v>#REF!</v>
      </c>
      <c r="K181" s="1038" t="e">
        <f t="shared" si="1"/>
        <v>#REF!</v>
      </c>
      <c r="L181" s="1039" t="e">
        <f t="shared" si="1"/>
        <v>#REF!</v>
      </c>
    </row>
    <row r="182" spans="1:12" s="962" customFormat="1" ht="23.25" customHeight="1">
      <c r="A182" s="668" t="s">
        <v>722</v>
      </c>
      <c r="B182" s="672"/>
      <c r="C182" s="672"/>
      <c r="F182" s="75"/>
      <c r="G182" s="75"/>
      <c r="H182" s="75"/>
      <c r="I182" s="75"/>
      <c r="J182" s="75"/>
    </row>
    <row r="183" spans="1:12" ht="18" customHeight="1">
      <c r="A183" s="1581"/>
      <c r="B183" s="1581"/>
      <c r="C183" s="1581"/>
      <c r="D183" s="1581"/>
      <c r="E183" s="1581"/>
      <c r="F183" s="1581"/>
      <c r="G183" s="1581"/>
      <c r="H183" s="1581"/>
      <c r="I183" s="1581"/>
      <c r="J183" s="1581"/>
      <c r="K183" s="1581"/>
      <c r="L183" s="1581"/>
    </row>
    <row r="184" spans="1:12">
      <c r="E184" s="1027"/>
      <c r="F184" s="1027"/>
      <c r="G184" s="1027"/>
      <c r="H184" s="1027"/>
      <c r="I184" s="1027"/>
      <c r="J184" s="1027"/>
      <c r="K184" s="1027"/>
      <c r="L184" s="1027"/>
    </row>
    <row r="185" spans="1:12">
      <c r="E185" s="1027"/>
      <c r="F185" s="1027"/>
      <c r="G185" s="1027"/>
      <c r="H185" s="1027"/>
      <c r="I185" s="1027"/>
      <c r="J185" s="1027"/>
      <c r="K185" s="1027"/>
      <c r="L185" s="1027"/>
    </row>
    <row r="186" spans="1:12">
      <c r="G186" s="1016"/>
      <c r="H186" s="1040"/>
      <c r="I186" s="1041"/>
      <c r="J186" s="1016"/>
    </row>
  </sheetData>
  <mergeCells count="1">
    <mergeCell ref="A183:L183"/>
  </mergeCells>
  <printOptions horizontalCentered="1"/>
  <pageMargins left="0.70866141732283472" right="0.70866141732283472" top="0.62992125984251968" bottom="0.19685039370078741" header="0.43307086614173229" footer="0"/>
  <pageSetup paperSize="9" scale="72" firstPageNumber="39" fitToHeight="0" orientation="landscape" useFirstPageNumber="1" r:id="rId1"/>
  <headerFooter alignWithMargins="0">
    <oddHeader>&amp;C&amp;12 - &amp;P -</oddHeader>
  </headerFooter>
  <rowBreaks count="3" manualBreakCount="3">
    <brk id="51" max="11" man="1"/>
    <brk id="106" max="11" man="1"/>
    <brk id="146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N100"/>
  <sheetViews>
    <sheetView showGridLines="0" zoomScale="85" zoomScaleNormal="85" workbookViewId="0">
      <selection activeCell="P19" sqref="P19"/>
    </sheetView>
  </sheetViews>
  <sheetFormatPr defaultColWidth="16.28515625" defaultRowHeight="15"/>
  <cols>
    <col min="1" max="1" width="3.5703125" style="120" customWidth="1"/>
    <col min="2" max="2" width="1.5703125" style="120" customWidth="1"/>
    <col min="3" max="3" width="42.5703125" style="120" bestFit="1" customWidth="1"/>
    <col min="4" max="4" width="2.7109375" style="120" customWidth="1"/>
    <col min="5" max="5" width="14.5703125" style="120" customWidth="1"/>
    <col min="6" max="11" width="14.7109375" style="120" customWidth="1"/>
    <col min="12" max="12" width="23.140625" style="120" customWidth="1"/>
    <col min="13" max="16384" width="16.28515625" style="120"/>
  </cols>
  <sheetData>
    <row r="1" spans="1:14" ht="15.75" customHeight="1">
      <c r="A1" s="963" t="s">
        <v>329</v>
      </c>
      <c r="B1" s="118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4" ht="15" customHeight="1">
      <c r="A2" s="121" t="s">
        <v>330</v>
      </c>
      <c r="B2" s="121"/>
      <c r="C2" s="121"/>
      <c r="D2" s="121"/>
      <c r="E2" s="121"/>
      <c r="F2" s="121"/>
      <c r="G2" s="122"/>
      <c r="H2" s="122"/>
      <c r="I2" s="122"/>
      <c r="J2" s="122"/>
      <c r="K2" s="122"/>
      <c r="L2" s="122"/>
    </row>
    <row r="3" spans="1:14" ht="15" customHeight="1">
      <c r="A3" s="121"/>
      <c r="B3" s="121"/>
      <c r="C3" s="121"/>
      <c r="D3" s="121"/>
      <c r="E3" s="121"/>
      <c r="F3" s="121"/>
      <c r="G3" s="122"/>
      <c r="H3" s="122"/>
      <c r="I3" s="122"/>
      <c r="J3" s="122"/>
      <c r="K3" s="122"/>
      <c r="L3" s="122"/>
    </row>
    <row r="4" spans="1:14" ht="15" customHeight="1">
      <c r="A4" s="119"/>
      <c r="B4" s="123"/>
      <c r="C4" s="123"/>
      <c r="D4" s="119"/>
      <c r="E4" s="119"/>
      <c r="F4" s="119"/>
      <c r="G4" s="119"/>
      <c r="H4" s="119"/>
      <c r="I4" s="119"/>
      <c r="J4" s="118"/>
      <c r="K4" s="118"/>
      <c r="L4" s="124" t="s">
        <v>2</v>
      </c>
    </row>
    <row r="5" spans="1:14" ht="15.95" customHeight="1">
      <c r="A5" s="125" t="s">
        <v>4</v>
      </c>
      <c r="B5" s="126" t="s">
        <v>4</v>
      </c>
      <c r="C5" s="127" t="s">
        <v>3</v>
      </c>
      <c r="D5" s="126"/>
      <c r="E5" s="951" t="s">
        <v>4</v>
      </c>
      <c r="F5" s="964" t="s">
        <v>4</v>
      </c>
      <c r="G5" s="949" t="s">
        <v>4</v>
      </c>
      <c r="H5" s="950" t="s">
        <v>4</v>
      </c>
      <c r="I5" s="951" t="s">
        <v>4</v>
      </c>
      <c r="J5" s="950" t="s">
        <v>4</v>
      </c>
      <c r="K5" s="951" t="s">
        <v>4</v>
      </c>
      <c r="L5" s="951" t="s">
        <v>4</v>
      </c>
    </row>
    <row r="6" spans="1:14" ht="15.95" customHeight="1">
      <c r="A6" s="129"/>
      <c r="B6" s="130"/>
      <c r="C6" s="131" t="s">
        <v>739</v>
      </c>
      <c r="D6" s="130"/>
      <c r="E6" s="965"/>
      <c r="F6" s="966" t="s">
        <v>5</v>
      </c>
      <c r="G6" s="954" t="s">
        <v>6</v>
      </c>
      <c r="H6" s="955" t="s">
        <v>7</v>
      </c>
      <c r="I6" s="956" t="s">
        <v>7</v>
      </c>
      <c r="J6" s="955" t="s">
        <v>8</v>
      </c>
      <c r="K6" s="957" t="s">
        <v>9</v>
      </c>
      <c r="L6" s="956" t="s">
        <v>10</v>
      </c>
    </row>
    <row r="7" spans="1:14" ht="15.95" customHeight="1">
      <c r="A7" s="129" t="s">
        <v>4</v>
      </c>
      <c r="B7" s="130"/>
      <c r="C7" s="131" t="s">
        <v>11</v>
      </c>
      <c r="D7" s="130"/>
      <c r="E7" s="957" t="s">
        <v>12</v>
      </c>
      <c r="F7" s="966" t="s">
        <v>13</v>
      </c>
      <c r="G7" s="959" t="s">
        <v>14</v>
      </c>
      <c r="H7" s="955" t="s">
        <v>15</v>
      </c>
      <c r="I7" s="956" t="s">
        <v>16</v>
      </c>
      <c r="J7" s="955" t="s">
        <v>17</v>
      </c>
      <c r="K7" s="956" t="s">
        <v>18</v>
      </c>
      <c r="L7" s="960" t="s">
        <v>19</v>
      </c>
    </row>
    <row r="8" spans="1:14" ht="15.95" customHeight="1">
      <c r="A8" s="132" t="s">
        <v>4</v>
      </c>
      <c r="B8" s="133"/>
      <c r="C8" s="131" t="s">
        <v>719</v>
      </c>
      <c r="D8" s="130"/>
      <c r="E8" s="957" t="s">
        <v>4</v>
      </c>
      <c r="F8" s="966" t="s">
        <v>20</v>
      </c>
      <c r="G8" s="959" t="s">
        <v>21</v>
      </c>
      <c r="H8" s="955" t="s">
        <v>22</v>
      </c>
      <c r="I8" s="956" t="s">
        <v>4</v>
      </c>
      <c r="J8" s="955" t="s">
        <v>23</v>
      </c>
      <c r="K8" s="956" t="s">
        <v>24</v>
      </c>
      <c r="L8" s="956" t="s">
        <v>25</v>
      </c>
    </row>
    <row r="9" spans="1:14" ht="15.95" customHeight="1">
      <c r="A9" s="134" t="s">
        <v>4</v>
      </c>
      <c r="B9" s="128"/>
      <c r="C9" s="131" t="s">
        <v>26</v>
      </c>
      <c r="D9" s="130"/>
      <c r="E9" s="967" t="s">
        <v>4</v>
      </c>
      <c r="F9" s="966" t="s">
        <v>4</v>
      </c>
      <c r="G9" s="959" t="s">
        <v>4</v>
      </c>
      <c r="H9" s="955" t="s">
        <v>27</v>
      </c>
      <c r="I9" s="956"/>
      <c r="J9" s="955" t="s">
        <v>28</v>
      </c>
      <c r="K9" s="956" t="s">
        <v>4</v>
      </c>
      <c r="L9" s="956" t="s">
        <v>29</v>
      </c>
    </row>
    <row r="10" spans="1:14" ht="15.95" customHeight="1">
      <c r="A10" s="129"/>
      <c r="B10" s="130"/>
      <c r="C10" s="131" t="s">
        <v>30</v>
      </c>
      <c r="D10" s="135"/>
      <c r="E10" s="28"/>
      <c r="F10" s="136"/>
      <c r="G10" s="961"/>
      <c r="H10" s="27"/>
      <c r="I10" s="28"/>
      <c r="J10" s="29"/>
      <c r="K10" s="27"/>
      <c r="L10" s="28"/>
    </row>
    <row r="11" spans="1:14" ht="12" customHeight="1">
      <c r="A11" s="137">
        <v>1</v>
      </c>
      <c r="B11" s="138"/>
      <c r="C11" s="138"/>
      <c r="D11" s="139"/>
      <c r="E11" s="140" t="s">
        <v>32</v>
      </c>
      <c r="F11" s="37" t="s">
        <v>33</v>
      </c>
      <c r="G11" s="36" t="s">
        <v>34</v>
      </c>
      <c r="H11" s="37" t="s">
        <v>35</v>
      </c>
      <c r="I11" s="38" t="s">
        <v>36</v>
      </c>
      <c r="J11" s="37" t="s">
        <v>37</v>
      </c>
      <c r="K11" s="38" t="s">
        <v>38</v>
      </c>
      <c r="L11" s="40" t="s">
        <v>39</v>
      </c>
    </row>
    <row r="12" spans="1:14" ht="18.95" customHeight="1">
      <c r="A12" s="141" t="s">
        <v>4</v>
      </c>
      <c r="B12" s="142" t="s">
        <v>4</v>
      </c>
      <c r="C12" s="142" t="s">
        <v>40</v>
      </c>
      <c r="D12" s="143" t="s">
        <v>41</v>
      </c>
      <c r="E12" s="701">
        <v>69790325000</v>
      </c>
      <c r="F12" s="701">
        <v>64671622000</v>
      </c>
      <c r="G12" s="701">
        <v>29573000</v>
      </c>
      <c r="H12" s="701">
        <v>4607253000</v>
      </c>
      <c r="I12" s="701">
        <v>176053000</v>
      </c>
      <c r="J12" s="701">
        <v>0</v>
      </c>
      <c r="K12" s="701">
        <v>0</v>
      </c>
      <c r="L12" s="702">
        <v>305824000</v>
      </c>
      <c r="M12" s="144"/>
      <c r="N12" s="144"/>
    </row>
    <row r="13" spans="1:14" ht="18.95" customHeight="1">
      <c r="A13" s="145"/>
      <c r="B13" s="146"/>
      <c r="C13" s="142"/>
      <c r="D13" s="143" t="s">
        <v>42</v>
      </c>
      <c r="E13" s="701">
        <v>0</v>
      </c>
      <c r="F13" s="701">
        <v>0</v>
      </c>
      <c r="G13" s="701">
        <v>0</v>
      </c>
      <c r="H13" s="701">
        <v>0</v>
      </c>
      <c r="I13" s="701">
        <v>0</v>
      </c>
      <c r="J13" s="701">
        <v>0</v>
      </c>
      <c r="K13" s="701">
        <v>0</v>
      </c>
      <c r="L13" s="703">
        <v>0</v>
      </c>
      <c r="M13" s="144"/>
      <c r="N13" s="144"/>
    </row>
    <row r="14" spans="1:14" ht="18.95" customHeight="1">
      <c r="A14" s="145"/>
      <c r="B14" s="146"/>
      <c r="C14" s="968" t="s">
        <v>4</v>
      </c>
      <c r="D14" s="143" t="s">
        <v>43</v>
      </c>
      <c r="E14" s="701">
        <v>11994420123.689999</v>
      </c>
      <c r="F14" s="701">
        <v>11189248420.699999</v>
      </c>
      <c r="G14" s="701">
        <v>3016571.3299999996</v>
      </c>
      <c r="H14" s="701">
        <v>767932990.64999974</v>
      </c>
      <c r="I14" s="701">
        <v>10935350.039999997</v>
      </c>
      <c r="J14" s="701">
        <v>0</v>
      </c>
      <c r="K14" s="701">
        <v>0</v>
      </c>
      <c r="L14" s="703">
        <v>23286790.970000003</v>
      </c>
      <c r="M14" s="144"/>
      <c r="N14" s="144"/>
    </row>
    <row r="15" spans="1:14" ht="18.95" customHeight="1">
      <c r="A15" s="145"/>
      <c r="B15" s="146"/>
      <c r="C15" s="142"/>
      <c r="D15" s="143" t="s">
        <v>44</v>
      </c>
      <c r="E15" s="704">
        <v>0.17186365192725495</v>
      </c>
      <c r="F15" s="704">
        <v>0.1730163567058825</v>
      </c>
      <c r="G15" s="692">
        <v>0.10200423798735332</v>
      </c>
      <c r="H15" s="692">
        <v>0.16667914495904604</v>
      </c>
      <c r="I15" s="692">
        <v>6.2113965907993597E-2</v>
      </c>
      <c r="J15" s="692">
        <v>0</v>
      </c>
      <c r="K15" s="692">
        <v>0</v>
      </c>
      <c r="L15" s="693">
        <v>7.6144419568117613E-2</v>
      </c>
      <c r="M15" s="144"/>
      <c r="N15" s="144"/>
    </row>
    <row r="16" spans="1:14" ht="18.95" customHeight="1">
      <c r="A16" s="147"/>
      <c r="B16" s="148"/>
      <c r="C16" s="149"/>
      <c r="D16" s="150" t="s">
        <v>45</v>
      </c>
      <c r="E16" s="694">
        <v>0</v>
      </c>
      <c r="F16" s="694">
        <v>0</v>
      </c>
      <c r="G16" s="694">
        <v>0</v>
      </c>
      <c r="H16" s="694">
        <v>0</v>
      </c>
      <c r="I16" s="694">
        <v>0</v>
      </c>
      <c r="J16" s="694">
        <v>0</v>
      </c>
      <c r="K16" s="694">
        <v>0</v>
      </c>
      <c r="L16" s="695">
        <v>0</v>
      </c>
      <c r="M16" s="144"/>
      <c r="N16" s="144"/>
    </row>
    <row r="17" spans="1:14" ht="18.95" customHeight="1">
      <c r="A17" s="151" t="s">
        <v>49</v>
      </c>
      <c r="B17" s="152" t="s">
        <v>47</v>
      </c>
      <c r="C17" s="153" t="s">
        <v>331</v>
      </c>
      <c r="D17" s="154" t="s">
        <v>41</v>
      </c>
      <c r="E17" s="705">
        <v>5263614000</v>
      </c>
      <c r="F17" s="710">
        <v>4913263000</v>
      </c>
      <c r="G17" s="710">
        <v>2661000</v>
      </c>
      <c r="H17" s="710">
        <v>317602000</v>
      </c>
      <c r="I17" s="710">
        <v>10210000</v>
      </c>
      <c r="J17" s="710">
        <v>0</v>
      </c>
      <c r="K17" s="710">
        <v>0</v>
      </c>
      <c r="L17" s="743">
        <v>19878000</v>
      </c>
      <c r="M17" s="144"/>
      <c r="N17" s="144"/>
    </row>
    <row r="18" spans="1:14" ht="18.95" customHeight="1">
      <c r="A18" s="151"/>
      <c r="B18" s="152"/>
      <c r="C18" s="153"/>
      <c r="D18" s="154" t="s">
        <v>42</v>
      </c>
      <c r="E18" s="705">
        <v>0</v>
      </c>
      <c r="F18" s="1165">
        <v>0</v>
      </c>
      <c r="G18" s="1165">
        <v>0</v>
      </c>
      <c r="H18" s="1165">
        <v>0</v>
      </c>
      <c r="I18" s="1165">
        <v>0</v>
      </c>
      <c r="J18" s="1165">
        <v>0</v>
      </c>
      <c r="K18" s="1165">
        <v>0</v>
      </c>
      <c r="L18" s="1166">
        <v>0</v>
      </c>
      <c r="M18" s="144"/>
      <c r="N18" s="144"/>
    </row>
    <row r="19" spans="1:14" ht="18.95" customHeight="1">
      <c r="A19" s="151"/>
      <c r="B19" s="152"/>
      <c r="C19" s="153"/>
      <c r="D19" s="154" t="s">
        <v>43</v>
      </c>
      <c r="E19" s="705">
        <v>822736638.30999994</v>
      </c>
      <c r="F19" s="1165">
        <v>772232066.77999997</v>
      </c>
      <c r="G19" s="1165">
        <v>329412.99000000005</v>
      </c>
      <c r="H19" s="1165">
        <v>48487712.939999968</v>
      </c>
      <c r="I19" s="1165">
        <v>2312.4</v>
      </c>
      <c r="J19" s="1165">
        <v>0</v>
      </c>
      <c r="K19" s="1165">
        <v>0</v>
      </c>
      <c r="L19" s="1166">
        <v>1685133.2000000002</v>
      </c>
      <c r="M19" s="144"/>
      <c r="N19" s="144"/>
    </row>
    <row r="20" spans="1:14" ht="18.95" customHeight="1">
      <c r="A20" s="151"/>
      <c r="B20" s="152"/>
      <c r="C20" s="153"/>
      <c r="D20" s="154" t="s">
        <v>44</v>
      </c>
      <c r="E20" s="706">
        <v>0.15630641576490981</v>
      </c>
      <c r="F20" s="706">
        <v>0.15717295548396248</v>
      </c>
      <c r="G20" s="696">
        <v>0.12379293122886136</v>
      </c>
      <c r="H20" s="696">
        <v>0.15266815996120922</v>
      </c>
      <c r="I20" s="697">
        <v>2.2648383937316356E-4</v>
      </c>
      <c r="J20" s="696">
        <v>0</v>
      </c>
      <c r="K20" s="696">
        <v>0</v>
      </c>
      <c r="L20" s="698">
        <v>8.477378005835598E-2</v>
      </c>
      <c r="M20" s="144"/>
      <c r="N20" s="144"/>
    </row>
    <row r="21" spans="1:14" s="158" customFormat="1" ht="18.95" customHeight="1">
      <c r="A21" s="155"/>
      <c r="B21" s="156"/>
      <c r="C21" s="153"/>
      <c r="D21" s="157" t="s">
        <v>45</v>
      </c>
      <c r="E21" s="699">
        <v>0</v>
      </c>
      <c r="F21" s="699">
        <v>0</v>
      </c>
      <c r="G21" s="699">
        <v>0</v>
      </c>
      <c r="H21" s="699">
        <v>0</v>
      </c>
      <c r="I21" s="699">
        <v>0</v>
      </c>
      <c r="J21" s="699">
        <v>0</v>
      </c>
      <c r="K21" s="699">
        <v>0</v>
      </c>
      <c r="L21" s="700">
        <v>0</v>
      </c>
      <c r="M21" s="144"/>
      <c r="N21" s="144"/>
    </row>
    <row r="22" spans="1:14" ht="18.95" customHeight="1">
      <c r="A22" s="151" t="s">
        <v>53</v>
      </c>
      <c r="B22" s="152" t="s">
        <v>47</v>
      </c>
      <c r="C22" s="159" t="s">
        <v>332</v>
      </c>
      <c r="D22" s="154" t="s">
        <v>41</v>
      </c>
      <c r="E22" s="705">
        <v>3905580000</v>
      </c>
      <c r="F22" s="710">
        <v>3654175000</v>
      </c>
      <c r="G22" s="710">
        <v>1415000</v>
      </c>
      <c r="H22" s="710">
        <v>238339000</v>
      </c>
      <c r="I22" s="710">
        <v>5662000</v>
      </c>
      <c r="J22" s="710">
        <v>0</v>
      </c>
      <c r="K22" s="710">
        <v>0</v>
      </c>
      <c r="L22" s="743">
        <v>5989000</v>
      </c>
      <c r="M22" s="144"/>
      <c r="N22" s="144"/>
    </row>
    <row r="23" spans="1:14" ht="18.95" customHeight="1">
      <c r="A23" s="151"/>
      <c r="B23" s="152"/>
      <c r="C23" s="153"/>
      <c r="D23" s="154" t="s">
        <v>42</v>
      </c>
      <c r="E23" s="705">
        <v>0</v>
      </c>
      <c r="F23" s="1165">
        <v>0</v>
      </c>
      <c r="G23" s="1165">
        <v>0</v>
      </c>
      <c r="H23" s="1165">
        <v>0</v>
      </c>
      <c r="I23" s="1165">
        <v>0</v>
      </c>
      <c r="J23" s="1165">
        <v>0</v>
      </c>
      <c r="K23" s="1165">
        <v>0</v>
      </c>
      <c r="L23" s="1166">
        <v>0</v>
      </c>
      <c r="M23" s="144"/>
      <c r="N23" s="144"/>
    </row>
    <row r="24" spans="1:14" ht="18.95" customHeight="1">
      <c r="A24" s="151"/>
      <c r="B24" s="152"/>
      <c r="C24" s="153"/>
      <c r="D24" s="154" t="s">
        <v>43</v>
      </c>
      <c r="E24" s="705">
        <v>667392757.11000013</v>
      </c>
      <c r="F24" s="1165">
        <v>630448708.87</v>
      </c>
      <c r="G24" s="1165">
        <v>135860</v>
      </c>
      <c r="H24" s="1165">
        <v>34822862.320000015</v>
      </c>
      <c r="I24" s="1165">
        <v>697056.83</v>
      </c>
      <c r="J24" s="1165">
        <v>0</v>
      </c>
      <c r="K24" s="1165">
        <v>0</v>
      </c>
      <c r="L24" s="1166">
        <v>1288269.0900000005</v>
      </c>
      <c r="M24" s="144"/>
      <c r="N24" s="144"/>
    </row>
    <row r="25" spans="1:14" ht="18.95" customHeight="1">
      <c r="A25" s="151"/>
      <c r="B25" s="152"/>
      <c r="C25" s="153"/>
      <c r="D25" s="154" t="s">
        <v>44</v>
      </c>
      <c r="E25" s="706">
        <v>0.17088185547601129</v>
      </c>
      <c r="F25" s="706">
        <v>0.17252832961475573</v>
      </c>
      <c r="G25" s="696">
        <v>9.6014134275618376E-2</v>
      </c>
      <c r="H25" s="696">
        <v>0.14610643797280351</v>
      </c>
      <c r="I25" s="697">
        <v>0.12311141469445425</v>
      </c>
      <c r="J25" s="696">
        <v>0</v>
      </c>
      <c r="K25" s="696">
        <v>0</v>
      </c>
      <c r="L25" s="698">
        <v>0.21510587577224921</v>
      </c>
      <c r="M25" s="144"/>
      <c r="N25" s="144"/>
    </row>
    <row r="26" spans="1:14" ht="18.95" customHeight="1">
      <c r="A26" s="155"/>
      <c r="B26" s="156"/>
      <c r="C26" s="153"/>
      <c r="D26" s="154" t="s">
        <v>45</v>
      </c>
      <c r="E26" s="699">
        <v>0</v>
      </c>
      <c r="F26" s="699">
        <v>0</v>
      </c>
      <c r="G26" s="699">
        <v>0</v>
      </c>
      <c r="H26" s="699">
        <v>0</v>
      </c>
      <c r="I26" s="699">
        <v>0</v>
      </c>
      <c r="J26" s="699">
        <v>0</v>
      </c>
      <c r="K26" s="699">
        <v>0</v>
      </c>
      <c r="L26" s="700">
        <v>0</v>
      </c>
      <c r="M26" s="144"/>
      <c r="N26" s="144"/>
    </row>
    <row r="27" spans="1:14" ht="18.95" customHeight="1">
      <c r="A27" s="151" t="s">
        <v>57</v>
      </c>
      <c r="B27" s="152" t="s">
        <v>47</v>
      </c>
      <c r="C27" s="159" t="s">
        <v>333</v>
      </c>
      <c r="D27" s="160" t="s">
        <v>41</v>
      </c>
      <c r="E27" s="705">
        <v>3833438000</v>
      </c>
      <c r="F27" s="710">
        <v>3447366000</v>
      </c>
      <c r="G27" s="710">
        <v>2314000</v>
      </c>
      <c r="H27" s="710">
        <v>311584000</v>
      </c>
      <c r="I27" s="710">
        <v>19006000</v>
      </c>
      <c r="J27" s="710">
        <v>0</v>
      </c>
      <c r="K27" s="710">
        <v>0</v>
      </c>
      <c r="L27" s="743">
        <v>53168000</v>
      </c>
      <c r="M27" s="144"/>
      <c r="N27" s="144"/>
    </row>
    <row r="28" spans="1:14" ht="18.95" customHeight="1">
      <c r="A28" s="151"/>
      <c r="B28" s="152"/>
      <c r="C28" s="153"/>
      <c r="D28" s="154" t="s">
        <v>42</v>
      </c>
      <c r="E28" s="705">
        <v>0</v>
      </c>
      <c r="F28" s="1165">
        <v>0</v>
      </c>
      <c r="G28" s="1165">
        <v>0</v>
      </c>
      <c r="H28" s="1165">
        <v>0</v>
      </c>
      <c r="I28" s="1165">
        <v>0</v>
      </c>
      <c r="J28" s="1165">
        <v>0</v>
      </c>
      <c r="K28" s="1165">
        <v>0</v>
      </c>
      <c r="L28" s="1166">
        <v>0</v>
      </c>
      <c r="M28" s="144"/>
      <c r="N28" s="144"/>
    </row>
    <row r="29" spans="1:14" ht="18.95" customHeight="1">
      <c r="A29" s="151"/>
      <c r="B29" s="152"/>
      <c r="C29" s="153"/>
      <c r="D29" s="154" t="s">
        <v>43</v>
      </c>
      <c r="E29" s="705">
        <v>680307363.66000009</v>
      </c>
      <c r="F29" s="1165">
        <v>619320889.37</v>
      </c>
      <c r="G29" s="1165">
        <v>166677.58000000002</v>
      </c>
      <c r="H29" s="1165">
        <v>60446911.599999987</v>
      </c>
      <c r="I29" s="1165">
        <v>33043.01</v>
      </c>
      <c r="J29" s="1165">
        <v>0</v>
      </c>
      <c r="K29" s="1165">
        <v>0</v>
      </c>
      <c r="L29" s="1166">
        <v>339842.1</v>
      </c>
      <c r="M29" s="144"/>
      <c r="N29" s="144"/>
    </row>
    <row r="30" spans="1:14" ht="18.95" customHeight="1">
      <c r="A30" s="151"/>
      <c r="B30" s="152"/>
      <c r="C30" s="153"/>
      <c r="D30" s="154" t="s">
        <v>44</v>
      </c>
      <c r="E30" s="706">
        <v>0.17746664056129252</v>
      </c>
      <c r="F30" s="706">
        <v>0.17965046048780431</v>
      </c>
      <c r="G30" s="696">
        <v>7.2030069144338821E-2</v>
      </c>
      <c r="H30" s="696">
        <v>0.19399876630378962</v>
      </c>
      <c r="I30" s="697">
        <v>1.7385567715458277E-3</v>
      </c>
      <c r="J30" s="696">
        <v>0</v>
      </c>
      <c r="K30" s="696">
        <v>0</v>
      </c>
      <c r="L30" s="698">
        <v>6.3918541227806196E-3</v>
      </c>
      <c r="M30" s="144"/>
      <c r="N30" s="144"/>
    </row>
    <row r="31" spans="1:14" ht="18.95" customHeight="1">
      <c r="A31" s="155"/>
      <c r="B31" s="156"/>
      <c r="C31" s="153"/>
      <c r="D31" s="157" t="s">
        <v>45</v>
      </c>
      <c r="E31" s="699">
        <v>0</v>
      </c>
      <c r="F31" s="699">
        <v>0</v>
      </c>
      <c r="G31" s="699">
        <v>0</v>
      </c>
      <c r="H31" s="699">
        <v>0</v>
      </c>
      <c r="I31" s="699">
        <v>0</v>
      </c>
      <c r="J31" s="699">
        <v>0</v>
      </c>
      <c r="K31" s="699">
        <v>0</v>
      </c>
      <c r="L31" s="700">
        <v>0</v>
      </c>
      <c r="M31" s="144"/>
      <c r="N31" s="144"/>
    </row>
    <row r="32" spans="1:14" ht="18.95" customHeight="1">
      <c r="A32" s="151" t="s">
        <v>61</v>
      </c>
      <c r="B32" s="152" t="s">
        <v>47</v>
      </c>
      <c r="C32" s="159" t="s">
        <v>334</v>
      </c>
      <c r="D32" s="154" t="s">
        <v>41</v>
      </c>
      <c r="E32" s="705">
        <v>2131876000</v>
      </c>
      <c r="F32" s="710">
        <v>1955586000</v>
      </c>
      <c r="G32" s="710">
        <v>1361000</v>
      </c>
      <c r="H32" s="710">
        <v>160295000</v>
      </c>
      <c r="I32" s="710">
        <v>5095000</v>
      </c>
      <c r="J32" s="710">
        <v>0</v>
      </c>
      <c r="K32" s="710">
        <v>0</v>
      </c>
      <c r="L32" s="743">
        <v>9539000</v>
      </c>
      <c r="M32" s="144"/>
      <c r="N32" s="144"/>
    </row>
    <row r="33" spans="1:14" ht="18.95" customHeight="1">
      <c r="A33" s="151"/>
      <c r="B33" s="152"/>
      <c r="C33" s="153"/>
      <c r="D33" s="154" t="s">
        <v>42</v>
      </c>
      <c r="E33" s="705">
        <v>0</v>
      </c>
      <c r="F33" s="1165">
        <v>0</v>
      </c>
      <c r="G33" s="1165">
        <v>0</v>
      </c>
      <c r="H33" s="1165">
        <v>0</v>
      </c>
      <c r="I33" s="1165">
        <v>0</v>
      </c>
      <c r="J33" s="1165">
        <v>0</v>
      </c>
      <c r="K33" s="1165">
        <v>0</v>
      </c>
      <c r="L33" s="1166">
        <v>0</v>
      </c>
      <c r="M33" s="144"/>
      <c r="N33" s="144"/>
    </row>
    <row r="34" spans="1:14" ht="18.95" customHeight="1">
      <c r="A34" s="151"/>
      <c r="B34" s="152"/>
      <c r="C34" s="153"/>
      <c r="D34" s="154" t="s">
        <v>43</v>
      </c>
      <c r="E34" s="705">
        <v>348679786.46999997</v>
      </c>
      <c r="F34" s="1165">
        <v>318589295.28000003</v>
      </c>
      <c r="G34" s="1165">
        <v>168573.78</v>
      </c>
      <c r="H34" s="1165">
        <v>28747936.339999992</v>
      </c>
      <c r="I34" s="1165">
        <v>763947</v>
      </c>
      <c r="J34" s="1165">
        <v>0</v>
      </c>
      <c r="K34" s="1165">
        <v>0</v>
      </c>
      <c r="L34" s="1166">
        <v>410034.06999999989</v>
      </c>
      <c r="M34" s="144"/>
      <c r="N34" s="144"/>
    </row>
    <row r="35" spans="1:14" ht="18.95" customHeight="1">
      <c r="A35" s="161" t="s">
        <v>4</v>
      </c>
      <c r="B35" s="152"/>
      <c r="C35" s="153"/>
      <c r="D35" s="154" t="s">
        <v>44</v>
      </c>
      <c r="E35" s="706">
        <v>0.16355537867587044</v>
      </c>
      <c r="F35" s="706">
        <v>0.16291244429035595</v>
      </c>
      <c r="G35" s="696">
        <v>0.12386023512123438</v>
      </c>
      <c r="H35" s="696">
        <v>0.17934393674163257</v>
      </c>
      <c r="I35" s="696">
        <v>0.14994052993130519</v>
      </c>
      <c r="J35" s="696">
        <v>0</v>
      </c>
      <c r="K35" s="696">
        <v>0</v>
      </c>
      <c r="L35" s="698">
        <v>4.29850162490827E-2</v>
      </c>
      <c r="M35" s="144"/>
      <c r="N35" s="144"/>
    </row>
    <row r="36" spans="1:14" ht="18.95" customHeight="1">
      <c r="A36" s="155"/>
      <c r="B36" s="156"/>
      <c r="C36" s="153"/>
      <c r="D36" s="162" t="s">
        <v>45</v>
      </c>
      <c r="E36" s="699">
        <v>0</v>
      </c>
      <c r="F36" s="699">
        <v>0</v>
      </c>
      <c r="G36" s="699">
        <v>0</v>
      </c>
      <c r="H36" s="699">
        <v>0</v>
      </c>
      <c r="I36" s="699">
        <v>0</v>
      </c>
      <c r="J36" s="699">
        <v>0</v>
      </c>
      <c r="K36" s="699">
        <v>0</v>
      </c>
      <c r="L36" s="700">
        <v>0</v>
      </c>
      <c r="M36" s="144"/>
      <c r="N36" s="144"/>
    </row>
    <row r="37" spans="1:14" ht="18.95" customHeight="1">
      <c r="A37" s="151" t="s">
        <v>66</v>
      </c>
      <c r="B37" s="152" t="s">
        <v>47</v>
      </c>
      <c r="C37" s="159" t="s">
        <v>335</v>
      </c>
      <c r="D37" s="160" t="s">
        <v>41</v>
      </c>
      <c r="E37" s="705">
        <v>4286040000</v>
      </c>
      <c r="F37" s="710">
        <v>3944300000</v>
      </c>
      <c r="G37" s="710">
        <v>2369000</v>
      </c>
      <c r="H37" s="710">
        <v>320151000</v>
      </c>
      <c r="I37" s="710">
        <v>8459000</v>
      </c>
      <c r="J37" s="710">
        <v>0</v>
      </c>
      <c r="K37" s="710">
        <v>0</v>
      </c>
      <c r="L37" s="743">
        <v>10761000</v>
      </c>
      <c r="M37" s="144"/>
      <c r="N37" s="144"/>
    </row>
    <row r="38" spans="1:14" ht="18.95" customHeight="1">
      <c r="A38" s="151"/>
      <c r="B38" s="152"/>
      <c r="C38" s="153"/>
      <c r="D38" s="154" t="s">
        <v>42</v>
      </c>
      <c r="E38" s="705">
        <v>0</v>
      </c>
      <c r="F38" s="1165">
        <v>0</v>
      </c>
      <c r="G38" s="1165">
        <v>0</v>
      </c>
      <c r="H38" s="1165">
        <v>0</v>
      </c>
      <c r="I38" s="1165">
        <v>0</v>
      </c>
      <c r="J38" s="1165">
        <v>0</v>
      </c>
      <c r="K38" s="1165">
        <v>0</v>
      </c>
      <c r="L38" s="1166">
        <v>0</v>
      </c>
      <c r="M38" s="144"/>
      <c r="N38" s="144"/>
    </row>
    <row r="39" spans="1:14" ht="18.95" customHeight="1">
      <c r="A39" s="151"/>
      <c r="B39" s="152"/>
      <c r="C39" s="153"/>
      <c r="D39" s="154" t="s">
        <v>43</v>
      </c>
      <c r="E39" s="705">
        <v>714504286.98000002</v>
      </c>
      <c r="F39" s="1165">
        <v>665064122.75</v>
      </c>
      <c r="G39" s="1165">
        <v>262009.34999999998</v>
      </c>
      <c r="H39" s="1165">
        <v>48723327.730000027</v>
      </c>
      <c r="I39" s="1165">
        <v>226085.5</v>
      </c>
      <c r="J39" s="1165">
        <v>0</v>
      </c>
      <c r="K39" s="1165">
        <v>0</v>
      </c>
      <c r="L39" s="1166">
        <v>228741.65</v>
      </c>
      <c r="M39" s="144"/>
      <c r="N39" s="144"/>
    </row>
    <row r="40" spans="1:14" ht="18.95" customHeight="1">
      <c r="A40" s="151"/>
      <c r="B40" s="152"/>
      <c r="C40" s="153"/>
      <c r="D40" s="154" t="s">
        <v>44</v>
      </c>
      <c r="E40" s="706">
        <v>0.16670499738219896</v>
      </c>
      <c r="F40" s="706">
        <v>0.16861398036406966</v>
      </c>
      <c r="G40" s="696">
        <v>0.11059913465597297</v>
      </c>
      <c r="H40" s="696">
        <v>0.1521885851676241</v>
      </c>
      <c r="I40" s="696">
        <v>2.6727213618631045E-2</v>
      </c>
      <c r="J40" s="696">
        <v>0</v>
      </c>
      <c r="K40" s="696">
        <v>0</v>
      </c>
      <c r="L40" s="698">
        <v>2.125654214292352E-2</v>
      </c>
      <c r="M40" s="144"/>
      <c r="N40" s="144"/>
    </row>
    <row r="41" spans="1:14" ht="18.95" customHeight="1">
      <c r="A41" s="155"/>
      <c r="B41" s="156"/>
      <c r="C41" s="163"/>
      <c r="D41" s="162" t="s">
        <v>45</v>
      </c>
      <c r="E41" s="699">
        <v>0</v>
      </c>
      <c r="F41" s="699">
        <v>0</v>
      </c>
      <c r="G41" s="699">
        <v>0</v>
      </c>
      <c r="H41" s="699">
        <v>0</v>
      </c>
      <c r="I41" s="699">
        <v>0</v>
      </c>
      <c r="J41" s="699">
        <v>0</v>
      </c>
      <c r="K41" s="699">
        <v>0</v>
      </c>
      <c r="L41" s="700">
        <v>0</v>
      </c>
      <c r="M41" s="144"/>
      <c r="N41" s="144"/>
    </row>
    <row r="42" spans="1:14" ht="18.95" customHeight="1">
      <c r="A42" s="164" t="s">
        <v>69</v>
      </c>
      <c r="B42" s="165" t="s">
        <v>47</v>
      </c>
      <c r="C42" s="159" t="s">
        <v>336</v>
      </c>
      <c r="D42" s="166" t="s">
        <v>41</v>
      </c>
      <c r="E42" s="705">
        <v>5855939000</v>
      </c>
      <c r="F42" s="710">
        <v>5496142000</v>
      </c>
      <c r="G42" s="710">
        <v>1790000</v>
      </c>
      <c r="H42" s="710">
        <v>320426000</v>
      </c>
      <c r="I42" s="710">
        <v>14828000</v>
      </c>
      <c r="J42" s="710">
        <v>0</v>
      </c>
      <c r="K42" s="710">
        <v>0</v>
      </c>
      <c r="L42" s="743">
        <v>22753000</v>
      </c>
      <c r="M42" s="144"/>
      <c r="N42" s="144"/>
    </row>
    <row r="43" spans="1:14" ht="18.95" customHeight="1">
      <c r="A43" s="151"/>
      <c r="B43" s="152"/>
      <c r="C43" s="153"/>
      <c r="D43" s="154" t="s">
        <v>42</v>
      </c>
      <c r="E43" s="705">
        <v>0</v>
      </c>
      <c r="F43" s="1165">
        <v>0</v>
      </c>
      <c r="G43" s="1165">
        <v>0</v>
      </c>
      <c r="H43" s="1165">
        <v>0</v>
      </c>
      <c r="I43" s="1165">
        <v>0</v>
      </c>
      <c r="J43" s="1165">
        <v>0</v>
      </c>
      <c r="K43" s="1165">
        <v>0</v>
      </c>
      <c r="L43" s="1166">
        <v>0</v>
      </c>
      <c r="M43" s="144"/>
      <c r="N43" s="144"/>
    </row>
    <row r="44" spans="1:14" ht="18.95" customHeight="1">
      <c r="A44" s="151"/>
      <c r="B44" s="152"/>
      <c r="C44" s="153"/>
      <c r="D44" s="154" t="s">
        <v>43</v>
      </c>
      <c r="E44" s="705">
        <v>1025166922.73</v>
      </c>
      <c r="F44" s="1165">
        <v>973782150.23000002</v>
      </c>
      <c r="G44" s="1165">
        <v>184525.58</v>
      </c>
      <c r="H44" s="1165">
        <v>48177233.870000012</v>
      </c>
      <c r="I44" s="1165">
        <v>761712.77</v>
      </c>
      <c r="J44" s="1165">
        <v>0</v>
      </c>
      <c r="K44" s="1165">
        <v>0</v>
      </c>
      <c r="L44" s="1166">
        <v>2261300.2800000007</v>
      </c>
      <c r="M44" s="144"/>
      <c r="N44" s="144"/>
    </row>
    <row r="45" spans="1:14" ht="18.95" customHeight="1">
      <c r="A45" s="161" t="s">
        <v>4</v>
      </c>
      <c r="B45" s="152"/>
      <c r="C45" s="153"/>
      <c r="D45" s="154" t="s">
        <v>44</v>
      </c>
      <c r="E45" s="706">
        <v>0.17506448115835907</v>
      </c>
      <c r="F45" s="706">
        <v>0.17717558065821443</v>
      </c>
      <c r="G45" s="696">
        <v>0.10308691620111732</v>
      </c>
      <c r="H45" s="696">
        <v>0.15035369748397451</v>
      </c>
      <c r="I45" s="696">
        <v>5.1369892770434314E-2</v>
      </c>
      <c r="J45" s="696">
        <v>0</v>
      </c>
      <c r="K45" s="696">
        <v>0</v>
      </c>
      <c r="L45" s="698">
        <v>9.9384708829604915E-2</v>
      </c>
      <c r="M45" s="144"/>
      <c r="N45" s="144"/>
    </row>
    <row r="46" spans="1:14" ht="18.95" customHeight="1">
      <c r="A46" s="155"/>
      <c r="B46" s="156"/>
      <c r="C46" s="153"/>
      <c r="D46" s="157" t="s">
        <v>45</v>
      </c>
      <c r="E46" s="699">
        <v>0</v>
      </c>
      <c r="F46" s="699">
        <v>0</v>
      </c>
      <c r="G46" s="699">
        <v>0</v>
      </c>
      <c r="H46" s="699">
        <v>0</v>
      </c>
      <c r="I46" s="699">
        <v>0</v>
      </c>
      <c r="J46" s="699">
        <v>0</v>
      </c>
      <c r="K46" s="699">
        <v>0</v>
      </c>
      <c r="L46" s="700">
        <v>0</v>
      </c>
      <c r="M46" s="144"/>
      <c r="N46" s="144"/>
    </row>
    <row r="47" spans="1:14" ht="18.95" customHeight="1">
      <c r="A47" s="151" t="s">
        <v>75</v>
      </c>
      <c r="B47" s="152" t="s">
        <v>47</v>
      </c>
      <c r="C47" s="159" t="s">
        <v>337</v>
      </c>
      <c r="D47" s="160" t="s">
        <v>41</v>
      </c>
      <c r="E47" s="705">
        <v>9353133000</v>
      </c>
      <c r="F47" s="710">
        <v>8753671000</v>
      </c>
      <c r="G47" s="710">
        <v>3176000</v>
      </c>
      <c r="H47" s="710">
        <v>557486000</v>
      </c>
      <c r="I47" s="710">
        <v>17869000</v>
      </c>
      <c r="J47" s="710">
        <v>0</v>
      </c>
      <c r="K47" s="710">
        <v>0</v>
      </c>
      <c r="L47" s="743">
        <v>20931000</v>
      </c>
      <c r="M47" s="144"/>
      <c r="N47" s="144"/>
    </row>
    <row r="48" spans="1:14" ht="18.95" customHeight="1">
      <c r="A48" s="151"/>
      <c r="B48" s="152"/>
      <c r="C48" s="153"/>
      <c r="D48" s="154" t="s">
        <v>42</v>
      </c>
      <c r="E48" s="705">
        <v>0</v>
      </c>
      <c r="F48" s="1165">
        <v>0</v>
      </c>
      <c r="G48" s="1165">
        <v>0</v>
      </c>
      <c r="H48" s="1165">
        <v>0</v>
      </c>
      <c r="I48" s="1165">
        <v>0</v>
      </c>
      <c r="J48" s="1165">
        <v>0</v>
      </c>
      <c r="K48" s="1165">
        <v>0</v>
      </c>
      <c r="L48" s="1166">
        <v>0</v>
      </c>
      <c r="M48" s="144"/>
      <c r="N48" s="144"/>
    </row>
    <row r="49" spans="1:14" ht="18.95" customHeight="1">
      <c r="A49" s="151"/>
      <c r="B49" s="152"/>
      <c r="C49" s="153"/>
      <c r="D49" s="154" t="s">
        <v>43</v>
      </c>
      <c r="E49" s="705">
        <v>1707476284.4499998</v>
      </c>
      <c r="F49" s="1165">
        <v>1596865315.97</v>
      </c>
      <c r="G49" s="1165">
        <v>317412.3</v>
      </c>
      <c r="H49" s="1165">
        <v>101851329.41999993</v>
      </c>
      <c r="I49" s="1165">
        <v>7153222.6399999997</v>
      </c>
      <c r="J49" s="1165">
        <v>0</v>
      </c>
      <c r="K49" s="1165">
        <v>0</v>
      </c>
      <c r="L49" s="1166">
        <v>1289004.1200000001</v>
      </c>
      <c r="M49" s="144"/>
      <c r="N49" s="144"/>
    </row>
    <row r="50" spans="1:14" ht="18.95" customHeight="1">
      <c r="A50" s="161" t="s">
        <v>4</v>
      </c>
      <c r="B50" s="152"/>
      <c r="C50" s="153"/>
      <c r="D50" s="154" t="s">
        <v>44</v>
      </c>
      <c r="E50" s="706">
        <v>0.18255661332411288</v>
      </c>
      <c r="F50" s="706">
        <v>0.18242235925590533</v>
      </c>
      <c r="G50" s="696">
        <v>9.9940900503778338E-2</v>
      </c>
      <c r="H50" s="696">
        <v>0.18269755549018257</v>
      </c>
      <c r="I50" s="696">
        <v>0.4003146589064861</v>
      </c>
      <c r="J50" s="696">
        <v>0</v>
      </c>
      <c r="K50" s="696">
        <v>0</v>
      </c>
      <c r="L50" s="698">
        <v>6.1583494338540927E-2</v>
      </c>
      <c r="M50" s="144"/>
      <c r="N50" s="144"/>
    </row>
    <row r="51" spans="1:14" ht="18.95" customHeight="1">
      <c r="A51" s="155"/>
      <c r="B51" s="156"/>
      <c r="C51" s="153"/>
      <c r="D51" s="157" t="s">
        <v>45</v>
      </c>
      <c r="E51" s="699">
        <v>0</v>
      </c>
      <c r="F51" s="699">
        <v>0</v>
      </c>
      <c r="G51" s="699">
        <v>0</v>
      </c>
      <c r="H51" s="699">
        <v>0</v>
      </c>
      <c r="I51" s="699">
        <v>0</v>
      </c>
      <c r="J51" s="699">
        <v>0</v>
      </c>
      <c r="K51" s="699">
        <v>0</v>
      </c>
      <c r="L51" s="700">
        <v>0</v>
      </c>
      <c r="M51" s="144"/>
      <c r="N51" s="144"/>
    </row>
    <row r="52" spans="1:14" ht="18.95" customHeight="1">
      <c r="A52" s="151" t="s">
        <v>79</v>
      </c>
      <c r="B52" s="152" t="s">
        <v>47</v>
      </c>
      <c r="C52" s="159" t="s">
        <v>338</v>
      </c>
      <c r="D52" s="154" t="s">
        <v>41</v>
      </c>
      <c r="E52" s="705">
        <v>1801234000</v>
      </c>
      <c r="F52" s="710">
        <v>1643516000</v>
      </c>
      <c r="G52" s="710">
        <v>1064000</v>
      </c>
      <c r="H52" s="710">
        <v>144219000</v>
      </c>
      <c r="I52" s="710">
        <v>4589000</v>
      </c>
      <c r="J52" s="710">
        <v>0</v>
      </c>
      <c r="K52" s="710">
        <v>0</v>
      </c>
      <c r="L52" s="743">
        <v>7846000</v>
      </c>
      <c r="M52" s="144"/>
      <c r="N52" s="144"/>
    </row>
    <row r="53" spans="1:14" ht="18.95" customHeight="1">
      <c r="A53" s="151"/>
      <c r="B53" s="152"/>
      <c r="C53" s="153"/>
      <c r="D53" s="154" t="s">
        <v>42</v>
      </c>
      <c r="E53" s="705">
        <v>0</v>
      </c>
      <c r="F53" s="1165">
        <v>0</v>
      </c>
      <c r="G53" s="1165">
        <v>0</v>
      </c>
      <c r="H53" s="1165">
        <v>0</v>
      </c>
      <c r="I53" s="1165">
        <v>0</v>
      </c>
      <c r="J53" s="1165">
        <v>0</v>
      </c>
      <c r="K53" s="1165">
        <v>0</v>
      </c>
      <c r="L53" s="1166">
        <v>0</v>
      </c>
      <c r="M53" s="144"/>
      <c r="N53" s="144"/>
    </row>
    <row r="54" spans="1:14" ht="18.95" customHeight="1">
      <c r="A54" s="151"/>
      <c r="B54" s="152"/>
      <c r="C54" s="153"/>
      <c r="D54" s="154" t="s">
        <v>43</v>
      </c>
      <c r="E54" s="705">
        <v>267482227.15999997</v>
      </c>
      <c r="F54" s="1165">
        <v>246381599.24000001</v>
      </c>
      <c r="G54" s="1165">
        <v>125613.39000000001</v>
      </c>
      <c r="H54" s="1165">
        <v>20672218.799999982</v>
      </c>
      <c r="I54" s="1165">
        <v>0</v>
      </c>
      <c r="J54" s="1165">
        <v>0</v>
      </c>
      <c r="K54" s="1165">
        <v>0</v>
      </c>
      <c r="L54" s="1166">
        <v>302795.73</v>
      </c>
      <c r="M54" s="144"/>
      <c r="N54" s="144"/>
    </row>
    <row r="55" spans="1:14" ht="18.95" customHeight="1">
      <c r="A55" s="161" t="s">
        <v>4</v>
      </c>
      <c r="B55" s="152"/>
      <c r="C55" s="153"/>
      <c r="D55" s="154" t="s">
        <v>44</v>
      </c>
      <c r="E55" s="706">
        <v>0.14849943270002675</v>
      </c>
      <c r="F55" s="706">
        <v>0.14991128728895856</v>
      </c>
      <c r="G55" s="696">
        <v>0.11805769736842106</v>
      </c>
      <c r="H55" s="696">
        <v>0.14333908014894003</v>
      </c>
      <c r="I55" s="697">
        <v>0</v>
      </c>
      <c r="J55" s="696">
        <v>0</v>
      </c>
      <c r="K55" s="696">
        <v>0</v>
      </c>
      <c r="L55" s="698">
        <v>3.859236936018353E-2</v>
      </c>
      <c r="M55" s="144"/>
      <c r="N55" s="144"/>
    </row>
    <row r="56" spans="1:14" ht="18.95" customHeight="1">
      <c r="A56" s="155"/>
      <c r="B56" s="156"/>
      <c r="C56" s="153"/>
      <c r="D56" s="162" t="s">
        <v>45</v>
      </c>
      <c r="E56" s="699">
        <v>0</v>
      </c>
      <c r="F56" s="699">
        <v>0</v>
      </c>
      <c r="G56" s="699">
        <v>0</v>
      </c>
      <c r="H56" s="699">
        <v>0</v>
      </c>
      <c r="I56" s="699">
        <v>0</v>
      </c>
      <c r="J56" s="699">
        <v>0</v>
      </c>
      <c r="K56" s="699">
        <v>0</v>
      </c>
      <c r="L56" s="700">
        <v>0</v>
      </c>
      <c r="M56" s="144"/>
      <c r="N56" s="144"/>
    </row>
    <row r="57" spans="1:14" ht="18.95" customHeight="1">
      <c r="A57" s="151" t="s">
        <v>84</v>
      </c>
      <c r="B57" s="152" t="s">
        <v>47</v>
      </c>
      <c r="C57" s="159" t="s">
        <v>339</v>
      </c>
      <c r="D57" s="160" t="s">
        <v>41</v>
      </c>
      <c r="E57" s="705">
        <v>3997074000</v>
      </c>
      <c r="F57" s="710">
        <v>3659266000</v>
      </c>
      <c r="G57" s="710">
        <v>1494000</v>
      </c>
      <c r="H57" s="710">
        <v>279766000</v>
      </c>
      <c r="I57" s="710">
        <v>10928000</v>
      </c>
      <c r="J57" s="710">
        <v>0</v>
      </c>
      <c r="K57" s="710">
        <v>0</v>
      </c>
      <c r="L57" s="743">
        <v>45620000</v>
      </c>
      <c r="M57" s="144"/>
      <c r="N57" s="144"/>
    </row>
    <row r="58" spans="1:14" ht="18.95" customHeight="1">
      <c r="A58" s="151"/>
      <c r="B58" s="152"/>
      <c r="C58" s="153"/>
      <c r="D58" s="154" t="s">
        <v>42</v>
      </c>
      <c r="E58" s="705">
        <v>0</v>
      </c>
      <c r="F58" s="1165">
        <v>0</v>
      </c>
      <c r="G58" s="1165">
        <v>0</v>
      </c>
      <c r="H58" s="1165">
        <v>0</v>
      </c>
      <c r="I58" s="1165">
        <v>0</v>
      </c>
      <c r="J58" s="1165">
        <v>0</v>
      </c>
      <c r="K58" s="1165">
        <v>0</v>
      </c>
      <c r="L58" s="1166">
        <v>0</v>
      </c>
      <c r="M58" s="144"/>
      <c r="N58" s="144"/>
    </row>
    <row r="59" spans="1:14" ht="18.95" customHeight="1">
      <c r="A59" s="151"/>
      <c r="B59" s="152"/>
      <c r="C59" s="153"/>
      <c r="D59" s="154" t="s">
        <v>43</v>
      </c>
      <c r="E59" s="705">
        <v>699092882.08000004</v>
      </c>
      <c r="F59" s="1165">
        <v>652544282.63</v>
      </c>
      <c r="G59" s="1165">
        <v>95423.18</v>
      </c>
      <c r="H59" s="1165">
        <v>42336811.420000046</v>
      </c>
      <c r="I59" s="1165">
        <v>0</v>
      </c>
      <c r="J59" s="1165">
        <v>0</v>
      </c>
      <c r="K59" s="1165">
        <v>0</v>
      </c>
      <c r="L59" s="1166">
        <v>4116364.8499999996</v>
      </c>
      <c r="M59" s="144"/>
      <c r="N59" s="144"/>
    </row>
    <row r="60" spans="1:14" ht="18.95" customHeight="1">
      <c r="A60" s="161" t="s">
        <v>4</v>
      </c>
      <c r="B60" s="152"/>
      <c r="C60" s="153"/>
      <c r="D60" s="154" t="s">
        <v>44</v>
      </c>
      <c r="E60" s="706">
        <v>0.174901160719066</v>
      </c>
      <c r="F60" s="706">
        <v>0.17832655036009953</v>
      </c>
      <c r="G60" s="696">
        <v>6.3870937081659973E-2</v>
      </c>
      <c r="H60" s="696">
        <v>0.15132936604162067</v>
      </c>
      <c r="I60" s="697">
        <v>0</v>
      </c>
      <c r="J60" s="696">
        <v>0</v>
      </c>
      <c r="K60" s="696">
        <v>0</v>
      </c>
      <c r="L60" s="698">
        <v>9.0231583735203846E-2</v>
      </c>
      <c r="M60" s="144"/>
      <c r="N60" s="144"/>
    </row>
    <row r="61" spans="1:14" ht="18.95" customHeight="1">
      <c r="A61" s="155"/>
      <c r="B61" s="156"/>
      <c r="C61" s="153"/>
      <c r="D61" s="157" t="s">
        <v>45</v>
      </c>
      <c r="E61" s="699">
        <v>0</v>
      </c>
      <c r="F61" s="699">
        <v>0</v>
      </c>
      <c r="G61" s="699">
        <v>0</v>
      </c>
      <c r="H61" s="699">
        <v>0</v>
      </c>
      <c r="I61" s="699">
        <v>0</v>
      </c>
      <c r="J61" s="699">
        <v>0</v>
      </c>
      <c r="K61" s="699">
        <v>0</v>
      </c>
      <c r="L61" s="700">
        <v>0</v>
      </c>
      <c r="M61" s="144"/>
      <c r="N61" s="144"/>
    </row>
    <row r="62" spans="1:14" ht="18.95" customHeight="1">
      <c r="A62" s="151" t="s">
        <v>91</v>
      </c>
      <c r="B62" s="152" t="s">
        <v>47</v>
      </c>
      <c r="C62" s="159" t="s">
        <v>340</v>
      </c>
      <c r="D62" s="154" t="s">
        <v>41</v>
      </c>
      <c r="E62" s="705">
        <v>2141196000</v>
      </c>
      <c r="F62" s="710">
        <v>1870575000</v>
      </c>
      <c r="G62" s="710">
        <v>1024000</v>
      </c>
      <c r="H62" s="710">
        <v>217399000</v>
      </c>
      <c r="I62" s="710">
        <v>19081000</v>
      </c>
      <c r="J62" s="710">
        <v>0</v>
      </c>
      <c r="K62" s="710">
        <v>0</v>
      </c>
      <c r="L62" s="743">
        <v>33117000</v>
      </c>
      <c r="M62" s="144"/>
      <c r="N62" s="144"/>
    </row>
    <row r="63" spans="1:14" ht="18.95" customHeight="1">
      <c r="A63" s="151"/>
      <c r="B63" s="152"/>
      <c r="C63" s="153"/>
      <c r="D63" s="154" t="s">
        <v>42</v>
      </c>
      <c r="E63" s="705">
        <v>0</v>
      </c>
      <c r="F63" s="1165">
        <v>0</v>
      </c>
      <c r="G63" s="1165">
        <v>0</v>
      </c>
      <c r="H63" s="1165">
        <v>0</v>
      </c>
      <c r="I63" s="1165">
        <v>0</v>
      </c>
      <c r="J63" s="1165">
        <v>0</v>
      </c>
      <c r="K63" s="1165">
        <v>0</v>
      </c>
      <c r="L63" s="1166">
        <v>0</v>
      </c>
      <c r="M63" s="144"/>
      <c r="N63" s="144"/>
    </row>
    <row r="64" spans="1:14" ht="18.95" customHeight="1">
      <c r="A64" s="151"/>
      <c r="B64" s="152"/>
      <c r="C64" s="153"/>
      <c r="D64" s="154" t="s">
        <v>43</v>
      </c>
      <c r="E64" s="705">
        <v>382724316.41999996</v>
      </c>
      <c r="F64" s="1165">
        <v>345895526.51999998</v>
      </c>
      <c r="G64" s="1165">
        <v>111995.95</v>
      </c>
      <c r="H64" s="1165">
        <v>35166825.339999996</v>
      </c>
      <c r="I64" s="1165">
        <v>0</v>
      </c>
      <c r="J64" s="1165">
        <v>0</v>
      </c>
      <c r="K64" s="1165">
        <v>0</v>
      </c>
      <c r="L64" s="1166">
        <v>1549968.61</v>
      </c>
      <c r="M64" s="144"/>
      <c r="N64" s="144"/>
    </row>
    <row r="65" spans="1:14" ht="18.95" customHeight="1">
      <c r="A65" s="161" t="s">
        <v>4</v>
      </c>
      <c r="B65" s="152"/>
      <c r="C65" s="153"/>
      <c r="D65" s="154" t="s">
        <v>44</v>
      </c>
      <c r="E65" s="706">
        <v>0.1787432427577858</v>
      </c>
      <c r="F65" s="706">
        <v>0.18491401121045667</v>
      </c>
      <c r="G65" s="696">
        <v>0.10937104492187499</v>
      </c>
      <c r="H65" s="696">
        <v>0.16176167020087487</v>
      </c>
      <c r="I65" s="696">
        <v>0</v>
      </c>
      <c r="J65" s="696">
        <v>0</v>
      </c>
      <c r="K65" s="696">
        <v>0</v>
      </c>
      <c r="L65" s="698">
        <v>4.6802808527342456E-2</v>
      </c>
      <c r="M65" s="144"/>
      <c r="N65" s="144"/>
    </row>
    <row r="66" spans="1:14" ht="18.95" customHeight="1">
      <c r="A66" s="155"/>
      <c r="B66" s="156"/>
      <c r="C66" s="153"/>
      <c r="D66" s="157" t="s">
        <v>45</v>
      </c>
      <c r="E66" s="699">
        <v>0</v>
      </c>
      <c r="F66" s="699">
        <v>0</v>
      </c>
      <c r="G66" s="699">
        <v>0</v>
      </c>
      <c r="H66" s="699">
        <v>0</v>
      </c>
      <c r="I66" s="699">
        <v>0</v>
      </c>
      <c r="J66" s="699">
        <v>0</v>
      </c>
      <c r="K66" s="699">
        <v>0</v>
      </c>
      <c r="L66" s="700">
        <v>0</v>
      </c>
      <c r="M66" s="144"/>
      <c r="N66" s="144"/>
    </row>
    <row r="67" spans="1:14" ht="18.95" customHeight="1">
      <c r="A67" s="151" t="s">
        <v>96</v>
      </c>
      <c r="B67" s="152" t="s">
        <v>47</v>
      </c>
      <c r="C67" s="159" t="s">
        <v>341</v>
      </c>
      <c r="D67" s="160" t="s">
        <v>41</v>
      </c>
      <c r="E67" s="705">
        <v>4538122000</v>
      </c>
      <c r="F67" s="710">
        <v>4250255000</v>
      </c>
      <c r="G67" s="710">
        <v>1754000</v>
      </c>
      <c r="H67" s="710">
        <v>262052000</v>
      </c>
      <c r="I67" s="710">
        <v>12590000</v>
      </c>
      <c r="J67" s="710">
        <v>0</v>
      </c>
      <c r="K67" s="710">
        <v>0</v>
      </c>
      <c r="L67" s="743">
        <v>11471000</v>
      </c>
      <c r="M67" s="144"/>
      <c r="N67" s="144"/>
    </row>
    <row r="68" spans="1:14" ht="18.95" customHeight="1">
      <c r="A68" s="151"/>
      <c r="B68" s="152"/>
      <c r="C68" s="153"/>
      <c r="D68" s="154" t="s">
        <v>42</v>
      </c>
      <c r="E68" s="705">
        <v>0</v>
      </c>
      <c r="F68" s="1165">
        <v>0</v>
      </c>
      <c r="G68" s="1165">
        <v>0</v>
      </c>
      <c r="H68" s="1165">
        <v>0</v>
      </c>
      <c r="I68" s="1165">
        <v>0</v>
      </c>
      <c r="J68" s="1165">
        <v>0</v>
      </c>
      <c r="K68" s="1165">
        <v>0</v>
      </c>
      <c r="L68" s="1166">
        <v>0</v>
      </c>
      <c r="M68" s="144"/>
      <c r="N68" s="144"/>
    </row>
    <row r="69" spans="1:14" ht="18.95" customHeight="1">
      <c r="A69" s="161" t="s">
        <v>4</v>
      </c>
      <c r="B69" s="152"/>
      <c r="C69" s="153"/>
      <c r="D69" s="154" t="s">
        <v>43</v>
      </c>
      <c r="E69" s="705">
        <v>804541390.02999997</v>
      </c>
      <c r="F69" s="1165">
        <v>759995493.84000003</v>
      </c>
      <c r="G69" s="1165">
        <v>249265.58000000002</v>
      </c>
      <c r="H69" s="1165">
        <v>43436780.139999986</v>
      </c>
      <c r="I69" s="1165">
        <v>381264.54000000004</v>
      </c>
      <c r="J69" s="1165">
        <v>0</v>
      </c>
      <c r="K69" s="1165">
        <v>0</v>
      </c>
      <c r="L69" s="1166">
        <v>478585.93000000005</v>
      </c>
      <c r="M69" s="144"/>
      <c r="N69" s="144"/>
    </row>
    <row r="70" spans="1:14" ht="18.95" customHeight="1">
      <c r="A70" s="151"/>
      <c r="B70" s="152"/>
      <c r="C70" s="153"/>
      <c r="D70" s="154" t="s">
        <v>44</v>
      </c>
      <c r="E70" s="706">
        <v>0.17728509503049938</v>
      </c>
      <c r="F70" s="706">
        <v>0.17881174043439749</v>
      </c>
      <c r="G70" s="696">
        <v>0.14211264538198404</v>
      </c>
      <c r="H70" s="696">
        <v>0.16575633897089123</v>
      </c>
      <c r="I70" s="697">
        <v>3.0283124702144563E-2</v>
      </c>
      <c r="J70" s="696">
        <v>0</v>
      </c>
      <c r="K70" s="696">
        <v>0</v>
      </c>
      <c r="L70" s="698">
        <v>4.1721378258216375E-2</v>
      </c>
      <c r="M70" s="144"/>
      <c r="N70" s="144"/>
    </row>
    <row r="71" spans="1:14" ht="18.95" customHeight="1">
      <c r="A71" s="167" t="s">
        <v>4</v>
      </c>
      <c r="B71" s="168" t="s">
        <v>4</v>
      </c>
      <c r="C71" s="163"/>
      <c r="D71" s="162" t="s">
        <v>45</v>
      </c>
      <c r="E71" s="699">
        <v>0</v>
      </c>
      <c r="F71" s="699">
        <v>0</v>
      </c>
      <c r="G71" s="699">
        <v>0</v>
      </c>
      <c r="H71" s="699">
        <v>0</v>
      </c>
      <c r="I71" s="699">
        <v>0</v>
      </c>
      <c r="J71" s="699">
        <v>0</v>
      </c>
      <c r="K71" s="699">
        <v>0</v>
      </c>
      <c r="L71" s="700">
        <v>0</v>
      </c>
      <c r="M71" s="144"/>
      <c r="N71" s="144"/>
    </row>
    <row r="72" spans="1:14" ht="18.95" customHeight="1">
      <c r="A72" s="164" t="s">
        <v>101</v>
      </c>
      <c r="B72" s="165" t="s">
        <v>47</v>
      </c>
      <c r="C72" s="159" t="s">
        <v>342</v>
      </c>
      <c r="D72" s="166" t="s">
        <v>41</v>
      </c>
      <c r="E72" s="707">
        <v>7756398000</v>
      </c>
      <c r="F72" s="710">
        <v>7332107000</v>
      </c>
      <c r="G72" s="710">
        <v>2373000</v>
      </c>
      <c r="H72" s="710">
        <v>385849000</v>
      </c>
      <c r="I72" s="710">
        <v>11694000</v>
      </c>
      <c r="J72" s="710">
        <v>0</v>
      </c>
      <c r="K72" s="710">
        <v>0</v>
      </c>
      <c r="L72" s="743">
        <v>24375000</v>
      </c>
      <c r="M72" s="144"/>
      <c r="N72" s="144"/>
    </row>
    <row r="73" spans="1:14" ht="18.95" customHeight="1">
      <c r="A73" s="151"/>
      <c r="B73" s="152"/>
      <c r="C73" s="153"/>
      <c r="D73" s="154" t="s">
        <v>42</v>
      </c>
      <c r="E73" s="708">
        <v>0</v>
      </c>
      <c r="F73" s="1165">
        <v>0</v>
      </c>
      <c r="G73" s="1165">
        <v>0</v>
      </c>
      <c r="H73" s="1165">
        <v>0</v>
      </c>
      <c r="I73" s="1165">
        <v>0</v>
      </c>
      <c r="J73" s="1165">
        <v>0</v>
      </c>
      <c r="K73" s="1165">
        <v>0</v>
      </c>
      <c r="L73" s="1166">
        <v>0</v>
      </c>
      <c r="M73" s="144"/>
      <c r="N73" s="144"/>
    </row>
    <row r="74" spans="1:14" ht="18.95" customHeight="1">
      <c r="A74" s="151"/>
      <c r="B74" s="152"/>
      <c r="C74" s="153"/>
      <c r="D74" s="154" t="s">
        <v>43</v>
      </c>
      <c r="E74" s="708">
        <v>1282236030.9399996</v>
      </c>
      <c r="F74" s="1165">
        <v>1214153336.4299998</v>
      </c>
      <c r="G74" s="1165">
        <v>223713.54999999996</v>
      </c>
      <c r="H74" s="1165">
        <v>66488681.859999977</v>
      </c>
      <c r="I74" s="1165">
        <v>0</v>
      </c>
      <c r="J74" s="1165">
        <v>0</v>
      </c>
      <c r="K74" s="1165">
        <v>0</v>
      </c>
      <c r="L74" s="1166">
        <v>1370299.1000000003</v>
      </c>
      <c r="M74" s="144"/>
      <c r="N74" s="144"/>
    </row>
    <row r="75" spans="1:14" ht="18.95" customHeight="1">
      <c r="A75" s="151"/>
      <c r="B75" s="152"/>
      <c r="C75" s="153"/>
      <c r="D75" s="154" t="s">
        <v>44</v>
      </c>
      <c r="E75" s="706">
        <v>0.16531333628573464</v>
      </c>
      <c r="F75" s="706">
        <v>0.1655940559009845</v>
      </c>
      <c r="G75" s="696">
        <v>9.4274568057311409E-2</v>
      </c>
      <c r="H75" s="696">
        <v>0.17231788046619267</v>
      </c>
      <c r="I75" s="696">
        <v>0</v>
      </c>
      <c r="J75" s="696">
        <v>0</v>
      </c>
      <c r="K75" s="696">
        <v>0</v>
      </c>
      <c r="L75" s="698">
        <v>5.6217398974358991E-2</v>
      </c>
      <c r="M75" s="144"/>
      <c r="N75" s="144"/>
    </row>
    <row r="76" spans="1:14" ht="18.95" customHeight="1">
      <c r="A76" s="167" t="s">
        <v>4</v>
      </c>
      <c r="B76" s="168" t="s">
        <v>4</v>
      </c>
      <c r="C76" s="153"/>
      <c r="D76" s="162" t="s">
        <v>45</v>
      </c>
      <c r="E76" s="699">
        <v>0</v>
      </c>
      <c r="F76" s="699">
        <v>0</v>
      </c>
      <c r="G76" s="699">
        <v>0</v>
      </c>
      <c r="H76" s="699">
        <v>0</v>
      </c>
      <c r="I76" s="699">
        <v>0</v>
      </c>
      <c r="J76" s="699">
        <v>0</v>
      </c>
      <c r="K76" s="699">
        <v>0</v>
      </c>
      <c r="L76" s="700">
        <v>0</v>
      </c>
      <c r="M76" s="144"/>
      <c r="N76" s="144"/>
    </row>
    <row r="77" spans="1:14" ht="18.95" customHeight="1">
      <c r="A77" s="151" t="s">
        <v>106</v>
      </c>
      <c r="B77" s="152" t="s">
        <v>47</v>
      </c>
      <c r="C77" s="159" t="s">
        <v>343</v>
      </c>
      <c r="D77" s="160" t="s">
        <v>41</v>
      </c>
      <c r="E77" s="707">
        <v>2259740000</v>
      </c>
      <c r="F77" s="710">
        <v>2055140000</v>
      </c>
      <c r="G77" s="710">
        <v>1095000</v>
      </c>
      <c r="H77" s="710">
        <v>180949000</v>
      </c>
      <c r="I77" s="710">
        <v>7378000</v>
      </c>
      <c r="J77" s="710">
        <v>0</v>
      </c>
      <c r="K77" s="710">
        <v>0</v>
      </c>
      <c r="L77" s="743">
        <v>15178000</v>
      </c>
      <c r="M77" s="144"/>
      <c r="N77" s="144"/>
    </row>
    <row r="78" spans="1:14" ht="18.95" customHeight="1">
      <c r="A78" s="151"/>
      <c r="B78" s="152"/>
      <c r="C78" s="153"/>
      <c r="D78" s="154" t="s">
        <v>42</v>
      </c>
      <c r="E78" s="708">
        <v>0</v>
      </c>
      <c r="F78" s="1165">
        <v>0</v>
      </c>
      <c r="G78" s="1165">
        <v>0</v>
      </c>
      <c r="H78" s="1165">
        <v>0</v>
      </c>
      <c r="I78" s="1165">
        <v>0</v>
      </c>
      <c r="J78" s="1165">
        <v>0</v>
      </c>
      <c r="K78" s="1165">
        <v>0</v>
      </c>
      <c r="L78" s="1166">
        <v>0</v>
      </c>
      <c r="M78" s="144"/>
      <c r="N78" s="144"/>
    </row>
    <row r="79" spans="1:14" ht="18.95" customHeight="1">
      <c r="A79" s="151"/>
      <c r="B79" s="152"/>
      <c r="C79" s="153"/>
      <c r="D79" s="154" t="s">
        <v>43</v>
      </c>
      <c r="E79" s="708">
        <v>396261934.95000005</v>
      </c>
      <c r="F79" s="1165">
        <v>366607638.81</v>
      </c>
      <c r="G79" s="1165">
        <v>86113.819999999992</v>
      </c>
      <c r="H79" s="1165">
        <v>28092487.100000013</v>
      </c>
      <c r="I79" s="1165">
        <v>4612.5</v>
      </c>
      <c r="J79" s="1165">
        <v>0</v>
      </c>
      <c r="K79" s="1165">
        <v>0</v>
      </c>
      <c r="L79" s="1166">
        <v>1471082.72</v>
      </c>
      <c r="M79" s="144"/>
      <c r="N79" s="144"/>
    </row>
    <row r="80" spans="1:14" ht="18.95" customHeight="1">
      <c r="A80" s="161" t="s">
        <v>4</v>
      </c>
      <c r="B80" s="152"/>
      <c r="C80" s="153"/>
      <c r="D80" s="154" t="s">
        <v>44</v>
      </c>
      <c r="E80" s="706">
        <v>0.17535731320859924</v>
      </c>
      <c r="F80" s="706">
        <v>0.1783857249676421</v>
      </c>
      <c r="G80" s="696">
        <v>7.8642757990867576E-2</v>
      </c>
      <c r="H80" s="696">
        <v>0.15525085576598938</v>
      </c>
      <c r="I80" s="697">
        <v>6.2516942260775279E-4</v>
      </c>
      <c r="J80" s="696">
        <v>0</v>
      </c>
      <c r="K80" s="696">
        <v>0</v>
      </c>
      <c r="L80" s="698">
        <v>9.6922039794439321E-2</v>
      </c>
      <c r="M80" s="144"/>
      <c r="N80" s="144"/>
    </row>
    <row r="81" spans="1:14" ht="18.95" customHeight="1">
      <c r="A81" s="155"/>
      <c r="B81" s="156"/>
      <c r="C81" s="153"/>
      <c r="D81" s="157" t="s">
        <v>45</v>
      </c>
      <c r="E81" s="699">
        <v>0</v>
      </c>
      <c r="F81" s="699">
        <v>0</v>
      </c>
      <c r="G81" s="699">
        <v>0</v>
      </c>
      <c r="H81" s="699">
        <v>0</v>
      </c>
      <c r="I81" s="699">
        <v>0</v>
      </c>
      <c r="J81" s="699">
        <v>0</v>
      </c>
      <c r="K81" s="699">
        <v>0</v>
      </c>
      <c r="L81" s="700">
        <v>0</v>
      </c>
      <c r="M81" s="144"/>
      <c r="N81" s="144"/>
    </row>
    <row r="82" spans="1:14" ht="18.95" customHeight="1">
      <c r="A82" s="151" t="s">
        <v>110</v>
      </c>
      <c r="B82" s="152" t="s">
        <v>47</v>
      </c>
      <c r="C82" s="159" t="s">
        <v>344</v>
      </c>
      <c r="D82" s="154" t="s">
        <v>41</v>
      </c>
      <c r="E82" s="709">
        <v>2966537000</v>
      </c>
      <c r="F82" s="710">
        <v>2708575000</v>
      </c>
      <c r="G82" s="710">
        <v>1374000</v>
      </c>
      <c r="H82" s="710">
        <v>239809000</v>
      </c>
      <c r="I82" s="710">
        <v>8949000</v>
      </c>
      <c r="J82" s="710">
        <v>0</v>
      </c>
      <c r="K82" s="710">
        <v>0</v>
      </c>
      <c r="L82" s="743">
        <v>7830000</v>
      </c>
      <c r="M82" s="144"/>
      <c r="N82" s="144"/>
    </row>
    <row r="83" spans="1:14" ht="18.95" customHeight="1">
      <c r="A83" s="151"/>
      <c r="B83" s="152"/>
      <c r="C83" s="153"/>
      <c r="D83" s="154" t="s">
        <v>42</v>
      </c>
      <c r="E83" s="709">
        <v>0</v>
      </c>
      <c r="F83" s="1165">
        <v>0</v>
      </c>
      <c r="G83" s="1165">
        <v>0</v>
      </c>
      <c r="H83" s="1165">
        <v>0</v>
      </c>
      <c r="I83" s="1165">
        <v>0</v>
      </c>
      <c r="J83" s="1165">
        <v>0</v>
      </c>
      <c r="K83" s="1165">
        <v>0</v>
      </c>
      <c r="L83" s="1166">
        <v>0</v>
      </c>
      <c r="M83" s="144"/>
      <c r="N83" s="144"/>
    </row>
    <row r="84" spans="1:14" ht="18.95" customHeight="1">
      <c r="A84" s="151"/>
      <c r="B84" s="152"/>
      <c r="C84" s="153"/>
      <c r="D84" s="154" t="s">
        <v>43</v>
      </c>
      <c r="E84" s="709">
        <v>509252772.85999995</v>
      </c>
      <c r="F84" s="1165">
        <v>468754379.51999998</v>
      </c>
      <c r="G84" s="1165">
        <v>108983.76999999999</v>
      </c>
      <c r="H84" s="1165">
        <v>37115869.29999999</v>
      </c>
      <c r="I84" s="1165">
        <v>56071.33</v>
      </c>
      <c r="J84" s="1165">
        <v>0</v>
      </c>
      <c r="K84" s="1165">
        <v>0</v>
      </c>
      <c r="L84" s="1166">
        <v>3217468.9400000004</v>
      </c>
      <c r="M84" s="144"/>
      <c r="N84" s="144"/>
    </row>
    <row r="85" spans="1:14" ht="18.95" customHeight="1">
      <c r="A85" s="161" t="s">
        <v>4</v>
      </c>
      <c r="B85" s="152"/>
      <c r="C85" s="153"/>
      <c r="D85" s="154" t="s">
        <v>44</v>
      </c>
      <c r="E85" s="706">
        <v>0.17166574118576641</v>
      </c>
      <c r="F85" s="706">
        <v>0.17306309757713925</v>
      </c>
      <c r="G85" s="696">
        <v>7.9318609898107711E-2</v>
      </c>
      <c r="H85" s="696">
        <v>0.15477262863362087</v>
      </c>
      <c r="I85" s="696">
        <v>6.2656531456028609E-3</v>
      </c>
      <c r="J85" s="696">
        <v>0</v>
      </c>
      <c r="K85" s="696">
        <v>0</v>
      </c>
      <c r="L85" s="698">
        <v>0.4109155734355045</v>
      </c>
      <c r="M85" s="144"/>
      <c r="N85" s="144"/>
    </row>
    <row r="86" spans="1:14" ht="18.95" customHeight="1">
      <c r="A86" s="155"/>
      <c r="B86" s="156"/>
      <c r="C86" s="153"/>
      <c r="D86" s="162" t="s">
        <v>45</v>
      </c>
      <c r="E86" s="699">
        <v>0</v>
      </c>
      <c r="F86" s="699">
        <v>0</v>
      </c>
      <c r="G86" s="699">
        <v>0</v>
      </c>
      <c r="H86" s="699">
        <v>0</v>
      </c>
      <c r="I86" s="699">
        <v>0</v>
      </c>
      <c r="J86" s="699">
        <v>0</v>
      </c>
      <c r="K86" s="699">
        <v>0</v>
      </c>
      <c r="L86" s="700">
        <v>0</v>
      </c>
      <c r="M86" s="144"/>
      <c r="N86" s="144"/>
    </row>
    <row r="87" spans="1:14" ht="18.95" customHeight="1">
      <c r="A87" s="151" t="s">
        <v>114</v>
      </c>
      <c r="B87" s="152" t="s">
        <v>47</v>
      </c>
      <c r="C87" s="159" t="s">
        <v>345</v>
      </c>
      <c r="D87" s="160" t="s">
        <v>41</v>
      </c>
      <c r="E87" s="707">
        <v>6326919000</v>
      </c>
      <c r="F87" s="710">
        <v>5861605000</v>
      </c>
      <c r="G87" s="710">
        <v>3138000</v>
      </c>
      <c r="H87" s="710">
        <v>440985000</v>
      </c>
      <c r="I87" s="710">
        <v>12521000</v>
      </c>
      <c r="J87" s="710">
        <v>0</v>
      </c>
      <c r="K87" s="710">
        <v>0</v>
      </c>
      <c r="L87" s="743">
        <v>8670000</v>
      </c>
      <c r="M87" s="144"/>
      <c r="N87" s="144"/>
    </row>
    <row r="88" spans="1:14" ht="18.95" customHeight="1">
      <c r="A88" s="151"/>
      <c r="B88" s="152"/>
      <c r="C88" s="153"/>
      <c r="D88" s="154" t="s">
        <v>42</v>
      </c>
      <c r="E88" s="708">
        <v>0</v>
      </c>
      <c r="F88" s="1165">
        <v>0</v>
      </c>
      <c r="G88" s="1165">
        <v>0</v>
      </c>
      <c r="H88" s="1165">
        <v>0</v>
      </c>
      <c r="I88" s="1165">
        <v>0</v>
      </c>
      <c r="J88" s="1165">
        <v>0</v>
      </c>
      <c r="K88" s="1165">
        <v>0</v>
      </c>
      <c r="L88" s="1166">
        <v>0</v>
      </c>
      <c r="M88" s="144"/>
      <c r="N88" s="144"/>
    </row>
    <row r="89" spans="1:14" ht="18.95" customHeight="1">
      <c r="A89" s="151"/>
      <c r="B89" s="152"/>
      <c r="C89" s="153"/>
      <c r="D89" s="154" t="s">
        <v>43</v>
      </c>
      <c r="E89" s="708">
        <v>1156790388.55</v>
      </c>
      <c r="F89" s="1165">
        <v>1072737935.88</v>
      </c>
      <c r="G89" s="1165">
        <v>281725.78000000003</v>
      </c>
      <c r="H89" s="1165">
        <v>81317899.219999894</v>
      </c>
      <c r="I89" s="1165">
        <v>736770</v>
      </c>
      <c r="J89" s="1165">
        <v>0</v>
      </c>
      <c r="K89" s="1165">
        <v>0</v>
      </c>
      <c r="L89" s="1166">
        <v>1716057.6700000002</v>
      </c>
      <c r="M89" s="144"/>
      <c r="N89" s="144"/>
    </row>
    <row r="90" spans="1:14" ht="18.95" customHeight="1">
      <c r="A90" s="161" t="s">
        <v>4</v>
      </c>
      <c r="B90" s="152"/>
      <c r="C90" s="153"/>
      <c r="D90" s="154" t="s">
        <v>44</v>
      </c>
      <c r="E90" s="706">
        <v>0.18283628865013127</v>
      </c>
      <c r="F90" s="706">
        <v>0.18301095619373875</v>
      </c>
      <c r="G90" s="696">
        <v>8.9778769917144688E-2</v>
      </c>
      <c r="H90" s="696">
        <v>0.18440060142635212</v>
      </c>
      <c r="I90" s="696">
        <v>5.8842744189761202E-2</v>
      </c>
      <c r="J90" s="696">
        <v>0</v>
      </c>
      <c r="K90" s="696">
        <v>0</v>
      </c>
      <c r="L90" s="698">
        <v>0.19793052710495965</v>
      </c>
      <c r="M90" s="144"/>
      <c r="N90" s="144"/>
    </row>
    <row r="91" spans="1:14" ht="18.95" customHeight="1">
      <c r="A91" s="155"/>
      <c r="B91" s="156"/>
      <c r="C91" s="153"/>
      <c r="D91" s="157" t="s">
        <v>45</v>
      </c>
      <c r="E91" s="699">
        <v>0</v>
      </c>
      <c r="F91" s="699">
        <v>0</v>
      </c>
      <c r="G91" s="699">
        <v>0</v>
      </c>
      <c r="H91" s="699">
        <v>0</v>
      </c>
      <c r="I91" s="699">
        <v>0</v>
      </c>
      <c r="J91" s="699">
        <v>0</v>
      </c>
      <c r="K91" s="699">
        <v>0</v>
      </c>
      <c r="L91" s="700">
        <v>0</v>
      </c>
      <c r="M91" s="144"/>
      <c r="N91" s="144"/>
    </row>
    <row r="92" spans="1:14" ht="18.95" customHeight="1">
      <c r="A92" s="151" t="s">
        <v>118</v>
      </c>
      <c r="B92" s="152" t="s">
        <v>47</v>
      </c>
      <c r="C92" s="159" t="s">
        <v>346</v>
      </c>
      <c r="D92" s="154" t="s">
        <v>41</v>
      </c>
      <c r="E92" s="709">
        <v>3373485000</v>
      </c>
      <c r="F92" s="710">
        <v>3126080000</v>
      </c>
      <c r="G92" s="710">
        <v>1171000</v>
      </c>
      <c r="H92" s="710">
        <v>230342000</v>
      </c>
      <c r="I92" s="710">
        <v>7194000</v>
      </c>
      <c r="J92" s="710">
        <v>0</v>
      </c>
      <c r="K92" s="710">
        <v>0</v>
      </c>
      <c r="L92" s="743">
        <v>8698000</v>
      </c>
      <c r="M92" s="144"/>
      <c r="N92" s="144"/>
    </row>
    <row r="93" spans="1:14" ht="18.95" customHeight="1">
      <c r="A93" s="151"/>
      <c r="B93" s="152"/>
      <c r="C93" s="169"/>
      <c r="D93" s="154" t="s">
        <v>42</v>
      </c>
      <c r="E93" s="709">
        <v>0</v>
      </c>
      <c r="F93" s="1165">
        <v>0</v>
      </c>
      <c r="G93" s="1165">
        <v>0</v>
      </c>
      <c r="H93" s="1165">
        <v>0</v>
      </c>
      <c r="I93" s="1165">
        <v>0</v>
      </c>
      <c r="J93" s="1165">
        <v>0</v>
      </c>
      <c r="K93" s="1165">
        <v>0</v>
      </c>
      <c r="L93" s="1166">
        <v>0</v>
      </c>
      <c r="M93" s="144"/>
      <c r="N93" s="144"/>
    </row>
    <row r="94" spans="1:14" ht="18.95" customHeight="1">
      <c r="A94" s="151"/>
      <c r="B94" s="152"/>
      <c r="C94" s="169"/>
      <c r="D94" s="154" t="s">
        <v>43</v>
      </c>
      <c r="E94" s="709">
        <v>529774140.99000007</v>
      </c>
      <c r="F94" s="1165">
        <v>485875678.57999998</v>
      </c>
      <c r="G94" s="1165">
        <v>169264.72999999998</v>
      </c>
      <c r="H94" s="1165">
        <v>42048103.250000052</v>
      </c>
      <c r="I94" s="1165">
        <v>119251.51999999999</v>
      </c>
      <c r="J94" s="1165">
        <v>0</v>
      </c>
      <c r="K94" s="1165">
        <v>0</v>
      </c>
      <c r="L94" s="1166">
        <v>1561842.9099999997</v>
      </c>
      <c r="M94" s="144"/>
      <c r="N94" s="144"/>
    </row>
    <row r="95" spans="1:14" ht="18.95" customHeight="1">
      <c r="A95" s="161" t="s">
        <v>4</v>
      </c>
      <c r="B95" s="152"/>
      <c r="C95" s="170" t="s">
        <v>4</v>
      </c>
      <c r="D95" s="154" t="s">
        <v>44</v>
      </c>
      <c r="E95" s="706">
        <v>0.15704060963365779</v>
      </c>
      <c r="F95" s="706">
        <v>0.15542650174659636</v>
      </c>
      <c r="G95" s="696">
        <v>0.14454716481639623</v>
      </c>
      <c r="H95" s="696">
        <v>0.18254640165493072</v>
      </c>
      <c r="I95" s="696">
        <v>1.657652488184598E-2</v>
      </c>
      <c r="J95" s="696">
        <v>0</v>
      </c>
      <c r="K95" s="696">
        <v>0</v>
      </c>
      <c r="L95" s="698">
        <v>0.17956345251782016</v>
      </c>
      <c r="M95" s="144"/>
      <c r="N95" s="144"/>
    </row>
    <row r="96" spans="1:14" ht="18.95" customHeight="1">
      <c r="A96" s="155"/>
      <c r="B96" s="156"/>
      <c r="C96" s="171"/>
      <c r="D96" s="162" t="s">
        <v>45</v>
      </c>
      <c r="E96" s="699">
        <v>0</v>
      </c>
      <c r="F96" s="699">
        <v>0</v>
      </c>
      <c r="G96" s="699">
        <v>0</v>
      </c>
      <c r="H96" s="699">
        <v>0</v>
      </c>
      <c r="I96" s="699">
        <v>0</v>
      </c>
      <c r="J96" s="699">
        <v>0</v>
      </c>
      <c r="K96" s="699">
        <v>0</v>
      </c>
      <c r="L96" s="700">
        <v>0</v>
      </c>
      <c r="M96" s="144"/>
      <c r="N96" s="144"/>
    </row>
    <row r="97" spans="1:12" ht="27" customHeight="1">
      <c r="A97" s="673"/>
      <c r="E97" s="172"/>
      <c r="F97" s="172"/>
      <c r="G97" s="172"/>
      <c r="H97" s="172"/>
      <c r="I97" s="172"/>
      <c r="J97" s="172"/>
      <c r="K97" s="172"/>
      <c r="L97" s="172"/>
    </row>
    <row r="98" spans="1:12" ht="18" customHeight="1">
      <c r="A98" s="1581"/>
      <c r="B98" s="1581"/>
      <c r="C98" s="1581"/>
      <c r="D98" s="1581"/>
      <c r="E98" s="1581"/>
      <c r="F98" s="1581"/>
      <c r="G98" s="1581"/>
      <c r="H98" s="1581"/>
      <c r="I98" s="1581"/>
      <c r="J98" s="1581"/>
      <c r="K98" s="1581"/>
      <c r="L98" s="1581"/>
    </row>
    <row r="99" spans="1:12" ht="18">
      <c r="E99" s="172"/>
      <c r="F99" s="172"/>
      <c r="G99" s="172"/>
      <c r="H99" s="172"/>
      <c r="I99" s="172"/>
      <c r="J99" s="172"/>
      <c r="K99" s="172"/>
      <c r="L99" s="172"/>
    </row>
    <row r="100" spans="1:12">
      <c r="G100" s="158"/>
      <c r="H100" s="1040"/>
      <c r="I100" s="1041"/>
      <c r="J100" s="158"/>
    </row>
  </sheetData>
  <mergeCells count="1">
    <mergeCell ref="A98:L98"/>
  </mergeCells>
  <printOptions horizontalCentered="1"/>
  <pageMargins left="0.70866141732283472" right="0.70866141732283472" top="0.62992125984251968" bottom="0.19685039370078741" header="0.43307086614173229" footer="0"/>
  <pageSetup paperSize="9" scale="73" firstPageNumber="43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L75"/>
  <sheetViews>
    <sheetView showGridLines="0" zoomScale="80" zoomScaleNormal="80" workbookViewId="0">
      <selection activeCell="P32" sqref="P32"/>
    </sheetView>
  </sheetViews>
  <sheetFormatPr defaultColWidth="5.140625" defaultRowHeight="15"/>
  <cols>
    <col min="1" max="1" width="5.140625" style="332" customWidth="1"/>
    <col min="2" max="2" width="2.5703125" style="332" customWidth="1"/>
    <col min="3" max="3" width="58.5703125" style="332" customWidth="1"/>
    <col min="4" max="4" width="19.85546875" style="332" customWidth="1"/>
    <col min="5" max="5" width="2.28515625" style="332" customWidth="1"/>
    <col min="6" max="7" width="20.85546875" style="332" customWidth="1"/>
    <col min="8" max="9" width="20.7109375" style="332" customWidth="1"/>
    <col min="10" max="10" width="5.85546875" style="332" customWidth="1"/>
    <col min="11" max="11" width="13.140625" style="332" bestFit="1" customWidth="1"/>
    <col min="12" max="14" width="12.5703125" style="332" customWidth="1"/>
    <col min="15" max="15" width="15.5703125" style="332" bestFit="1" customWidth="1"/>
    <col min="16" max="16" width="12.5703125" style="332" customWidth="1"/>
    <col min="17" max="17" width="22.85546875" style="332" customWidth="1"/>
    <col min="18" max="246" width="12.5703125" style="332" customWidth="1"/>
    <col min="247" max="255" width="5.140625" style="332"/>
    <col min="256" max="256" width="5.140625" style="332" customWidth="1"/>
    <col min="257" max="257" width="2.5703125" style="332" customWidth="1"/>
    <col min="258" max="258" width="58.5703125" style="332" customWidth="1"/>
    <col min="259" max="259" width="19.85546875" style="332" customWidth="1"/>
    <col min="260" max="260" width="2.28515625" style="332" customWidth="1"/>
    <col min="261" max="262" width="20.85546875" style="332" customWidth="1"/>
    <col min="263" max="264" width="20.7109375" style="332" customWidth="1"/>
    <col min="265" max="265" width="5.85546875" style="332" customWidth="1"/>
    <col min="266" max="502" width="12.5703125" style="332" customWidth="1"/>
    <col min="503" max="511" width="5.140625" style="332"/>
    <col min="512" max="512" width="5.140625" style="332" customWidth="1"/>
    <col min="513" max="513" width="2.5703125" style="332" customWidth="1"/>
    <col min="514" max="514" width="58.5703125" style="332" customWidth="1"/>
    <col min="515" max="515" width="19.85546875" style="332" customWidth="1"/>
    <col min="516" max="516" width="2.28515625" style="332" customWidth="1"/>
    <col min="517" max="518" width="20.85546875" style="332" customWidth="1"/>
    <col min="519" max="520" width="20.7109375" style="332" customWidth="1"/>
    <col min="521" max="521" width="5.85546875" style="332" customWidth="1"/>
    <col min="522" max="758" width="12.5703125" style="332" customWidth="1"/>
    <col min="759" max="767" width="5.140625" style="332"/>
    <col min="768" max="768" width="5.140625" style="332" customWidth="1"/>
    <col min="769" max="769" width="2.5703125" style="332" customWidth="1"/>
    <col min="770" max="770" width="58.5703125" style="332" customWidth="1"/>
    <col min="771" max="771" width="19.85546875" style="332" customWidth="1"/>
    <col min="772" max="772" width="2.28515625" style="332" customWidth="1"/>
    <col min="773" max="774" width="20.85546875" style="332" customWidth="1"/>
    <col min="775" max="776" width="20.7109375" style="332" customWidth="1"/>
    <col min="777" max="777" width="5.85546875" style="332" customWidth="1"/>
    <col min="778" max="1014" width="12.5703125" style="332" customWidth="1"/>
    <col min="1015" max="1023" width="5.140625" style="332"/>
    <col min="1024" max="1024" width="5.140625" style="332" customWidth="1"/>
    <col min="1025" max="1025" width="2.5703125" style="332" customWidth="1"/>
    <col min="1026" max="1026" width="58.5703125" style="332" customWidth="1"/>
    <col min="1027" max="1027" width="19.85546875" style="332" customWidth="1"/>
    <col min="1028" max="1028" width="2.28515625" style="332" customWidth="1"/>
    <col min="1029" max="1030" width="20.85546875" style="332" customWidth="1"/>
    <col min="1031" max="1032" width="20.7109375" style="332" customWidth="1"/>
    <col min="1033" max="1033" width="5.85546875" style="332" customWidth="1"/>
    <col min="1034" max="1270" width="12.5703125" style="332" customWidth="1"/>
    <col min="1271" max="1279" width="5.140625" style="332"/>
    <col min="1280" max="1280" width="5.140625" style="332" customWidth="1"/>
    <col min="1281" max="1281" width="2.5703125" style="332" customWidth="1"/>
    <col min="1282" max="1282" width="58.5703125" style="332" customWidth="1"/>
    <col min="1283" max="1283" width="19.85546875" style="332" customWidth="1"/>
    <col min="1284" max="1284" width="2.28515625" style="332" customWidth="1"/>
    <col min="1285" max="1286" width="20.85546875" style="332" customWidth="1"/>
    <col min="1287" max="1288" width="20.7109375" style="332" customWidth="1"/>
    <col min="1289" max="1289" width="5.85546875" style="332" customWidth="1"/>
    <col min="1290" max="1526" width="12.5703125" style="332" customWidth="1"/>
    <col min="1527" max="1535" width="5.140625" style="332"/>
    <col min="1536" max="1536" width="5.140625" style="332" customWidth="1"/>
    <col min="1537" max="1537" width="2.5703125" style="332" customWidth="1"/>
    <col min="1538" max="1538" width="58.5703125" style="332" customWidth="1"/>
    <col min="1539" max="1539" width="19.85546875" style="332" customWidth="1"/>
    <col min="1540" max="1540" width="2.28515625" style="332" customWidth="1"/>
    <col min="1541" max="1542" width="20.85546875" style="332" customWidth="1"/>
    <col min="1543" max="1544" width="20.7109375" style="332" customWidth="1"/>
    <col min="1545" max="1545" width="5.85546875" style="332" customWidth="1"/>
    <col min="1546" max="1782" width="12.5703125" style="332" customWidth="1"/>
    <col min="1783" max="1791" width="5.140625" style="332"/>
    <col min="1792" max="1792" width="5.140625" style="332" customWidth="1"/>
    <col min="1793" max="1793" width="2.5703125" style="332" customWidth="1"/>
    <col min="1794" max="1794" width="58.5703125" style="332" customWidth="1"/>
    <col min="1795" max="1795" width="19.85546875" style="332" customWidth="1"/>
    <col min="1796" max="1796" width="2.28515625" style="332" customWidth="1"/>
    <col min="1797" max="1798" width="20.85546875" style="332" customWidth="1"/>
    <col min="1799" max="1800" width="20.7109375" style="332" customWidth="1"/>
    <col min="1801" max="1801" width="5.85546875" style="332" customWidth="1"/>
    <col min="1802" max="2038" width="12.5703125" style="332" customWidth="1"/>
    <col min="2039" max="2047" width="5.140625" style="332"/>
    <col min="2048" max="2048" width="5.140625" style="332" customWidth="1"/>
    <col min="2049" max="2049" width="2.5703125" style="332" customWidth="1"/>
    <col min="2050" max="2050" width="58.5703125" style="332" customWidth="1"/>
    <col min="2051" max="2051" width="19.85546875" style="332" customWidth="1"/>
    <col min="2052" max="2052" width="2.28515625" style="332" customWidth="1"/>
    <col min="2053" max="2054" width="20.85546875" style="332" customWidth="1"/>
    <col min="2055" max="2056" width="20.7109375" style="332" customWidth="1"/>
    <col min="2057" max="2057" width="5.85546875" style="332" customWidth="1"/>
    <col min="2058" max="2294" width="12.5703125" style="332" customWidth="1"/>
    <col min="2295" max="2303" width="5.140625" style="332"/>
    <col min="2304" max="2304" width="5.140625" style="332" customWidth="1"/>
    <col min="2305" max="2305" width="2.5703125" style="332" customWidth="1"/>
    <col min="2306" max="2306" width="58.5703125" style="332" customWidth="1"/>
    <col min="2307" max="2307" width="19.85546875" style="332" customWidth="1"/>
    <col min="2308" max="2308" width="2.28515625" style="332" customWidth="1"/>
    <col min="2309" max="2310" width="20.85546875" style="332" customWidth="1"/>
    <col min="2311" max="2312" width="20.7109375" style="332" customWidth="1"/>
    <col min="2313" max="2313" width="5.85546875" style="332" customWidth="1"/>
    <col min="2314" max="2550" width="12.5703125" style="332" customWidth="1"/>
    <col min="2551" max="2559" width="5.140625" style="332"/>
    <col min="2560" max="2560" width="5.140625" style="332" customWidth="1"/>
    <col min="2561" max="2561" width="2.5703125" style="332" customWidth="1"/>
    <col min="2562" max="2562" width="58.5703125" style="332" customWidth="1"/>
    <col min="2563" max="2563" width="19.85546875" style="332" customWidth="1"/>
    <col min="2564" max="2564" width="2.28515625" style="332" customWidth="1"/>
    <col min="2565" max="2566" width="20.85546875" style="332" customWidth="1"/>
    <col min="2567" max="2568" width="20.7109375" style="332" customWidth="1"/>
    <col min="2569" max="2569" width="5.85546875" style="332" customWidth="1"/>
    <col min="2570" max="2806" width="12.5703125" style="332" customWidth="1"/>
    <col min="2807" max="2815" width="5.140625" style="332"/>
    <col min="2816" max="2816" width="5.140625" style="332" customWidth="1"/>
    <col min="2817" max="2817" width="2.5703125" style="332" customWidth="1"/>
    <col min="2818" max="2818" width="58.5703125" style="332" customWidth="1"/>
    <col min="2819" max="2819" width="19.85546875" style="332" customWidth="1"/>
    <col min="2820" max="2820" width="2.28515625" style="332" customWidth="1"/>
    <col min="2821" max="2822" width="20.85546875" style="332" customWidth="1"/>
    <col min="2823" max="2824" width="20.7109375" style="332" customWidth="1"/>
    <col min="2825" max="2825" width="5.85546875" style="332" customWidth="1"/>
    <col min="2826" max="3062" width="12.5703125" style="332" customWidth="1"/>
    <col min="3063" max="3071" width="5.140625" style="332"/>
    <col min="3072" max="3072" width="5.140625" style="332" customWidth="1"/>
    <col min="3073" max="3073" width="2.5703125" style="332" customWidth="1"/>
    <col min="3074" max="3074" width="58.5703125" style="332" customWidth="1"/>
    <col min="3075" max="3075" width="19.85546875" style="332" customWidth="1"/>
    <col min="3076" max="3076" width="2.28515625" style="332" customWidth="1"/>
    <col min="3077" max="3078" width="20.85546875" style="332" customWidth="1"/>
    <col min="3079" max="3080" width="20.7109375" style="332" customWidth="1"/>
    <col min="3081" max="3081" width="5.85546875" style="332" customWidth="1"/>
    <col min="3082" max="3318" width="12.5703125" style="332" customWidth="1"/>
    <col min="3319" max="3327" width="5.140625" style="332"/>
    <col min="3328" max="3328" width="5.140625" style="332" customWidth="1"/>
    <col min="3329" max="3329" width="2.5703125" style="332" customWidth="1"/>
    <col min="3330" max="3330" width="58.5703125" style="332" customWidth="1"/>
    <col min="3331" max="3331" width="19.85546875" style="332" customWidth="1"/>
    <col min="3332" max="3332" width="2.28515625" style="332" customWidth="1"/>
    <col min="3333" max="3334" width="20.85546875" style="332" customWidth="1"/>
    <col min="3335" max="3336" width="20.7109375" style="332" customWidth="1"/>
    <col min="3337" max="3337" width="5.85546875" style="332" customWidth="1"/>
    <col min="3338" max="3574" width="12.5703125" style="332" customWidth="1"/>
    <col min="3575" max="3583" width="5.140625" style="332"/>
    <col min="3584" max="3584" width="5.140625" style="332" customWidth="1"/>
    <col min="3585" max="3585" width="2.5703125" style="332" customWidth="1"/>
    <col min="3586" max="3586" width="58.5703125" style="332" customWidth="1"/>
    <col min="3587" max="3587" width="19.85546875" style="332" customWidth="1"/>
    <col min="3588" max="3588" width="2.28515625" style="332" customWidth="1"/>
    <col min="3589" max="3590" width="20.85546875" style="332" customWidth="1"/>
    <col min="3591" max="3592" width="20.7109375" style="332" customWidth="1"/>
    <col min="3593" max="3593" width="5.85546875" style="332" customWidth="1"/>
    <col min="3594" max="3830" width="12.5703125" style="332" customWidth="1"/>
    <col min="3831" max="3839" width="5.140625" style="332"/>
    <col min="3840" max="3840" width="5.140625" style="332" customWidth="1"/>
    <col min="3841" max="3841" width="2.5703125" style="332" customWidth="1"/>
    <col min="3842" max="3842" width="58.5703125" style="332" customWidth="1"/>
    <col min="3843" max="3843" width="19.85546875" style="332" customWidth="1"/>
    <col min="3844" max="3844" width="2.28515625" style="332" customWidth="1"/>
    <col min="3845" max="3846" width="20.85546875" style="332" customWidth="1"/>
    <col min="3847" max="3848" width="20.7109375" style="332" customWidth="1"/>
    <col min="3849" max="3849" width="5.85546875" style="332" customWidth="1"/>
    <col min="3850" max="4086" width="12.5703125" style="332" customWidth="1"/>
    <col min="4087" max="4095" width="5.140625" style="332"/>
    <col min="4096" max="4096" width="5.140625" style="332" customWidth="1"/>
    <col min="4097" max="4097" width="2.5703125" style="332" customWidth="1"/>
    <col min="4098" max="4098" width="58.5703125" style="332" customWidth="1"/>
    <col min="4099" max="4099" width="19.85546875" style="332" customWidth="1"/>
    <col min="4100" max="4100" width="2.28515625" style="332" customWidth="1"/>
    <col min="4101" max="4102" width="20.85546875" style="332" customWidth="1"/>
    <col min="4103" max="4104" width="20.7109375" style="332" customWidth="1"/>
    <col min="4105" max="4105" width="5.85546875" style="332" customWidth="1"/>
    <col min="4106" max="4342" width="12.5703125" style="332" customWidth="1"/>
    <col min="4343" max="4351" width="5.140625" style="332"/>
    <col min="4352" max="4352" width="5.140625" style="332" customWidth="1"/>
    <col min="4353" max="4353" width="2.5703125" style="332" customWidth="1"/>
    <col min="4354" max="4354" width="58.5703125" style="332" customWidth="1"/>
    <col min="4355" max="4355" width="19.85546875" style="332" customWidth="1"/>
    <col min="4356" max="4356" width="2.28515625" style="332" customWidth="1"/>
    <col min="4357" max="4358" width="20.85546875" style="332" customWidth="1"/>
    <col min="4359" max="4360" width="20.7109375" style="332" customWidth="1"/>
    <col min="4361" max="4361" width="5.85546875" style="332" customWidth="1"/>
    <col min="4362" max="4598" width="12.5703125" style="332" customWidth="1"/>
    <col min="4599" max="4607" width="5.140625" style="332"/>
    <col min="4608" max="4608" width="5.140625" style="332" customWidth="1"/>
    <col min="4609" max="4609" width="2.5703125" style="332" customWidth="1"/>
    <col min="4610" max="4610" width="58.5703125" style="332" customWidth="1"/>
    <col min="4611" max="4611" width="19.85546875" style="332" customWidth="1"/>
    <col min="4612" max="4612" width="2.28515625" style="332" customWidth="1"/>
    <col min="4613" max="4614" width="20.85546875" style="332" customWidth="1"/>
    <col min="4615" max="4616" width="20.7109375" style="332" customWidth="1"/>
    <col min="4617" max="4617" width="5.85546875" style="332" customWidth="1"/>
    <col min="4618" max="4854" width="12.5703125" style="332" customWidth="1"/>
    <col min="4855" max="4863" width="5.140625" style="332"/>
    <col min="4864" max="4864" width="5.140625" style="332" customWidth="1"/>
    <col min="4865" max="4865" width="2.5703125" style="332" customWidth="1"/>
    <col min="4866" max="4866" width="58.5703125" style="332" customWidth="1"/>
    <col min="4867" max="4867" width="19.85546875" style="332" customWidth="1"/>
    <col min="4868" max="4868" width="2.28515625" style="332" customWidth="1"/>
    <col min="4869" max="4870" width="20.85546875" style="332" customWidth="1"/>
    <col min="4871" max="4872" width="20.7109375" style="332" customWidth="1"/>
    <col min="4873" max="4873" width="5.85546875" style="332" customWidth="1"/>
    <col min="4874" max="5110" width="12.5703125" style="332" customWidth="1"/>
    <col min="5111" max="5119" width="5.140625" style="332"/>
    <col min="5120" max="5120" width="5.140625" style="332" customWidth="1"/>
    <col min="5121" max="5121" width="2.5703125" style="332" customWidth="1"/>
    <col min="5122" max="5122" width="58.5703125" style="332" customWidth="1"/>
    <col min="5123" max="5123" width="19.85546875" style="332" customWidth="1"/>
    <col min="5124" max="5124" width="2.28515625" style="332" customWidth="1"/>
    <col min="5125" max="5126" width="20.85546875" style="332" customWidth="1"/>
    <col min="5127" max="5128" width="20.7109375" style="332" customWidth="1"/>
    <col min="5129" max="5129" width="5.85546875" style="332" customWidth="1"/>
    <col min="5130" max="5366" width="12.5703125" style="332" customWidth="1"/>
    <col min="5367" max="5375" width="5.140625" style="332"/>
    <col min="5376" max="5376" width="5.140625" style="332" customWidth="1"/>
    <col min="5377" max="5377" width="2.5703125" style="332" customWidth="1"/>
    <col min="5378" max="5378" width="58.5703125" style="332" customWidth="1"/>
    <col min="5379" max="5379" width="19.85546875" style="332" customWidth="1"/>
    <col min="5380" max="5380" width="2.28515625" style="332" customWidth="1"/>
    <col min="5381" max="5382" width="20.85546875" style="332" customWidth="1"/>
    <col min="5383" max="5384" width="20.7109375" style="332" customWidth="1"/>
    <col min="5385" max="5385" width="5.85546875" style="332" customWidth="1"/>
    <col min="5386" max="5622" width="12.5703125" style="332" customWidth="1"/>
    <col min="5623" max="5631" width="5.140625" style="332"/>
    <col min="5632" max="5632" width="5.140625" style="332" customWidth="1"/>
    <col min="5633" max="5633" width="2.5703125" style="332" customWidth="1"/>
    <col min="5634" max="5634" width="58.5703125" style="332" customWidth="1"/>
    <col min="5635" max="5635" width="19.85546875" style="332" customWidth="1"/>
    <col min="5636" max="5636" width="2.28515625" style="332" customWidth="1"/>
    <col min="5637" max="5638" width="20.85546875" style="332" customWidth="1"/>
    <col min="5639" max="5640" width="20.7109375" style="332" customWidth="1"/>
    <col min="5641" max="5641" width="5.85546875" style="332" customWidth="1"/>
    <col min="5642" max="5878" width="12.5703125" style="332" customWidth="1"/>
    <col min="5879" max="5887" width="5.140625" style="332"/>
    <col min="5888" max="5888" width="5.140625" style="332" customWidth="1"/>
    <col min="5889" max="5889" width="2.5703125" style="332" customWidth="1"/>
    <col min="5890" max="5890" width="58.5703125" style="332" customWidth="1"/>
    <col min="5891" max="5891" width="19.85546875" style="332" customWidth="1"/>
    <col min="5892" max="5892" width="2.28515625" style="332" customWidth="1"/>
    <col min="5893" max="5894" width="20.85546875" style="332" customWidth="1"/>
    <col min="5895" max="5896" width="20.7109375" style="332" customWidth="1"/>
    <col min="5897" max="5897" width="5.85546875" style="332" customWidth="1"/>
    <col min="5898" max="6134" width="12.5703125" style="332" customWidth="1"/>
    <col min="6135" max="6143" width="5.140625" style="332"/>
    <col min="6144" max="6144" width="5.140625" style="332" customWidth="1"/>
    <col min="6145" max="6145" width="2.5703125" style="332" customWidth="1"/>
    <col min="6146" max="6146" width="58.5703125" style="332" customWidth="1"/>
    <col min="6147" max="6147" width="19.85546875" style="332" customWidth="1"/>
    <col min="6148" max="6148" width="2.28515625" style="332" customWidth="1"/>
    <col min="6149" max="6150" width="20.85546875" style="332" customWidth="1"/>
    <col min="6151" max="6152" width="20.7109375" style="332" customWidth="1"/>
    <col min="6153" max="6153" width="5.85546875" style="332" customWidth="1"/>
    <col min="6154" max="6390" width="12.5703125" style="332" customWidth="1"/>
    <col min="6391" max="6399" width="5.140625" style="332"/>
    <col min="6400" max="6400" width="5.140625" style="332" customWidth="1"/>
    <col min="6401" max="6401" width="2.5703125" style="332" customWidth="1"/>
    <col min="6402" max="6402" width="58.5703125" style="332" customWidth="1"/>
    <col min="6403" max="6403" width="19.85546875" style="332" customWidth="1"/>
    <col min="6404" max="6404" width="2.28515625" style="332" customWidth="1"/>
    <col min="6405" max="6406" width="20.85546875" style="332" customWidth="1"/>
    <col min="6407" max="6408" width="20.7109375" style="332" customWidth="1"/>
    <col min="6409" max="6409" width="5.85546875" style="332" customWidth="1"/>
    <col min="6410" max="6646" width="12.5703125" style="332" customWidth="1"/>
    <col min="6647" max="6655" width="5.140625" style="332"/>
    <col min="6656" max="6656" width="5.140625" style="332" customWidth="1"/>
    <col min="6657" max="6657" width="2.5703125" style="332" customWidth="1"/>
    <col min="6658" max="6658" width="58.5703125" style="332" customWidth="1"/>
    <col min="6659" max="6659" width="19.85546875" style="332" customWidth="1"/>
    <col min="6660" max="6660" width="2.28515625" style="332" customWidth="1"/>
    <col min="6661" max="6662" width="20.85546875" style="332" customWidth="1"/>
    <col min="6663" max="6664" width="20.7109375" style="332" customWidth="1"/>
    <col min="6665" max="6665" width="5.85546875" style="332" customWidth="1"/>
    <col min="6666" max="6902" width="12.5703125" style="332" customWidth="1"/>
    <col min="6903" max="6911" width="5.140625" style="332"/>
    <col min="6912" max="6912" width="5.140625" style="332" customWidth="1"/>
    <col min="6913" max="6913" width="2.5703125" style="332" customWidth="1"/>
    <col min="6914" max="6914" width="58.5703125" style="332" customWidth="1"/>
    <col min="6915" max="6915" width="19.85546875" style="332" customWidth="1"/>
    <col min="6916" max="6916" width="2.28515625" style="332" customWidth="1"/>
    <col min="6917" max="6918" width="20.85546875" style="332" customWidth="1"/>
    <col min="6919" max="6920" width="20.7109375" style="332" customWidth="1"/>
    <col min="6921" max="6921" width="5.85546875" style="332" customWidth="1"/>
    <col min="6922" max="7158" width="12.5703125" style="332" customWidth="1"/>
    <col min="7159" max="7167" width="5.140625" style="332"/>
    <col min="7168" max="7168" width="5.140625" style="332" customWidth="1"/>
    <col min="7169" max="7169" width="2.5703125" style="332" customWidth="1"/>
    <col min="7170" max="7170" width="58.5703125" style="332" customWidth="1"/>
    <col min="7171" max="7171" width="19.85546875" style="332" customWidth="1"/>
    <col min="7172" max="7172" width="2.28515625" style="332" customWidth="1"/>
    <col min="7173" max="7174" width="20.85546875" style="332" customWidth="1"/>
    <col min="7175" max="7176" width="20.7109375" style="332" customWidth="1"/>
    <col min="7177" max="7177" width="5.85546875" style="332" customWidth="1"/>
    <col min="7178" max="7414" width="12.5703125" style="332" customWidth="1"/>
    <col min="7415" max="7423" width="5.140625" style="332"/>
    <col min="7424" max="7424" width="5.140625" style="332" customWidth="1"/>
    <col min="7425" max="7425" width="2.5703125" style="332" customWidth="1"/>
    <col min="7426" max="7426" width="58.5703125" style="332" customWidth="1"/>
    <col min="7427" max="7427" width="19.85546875" style="332" customWidth="1"/>
    <col min="7428" max="7428" width="2.28515625" style="332" customWidth="1"/>
    <col min="7429" max="7430" width="20.85546875" style="332" customWidth="1"/>
    <col min="7431" max="7432" width="20.7109375" style="332" customWidth="1"/>
    <col min="7433" max="7433" width="5.85546875" style="332" customWidth="1"/>
    <col min="7434" max="7670" width="12.5703125" style="332" customWidth="1"/>
    <col min="7671" max="7679" width="5.140625" style="332"/>
    <col min="7680" max="7680" width="5.140625" style="332" customWidth="1"/>
    <col min="7681" max="7681" width="2.5703125" style="332" customWidth="1"/>
    <col min="7682" max="7682" width="58.5703125" style="332" customWidth="1"/>
    <col min="7683" max="7683" width="19.85546875" style="332" customWidth="1"/>
    <col min="7684" max="7684" width="2.28515625" style="332" customWidth="1"/>
    <col min="7685" max="7686" width="20.85546875" style="332" customWidth="1"/>
    <col min="7687" max="7688" width="20.7109375" style="332" customWidth="1"/>
    <col min="7689" max="7689" width="5.85546875" style="332" customWidth="1"/>
    <col min="7690" max="7926" width="12.5703125" style="332" customWidth="1"/>
    <col min="7927" max="7935" width="5.140625" style="332"/>
    <col min="7936" max="7936" width="5.140625" style="332" customWidth="1"/>
    <col min="7937" max="7937" width="2.5703125" style="332" customWidth="1"/>
    <col min="7938" max="7938" width="58.5703125" style="332" customWidth="1"/>
    <col min="7939" max="7939" width="19.85546875" style="332" customWidth="1"/>
    <col min="7940" max="7940" width="2.28515625" style="332" customWidth="1"/>
    <col min="7941" max="7942" width="20.85546875" style="332" customWidth="1"/>
    <col min="7943" max="7944" width="20.7109375" style="332" customWidth="1"/>
    <col min="7945" max="7945" width="5.85546875" style="332" customWidth="1"/>
    <col min="7946" max="8182" width="12.5703125" style="332" customWidth="1"/>
    <col min="8183" max="8191" width="5.140625" style="332"/>
    <col min="8192" max="8192" width="5.140625" style="332" customWidth="1"/>
    <col min="8193" max="8193" width="2.5703125" style="332" customWidth="1"/>
    <col min="8194" max="8194" width="58.5703125" style="332" customWidth="1"/>
    <col min="8195" max="8195" width="19.85546875" style="332" customWidth="1"/>
    <col min="8196" max="8196" width="2.28515625" style="332" customWidth="1"/>
    <col min="8197" max="8198" width="20.85546875" style="332" customWidth="1"/>
    <col min="8199" max="8200" width="20.7109375" style="332" customWidth="1"/>
    <col min="8201" max="8201" width="5.85546875" style="332" customWidth="1"/>
    <col min="8202" max="8438" width="12.5703125" style="332" customWidth="1"/>
    <col min="8439" max="8447" width="5.140625" style="332"/>
    <col min="8448" max="8448" width="5.140625" style="332" customWidth="1"/>
    <col min="8449" max="8449" width="2.5703125" style="332" customWidth="1"/>
    <col min="8450" max="8450" width="58.5703125" style="332" customWidth="1"/>
    <col min="8451" max="8451" width="19.85546875" style="332" customWidth="1"/>
    <col min="8452" max="8452" width="2.28515625" style="332" customWidth="1"/>
    <col min="8453" max="8454" width="20.85546875" style="332" customWidth="1"/>
    <col min="8455" max="8456" width="20.7109375" style="332" customWidth="1"/>
    <col min="8457" max="8457" width="5.85546875" style="332" customWidth="1"/>
    <col min="8458" max="8694" width="12.5703125" style="332" customWidth="1"/>
    <col min="8695" max="8703" width="5.140625" style="332"/>
    <col min="8704" max="8704" width="5.140625" style="332" customWidth="1"/>
    <col min="8705" max="8705" width="2.5703125" style="332" customWidth="1"/>
    <col min="8706" max="8706" width="58.5703125" style="332" customWidth="1"/>
    <col min="8707" max="8707" width="19.85546875" style="332" customWidth="1"/>
    <col min="8708" max="8708" width="2.28515625" style="332" customWidth="1"/>
    <col min="8709" max="8710" width="20.85546875" style="332" customWidth="1"/>
    <col min="8711" max="8712" width="20.7109375" style="332" customWidth="1"/>
    <col min="8713" max="8713" width="5.85546875" style="332" customWidth="1"/>
    <col min="8714" max="8950" width="12.5703125" style="332" customWidth="1"/>
    <col min="8951" max="8959" width="5.140625" style="332"/>
    <col min="8960" max="8960" width="5.140625" style="332" customWidth="1"/>
    <col min="8961" max="8961" width="2.5703125" style="332" customWidth="1"/>
    <col min="8962" max="8962" width="58.5703125" style="332" customWidth="1"/>
    <col min="8963" max="8963" width="19.85546875" style="332" customWidth="1"/>
    <col min="8964" max="8964" width="2.28515625" style="332" customWidth="1"/>
    <col min="8965" max="8966" width="20.85546875" style="332" customWidth="1"/>
    <col min="8967" max="8968" width="20.7109375" style="332" customWidth="1"/>
    <col min="8969" max="8969" width="5.85546875" style="332" customWidth="1"/>
    <col min="8970" max="9206" width="12.5703125" style="332" customWidth="1"/>
    <col min="9207" max="9215" width="5.140625" style="332"/>
    <col min="9216" max="9216" width="5.140625" style="332" customWidth="1"/>
    <col min="9217" max="9217" width="2.5703125" style="332" customWidth="1"/>
    <col min="9218" max="9218" width="58.5703125" style="332" customWidth="1"/>
    <col min="9219" max="9219" width="19.85546875" style="332" customWidth="1"/>
    <col min="9220" max="9220" width="2.28515625" style="332" customWidth="1"/>
    <col min="9221" max="9222" width="20.85546875" style="332" customWidth="1"/>
    <col min="9223" max="9224" width="20.7109375" style="332" customWidth="1"/>
    <col min="9225" max="9225" width="5.85546875" style="332" customWidth="1"/>
    <col min="9226" max="9462" width="12.5703125" style="332" customWidth="1"/>
    <col min="9463" max="9471" width="5.140625" style="332"/>
    <col min="9472" max="9472" width="5.140625" style="332" customWidth="1"/>
    <col min="9473" max="9473" width="2.5703125" style="332" customWidth="1"/>
    <col min="9474" max="9474" width="58.5703125" style="332" customWidth="1"/>
    <col min="9475" max="9475" width="19.85546875" style="332" customWidth="1"/>
    <col min="9476" max="9476" width="2.28515625" style="332" customWidth="1"/>
    <col min="9477" max="9478" width="20.85546875" style="332" customWidth="1"/>
    <col min="9479" max="9480" width="20.7109375" style="332" customWidth="1"/>
    <col min="9481" max="9481" width="5.85546875" style="332" customWidth="1"/>
    <col min="9482" max="9718" width="12.5703125" style="332" customWidth="1"/>
    <col min="9719" max="9727" width="5.140625" style="332"/>
    <col min="9728" max="9728" width="5.140625" style="332" customWidth="1"/>
    <col min="9729" max="9729" width="2.5703125" style="332" customWidth="1"/>
    <col min="9730" max="9730" width="58.5703125" style="332" customWidth="1"/>
    <col min="9731" max="9731" width="19.85546875" style="332" customWidth="1"/>
    <col min="9732" max="9732" width="2.28515625" style="332" customWidth="1"/>
    <col min="9733" max="9734" width="20.85546875" style="332" customWidth="1"/>
    <col min="9735" max="9736" width="20.7109375" style="332" customWidth="1"/>
    <col min="9737" max="9737" width="5.85546875" style="332" customWidth="1"/>
    <col min="9738" max="9974" width="12.5703125" style="332" customWidth="1"/>
    <col min="9975" max="9983" width="5.140625" style="332"/>
    <col min="9984" max="9984" width="5.140625" style="332" customWidth="1"/>
    <col min="9985" max="9985" width="2.5703125" style="332" customWidth="1"/>
    <col min="9986" max="9986" width="58.5703125" style="332" customWidth="1"/>
    <col min="9987" max="9987" width="19.85546875" style="332" customWidth="1"/>
    <col min="9988" max="9988" width="2.28515625" style="332" customWidth="1"/>
    <col min="9989" max="9990" width="20.85546875" style="332" customWidth="1"/>
    <col min="9991" max="9992" width="20.7109375" style="332" customWidth="1"/>
    <col min="9993" max="9993" width="5.85546875" style="332" customWidth="1"/>
    <col min="9994" max="10230" width="12.5703125" style="332" customWidth="1"/>
    <col min="10231" max="10239" width="5.140625" style="332"/>
    <col min="10240" max="10240" width="5.140625" style="332" customWidth="1"/>
    <col min="10241" max="10241" width="2.5703125" style="332" customWidth="1"/>
    <col min="10242" max="10242" width="58.5703125" style="332" customWidth="1"/>
    <col min="10243" max="10243" width="19.85546875" style="332" customWidth="1"/>
    <col min="10244" max="10244" width="2.28515625" style="332" customWidth="1"/>
    <col min="10245" max="10246" width="20.85546875" style="332" customWidth="1"/>
    <col min="10247" max="10248" width="20.7109375" style="332" customWidth="1"/>
    <col min="10249" max="10249" width="5.85546875" style="332" customWidth="1"/>
    <col min="10250" max="10486" width="12.5703125" style="332" customWidth="1"/>
    <col min="10487" max="10495" width="5.140625" style="332"/>
    <col min="10496" max="10496" width="5.140625" style="332" customWidth="1"/>
    <col min="10497" max="10497" width="2.5703125" style="332" customWidth="1"/>
    <col min="10498" max="10498" width="58.5703125" style="332" customWidth="1"/>
    <col min="10499" max="10499" width="19.85546875" style="332" customWidth="1"/>
    <col min="10500" max="10500" width="2.28515625" style="332" customWidth="1"/>
    <col min="10501" max="10502" width="20.85546875" style="332" customWidth="1"/>
    <col min="10503" max="10504" width="20.7109375" style="332" customWidth="1"/>
    <col min="10505" max="10505" width="5.85546875" style="332" customWidth="1"/>
    <col min="10506" max="10742" width="12.5703125" style="332" customWidth="1"/>
    <col min="10743" max="10751" width="5.140625" style="332"/>
    <col min="10752" max="10752" width="5.140625" style="332" customWidth="1"/>
    <col min="10753" max="10753" width="2.5703125" style="332" customWidth="1"/>
    <col min="10754" max="10754" width="58.5703125" style="332" customWidth="1"/>
    <col min="10755" max="10755" width="19.85546875" style="332" customWidth="1"/>
    <col min="10756" max="10756" width="2.28515625" style="332" customWidth="1"/>
    <col min="10757" max="10758" width="20.85546875" style="332" customWidth="1"/>
    <col min="10759" max="10760" width="20.7109375" style="332" customWidth="1"/>
    <col min="10761" max="10761" width="5.85546875" style="332" customWidth="1"/>
    <col min="10762" max="10998" width="12.5703125" style="332" customWidth="1"/>
    <col min="10999" max="11007" width="5.140625" style="332"/>
    <col min="11008" max="11008" width="5.140625" style="332" customWidth="1"/>
    <col min="11009" max="11009" width="2.5703125" style="332" customWidth="1"/>
    <col min="11010" max="11010" width="58.5703125" style="332" customWidth="1"/>
    <col min="11011" max="11011" width="19.85546875" style="332" customWidth="1"/>
    <col min="11012" max="11012" width="2.28515625" style="332" customWidth="1"/>
    <col min="11013" max="11014" width="20.85546875" style="332" customWidth="1"/>
    <col min="11015" max="11016" width="20.7109375" style="332" customWidth="1"/>
    <col min="11017" max="11017" width="5.85546875" style="332" customWidth="1"/>
    <col min="11018" max="11254" width="12.5703125" style="332" customWidth="1"/>
    <col min="11255" max="11263" width="5.140625" style="332"/>
    <col min="11264" max="11264" width="5.140625" style="332" customWidth="1"/>
    <col min="11265" max="11265" width="2.5703125" style="332" customWidth="1"/>
    <col min="11266" max="11266" width="58.5703125" style="332" customWidth="1"/>
    <col min="11267" max="11267" width="19.85546875" style="332" customWidth="1"/>
    <col min="11268" max="11268" width="2.28515625" style="332" customWidth="1"/>
    <col min="11269" max="11270" width="20.85546875" style="332" customWidth="1"/>
    <col min="11271" max="11272" width="20.7109375" style="332" customWidth="1"/>
    <col min="11273" max="11273" width="5.85546875" style="332" customWidth="1"/>
    <col min="11274" max="11510" width="12.5703125" style="332" customWidth="1"/>
    <col min="11511" max="11519" width="5.140625" style="332"/>
    <col min="11520" max="11520" width="5.140625" style="332" customWidth="1"/>
    <col min="11521" max="11521" width="2.5703125" style="332" customWidth="1"/>
    <col min="11522" max="11522" width="58.5703125" style="332" customWidth="1"/>
    <col min="11523" max="11523" width="19.85546875" style="332" customWidth="1"/>
    <col min="11524" max="11524" width="2.28515625" style="332" customWidth="1"/>
    <col min="11525" max="11526" width="20.85546875" style="332" customWidth="1"/>
    <col min="11527" max="11528" width="20.7109375" style="332" customWidth="1"/>
    <col min="11529" max="11529" width="5.85546875" style="332" customWidth="1"/>
    <col min="11530" max="11766" width="12.5703125" style="332" customWidth="1"/>
    <col min="11767" max="11775" width="5.140625" style="332"/>
    <col min="11776" max="11776" width="5.140625" style="332" customWidth="1"/>
    <col min="11777" max="11777" width="2.5703125" style="332" customWidth="1"/>
    <col min="11778" max="11778" width="58.5703125" style="332" customWidth="1"/>
    <col min="11779" max="11779" width="19.85546875" style="332" customWidth="1"/>
    <col min="11780" max="11780" width="2.28515625" style="332" customWidth="1"/>
    <col min="11781" max="11782" width="20.85546875" style="332" customWidth="1"/>
    <col min="11783" max="11784" width="20.7109375" style="332" customWidth="1"/>
    <col min="11785" max="11785" width="5.85546875" style="332" customWidth="1"/>
    <col min="11786" max="12022" width="12.5703125" style="332" customWidth="1"/>
    <col min="12023" max="12031" width="5.140625" style="332"/>
    <col min="12032" max="12032" width="5.140625" style="332" customWidth="1"/>
    <col min="12033" max="12033" width="2.5703125" style="332" customWidth="1"/>
    <col min="12034" max="12034" width="58.5703125" style="332" customWidth="1"/>
    <col min="12035" max="12035" width="19.85546875" style="332" customWidth="1"/>
    <col min="12036" max="12036" width="2.28515625" style="332" customWidth="1"/>
    <col min="12037" max="12038" width="20.85546875" style="332" customWidth="1"/>
    <col min="12039" max="12040" width="20.7109375" style="332" customWidth="1"/>
    <col min="12041" max="12041" width="5.85546875" style="332" customWidth="1"/>
    <col min="12042" max="12278" width="12.5703125" style="332" customWidth="1"/>
    <col min="12279" max="12287" width="5.140625" style="332"/>
    <col min="12288" max="12288" width="5.140625" style="332" customWidth="1"/>
    <col min="12289" max="12289" width="2.5703125" style="332" customWidth="1"/>
    <col min="12290" max="12290" width="58.5703125" style="332" customWidth="1"/>
    <col min="12291" max="12291" width="19.85546875" style="332" customWidth="1"/>
    <col min="12292" max="12292" width="2.28515625" style="332" customWidth="1"/>
    <col min="12293" max="12294" width="20.85546875" style="332" customWidth="1"/>
    <col min="12295" max="12296" width="20.7109375" style="332" customWidth="1"/>
    <col min="12297" max="12297" width="5.85546875" style="332" customWidth="1"/>
    <col min="12298" max="12534" width="12.5703125" style="332" customWidth="1"/>
    <col min="12535" max="12543" width="5.140625" style="332"/>
    <col min="12544" max="12544" width="5.140625" style="332" customWidth="1"/>
    <col min="12545" max="12545" width="2.5703125" style="332" customWidth="1"/>
    <col min="12546" max="12546" width="58.5703125" style="332" customWidth="1"/>
    <col min="12547" max="12547" width="19.85546875" style="332" customWidth="1"/>
    <col min="12548" max="12548" width="2.28515625" style="332" customWidth="1"/>
    <col min="12549" max="12550" width="20.85546875" style="332" customWidth="1"/>
    <col min="12551" max="12552" width="20.7109375" style="332" customWidth="1"/>
    <col min="12553" max="12553" width="5.85546875" style="332" customWidth="1"/>
    <col min="12554" max="12790" width="12.5703125" style="332" customWidth="1"/>
    <col min="12791" max="12799" width="5.140625" style="332"/>
    <col min="12800" max="12800" width="5.140625" style="332" customWidth="1"/>
    <col min="12801" max="12801" width="2.5703125" style="332" customWidth="1"/>
    <col min="12802" max="12802" width="58.5703125" style="332" customWidth="1"/>
    <col min="12803" max="12803" width="19.85546875" style="332" customWidth="1"/>
    <col min="12804" max="12804" width="2.28515625" style="332" customWidth="1"/>
    <col min="12805" max="12806" width="20.85546875" style="332" customWidth="1"/>
    <col min="12807" max="12808" width="20.7109375" style="332" customWidth="1"/>
    <col min="12809" max="12809" width="5.85546875" style="332" customWidth="1"/>
    <col min="12810" max="13046" width="12.5703125" style="332" customWidth="1"/>
    <col min="13047" max="13055" width="5.140625" style="332"/>
    <col min="13056" max="13056" width="5.140625" style="332" customWidth="1"/>
    <col min="13057" max="13057" width="2.5703125" style="332" customWidth="1"/>
    <col min="13058" max="13058" width="58.5703125" style="332" customWidth="1"/>
    <col min="13059" max="13059" width="19.85546875" style="332" customWidth="1"/>
    <col min="13060" max="13060" width="2.28515625" style="332" customWidth="1"/>
    <col min="13061" max="13062" width="20.85546875" style="332" customWidth="1"/>
    <col min="13063" max="13064" width="20.7109375" style="332" customWidth="1"/>
    <col min="13065" max="13065" width="5.85546875" style="332" customWidth="1"/>
    <col min="13066" max="13302" width="12.5703125" style="332" customWidth="1"/>
    <col min="13303" max="13311" width="5.140625" style="332"/>
    <col min="13312" max="13312" width="5.140625" style="332" customWidth="1"/>
    <col min="13313" max="13313" width="2.5703125" style="332" customWidth="1"/>
    <col min="13314" max="13314" width="58.5703125" style="332" customWidth="1"/>
    <col min="13315" max="13315" width="19.85546875" style="332" customWidth="1"/>
    <col min="13316" max="13316" width="2.28515625" style="332" customWidth="1"/>
    <col min="13317" max="13318" width="20.85546875" style="332" customWidth="1"/>
    <col min="13319" max="13320" width="20.7109375" style="332" customWidth="1"/>
    <col min="13321" max="13321" width="5.85546875" style="332" customWidth="1"/>
    <col min="13322" max="13558" width="12.5703125" style="332" customWidth="1"/>
    <col min="13559" max="13567" width="5.140625" style="332"/>
    <col min="13568" max="13568" width="5.140625" style="332" customWidth="1"/>
    <col min="13569" max="13569" width="2.5703125" style="332" customWidth="1"/>
    <col min="13570" max="13570" width="58.5703125" style="332" customWidth="1"/>
    <col min="13571" max="13571" width="19.85546875" style="332" customWidth="1"/>
    <col min="13572" max="13572" width="2.28515625" style="332" customWidth="1"/>
    <col min="13573" max="13574" width="20.85546875" style="332" customWidth="1"/>
    <col min="13575" max="13576" width="20.7109375" style="332" customWidth="1"/>
    <col min="13577" max="13577" width="5.85546875" style="332" customWidth="1"/>
    <col min="13578" max="13814" width="12.5703125" style="332" customWidth="1"/>
    <col min="13815" max="13823" width="5.140625" style="332"/>
    <col min="13824" max="13824" width="5.140625" style="332" customWidth="1"/>
    <col min="13825" max="13825" width="2.5703125" style="332" customWidth="1"/>
    <col min="13826" max="13826" width="58.5703125" style="332" customWidth="1"/>
    <col min="13827" max="13827" width="19.85546875" style="332" customWidth="1"/>
    <col min="13828" max="13828" width="2.28515625" style="332" customWidth="1"/>
    <col min="13829" max="13830" width="20.85546875" style="332" customWidth="1"/>
    <col min="13831" max="13832" width="20.7109375" style="332" customWidth="1"/>
    <col min="13833" max="13833" width="5.85546875" style="332" customWidth="1"/>
    <col min="13834" max="14070" width="12.5703125" style="332" customWidth="1"/>
    <col min="14071" max="14079" width="5.140625" style="332"/>
    <col min="14080" max="14080" width="5.140625" style="332" customWidth="1"/>
    <col min="14081" max="14081" width="2.5703125" style="332" customWidth="1"/>
    <col min="14082" max="14082" width="58.5703125" style="332" customWidth="1"/>
    <col min="14083" max="14083" width="19.85546875" style="332" customWidth="1"/>
    <col min="14084" max="14084" width="2.28515625" style="332" customWidth="1"/>
    <col min="14085" max="14086" width="20.85546875" style="332" customWidth="1"/>
    <col min="14087" max="14088" width="20.7109375" style="332" customWidth="1"/>
    <col min="14089" max="14089" width="5.85546875" style="332" customWidth="1"/>
    <col min="14090" max="14326" width="12.5703125" style="332" customWidth="1"/>
    <col min="14327" max="14335" width="5.140625" style="332"/>
    <col min="14336" max="14336" width="5.140625" style="332" customWidth="1"/>
    <col min="14337" max="14337" width="2.5703125" style="332" customWidth="1"/>
    <col min="14338" max="14338" width="58.5703125" style="332" customWidth="1"/>
    <col min="14339" max="14339" width="19.85546875" style="332" customWidth="1"/>
    <col min="14340" max="14340" width="2.28515625" style="332" customWidth="1"/>
    <col min="14341" max="14342" width="20.85546875" style="332" customWidth="1"/>
    <col min="14343" max="14344" width="20.7109375" style="332" customWidth="1"/>
    <col min="14345" max="14345" width="5.85546875" style="332" customWidth="1"/>
    <col min="14346" max="14582" width="12.5703125" style="332" customWidth="1"/>
    <col min="14583" max="14591" width="5.140625" style="332"/>
    <col min="14592" max="14592" width="5.140625" style="332" customWidth="1"/>
    <col min="14593" max="14593" width="2.5703125" style="332" customWidth="1"/>
    <col min="14594" max="14594" width="58.5703125" style="332" customWidth="1"/>
    <col min="14595" max="14595" width="19.85546875" style="332" customWidth="1"/>
    <col min="14596" max="14596" width="2.28515625" style="332" customWidth="1"/>
    <col min="14597" max="14598" width="20.85546875" style="332" customWidth="1"/>
    <col min="14599" max="14600" width="20.7109375" style="332" customWidth="1"/>
    <col min="14601" max="14601" width="5.85546875" style="332" customWidth="1"/>
    <col min="14602" max="14838" width="12.5703125" style="332" customWidth="1"/>
    <col min="14839" max="14847" width="5.140625" style="332"/>
    <col min="14848" max="14848" width="5.140625" style="332" customWidth="1"/>
    <col min="14849" max="14849" width="2.5703125" style="332" customWidth="1"/>
    <col min="14850" max="14850" width="58.5703125" style="332" customWidth="1"/>
    <col min="14851" max="14851" width="19.85546875" style="332" customWidth="1"/>
    <col min="14852" max="14852" width="2.28515625" style="332" customWidth="1"/>
    <col min="14853" max="14854" width="20.85546875" style="332" customWidth="1"/>
    <col min="14855" max="14856" width="20.7109375" style="332" customWidth="1"/>
    <col min="14857" max="14857" width="5.85546875" style="332" customWidth="1"/>
    <col min="14858" max="15094" width="12.5703125" style="332" customWidth="1"/>
    <col min="15095" max="15103" width="5.140625" style="332"/>
    <col min="15104" max="15104" width="5.140625" style="332" customWidth="1"/>
    <col min="15105" max="15105" width="2.5703125" style="332" customWidth="1"/>
    <col min="15106" max="15106" width="58.5703125" style="332" customWidth="1"/>
    <col min="15107" max="15107" width="19.85546875" style="332" customWidth="1"/>
    <col min="15108" max="15108" width="2.28515625" style="332" customWidth="1"/>
    <col min="15109" max="15110" width="20.85546875" style="332" customWidth="1"/>
    <col min="15111" max="15112" width="20.7109375" style="332" customWidth="1"/>
    <col min="15113" max="15113" width="5.85546875" style="332" customWidth="1"/>
    <col min="15114" max="15350" width="12.5703125" style="332" customWidth="1"/>
    <col min="15351" max="15359" width="5.140625" style="332"/>
    <col min="15360" max="15360" width="5.140625" style="332" customWidth="1"/>
    <col min="15361" max="15361" width="2.5703125" style="332" customWidth="1"/>
    <col min="15362" max="15362" width="58.5703125" style="332" customWidth="1"/>
    <col min="15363" max="15363" width="19.85546875" style="332" customWidth="1"/>
    <col min="15364" max="15364" width="2.28515625" style="332" customWidth="1"/>
    <col min="15365" max="15366" width="20.85546875" style="332" customWidth="1"/>
    <col min="15367" max="15368" width="20.7109375" style="332" customWidth="1"/>
    <col min="15369" max="15369" width="5.85546875" style="332" customWidth="1"/>
    <col min="15370" max="15606" width="12.5703125" style="332" customWidth="1"/>
    <col min="15607" max="15615" width="5.140625" style="332"/>
    <col min="15616" max="15616" width="5.140625" style="332" customWidth="1"/>
    <col min="15617" max="15617" width="2.5703125" style="332" customWidth="1"/>
    <col min="15618" max="15618" width="58.5703125" style="332" customWidth="1"/>
    <col min="15619" max="15619" width="19.85546875" style="332" customWidth="1"/>
    <col min="15620" max="15620" width="2.28515625" style="332" customWidth="1"/>
    <col min="15621" max="15622" width="20.85546875" style="332" customWidth="1"/>
    <col min="15623" max="15624" width="20.7109375" style="332" customWidth="1"/>
    <col min="15625" max="15625" width="5.85546875" style="332" customWidth="1"/>
    <col min="15626" max="15862" width="12.5703125" style="332" customWidth="1"/>
    <col min="15863" max="15871" width="5.140625" style="332"/>
    <col min="15872" max="15872" width="5.140625" style="332" customWidth="1"/>
    <col min="15873" max="15873" width="2.5703125" style="332" customWidth="1"/>
    <col min="15874" max="15874" width="58.5703125" style="332" customWidth="1"/>
    <col min="15875" max="15875" width="19.85546875" style="332" customWidth="1"/>
    <col min="15876" max="15876" width="2.28515625" style="332" customWidth="1"/>
    <col min="15877" max="15878" width="20.85546875" style="332" customWidth="1"/>
    <col min="15879" max="15880" width="20.7109375" style="332" customWidth="1"/>
    <col min="15881" max="15881" width="5.85546875" style="332" customWidth="1"/>
    <col min="15882" max="16118" width="12.5703125" style="332" customWidth="1"/>
    <col min="16119" max="16127" width="5.140625" style="332"/>
    <col min="16128" max="16128" width="5.140625" style="332" customWidth="1"/>
    <col min="16129" max="16129" width="2.5703125" style="332" customWidth="1"/>
    <col min="16130" max="16130" width="58.5703125" style="332" customWidth="1"/>
    <col min="16131" max="16131" width="19.85546875" style="332" customWidth="1"/>
    <col min="16132" max="16132" width="2.28515625" style="332" customWidth="1"/>
    <col min="16133" max="16134" width="20.85546875" style="332" customWidth="1"/>
    <col min="16135" max="16136" width="20.7109375" style="332" customWidth="1"/>
    <col min="16137" max="16137" width="5.85546875" style="332" customWidth="1"/>
    <col min="16138" max="16374" width="12.5703125" style="332" customWidth="1"/>
    <col min="16375" max="16384" width="5.140625" style="332"/>
  </cols>
  <sheetData>
    <row r="1" spans="1:12" ht="16.5" customHeight="1">
      <c r="A1" s="1585" t="s">
        <v>561</v>
      </c>
      <c r="B1" s="1585"/>
      <c r="C1" s="1585"/>
      <c r="D1" s="330"/>
      <c r="E1" s="330"/>
      <c r="F1" s="330"/>
      <c r="G1" s="330"/>
      <c r="H1" s="331"/>
      <c r="I1" s="331"/>
    </row>
    <row r="2" spans="1:12" ht="16.5" customHeight="1">
      <c r="A2" s="330"/>
      <c r="B2" s="330"/>
      <c r="C2" s="333" t="s">
        <v>562</v>
      </c>
      <c r="D2" s="334"/>
      <c r="E2" s="334"/>
      <c r="F2" s="334"/>
      <c r="G2" s="334"/>
      <c r="H2" s="335"/>
      <c r="I2" s="335"/>
    </row>
    <row r="3" spans="1:12" ht="12" customHeight="1">
      <c r="A3" s="330"/>
      <c r="B3" s="330"/>
      <c r="C3" s="333"/>
      <c r="D3" s="334"/>
      <c r="E3" s="334"/>
      <c r="F3" s="334"/>
      <c r="G3" s="334"/>
      <c r="H3" s="335"/>
      <c r="I3" s="335"/>
    </row>
    <row r="4" spans="1:12" ht="15" customHeight="1">
      <c r="A4" s="336"/>
      <c r="B4" s="336"/>
      <c r="C4" s="333"/>
      <c r="D4" s="334"/>
      <c r="E4" s="334"/>
      <c r="F4" s="334"/>
      <c r="G4" s="334"/>
      <c r="H4" s="335"/>
      <c r="I4" s="337" t="s">
        <v>2</v>
      </c>
    </row>
    <row r="5" spans="1:12" ht="16.5" customHeight="1">
      <c r="A5" s="338"/>
      <c r="B5" s="331"/>
      <c r="C5" s="339"/>
      <c r="D5" s="1586" t="s">
        <v>563</v>
      </c>
      <c r="E5" s="1587"/>
      <c r="F5" s="1587"/>
      <c r="G5" s="1588"/>
      <c r="H5" s="1589" t="s">
        <v>564</v>
      </c>
      <c r="I5" s="1590"/>
    </row>
    <row r="6" spans="1:12" ht="15" customHeight="1">
      <c r="A6" s="340"/>
      <c r="B6" s="331"/>
      <c r="C6" s="341"/>
      <c r="D6" s="1591" t="s">
        <v>752</v>
      </c>
      <c r="E6" s="1592"/>
      <c r="F6" s="1592"/>
      <c r="G6" s="1593"/>
      <c r="H6" s="1591" t="s">
        <v>752</v>
      </c>
      <c r="I6" s="1593"/>
      <c r="J6" s="342" t="s">
        <v>4</v>
      </c>
    </row>
    <row r="7" spans="1:12" ht="15.75">
      <c r="A7" s="340"/>
      <c r="B7" s="331"/>
      <c r="C7" s="343" t="s">
        <v>3</v>
      </c>
      <c r="D7" s="344"/>
      <c r="E7" s="345"/>
      <c r="F7" s="346" t="s">
        <v>565</v>
      </c>
      <c r="G7" s="347"/>
      <c r="H7" s="348" t="s">
        <v>4</v>
      </c>
      <c r="I7" s="349" t="s">
        <v>4</v>
      </c>
      <c r="J7" s="342" t="s">
        <v>4</v>
      </c>
    </row>
    <row r="8" spans="1:12" ht="14.25" customHeight="1">
      <c r="A8" s="340"/>
      <c r="B8" s="331"/>
      <c r="C8" s="350"/>
      <c r="D8" s="351"/>
      <c r="E8" s="343"/>
      <c r="F8" s="352"/>
      <c r="G8" s="353" t="s">
        <v>565</v>
      </c>
      <c r="H8" s="354" t="s">
        <v>566</v>
      </c>
      <c r="I8" s="355" t="s">
        <v>567</v>
      </c>
      <c r="J8" s="342" t="s">
        <v>4</v>
      </c>
    </row>
    <row r="9" spans="1:12" ht="14.25" customHeight="1">
      <c r="A9" s="340"/>
      <c r="B9" s="331"/>
      <c r="C9" s="356"/>
      <c r="D9" s="357" t="s">
        <v>568</v>
      </c>
      <c r="E9" s="343"/>
      <c r="F9" s="358" t="s">
        <v>569</v>
      </c>
      <c r="G9" s="359" t="s">
        <v>570</v>
      </c>
      <c r="H9" s="354" t="s">
        <v>571</v>
      </c>
      <c r="I9" s="355" t="s">
        <v>572</v>
      </c>
      <c r="J9" s="342" t="s">
        <v>4</v>
      </c>
    </row>
    <row r="10" spans="1:12" ht="14.25" customHeight="1">
      <c r="A10" s="360"/>
      <c r="B10" s="336"/>
      <c r="C10" s="361"/>
      <c r="D10" s="362"/>
      <c r="E10" s="363"/>
      <c r="F10" s="364"/>
      <c r="G10" s="359" t="s">
        <v>573</v>
      </c>
      <c r="H10" s="365" t="s">
        <v>574</v>
      </c>
      <c r="I10" s="366"/>
      <c r="J10" s="342" t="s">
        <v>4</v>
      </c>
      <c r="K10" s="342"/>
      <c r="L10" s="342"/>
    </row>
    <row r="11" spans="1:12" ht="9.9499999999999993" customHeight="1">
      <c r="A11" s="367"/>
      <c r="B11" s="368"/>
      <c r="C11" s="369" t="s">
        <v>439</v>
      </c>
      <c r="D11" s="370">
        <v>2</v>
      </c>
      <c r="E11" s="371"/>
      <c r="F11" s="372">
        <v>3</v>
      </c>
      <c r="G11" s="372">
        <v>4</v>
      </c>
      <c r="H11" s="373">
        <v>5</v>
      </c>
      <c r="I11" s="374">
        <v>6</v>
      </c>
      <c r="J11" s="342"/>
      <c r="K11" s="342"/>
      <c r="L11" s="342"/>
    </row>
    <row r="12" spans="1:12" ht="6.75" customHeight="1">
      <c r="A12" s="338"/>
      <c r="B12" s="375"/>
      <c r="C12" s="376" t="s">
        <v>4</v>
      </c>
      <c r="D12" s="377" t="s">
        <v>4</v>
      </c>
      <c r="E12" s="377"/>
      <c r="F12" s="378" t="s">
        <v>124</v>
      </c>
      <c r="G12" s="379"/>
      <c r="H12" s="380" t="s">
        <v>4</v>
      </c>
      <c r="I12" s="381" t="s">
        <v>124</v>
      </c>
      <c r="J12" s="342"/>
      <c r="K12" s="342"/>
      <c r="L12" s="342"/>
    </row>
    <row r="13" spans="1:12" ht="21.75" customHeight="1">
      <c r="A13" s="1582" t="s">
        <v>575</v>
      </c>
      <c r="B13" s="1583"/>
      <c r="C13" s="1584"/>
      <c r="D13" s="821">
        <v>4097940013.5600028</v>
      </c>
      <c r="E13" s="821"/>
      <c r="F13" s="821">
        <v>776234741.41999984</v>
      </c>
      <c r="G13" s="822">
        <v>773895476.40999985</v>
      </c>
      <c r="H13" s="821">
        <v>671267026.28999984</v>
      </c>
      <c r="I13" s="823">
        <v>104967715.13</v>
      </c>
      <c r="J13" s="342"/>
      <c r="K13" s="342"/>
      <c r="L13" s="342"/>
    </row>
    <row r="14" spans="1:12" s="382" customFormat="1" ht="21.75" customHeight="1">
      <c r="A14" s="744" t="s">
        <v>350</v>
      </c>
      <c r="B14" s="745" t="s">
        <v>47</v>
      </c>
      <c r="C14" s="746" t="s">
        <v>351</v>
      </c>
      <c r="D14" s="810">
        <v>53277301.890000008</v>
      </c>
      <c r="E14" s="810"/>
      <c r="F14" s="815">
        <v>1607358.4</v>
      </c>
      <c r="G14" s="813">
        <v>3122</v>
      </c>
      <c r="H14" s="814">
        <v>1594625.8699999999</v>
      </c>
      <c r="I14" s="815">
        <v>12732.53</v>
      </c>
      <c r="J14" s="342"/>
      <c r="K14" s="747"/>
      <c r="L14" s="342"/>
    </row>
    <row r="15" spans="1:12" s="382" customFormat="1" ht="21.75" customHeight="1">
      <c r="A15" s="744" t="s">
        <v>352</v>
      </c>
      <c r="B15" s="745" t="s">
        <v>47</v>
      </c>
      <c r="C15" s="746" t="s">
        <v>353</v>
      </c>
      <c r="D15" s="810">
        <v>26221.559999999998</v>
      </c>
      <c r="E15" s="810"/>
      <c r="F15" s="815">
        <v>0</v>
      </c>
      <c r="G15" s="813">
        <v>0</v>
      </c>
      <c r="H15" s="814">
        <v>0</v>
      </c>
      <c r="I15" s="815">
        <v>0</v>
      </c>
      <c r="J15" s="342"/>
      <c r="K15" s="748"/>
      <c r="L15" s="342"/>
    </row>
    <row r="16" spans="1:12" s="382" customFormat="1" ht="21.75" customHeight="1">
      <c r="A16" s="749" t="s">
        <v>354</v>
      </c>
      <c r="B16" s="745" t="s">
        <v>47</v>
      </c>
      <c r="C16" s="750" t="s">
        <v>355</v>
      </c>
      <c r="D16" s="810">
        <v>885935.77000000025</v>
      </c>
      <c r="E16" s="810"/>
      <c r="F16" s="815">
        <v>0</v>
      </c>
      <c r="G16" s="813">
        <v>0</v>
      </c>
      <c r="H16" s="814">
        <v>0</v>
      </c>
      <c r="I16" s="815">
        <v>0</v>
      </c>
      <c r="J16" s="342"/>
      <c r="K16" s="748"/>
      <c r="L16" s="342"/>
    </row>
    <row r="17" spans="1:12" s="382" customFormat="1" ht="21.75" hidden="1" customHeight="1">
      <c r="A17" s="751" t="s">
        <v>356</v>
      </c>
      <c r="B17" s="745" t="s">
        <v>47</v>
      </c>
      <c r="C17" s="750" t="s">
        <v>357</v>
      </c>
      <c r="D17" s="810">
        <v>0</v>
      </c>
      <c r="E17" s="810"/>
      <c r="F17" s="815">
        <v>0</v>
      </c>
      <c r="G17" s="813">
        <v>0</v>
      </c>
      <c r="H17" s="814">
        <v>0</v>
      </c>
      <c r="I17" s="815">
        <v>0</v>
      </c>
      <c r="J17" s="342"/>
      <c r="K17" s="748"/>
      <c r="L17" s="342"/>
    </row>
    <row r="18" spans="1:12" s="382" customFormat="1" ht="21.75" customHeight="1">
      <c r="A18" s="749" t="s">
        <v>358</v>
      </c>
      <c r="B18" s="745" t="s">
        <v>47</v>
      </c>
      <c r="C18" s="750" t="s">
        <v>359</v>
      </c>
      <c r="D18" s="810">
        <v>4600138.42</v>
      </c>
      <c r="E18" s="810"/>
      <c r="F18" s="815">
        <v>0</v>
      </c>
      <c r="G18" s="813">
        <v>0</v>
      </c>
      <c r="H18" s="814">
        <v>0</v>
      </c>
      <c r="I18" s="815">
        <v>0</v>
      </c>
      <c r="J18" s="342"/>
      <c r="K18" s="748"/>
      <c r="L18" s="342"/>
    </row>
    <row r="19" spans="1:12" s="939" customFormat="1" ht="36.75" hidden="1" customHeight="1">
      <c r="A19" s="929" t="s">
        <v>360</v>
      </c>
      <c r="B19" s="927" t="s">
        <v>47</v>
      </c>
      <c r="C19" s="940" t="s">
        <v>729</v>
      </c>
      <c r="D19" s="810">
        <v>0</v>
      </c>
      <c r="E19" s="810"/>
      <c r="F19" s="815">
        <v>0</v>
      </c>
      <c r="G19" s="813">
        <v>0</v>
      </c>
      <c r="H19" s="814">
        <v>0</v>
      </c>
      <c r="I19" s="815">
        <v>0</v>
      </c>
      <c r="J19" s="937"/>
      <c r="K19" s="938"/>
      <c r="L19" s="937"/>
    </row>
    <row r="20" spans="1:12" s="939" customFormat="1" ht="21.75" customHeight="1">
      <c r="A20" s="749" t="s">
        <v>363</v>
      </c>
      <c r="B20" s="745" t="s">
        <v>47</v>
      </c>
      <c r="C20" s="746" t="s">
        <v>364</v>
      </c>
      <c r="D20" s="810">
        <v>1411998.6499999992</v>
      </c>
      <c r="E20" s="810"/>
      <c r="F20" s="815">
        <v>0</v>
      </c>
      <c r="G20" s="813">
        <v>0</v>
      </c>
      <c r="H20" s="814">
        <v>0</v>
      </c>
      <c r="I20" s="815">
        <v>0</v>
      </c>
      <c r="J20" s="937"/>
      <c r="K20" s="938"/>
      <c r="L20" s="937"/>
    </row>
    <row r="21" spans="1:12" s="382" customFormat="1" ht="21.75" customHeight="1">
      <c r="A21" s="749" t="s">
        <v>365</v>
      </c>
      <c r="B21" s="745" t="s">
        <v>47</v>
      </c>
      <c r="C21" s="746" t="s">
        <v>366</v>
      </c>
      <c r="D21" s="810">
        <v>12096</v>
      </c>
      <c r="E21" s="810"/>
      <c r="F21" s="815">
        <v>0</v>
      </c>
      <c r="G21" s="813">
        <v>0</v>
      </c>
      <c r="H21" s="814">
        <v>0</v>
      </c>
      <c r="I21" s="815">
        <v>0</v>
      </c>
      <c r="J21" s="342"/>
      <c r="K21" s="748"/>
      <c r="L21" s="342"/>
    </row>
    <row r="22" spans="1:12" s="382" customFormat="1" ht="21.75" customHeight="1">
      <c r="A22" s="749" t="s">
        <v>367</v>
      </c>
      <c r="B22" s="745" t="s">
        <v>47</v>
      </c>
      <c r="C22" s="746" t="s">
        <v>368</v>
      </c>
      <c r="D22" s="810">
        <v>72933003.700000033</v>
      </c>
      <c r="E22" s="810"/>
      <c r="F22" s="815">
        <v>24507.82</v>
      </c>
      <c r="G22" s="813">
        <v>20817.22</v>
      </c>
      <c r="H22" s="814">
        <v>24507.82</v>
      </c>
      <c r="I22" s="815">
        <v>0</v>
      </c>
      <c r="J22" s="342"/>
      <c r="K22" s="748"/>
      <c r="L22" s="342"/>
    </row>
    <row r="23" spans="1:12" s="382" customFormat="1" ht="21.75" customHeight="1">
      <c r="A23" s="749" t="s">
        <v>369</v>
      </c>
      <c r="B23" s="745" t="s">
        <v>47</v>
      </c>
      <c r="C23" s="746" t="s">
        <v>132</v>
      </c>
      <c r="D23" s="810">
        <v>5859</v>
      </c>
      <c r="E23" s="810"/>
      <c r="F23" s="815">
        <v>0</v>
      </c>
      <c r="G23" s="813">
        <v>0</v>
      </c>
      <c r="H23" s="814">
        <v>0</v>
      </c>
      <c r="I23" s="815">
        <v>0</v>
      </c>
      <c r="J23" s="342"/>
      <c r="K23" s="748"/>
      <c r="L23" s="342"/>
    </row>
    <row r="24" spans="1:12" s="382" customFormat="1" ht="21.75" customHeight="1">
      <c r="A24" s="749" t="s">
        <v>370</v>
      </c>
      <c r="B24" s="745" t="s">
        <v>47</v>
      </c>
      <c r="C24" s="746" t="s">
        <v>576</v>
      </c>
      <c r="D24" s="810">
        <v>6254465.1999999993</v>
      </c>
      <c r="E24" s="810"/>
      <c r="F24" s="815">
        <v>0</v>
      </c>
      <c r="G24" s="813">
        <v>0</v>
      </c>
      <c r="H24" s="814">
        <v>0</v>
      </c>
      <c r="I24" s="815">
        <v>0</v>
      </c>
      <c r="J24" s="342"/>
      <c r="K24" s="748"/>
      <c r="L24" s="342"/>
    </row>
    <row r="25" spans="1:12" s="382" customFormat="1" ht="21.75" customHeight="1">
      <c r="A25" s="749" t="s">
        <v>372</v>
      </c>
      <c r="B25" s="745" t="s">
        <v>47</v>
      </c>
      <c r="C25" s="750" t="s">
        <v>373</v>
      </c>
      <c r="D25" s="810">
        <v>1382711.6099999996</v>
      </c>
      <c r="E25" s="810"/>
      <c r="F25" s="815">
        <v>200</v>
      </c>
      <c r="G25" s="813">
        <v>0</v>
      </c>
      <c r="H25" s="814">
        <v>200</v>
      </c>
      <c r="I25" s="815">
        <v>0</v>
      </c>
      <c r="J25" s="342"/>
      <c r="K25" s="748"/>
      <c r="L25" s="342"/>
    </row>
    <row r="26" spans="1:12" ht="21.75" customHeight="1">
      <c r="A26" s="749" t="s">
        <v>374</v>
      </c>
      <c r="B26" s="745" t="s">
        <v>47</v>
      </c>
      <c r="C26" s="750" t="s">
        <v>375</v>
      </c>
      <c r="D26" s="810">
        <v>547538.28999999992</v>
      </c>
      <c r="E26" s="810"/>
      <c r="F26" s="815">
        <v>0</v>
      </c>
      <c r="G26" s="813">
        <v>0</v>
      </c>
      <c r="H26" s="814">
        <v>0</v>
      </c>
      <c r="I26" s="815">
        <v>0</v>
      </c>
      <c r="J26" s="342"/>
      <c r="K26" s="748"/>
      <c r="L26" s="342"/>
    </row>
    <row r="27" spans="1:12" s="382" customFormat="1" ht="21.75" customHeight="1">
      <c r="A27" s="749" t="s">
        <v>376</v>
      </c>
      <c r="B27" s="745" t="s">
        <v>47</v>
      </c>
      <c r="C27" s="750" t="s">
        <v>713</v>
      </c>
      <c r="D27" s="810">
        <v>24740236.530000001</v>
      </c>
      <c r="E27" s="810"/>
      <c r="F27" s="815">
        <v>0</v>
      </c>
      <c r="G27" s="813">
        <v>0</v>
      </c>
      <c r="H27" s="814">
        <v>0</v>
      </c>
      <c r="I27" s="815">
        <v>0</v>
      </c>
      <c r="J27" s="342"/>
      <c r="K27" s="748"/>
      <c r="L27" s="342"/>
    </row>
    <row r="28" spans="1:12" s="383" customFormat="1" ht="21.75" customHeight="1">
      <c r="A28" s="749" t="s">
        <v>377</v>
      </c>
      <c r="B28" s="745" t="s">
        <v>47</v>
      </c>
      <c r="C28" s="746" t="s">
        <v>577</v>
      </c>
      <c r="D28" s="810">
        <v>1287868876.7800031</v>
      </c>
      <c r="E28" s="810"/>
      <c r="F28" s="815">
        <v>774255878.31999981</v>
      </c>
      <c r="G28" s="813">
        <v>773848141.64999986</v>
      </c>
      <c r="H28" s="814">
        <v>669309626.10999978</v>
      </c>
      <c r="I28" s="815">
        <v>104946252.20999999</v>
      </c>
      <c r="J28" s="342"/>
      <c r="K28" s="748"/>
      <c r="L28" s="342"/>
    </row>
    <row r="29" spans="1:12" s="387" customFormat="1" ht="30" customHeight="1">
      <c r="A29" s="384" t="s">
        <v>378</v>
      </c>
      <c r="B29" s="385" t="s">
        <v>47</v>
      </c>
      <c r="C29" s="386" t="s">
        <v>578</v>
      </c>
      <c r="D29" s="810">
        <v>33934026.699999996</v>
      </c>
      <c r="E29" s="810"/>
      <c r="F29" s="815">
        <v>0</v>
      </c>
      <c r="G29" s="813">
        <v>0</v>
      </c>
      <c r="H29" s="814">
        <v>0</v>
      </c>
      <c r="I29" s="815">
        <v>0</v>
      </c>
      <c r="J29" s="342"/>
      <c r="K29" s="752"/>
      <c r="L29" s="342"/>
    </row>
    <row r="30" spans="1:12" s="387" customFormat="1" ht="21.75" customHeight="1">
      <c r="A30" s="749" t="s">
        <v>383</v>
      </c>
      <c r="B30" s="745" t="s">
        <v>47</v>
      </c>
      <c r="C30" s="746" t="s">
        <v>113</v>
      </c>
      <c r="D30" s="810">
        <v>1341020490.1099992</v>
      </c>
      <c r="E30" s="810"/>
      <c r="F30" s="815">
        <v>0</v>
      </c>
      <c r="G30" s="813">
        <v>0</v>
      </c>
      <c r="H30" s="814">
        <v>0</v>
      </c>
      <c r="I30" s="815">
        <v>0</v>
      </c>
      <c r="J30" s="342"/>
      <c r="K30" s="748"/>
      <c r="L30" s="342"/>
    </row>
    <row r="31" spans="1:12" s="387" customFormat="1" ht="21.75" customHeight="1">
      <c r="A31" s="749" t="s">
        <v>384</v>
      </c>
      <c r="B31" s="745" t="s">
        <v>47</v>
      </c>
      <c r="C31" s="746" t="s">
        <v>579</v>
      </c>
      <c r="D31" s="810">
        <v>226974388.47999996</v>
      </c>
      <c r="E31" s="810"/>
      <c r="F31" s="815">
        <v>0</v>
      </c>
      <c r="G31" s="813">
        <v>0</v>
      </c>
      <c r="H31" s="814">
        <v>0</v>
      </c>
      <c r="I31" s="815">
        <v>0</v>
      </c>
      <c r="J31" s="342"/>
      <c r="K31" s="748"/>
      <c r="L31" s="342"/>
    </row>
    <row r="32" spans="1:12" s="387" customFormat="1" ht="21.75" customHeight="1">
      <c r="A32" s="749" t="s">
        <v>387</v>
      </c>
      <c r="B32" s="745" t="s">
        <v>47</v>
      </c>
      <c r="C32" s="746" t="s">
        <v>580</v>
      </c>
      <c r="D32" s="810">
        <v>401705557.99000013</v>
      </c>
      <c r="E32" s="810"/>
      <c r="F32" s="815">
        <v>0</v>
      </c>
      <c r="G32" s="813">
        <v>0</v>
      </c>
      <c r="H32" s="814">
        <v>0</v>
      </c>
      <c r="I32" s="815">
        <v>0</v>
      </c>
      <c r="J32" s="342"/>
      <c r="K32" s="748"/>
      <c r="L32" s="342"/>
    </row>
    <row r="33" spans="1:12" s="387" customFormat="1" ht="21.75" customHeight="1">
      <c r="A33" s="749" t="s">
        <v>390</v>
      </c>
      <c r="B33" s="745" t="s">
        <v>47</v>
      </c>
      <c r="C33" s="746" t="s">
        <v>581</v>
      </c>
      <c r="D33" s="810">
        <v>436324178.94999975</v>
      </c>
      <c r="E33" s="810"/>
      <c r="F33" s="815">
        <v>315230.18</v>
      </c>
      <c r="G33" s="813">
        <v>23395.54</v>
      </c>
      <c r="H33" s="814">
        <v>311314.83</v>
      </c>
      <c r="I33" s="815">
        <v>3915.35</v>
      </c>
      <c r="J33" s="342"/>
      <c r="K33" s="748"/>
      <c r="L33" s="342"/>
    </row>
    <row r="34" spans="1:12" s="382" customFormat="1" ht="53.25" hidden="1" customHeight="1">
      <c r="A34" s="384" t="s">
        <v>392</v>
      </c>
      <c r="B34" s="385" t="s">
        <v>47</v>
      </c>
      <c r="C34" s="388" t="s">
        <v>582</v>
      </c>
      <c r="D34" s="810">
        <v>0</v>
      </c>
      <c r="E34" s="810"/>
      <c r="F34" s="815">
        <v>0</v>
      </c>
      <c r="G34" s="813">
        <v>0</v>
      </c>
      <c r="H34" s="814">
        <v>0</v>
      </c>
      <c r="I34" s="815">
        <v>0</v>
      </c>
      <c r="J34" s="342"/>
      <c r="K34" s="752"/>
      <c r="L34" s="342"/>
    </row>
    <row r="35" spans="1:12" s="382" customFormat="1" ht="21.75" hidden="1" customHeight="1">
      <c r="A35" s="749" t="s">
        <v>400</v>
      </c>
      <c r="B35" s="745" t="s">
        <v>47</v>
      </c>
      <c r="C35" s="746" t="s">
        <v>401</v>
      </c>
      <c r="D35" s="810">
        <v>0</v>
      </c>
      <c r="E35" s="810"/>
      <c r="F35" s="815">
        <v>0</v>
      </c>
      <c r="G35" s="813">
        <v>0</v>
      </c>
      <c r="H35" s="814">
        <v>0</v>
      </c>
      <c r="I35" s="815">
        <v>0</v>
      </c>
      <c r="J35" s="342"/>
      <c r="K35" s="748"/>
      <c r="L35" s="342"/>
    </row>
    <row r="36" spans="1:12" s="382" customFormat="1" ht="21.75" customHeight="1">
      <c r="A36" s="749" t="s">
        <v>402</v>
      </c>
      <c r="B36" s="745" t="s">
        <v>47</v>
      </c>
      <c r="C36" s="750" t="s">
        <v>115</v>
      </c>
      <c r="D36" s="810">
        <v>54741168.659999944</v>
      </c>
      <c r="E36" s="810"/>
      <c r="F36" s="815">
        <v>430.5</v>
      </c>
      <c r="G36" s="813">
        <v>0</v>
      </c>
      <c r="H36" s="814">
        <v>430.5</v>
      </c>
      <c r="I36" s="815">
        <v>0</v>
      </c>
      <c r="J36" s="342"/>
      <c r="K36" s="748"/>
      <c r="L36" s="342"/>
    </row>
    <row r="37" spans="1:12" s="382" customFormat="1" ht="21.75" customHeight="1">
      <c r="A37" s="749" t="s">
        <v>403</v>
      </c>
      <c r="B37" s="745" t="s">
        <v>47</v>
      </c>
      <c r="C37" s="746" t="s">
        <v>404</v>
      </c>
      <c r="D37" s="810">
        <v>109409813.56999989</v>
      </c>
      <c r="E37" s="810"/>
      <c r="F37" s="815">
        <v>31136.2</v>
      </c>
      <c r="G37" s="813">
        <v>0</v>
      </c>
      <c r="H37" s="814">
        <v>26321.16</v>
      </c>
      <c r="I37" s="815">
        <v>4815.04</v>
      </c>
      <c r="J37" s="342"/>
      <c r="K37" s="748"/>
      <c r="L37" s="342"/>
    </row>
    <row r="38" spans="1:12" s="382" customFormat="1" ht="21.75" customHeight="1">
      <c r="A38" s="749" t="s">
        <v>405</v>
      </c>
      <c r="B38" s="745" t="s">
        <v>47</v>
      </c>
      <c r="C38" s="746" t="s">
        <v>406</v>
      </c>
      <c r="D38" s="810">
        <v>2848103.4799999995</v>
      </c>
      <c r="E38" s="810"/>
      <c r="F38" s="815">
        <v>0</v>
      </c>
      <c r="G38" s="813">
        <v>0</v>
      </c>
      <c r="H38" s="814">
        <v>0</v>
      </c>
      <c r="I38" s="815">
        <v>0</v>
      </c>
      <c r="J38" s="342"/>
      <c r="K38" s="748"/>
      <c r="L38" s="342"/>
    </row>
    <row r="39" spans="1:12" s="382" customFormat="1" ht="21.75" customHeight="1">
      <c r="A39" s="749" t="s">
        <v>407</v>
      </c>
      <c r="B39" s="745" t="s">
        <v>47</v>
      </c>
      <c r="C39" s="746" t="s">
        <v>583</v>
      </c>
      <c r="D39" s="810">
        <v>2679126.98</v>
      </c>
      <c r="E39" s="810"/>
      <c r="F39" s="815">
        <v>0</v>
      </c>
      <c r="G39" s="813">
        <v>0</v>
      </c>
      <c r="H39" s="814">
        <v>0</v>
      </c>
      <c r="I39" s="815">
        <v>0</v>
      </c>
      <c r="J39" s="342"/>
      <c r="K39" s="748"/>
      <c r="L39" s="342"/>
    </row>
    <row r="40" spans="1:12" s="382" customFormat="1" ht="21.75" customHeight="1">
      <c r="A40" s="749" t="s">
        <v>410</v>
      </c>
      <c r="B40" s="745" t="s">
        <v>47</v>
      </c>
      <c r="C40" s="750" t="s">
        <v>584</v>
      </c>
      <c r="D40" s="810">
        <v>3293966.5100000012</v>
      </c>
      <c r="E40" s="810"/>
      <c r="F40" s="815">
        <v>0</v>
      </c>
      <c r="G40" s="813">
        <v>0</v>
      </c>
      <c r="H40" s="814">
        <v>0</v>
      </c>
      <c r="I40" s="815">
        <v>0</v>
      </c>
      <c r="J40" s="342"/>
      <c r="K40" s="748"/>
      <c r="L40" s="342"/>
    </row>
    <row r="41" spans="1:12" s="382" customFormat="1" ht="21.75" customHeight="1">
      <c r="A41" s="749" t="s">
        <v>426</v>
      </c>
      <c r="B41" s="890" t="s">
        <v>47</v>
      </c>
      <c r="C41" s="753" t="s">
        <v>178</v>
      </c>
      <c r="D41" s="816">
        <v>1340348.2600000005</v>
      </c>
      <c r="E41" s="824"/>
      <c r="F41" s="815">
        <v>0</v>
      </c>
      <c r="G41" s="813">
        <v>0</v>
      </c>
      <c r="H41" s="814">
        <v>0</v>
      </c>
      <c r="I41" s="815">
        <v>0</v>
      </c>
      <c r="J41" s="342"/>
      <c r="L41" s="342"/>
    </row>
    <row r="42" spans="1:12" s="382" customFormat="1" ht="21.75" customHeight="1">
      <c r="A42" s="749" t="s">
        <v>413</v>
      </c>
      <c r="B42" s="745" t="s">
        <v>47</v>
      </c>
      <c r="C42" s="746" t="s">
        <v>585</v>
      </c>
      <c r="D42" s="810">
        <v>17631321.400000013</v>
      </c>
      <c r="E42" s="810"/>
      <c r="F42" s="815">
        <v>0</v>
      </c>
      <c r="G42" s="813">
        <v>0</v>
      </c>
      <c r="H42" s="814">
        <v>0</v>
      </c>
      <c r="I42" s="815">
        <v>0</v>
      </c>
      <c r="J42" s="342"/>
      <c r="K42" s="832"/>
      <c r="L42" s="342"/>
    </row>
    <row r="43" spans="1:12" s="382" customFormat="1" ht="21.75" customHeight="1">
      <c r="A43" s="749" t="s">
        <v>416</v>
      </c>
      <c r="B43" s="745" t="s">
        <v>47</v>
      </c>
      <c r="C43" s="746" t="s">
        <v>586</v>
      </c>
      <c r="D43" s="810">
        <v>6251274.2800000031</v>
      </c>
      <c r="E43" s="810"/>
      <c r="F43" s="815">
        <v>0</v>
      </c>
      <c r="G43" s="813">
        <v>0</v>
      </c>
      <c r="H43" s="814">
        <v>0</v>
      </c>
      <c r="I43" s="815">
        <v>0</v>
      </c>
      <c r="J43" s="342"/>
      <c r="K43" s="832"/>
      <c r="L43" s="342"/>
    </row>
    <row r="44" spans="1:12" s="382" customFormat="1" ht="32.25" hidden="1" customHeight="1">
      <c r="A44" s="384" t="s">
        <v>419</v>
      </c>
      <c r="B44" s="385" t="s">
        <v>47</v>
      </c>
      <c r="C44" s="754" t="s">
        <v>587</v>
      </c>
      <c r="D44" s="810">
        <v>0</v>
      </c>
      <c r="E44" s="810"/>
      <c r="F44" s="815">
        <v>0</v>
      </c>
      <c r="G44" s="813">
        <v>0</v>
      </c>
      <c r="H44" s="814">
        <v>0</v>
      </c>
      <c r="I44" s="815">
        <v>0</v>
      </c>
      <c r="J44" s="342"/>
      <c r="K44" s="833"/>
      <c r="L44" s="342"/>
    </row>
    <row r="45" spans="1:12" s="382" customFormat="1" ht="21.75" customHeight="1" thickBot="1">
      <c r="A45" s="749" t="s">
        <v>424</v>
      </c>
      <c r="B45" s="745" t="s">
        <v>47</v>
      </c>
      <c r="C45" s="746" t="s">
        <v>425</v>
      </c>
      <c r="D45" s="810">
        <v>5839864.79</v>
      </c>
      <c r="E45" s="810"/>
      <c r="F45" s="815">
        <v>0</v>
      </c>
      <c r="G45" s="813">
        <v>0</v>
      </c>
      <c r="H45" s="814">
        <v>0</v>
      </c>
      <c r="I45" s="815">
        <v>0</v>
      </c>
      <c r="J45" s="342"/>
      <c r="K45" s="832"/>
      <c r="L45" s="342"/>
    </row>
    <row r="46" spans="1:12" s="382" customFormat="1" ht="24.75" customHeight="1" thickTop="1">
      <c r="A46" s="389" t="s">
        <v>588</v>
      </c>
      <c r="B46" s="755"/>
      <c r="C46" s="756"/>
      <c r="D46" s="825"/>
      <c r="E46" s="826"/>
      <c r="F46" s="827"/>
      <c r="G46" s="828"/>
      <c r="H46" s="829"/>
      <c r="I46" s="827"/>
      <c r="J46" s="342"/>
      <c r="K46" s="834"/>
      <c r="L46" s="342"/>
    </row>
    <row r="47" spans="1:12" s="387" customFormat="1" ht="29.25" customHeight="1">
      <c r="A47" s="390" t="s">
        <v>398</v>
      </c>
      <c r="B47" s="391" t="s">
        <v>47</v>
      </c>
      <c r="C47" s="392" t="s">
        <v>399</v>
      </c>
      <c r="D47" s="830">
        <v>18774349579.040001</v>
      </c>
      <c r="E47" s="831" t="s">
        <v>712</v>
      </c>
      <c r="F47" s="815">
        <v>0</v>
      </c>
      <c r="G47" s="819">
        <v>0</v>
      </c>
      <c r="H47" s="1163">
        <v>0</v>
      </c>
      <c r="I47" s="820">
        <v>0</v>
      </c>
      <c r="J47" s="342"/>
      <c r="K47" s="835"/>
      <c r="L47" s="342"/>
    </row>
    <row r="48" spans="1:12" s="387" customFormat="1" ht="9.75" customHeight="1">
      <c r="F48" s="809"/>
      <c r="J48" s="342"/>
      <c r="K48" s="836"/>
      <c r="L48" s="342"/>
    </row>
    <row r="49" spans="1:12" s="387" customFormat="1" ht="15.75" customHeight="1">
      <c r="A49" s="330"/>
      <c r="B49" s="757" t="s">
        <v>712</v>
      </c>
      <c r="C49" s="758" t="s">
        <v>565</v>
      </c>
      <c r="D49" s="330"/>
      <c r="E49" s="330"/>
      <c r="F49" s="330"/>
      <c r="G49" s="330"/>
      <c r="H49" s="330"/>
      <c r="I49" s="330"/>
      <c r="J49" s="342"/>
      <c r="K49" s="836"/>
      <c r="L49" s="342"/>
    </row>
    <row r="50" spans="1:12" s="395" customFormat="1" ht="15.75">
      <c r="A50" s="797" t="s">
        <v>753</v>
      </c>
      <c r="B50" s="759"/>
      <c r="D50" s="393"/>
      <c r="E50" s="393"/>
      <c r="F50" s="393"/>
      <c r="G50" s="393"/>
      <c r="H50" s="393"/>
      <c r="I50" s="393"/>
      <c r="J50" s="394"/>
    </row>
    <row r="51" spans="1:12" s="395" customFormat="1" ht="15.75">
      <c r="A51" s="797" t="s">
        <v>756</v>
      </c>
      <c r="B51" s="759"/>
      <c r="C51" s="759"/>
      <c r="D51" s="393"/>
      <c r="E51" s="393"/>
      <c r="F51" s="393"/>
      <c r="G51" s="393"/>
      <c r="H51" s="393"/>
      <c r="I51" s="393"/>
      <c r="J51" s="394"/>
    </row>
    <row r="52" spans="1:12" s="395" customFormat="1" ht="15.75">
      <c r="A52" s="797" t="s">
        <v>714</v>
      </c>
      <c r="B52" s="759"/>
      <c r="C52" s="759"/>
      <c r="D52" s="393"/>
      <c r="E52" s="393"/>
      <c r="F52" s="393"/>
      <c r="G52" s="393"/>
      <c r="H52" s="393"/>
      <c r="I52" s="393"/>
      <c r="J52" s="394"/>
    </row>
    <row r="53" spans="1:12" s="387" customFormat="1" ht="15.75" customHeight="1">
      <c r="A53" s="330"/>
      <c r="B53" s="757"/>
      <c r="C53" s="330"/>
      <c r="D53" s="330"/>
      <c r="E53" s="330"/>
      <c r="F53" s="330"/>
      <c r="G53" s="330"/>
      <c r="H53" s="330"/>
      <c r="I53" s="330"/>
      <c r="J53" s="342"/>
      <c r="K53" s="342"/>
      <c r="L53" s="342"/>
    </row>
    <row r="54" spans="1:12" s="395" customFormat="1" ht="15.75">
      <c r="A54" s="797"/>
      <c r="B54" s="759"/>
      <c r="C54" s="759"/>
      <c r="D54" s="393"/>
      <c r="E54" s="393"/>
      <c r="F54" s="393"/>
      <c r="G54" s="393"/>
      <c r="H54" s="393"/>
      <c r="I54" s="393"/>
      <c r="J54" s="394"/>
    </row>
    <row r="55" spans="1:12" s="395" customFormat="1" ht="15.75">
      <c r="A55" s="797"/>
      <c r="B55" s="759"/>
      <c r="C55" s="759"/>
      <c r="D55" s="393"/>
      <c r="E55" s="393"/>
      <c r="F55" s="393"/>
      <c r="G55" s="393"/>
      <c r="H55" s="393"/>
      <c r="I55" s="393"/>
      <c r="J55" s="394"/>
    </row>
    <row r="56" spans="1:12">
      <c r="J56" s="342"/>
    </row>
    <row r="57" spans="1:12" ht="15.75">
      <c r="C57" s="759"/>
      <c r="J57" s="342"/>
    </row>
    <row r="58" spans="1:12">
      <c r="J58" s="342"/>
    </row>
    <row r="59" spans="1:12">
      <c r="J59" s="342"/>
    </row>
    <row r="60" spans="1:12">
      <c r="J60" s="342"/>
    </row>
    <row r="61" spans="1:12">
      <c r="J61" s="342"/>
    </row>
    <row r="62" spans="1:12">
      <c r="J62" s="342"/>
    </row>
    <row r="63" spans="1:12">
      <c r="J63" s="342"/>
    </row>
    <row r="64" spans="1:12">
      <c r="J64" s="342"/>
    </row>
    <row r="65" spans="10:10">
      <c r="J65" s="342"/>
    </row>
    <row r="66" spans="10:10">
      <c r="J66" s="342"/>
    </row>
    <row r="67" spans="10:10">
      <c r="J67" s="342"/>
    </row>
    <row r="68" spans="10:10">
      <c r="J68" s="342"/>
    </row>
    <row r="69" spans="10:10">
      <c r="J69" s="342"/>
    </row>
    <row r="70" spans="10:10">
      <c r="J70" s="342"/>
    </row>
    <row r="71" spans="10:10">
      <c r="J71" s="342"/>
    </row>
    <row r="72" spans="10:10">
      <c r="J72" s="342"/>
    </row>
    <row r="73" spans="10:10">
      <c r="J73" s="342"/>
    </row>
    <row r="74" spans="10:10">
      <c r="J74" s="342"/>
    </row>
    <row r="75" spans="10:10">
      <c r="J75" s="342" t="s">
        <v>4</v>
      </c>
    </row>
  </sheetData>
  <mergeCells count="6">
    <mergeCell ref="A13:C13"/>
    <mergeCell ref="A1:C1"/>
    <mergeCell ref="D5:G5"/>
    <mergeCell ref="H5:I5"/>
    <mergeCell ref="D6:G6"/>
    <mergeCell ref="H6:I6"/>
  </mergeCells>
  <printOptions horizontalCentered="1"/>
  <pageMargins left="0.31496062992125984" right="0.31496062992125984" top="0.55118110236220474" bottom="0.19685039370078741" header="0.27559055118110237" footer="0"/>
  <pageSetup paperSize="9" scale="75" firstPageNumber="46" orientation="landscape" useFirstPageNumber="1" r:id="rId1"/>
  <headerFooter alignWithMargins="0">
    <oddHeader>&amp;C&amp;"Arial,Normalny"&amp;12- &amp;P 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IO140"/>
  <sheetViews>
    <sheetView showGridLines="0" zoomScale="80" zoomScaleNormal="80" workbookViewId="0">
      <selection activeCell="M14" sqref="M14"/>
    </sheetView>
  </sheetViews>
  <sheetFormatPr defaultColWidth="12.5703125" defaultRowHeight="15"/>
  <cols>
    <col min="1" max="1" width="67.7109375" style="399" customWidth="1"/>
    <col min="2" max="2" width="19.5703125" style="399" customWidth="1"/>
    <col min="3" max="3" width="2.5703125" style="399" customWidth="1"/>
    <col min="4" max="4" width="20.7109375" style="399" customWidth="1"/>
    <col min="5" max="5" width="21.5703125" style="399" customWidth="1"/>
    <col min="6" max="7" width="20.85546875" style="399" customWidth="1"/>
    <col min="8" max="8" width="4.7109375" style="399" customWidth="1"/>
    <col min="9" max="9" width="27.7109375" style="399" customWidth="1"/>
    <col min="10" max="10" width="19.5703125" style="399" customWidth="1"/>
    <col min="11" max="11" width="15" style="399" customWidth="1"/>
    <col min="12" max="12" width="25.42578125" style="399" customWidth="1"/>
    <col min="13" max="254" width="12.5703125" style="399"/>
    <col min="255" max="255" width="67.7109375" style="399" customWidth="1"/>
    <col min="256" max="256" width="19.5703125" style="399" customWidth="1"/>
    <col min="257" max="257" width="2.5703125" style="399" customWidth="1"/>
    <col min="258" max="258" width="20.7109375" style="399" customWidth="1"/>
    <col min="259" max="259" width="21.5703125" style="399" customWidth="1"/>
    <col min="260" max="261" width="20.85546875" style="399" customWidth="1"/>
    <col min="262" max="262" width="4.7109375" style="399" customWidth="1"/>
    <col min="263" max="263" width="6.5703125" style="399" customWidth="1"/>
    <col min="264" max="264" width="14.85546875" style="399" bestFit="1" customWidth="1"/>
    <col min="265" max="265" width="21.5703125" style="399" customWidth="1"/>
    <col min="266" max="266" width="19.5703125" style="399" customWidth="1"/>
    <col min="267" max="267" width="15" style="399" customWidth="1"/>
    <col min="268" max="268" width="25.42578125" style="399" customWidth="1"/>
    <col min="269" max="510" width="12.5703125" style="399"/>
    <col min="511" max="511" width="67.7109375" style="399" customWidth="1"/>
    <col min="512" max="512" width="19.5703125" style="399" customWidth="1"/>
    <col min="513" max="513" width="2.5703125" style="399" customWidth="1"/>
    <col min="514" max="514" width="20.7109375" style="399" customWidth="1"/>
    <col min="515" max="515" width="21.5703125" style="399" customWidth="1"/>
    <col min="516" max="517" width="20.85546875" style="399" customWidth="1"/>
    <col min="518" max="518" width="4.7109375" style="399" customWidth="1"/>
    <col min="519" max="519" width="6.5703125" style="399" customWidth="1"/>
    <col min="520" max="520" width="14.85546875" style="399" bestFit="1" customWidth="1"/>
    <col min="521" max="521" width="21.5703125" style="399" customWidth="1"/>
    <col min="522" max="522" width="19.5703125" style="399" customWidth="1"/>
    <col min="523" max="523" width="15" style="399" customWidth="1"/>
    <col min="524" max="524" width="25.42578125" style="399" customWidth="1"/>
    <col min="525" max="766" width="12.5703125" style="399"/>
    <col min="767" max="767" width="67.7109375" style="399" customWidth="1"/>
    <col min="768" max="768" width="19.5703125" style="399" customWidth="1"/>
    <col min="769" max="769" width="2.5703125" style="399" customWidth="1"/>
    <col min="770" max="770" width="20.7109375" style="399" customWidth="1"/>
    <col min="771" max="771" width="21.5703125" style="399" customWidth="1"/>
    <col min="772" max="773" width="20.85546875" style="399" customWidth="1"/>
    <col min="774" max="774" width="4.7109375" style="399" customWidth="1"/>
    <col min="775" max="775" width="6.5703125" style="399" customWidth="1"/>
    <col min="776" max="776" width="14.85546875" style="399" bestFit="1" customWidth="1"/>
    <col min="777" max="777" width="21.5703125" style="399" customWidth="1"/>
    <col min="778" max="778" width="19.5703125" style="399" customWidth="1"/>
    <col min="779" max="779" width="15" style="399" customWidth="1"/>
    <col min="780" max="780" width="25.42578125" style="399" customWidth="1"/>
    <col min="781" max="1022" width="12.5703125" style="399"/>
    <col min="1023" max="1023" width="67.7109375" style="399" customWidth="1"/>
    <col min="1024" max="1024" width="19.5703125" style="399" customWidth="1"/>
    <col min="1025" max="1025" width="2.5703125" style="399" customWidth="1"/>
    <col min="1026" max="1026" width="20.7109375" style="399" customWidth="1"/>
    <col min="1027" max="1027" width="21.5703125" style="399" customWidth="1"/>
    <col min="1028" max="1029" width="20.85546875" style="399" customWidth="1"/>
    <col min="1030" max="1030" width="4.7109375" style="399" customWidth="1"/>
    <col min="1031" max="1031" width="6.5703125" style="399" customWidth="1"/>
    <col min="1032" max="1032" width="14.85546875" style="399" bestFit="1" customWidth="1"/>
    <col min="1033" max="1033" width="21.5703125" style="399" customWidth="1"/>
    <col min="1034" max="1034" width="19.5703125" style="399" customWidth="1"/>
    <col min="1035" max="1035" width="15" style="399" customWidth="1"/>
    <col min="1036" max="1036" width="25.42578125" style="399" customWidth="1"/>
    <col min="1037" max="1278" width="12.5703125" style="399"/>
    <col min="1279" max="1279" width="67.7109375" style="399" customWidth="1"/>
    <col min="1280" max="1280" width="19.5703125" style="399" customWidth="1"/>
    <col min="1281" max="1281" width="2.5703125" style="399" customWidth="1"/>
    <col min="1282" max="1282" width="20.7109375" style="399" customWidth="1"/>
    <col min="1283" max="1283" width="21.5703125" style="399" customWidth="1"/>
    <col min="1284" max="1285" width="20.85546875" style="399" customWidth="1"/>
    <col min="1286" max="1286" width="4.7109375" style="399" customWidth="1"/>
    <col min="1287" max="1287" width="6.5703125" style="399" customWidth="1"/>
    <col min="1288" max="1288" width="14.85546875" style="399" bestFit="1" customWidth="1"/>
    <col min="1289" max="1289" width="21.5703125" style="399" customWidth="1"/>
    <col min="1290" max="1290" width="19.5703125" style="399" customWidth="1"/>
    <col min="1291" max="1291" width="15" style="399" customWidth="1"/>
    <col min="1292" max="1292" width="25.42578125" style="399" customWidth="1"/>
    <col min="1293" max="1534" width="12.5703125" style="399"/>
    <col min="1535" max="1535" width="67.7109375" style="399" customWidth="1"/>
    <col min="1536" max="1536" width="19.5703125" style="399" customWidth="1"/>
    <col min="1537" max="1537" width="2.5703125" style="399" customWidth="1"/>
    <col min="1538" max="1538" width="20.7109375" style="399" customWidth="1"/>
    <col min="1539" max="1539" width="21.5703125" style="399" customWidth="1"/>
    <col min="1540" max="1541" width="20.85546875" style="399" customWidth="1"/>
    <col min="1542" max="1542" width="4.7109375" style="399" customWidth="1"/>
    <col min="1543" max="1543" width="6.5703125" style="399" customWidth="1"/>
    <col min="1544" max="1544" width="14.85546875" style="399" bestFit="1" customWidth="1"/>
    <col min="1545" max="1545" width="21.5703125" style="399" customWidth="1"/>
    <col min="1546" max="1546" width="19.5703125" style="399" customWidth="1"/>
    <col min="1547" max="1547" width="15" style="399" customWidth="1"/>
    <col min="1548" max="1548" width="25.42578125" style="399" customWidth="1"/>
    <col min="1549" max="1790" width="12.5703125" style="399"/>
    <col min="1791" max="1791" width="67.7109375" style="399" customWidth="1"/>
    <col min="1792" max="1792" width="19.5703125" style="399" customWidth="1"/>
    <col min="1793" max="1793" width="2.5703125" style="399" customWidth="1"/>
    <col min="1794" max="1794" width="20.7109375" style="399" customWidth="1"/>
    <col min="1795" max="1795" width="21.5703125" style="399" customWidth="1"/>
    <col min="1796" max="1797" width="20.85546875" style="399" customWidth="1"/>
    <col min="1798" max="1798" width="4.7109375" style="399" customWidth="1"/>
    <col min="1799" max="1799" width="6.5703125" style="399" customWidth="1"/>
    <col min="1800" max="1800" width="14.85546875" style="399" bestFit="1" customWidth="1"/>
    <col min="1801" max="1801" width="21.5703125" style="399" customWidth="1"/>
    <col min="1802" max="1802" width="19.5703125" style="399" customWidth="1"/>
    <col min="1803" max="1803" width="15" style="399" customWidth="1"/>
    <col min="1804" max="1804" width="25.42578125" style="399" customWidth="1"/>
    <col min="1805" max="2046" width="12.5703125" style="399"/>
    <col min="2047" max="2047" width="67.7109375" style="399" customWidth="1"/>
    <col min="2048" max="2048" width="19.5703125" style="399" customWidth="1"/>
    <col min="2049" max="2049" width="2.5703125" style="399" customWidth="1"/>
    <col min="2050" max="2050" width="20.7109375" style="399" customWidth="1"/>
    <col min="2051" max="2051" width="21.5703125" style="399" customWidth="1"/>
    <col min="2052" max="2053" width="20.85546875" style="399" customWidth="1"/>
    <col min="2054" max="2054" width="4.7109375" style="399" customWidth="1"/>
    <col min="2055" max="2055" width="6.5703125" style="399" customWidth="1"/>
    <col min="2056" max="2056" width="14.85546875" style="399" bestFit="1" customWidth="1"/>
    <col min="2057" max="2057" width="21.5703125" style="399" customWidth="1"/>
    <col min="2058" max="2058" width="19.5703125" style="399" customWidth="1"/>
    <col min="2059" max="2059" width="15" style="399" customWidth="1"/>
    <col min="2060" max="2060" width="25.42578125" style="399" customWidth="1"/>
    <col min="2061" max="2302" width="12.5703125" style="399"/>
    <col min="2303" max="2303" width="67.7109375" style="399" customWidth="1"/>
    <col min="2304" max="2304" width="19.5703125" style="399" customWidth="1"/>
    <col min="2305" max="2305" width="2.5703125" style="399" customWidth="1"/>
    <col min="2306" max="2306" width="20.7109375" style="399" customWidth="1"/>
    <col min="2307" max="2307" width="21.5703125" style="399" customWidth="1"/>
    <col min="2308" max="2309" width="20.85546875" style="399" customWidth="1"/>
    <col min="2310" max="2310" width="4.7109375" style="399" customWidth="1"/>
    <col min="2311" max="2311" width="6.5703125" style="399" customWidth="1"/>
    <col min="2312" max="2312" width="14.85546875" style="399" bestFit="1" customWidth="1"/>
    <col min="2313" max="2313" width="21.5703125" style="399" customWidth="1"/>
    <col min="2314" max="2314" width="19.5703125" style="399" customWidth="1"/>
    <col min="2315" max="2315" width="15" style="399" customWidth="1"/>
    <col min="2316" max="2316" width="25.42578125" style="399" customWidth="1"/>
    <col min="2317" max="2558" width="12.5703125" style="399"/>
    <col min="2559" max="2559" width="67.7109375" style="399" customWidth="1"/>
    <col min="2560" max="2560" width="19.5703125" style="399" customWidth="1"/>
    <col min="2561" max="2561" width="2.5703125" style="399" customWidth="1"/>
    <col min="2562" max="2562" width="20.7109375" style="399" customWidth="1"/>
    <col min="2563" max="2563" width="21.5703125" style="399" customWidth="1"/>
    <col min="2564" max="2565" width="20.85546875" style="399" customWidth="1"/>
    <col min="2566" max="2566" width="4.7109375" style="399" customWidth="1"/>
    <col min="2567" max="2567" width="6.5703125" style="399" customWidth="1"/>
    <col min="2568" max="2568" width="14.85546875" style="399" bestFit="1" customWidth="1"/>
    <col min="2569" max="2569" width="21.5703125" style="399" customWidth="1"/>
    <col min="2570" max="2570" width="19.5703125" style="399" customWidth="1"/>
    <col min="2571" max="2571" width="15" style="399" customWidth="1"/>
    <col min="2572" max="2572" width="25.42578125" style="399" customWidth="1"/>
    <col min="2573" max="2814" width="12.5703125" style="399"/>
    <col min="2815" max="2815" width="67.7109375" style="399" customWidth="1"/>
    <col min="2816" max="2816" width="19.5703125" style="399" customWidth="1"/>
    <col min="2817" max="2817" width="2.5703125" style="399" customWidth="1"/>
    <col min="2818" max="2818" width="20.7109375" style="399" customWidth="1"/>
    <col min="2819" max="2819" width="21.5703125" style="399" customWidth="1"/>
    <col min="2820" max="2821" width="20.85546875" style="399" customWidth="1"/>
    <col min="2822" max="2822" width="4.7109375" style="399" customWidth="1"/>
    <col min="2823" max="2823" width="6.5703125" style="399" customWidth="1"/>
    <col min="2824" max="2824" width="14.85546875" style="399" bestFit="1" customWidth="1"/>
    <col min="2825" max="2825" width="21.5703125" style="399" customWidth="1"/>
    <col min="2826" max="2826" width="19.5703125" style="399" customWidth="1"/>
    <col min="2827" max="2827" width="15" style="399" customWidth="1"/>
    <col min="2828" max="2828" width="25.42578125" style="399" customWidth="1"/>
    <col min="2829" max="3070" width="12.5703125" style="399"/>
    <col min="3071" max="3071" width="67.7109375" style="399" customWidth="1"/>
    <col min="3072" max="3072" width="19.5703125" style="399" customWidth="1"/>
    <col min="3073" max="3073" width="2.5703125" style="399" customWidth="1"/>
    <col min="3074" max="3074" width="20.7109375" style="399" customWidth="1"/>
    <col min="3075" max="3075" width="21.5703125" style="399" customWidth="1"/>
    <col min="3076" max="3077" width="20.85546875" style="399" customWidth="1"/>
    <col min="3078" max="3078" width="4.7109375" style="399" customWidth="1"/>
    <col min="3079" max="3079" width="6.5703125" style="399" customWidth="1"/>
    <col min="3080" max="3080" width="14.85546875" style="399" bestFit="1" customWidth="1"/>
    <col min="3081" max="3081" width="21.5703125" style="399" customWidth="1"/>
    <col min="3082" max="3082" width="19.5703125" style="399" customWidth="1"/>
    <col min="3083" max="3083" width="15" style="399" customWidth="1"/>
    <col min="3084" max="3084" width="25.42578125" style="399" customWidth="1"/>
    <col min="3085" max="3326" width="12.5703125" style="399"/>
    <col min="3327" max="3327" width="67.7109375" style="399" customWidth="1"/>
    <col min="3328" max="3328" width="19.5703125" style="399" customWidth="1"/>
    <col min="3329" max="3329" width="2.5703125" style="399" customWidth="1"/>
    <col min="3330" max="3330" width="20.7109375" style="399" customWidth="1"/>
    <col min="3331" max="3331" width="21.5703125" style="399" customWidth="1"/>
    <col min="3332" max="3333" width="20.85546875" style="399" customWidth="1"/>
    <col min="3334" max="3334" width="4.7109375" style="399" customWidth="1"/>
    <col min="3335" max="3335" width="6.5703125" style="399" customWidth="1"/>
    <col min="3336" max="3336" width="14.85546875" style="399" bestFit="1" customWidth="1"/>
    <col min="3337" max="3337" width="21.5703125" style="399" customWidth="1"/>
    <col min="3338" max="3338" width="19.5703125" style="399" customWidth="1"/>
    <col min="3339" max="3339" width="15" style="399" customWidth="1"/>
    <col min="3340" max="3340" width="25.42578125" style="399" customWidth="1"/>
    <col min="3341" max="3582" width="12.5703125" style="399"/>
    <col min="3583" max="3583" width="67.7109375" style="399" customWidth="1"/>
    <col min="3584" max="3584" width="19.5703125" style="399" customWidth="1"/>
    <col min="3585" max="3585" width="2.5703125" style="399" customWidth="1"/>
    <col min="3586" max="3586" width="20.7109375" style="399" customWidth="1"/>
    <col min="3587" max="3587" width="21.5703125" style="399" customWidth="1"/>
    <col min="3588" max="3589" width="20.85546875" style="399" customWidth="1"/>
    <col min="3590" max="3590" width="4.7109375" style="399" customWidth="1"/>
    <col min="3591" max="3591" width="6.5703125" style="399" customWidth="1"/>
    <col min="3592" max="3592" width="14.85546875" style="399" bestFit="1" customWidth="1"/>
    <col min="3593" max="3593" width="21.5703125" style="399" customWidth="1"/>
    <col min="3594" max="3594" width="19.5703125" style="399" customWidth="1"/>
    <col min="3595" max="3595" width="15" style="399" customWidth="1"/>
    <col min="3596" max="3596" width="25.42578125" style="399" customWidth="1"/>
    <col min="3597" max="3838" width="12.5703125" style="399"/>
    <col min="3839" max="3839" width="67.7109375" style="399" customWidth="1"/>
    <col min="3840" max="3840" width="19.5703125" style="399" customWidth="1"/>
    <col min="3841" max="3841" width="2.5703125" style="399" customWidth="1"/>
    <col min="3842" max="3842" width="20.7109375" style="399" customWidth="1"/>
    <col min="3843" max="3843" width="21.5703125" style="399" customWidth="1"/>
    <col min="3844" max="3845" width="20.85546875" style="399" customWidth="1"/>
    <col min="3846" max="3846" width="4.7109375" style="399" customWidth="1"/>
    <col min="3847" max="3847" width="6.5703125" style="399" customWidth="1"/>
    <col min="3848" max="3848" width="14.85546875" style="399" bestFit="1" customWidth="1"/>
    <col min="3849" max="3849" width="21.5703125" style="399" customWidth="1"/>
    <col min="3850" max="3850" width="19.5703125" style="399" customWidth="1"/>
    <col min="3851" max="3851" width="15" style="399" customWidth="1"/>
    <col min="3852" max="3852" width="25.42578125" style="399" customWidth="1"/>
    <col min="3853" max="4094" width="12.5703125" style="399"/>
    <col min="4095" max="4095" width="67.7109375" style="399" customWidth="1"/>
    <col min="4096" max="4096" width="19.5703125" style="399" customWidth="1"/>
    <col min="4097" max="4097" width="2.5703125" style="399" customWidth="1"/>
    <col min="4098" max="4098" width="20.7109375" style="399" customWidth="1"/>
    <col min="4099" max="4099" width="21.5703125" style="399" customWidth="1"/>
    <col min="4100" max="4101" width="20.85546875" style="399" customWidth="1"/>
    <col min="4102" max="4102" width="4.7109375" style="399" customWidth="1"/>
    <col min="4103" max="4103" width="6.5703125" style="399" customWidth="1"/>
    <col min="4104" max="4104" width="14.85546875" style="399" bestFit="1" customWidth="1"/>
    <col min="4105" max="4105" width="21.5703125" style="399" customWidth="1"/>
    <col min="4106" max="4106" width="19.5703125" style="399" customWidth="1"/>
    <col min="4107" max="4107" width="15" style="399" customWidth="1"/>
    <col min="4108" max="4108" width="25.42578125" style="399" customWidth="1"/>
    <col min="4109" max="4350" width="12.5703125" style="399"/>
    <col min="4351" max="4351" width="67.7109375" style="399" customWidth="1"/>
    <col min="4352" max="4352" width="19.5703125" style="399" customWidth="1"/>
    <col min="4353" max="4353" width="2.5703125" style="399" customWidth="1"/>
    <col min="4354" max="4354" width="20.7109375" style="399" customWidth="1"/>
    <col min="4355" max="4355" width="21.5703125" style="399" customWidth="1"/>
    <col min="4356" max="4357" width="20.85546875" style="399" customWidth="1"/>
    <col min="4358" max="4358" width="4.7109375" style="399" customWidth="1"/>
    <col min="4359" max="4359" width="6.5703125" style="399" customWidth="1"/>
    <col min="4360" max="4360" width="14.85546875" style="399" bestFit="1" customWidth="1"/>
    <col min="4361" max="4361" width="21.5703125" style="399" customWidth="1"/>
    <col min="4362" max="4362" width="19.5703125" style="399" customWidth="1"/>
    <col min="4363" max="4363" width="15" style="399" customWidth="1"/>
    <col min="4364" max="4364" width="25.42578125" style="399" customWidth="1"/>
    <col min="4365" max="4606" width="12.5703125" style="399"/>
    <col min="4607" max="4607" width="67.7109375" style="399" customWidth="1"/>
    <col min="4608" max="4608" width="19.5703125" style="399" customWidth="1"/>
    <col min="4609" max="4609" width="2.5703125" style="399" customWidth="1"/>
    <col min="4610" max="4610" width="20.7109375" style="399" customWidth="1"/>
    <col min="4611" max="4611" width="21.5703125" style="399" customWidth="1"/>
    <col min="4612" max="4613" width="20.85546875" style="399" customWidth="1"/>
    <col min="4614" max="4614" width="4.7109375" style="399" customWidth="1"/>
    <col min="4615" max="4615" width="6.5703125" style="399" customWidth="1"/>
    <col min="4616" max="4616" width="14.85546875" style="399" bestFit="1" customWidth="1"/>
    <col min="4617" max="4617" width="21.5703125" style="399" customWidth="1"/>
    <col min="4618" max="4618" width="19.5703125" style="399" customWidth="1"/>
    <col min="4619" max="4619" width="15" style="399" customWidth="1"/>
    <col min="4620" max="4620" width="25.42578125" style="399" customWidth="1"/>
    <col min="4621" max="4862" width="12.5703125" style="399"/>
    <col min="4863" max="4863" width="67.7109375" style="399" customWidth="1"/>
    <col min="4864" max="4864" width="19.5703125" style="399" customWidth="1"/>
    <col min="4865" max="4865" width="2.5703125" style="399" customWidth="1"/>
    <col min="4866" max="4866" width="20.7109375" style="399" customWidth="1"/>
    <col min="4867" max="4867" width="21.5703125" style="399" customWidth="1"/>
    <col min="4868" max="4869" width="20.85546875" style="399" customWidth="1"/>
    <col min="4870" max="4870" width="4.7109375" style="399" customWidth="1"/>
    <col min="4871" max="4871" width="6.5703125" style="399" customWidth="1"/>
    <col min="4872" max="4872" width="14.85546875" style="399" bestFit="1" customWidth="1"/>
    <col min="4873" max="4873" width="21.5703125" style="399" customWidth="1"/>
    <col min="4874" max="4874" width="19.5703125" style="399" customWidth="1"/>
    <col min="4875" max="4875" width="15" style="399" customWidth="1"/>
    <col min="4876" max="4876" width="25.42578125" style="399" customWidth="1"/>
    <col min="4877" max="5118" width="12.5703125" style="399"/>
    <col min="5119" max="5119" width="67.7109375" style="399" customWidth="1"/>
    <col min="5120" max="5120" width="19.5703125" style="399" customWidth="1"/>
    <col min="5121" max="5121" width="2.5703125" style="399" customWidth="1"/>
    <col min="5122" max="5122" width="20.7109375" style="399" customWidth="1"/>
    <col min="5123" max="5123" width="21.5703125" style="399" customWidth="1"/>
    <col min="5124" max="5125" width="20.85546875" style="399" customWidth="1"/>
    <col min="5126" max="5126" width="4.7109375" style="399" customWidth="1"/>
    <col min="5127" max="5127" width="6.5703125" style="399" customWidth="1"/>
    <col min="5128" max="5128" width="14.85546875" style="399" bestFit="1" customWidth="1"/>
    <col min="5129" max="5129" width="21.5703125" style="399" customWidth="1"/>
    <col min="5130" max="5130" width="19.5703125" style="399" customWidth="1"/>
    <col min="5131" max="5131" width="15" style="399" customWidth="1"/>
    <col min="5132" max="5132" width="25.42578125" style="399" customWidth="1"/>
    <col min="5133" max="5374" width="12.5703125" style="399"/>
    <col min="5375" max="5375" width="67.7109375" style="399" customWidth="1"/>
    <col min="5376" max="5376" width="19.5703125" style="399" customWidth="1"/>
    <col min="5377" max="5377" width="2.5703125" style="399" customWidth="1"/>
    <col min="5378" max="5378" width="20.7109375" style="399" customWidth="1"/>
    <col min="5379" max="5379" width="21.5703125" style="399" customWidth="1"/>
    <col min="5380" max="5381" width="20.85546875" style="399" customWidth="1"/>
    <col min="5382" max="5382" width="4.7109375" style="399" customWidth="1"/>
    <col min="5383" max="5383" width="6.5703125" style="399" customWidth="1"/>
    <col min="5384" max="5384" width="14.85546875" style="399" bestFit="1" customWidth="1"/>
    <col min="5385" max="5385" width="21.5703125" style="399" customWidth="1"/>
    <col min="5386" max="5386" width="19.5703125" style="399" customWidth="1"/>
    <col min="5387" max="5387" width="15" style="399" customWidth="1"/>
    <col min="5388" max="5388" width="25.42578125" style="399" customWidth="1"/>
    <col min="5389" max="5630" width="12.5703125" style="399"/>
    <col min="5631" max="5631" width="67.7109375" style="399" customWidth="1"/>
    <col min="5632" max="5632" width="19.5703125" style="399" customWidth="1"/>
    <col min="5633" max="5633" width="2.5703125" style="399" customWidth="1"/>
    <col min="5634" max="5634" width="20.7109375" style="399" customWidth="1"/>
    <col min="5635" max="5635" width="21.5703125" style="399" customWidth="1"/>
    <col min="5636" max="5637" width="20.85546875" style="399" customWidth="1"/>
    <col min="5638" max="5638" width="4.7109375" style="399" customWidth="1"/>
    <col min="5639" max="5639" width="6.5703125" style="399" customWidth="1"/>
    <col min="5640" max="5640" width="14.85546875" style="399" bestFit="1" customWidth="1"/>
    <col min="5641" max="5641" width="21.5703125" style="399" customWidth="1"/>
    <col min="5642" max="5642" width="19.5703125" style="399" customWidth="1"/>
    <col min="5643" max="5643" width="15" style="399" customWidth="1"/>
    <col min="5644" max="5644" width="25.42578125" style="399" customWidth="1"/>
    <col min="5645" max="5886" width="12.5703125" style="399"/>
    <col min="5887" max="5887" width="67.7109375" style="399" customWidth="1"/>
    <col min="5888" max="5888" width="19.5703125" style="399" customWidth="1"/>
    <col min="5889" max="5889" width="2.5703125" style="399" customWidth="1"/>
    <col min="5890" max="5890" width="20.7109375" style="399" customWidth="1"/>
    <col min="5891" max="5891" width="21.5703125" style="399" customWidth="1"/>
    <col min="5892" max="5893" width="20.85546875" style="399" customWidth="1"/>
    <col min="5894" max="5894" width="4.7109375" style="399" customWidth="1"/>
    <col min="5895" max="5895" width="6.5703125" style="399" customWidth="1"/>
    <col min="5896" max="5896" width="14.85546875" style="399" bestFit="1" customWidth="1"/>
    <col min="5897" max="5897" width="21.5703125" style="399" customWidth="1"/>
    <col min="5898" max="5898" width="19.5703125" style="399" customWidth="1"/>
    <col min="5899" max="5899" width="15" style="399" customWidth="1"/>
    <col min="5900" max="5900" width="25.42578125" style="399" customWidth="1"/>
    <col min="5901" max="6142" width="12.5703125" style="399"/>
    <col min="6143" max="6143" width="67.7109375" style="399" customWidth="1"/>
    <col min="6144" max="6144" width="19.5703125" style="399" customWidth="1"/>
    <col min="6145" max="6145" width="2.5703125" style="399" customWidth="1"/>
    <col min="6146" max="6146" width="20.7109375" style="399" customWidth="1"/>
    <col min="6147" max="6147" width="21.5703125" style="399" customWidth="1"/>
    <col min="6148" max="6149" width="20.85546875" style="399" customWidth="1"/>
    <col min="6150" max="6150" width="4.7109375" style="399" customWidth="1"/>
    <col min="6151" max="6151" width="6.5703125" style="399" customWidth="1"/>
    <col min="6152" max="6152" width="14.85546875" style="399" bestFit="1" customWidth="1"/>
    <col min="6153" max="6153" width="21.5703125" style="399" customWidth="1"/>
    <col min="6154" max="6154" width="19.5703125" style="399" customWidth="1"/>
    <col min="6155" max="6155" width="15" style="399" customWidth="1"/>
    <col min="6156" max="6156" width="25.42578125" style="399" customWidth="1"/>
    <col min="6157" max="6398" width="12.5703125" style="399"/>
    <col min="6399" max="6399" width="67.7109375" style="399" customWidth="1"/>
    <col min="6400" max="6400" width="19.5703125" style="399" customWidth="1"/>
    <col min="6401" max="6401" width="2.5703125" style="399" customWidth="1"/>
    <col min="6402" max="6402" width="20.7109375" style="399" customWidth="1"/>
    <col min="6403" max="6403" width="21.5703125" style="399" customWidth="1"/>
    <col min="6404" max="6405" width="20.85546875" style="399" customWidth="1"/>
    <col min="6406" max="6406" width="4.7109375" style="399" customWidth="1"/>
    <col min="6407" max="6407" width="6.5703125" style="399" customWidth="1"/>
    <col min="6408" max="6408" width="14.85546875" style="399" bestFit="1" customWidth="1"/>
    <col min="6409" max="6409" width="21.5703125" style="399" customWidth="1"/>
    <col min="6410" max="6410" width="19.5703125" style="399" customWidth="1"/>
    <col min="6411" max="6411" width="15" style="399" customWidth="1"/>
    <col min="6412" max="6412" width="25.42578125" style="399" customWidth="1"/>
    <col min="6413" max="6654" width="12.5703125" style="399"/>
    <col min="6655" max="6655" width="67.7109375" style="399" customWidth="1"/>
    <col min="6656" max="6656" width="19.5703125" style="399" customWidth="1"/>
    <col min="6657" max="6657" width="2.5703125" style="399" customWidth="1"/>
    <col min="6658" max="6658" width="20.7109375" style="399" customWidth="1"/>
    <col min="6659" max="6659" width="21.5703125" style="399" customWidth="1"/>
    <col min="6660" max="6661" width="20.85546875" style="399" customWidth="1"/>
    <col min="6662" max="6662" width="4.7109375" style="399" customWidth="1"/>
    <col min="6663" max="6663" width="6.5703125" style="399" customWidth="1"/>
    <col min="6664" max="6664" width="14.85546875" style="399" bestFit="1" customWidth="1"/>
    <col min="6665" max="6665" width="21.5703125" style="399" customWidth="1"/>
    <col min="6666" max="6666" width="19.5703125" style="399" customWidth="1"/>
    <col min="6667" max="6667" width="15" style="399" customWidth="1"/>
    <col min="6668" max="6668" width="25.42578125" style="399" customWidth="1"/>
    <col min="6669" max="6910" width="12.5703125" style="399"/>
    <col min="6911" max="6911" width="67.7109375" style="399" customWidth="1"/>
    <col min="6912" max="6912" width="19.5703125" style="399" customWidth="1"/>
    <col min="6913" max="6913" width="2.5703125" style="399" customWidth="1"/>
    <col min="6914" max="6914" width="20.7109375" style="399" customWidth="1"/>
    <col min="6915" max="6915" width="21.5703125" style="399" customWidth="1"/>
    <col min="6916" max="6917" width="20.85546875" style="399" customWidth="1"/>
    <col min="6918" max="6918" width="4.7109375" style="399" customWidth="1"/>
    <col min="6919" max="6919" width="6.5703125" style="399" customWidth="1"/>
    <col min="6920" max="6920" width="14.85546875" style="399" bestFit="1" customWidth="1"/>
    <col min="6921" max="6921" width="21.5703125" style="399" customWidth="1"/>
    <col min="6922" max="6922" width="19.5703125" style="399" customWidth="1"/>
    <col min="6923" max="6923" width="15" style="399" customWidth="1"/>
    <col min="6924" max="6924" width="25.42578125" style="399" customWidth="1"/>
    <col min="6925" max="7166" width="12.5703125" style="399"/>
    <col min="7167" max="7167" width="67.7109375" style="399" customWidth="1"/>
    <col min="7168" max="7168" width="19.5703125" style="399" customWidth="1"/>
    <col min="7169" max="7169" width="2.5703125" style="399" customWidth="1"/>
    <col min="7170" max="7170" width="20.7109375" style="399" customWidth="1"/>
    <col min="7171" max="7171" width="21.5703125" style="399" customWidth="1"/>
    <col min="7172" max="7173" width="20.85546875" style="399" customWidth="1"/>
    <col min="7174" max="7174" width="4.7109375" style="399" customWidth="1"/>
    <col min="7175" max="7175" width="6.5703125" style="399" customWidth="1"/>
    <col min="7176" max="7176" width="14.85546875" style="399" bestFit="1" customWidth="1"/>
    <col min="7177" max="7177" width="21.5703125" style="399" customWidth="1"/>
    <col min="7178" max="7178" width="19.5703125" style="399" customWidth="1"/>
    <col min="7179" max="7179" width="15" style="399" customWidth="1"/>
    <col min="7180" max="7180" width="25.42578125" style="399" customWidth="1"/>
    <col min="7181" max="7422" width="12.5703125" style="399"/>
    <col min="7423" max="7423" width="67.7109375" style="399" customWidth="1"/>
    <col min="7424" max="7424" width="19.5703125" style="399" customWidth="1"/>
    <col min="7425" max="7425" width="2.5703125" style="399" customWidth="1"/>
    <col min="7426" max="7426" width="20.7109375" style="399" customWidth="1"/>
    <col min="7427" max="7427" width="21.5703125" style="399" customWidth="1"/>
    <col min="7428" max="7429" width="20.85546875" style="399" customWidth="1"/>
    <col min="7430" max="7430" width="4.7109375" style="399" customWidth="1"/>
    <col min="7431" max="7431" width="6.5703125" style="399" customWidth="1"/>
    <col min="7432" max="7432" width="14.85546875" style="399" bestFit="1" customWidth="1"/>
    <col min="7433" max="7433" width="21.5703125" style="399" customWidth="1"/>
    <col min="7434" max="7434" width="19.5703125" style="399" customWidth="1"/>
    <col min="7435" max="7435" width="15" style="399" customWidth="1"/>
    <col min="7436" max="7436" width="25.42578125" style="399" customWidth="1"/>
    <col min="7437" max="7678" width="12.5703125" style="399"/>
    <col min="7679" max="7679" width="67.7109375" style="399" customWidth="1"/>
    <col min="7680" max="7680" width="19.5703125" style="399" customWidth="1"/>
    <col min="7681" max="7681" width="2.5703125" style="399" customWidth="1"/>
    <col min="7682" max="7682" width="20.7109375" style="399" customWidth="1"/>
    <col min="7683" max="7683" width="21.5703125" style="399" customWidth="1"/>
    <col min="7684" max="7685" width="20.85546875" style="399" customWidth="1"/>
    <col min="7686" max="7686" width="4.7109375" style="399" customWidth="1"/>
    <col min="7687" max="7687" width="6.5703125" style="399" customWidth="1"/>
    <col min="7688" max="7688" width="14.85546875" style="399" bestFit="1" customWidth="1"/>
    <col min="7689" max="7689" width="21.5703125" style="399" customWidth="1"/>
    <col min="7690" max="7690" width="19.5703125" style="399" customWidth="1"/>
    <col min="7691" max="7691" width="15" style="399" customWidth="1"/>
    <col min="7692" max="7692" width="25.42578125" style="399" customWidth="1"/>
    <col min="7693" max="7934" width="12.5703125" style="399"/>
    <col min="7935" max="7935" width="67.7109375" style="399" customWidth="1"/>
    <col min="7936" max="7936" width="19.5703125" style="399" customWidth="1"/>
    <col min="7937" max="7937" width="2.5703125" style="399" customWidth="1"/>
    <col min="7938" max="7938" width="20.7109375" style="399" customWidth="1"/>
    <col min="7939" max="7939" width="21.5703125" style="399" customWidth="1"/>
    <col min="7940" max="7941" width="20.85546875" style="399" customWidth="1"/>
    <col min="7942" max="7942" width="4.7109375" style="399" customWidth="1"/>
    <col min="7943" max="7943" width="6.5703125" style="399" customWidth="1"/>
    <col min="7944" max="7944" width="14.85546875" style="399" bestFit="1" customWidth="1"/>
    <col min="7945" max="7945" width="21.5703125" style="399" customWidth="1"/>
    <col min="7946" max="7946" width="19.5703125" style="399" customWidth="1"/>
    <col min="7947" max="7947" width="15" style="399" customWidth="1"/>
    <col min="7948" max="7948" width="25.42578125" style="399" customWidth="1"/>
    <col min="7949" max="8190" width="12.5703125" style="399"/>
    <col min="8191" max="8191" width="67.7109375" style="399" customWidth="1"/>
    <col min="8192" max="8192" width="19.5703125" style="399" customWidth="1"/>
    <col min="8193" max="8193" width="2.5703125" style="399" customWidth="1"/>
    <col min="8194" max="8194" width="20.7109375" style="399" customWidth="1"/>
    <col min="8195" max="8195" width="21.5703125" style="399" customWidth="1"/>
    <col min="8196" max="8197" width="20.85546875" style="399" customWidth="1"/>
    <col min="8198" max="8198" width="4.7109375" style="399" customWidth="1"/>
    <col min="8199" max="8199" width="6.5703125" style="399" customWidth="1"/>
    <col min="8200" max="8200" width="14.85546875" style="399" bestFit="1" customWidth="1"/>
    <col min="8201" max="8201" width="21.5703125" style="399" customWidth="1"/>
    <col min="8202" max="8202" width="19.5703125" style="399" customWidth="1"/>
    <col min="8203" max="8203" width="15" style="399" customWidth="1"/>
    <col min="8204" max="8204" width="25.42578125" style="399" customWidth="1"/>
    <col min="8205" max="8446" width="12.5703125" style="399"/>
    <col min="8447" max="8447" width="67.7109375" style="399" customWidth="1"/>
    <col min="8448" max="8448" width="19.5703125" style="399" customWidth="1"/>
    <col min="8449" max="8449" width="2.5703125" style="399" customWidth="1"/>
    <col min="8450" max="8450" width="20.7109375" style="399" customWidth="1"/>
    <col min="8451" max="8451" width="21.5703125" style="399" customWidth="1"/>
    <col min="8452" max="8453" width="20.85546875" style="399" customWidth="1"/>
    <col min="8454" max="8454" width="4.7109375" style="399" customWidth="1"/>
    <col min="8455" max="8455" width="6.5703125" style="399" customWidth="1"/>
    <col min="8456" max="8456" width="14.85546875" style="399" bestFit="1" customWidth="1"/>
    <col min="8457" max="8457" width="21.5703125" style="399" customWidth="1"/>
    <col min="8458" max="8458" width="19.5703125" style="399" customWidth="1"/>
    <col min="8459" max="8459" width="15" style="399" customWidth="1"/>
    <col min="8460" max="8460" width="25.42578125" style="399" customWidth="1"/>
    <col min="8461" max="8702" width="12.5703125" style="399"/>
    <col min="8703" max="8703" width="67.7109375" style="399" customWidth="1"/>
    <col min="8704" max="8704" width="19.5703125" style="399" customWidth="1"/>
    <col min="8705" max="8705" width="2.5703125" style="399" customWidth="1"/>
    <col min="8706" max="8706" width="20.7109375" style="399" customWidth="1"/>
    <col min="8707" max="8707" width="21.5703125" style="399" customWidth="1"/>
    <col min="8708" max="8709" width="20.85546875" style="399" customWidth="1"/>
    <col min="8710" max="8710" width="4.7109375" style="399" customWidth="1"/>
    <col min="8711" max="8711" width="6.5703125" style="399" customWidth="1"/>
    <col min="8712" max="8712" width="14.85546875" style="399" bestFit="1" customWidth="1"/>
    <col min="8713" max="8713" width="21.5703125" style="399" customWidth="1"/>
    <col min="8714" max="8714" width="19.5703125" style="399" customWidth="1"/>
    <col min="8715" max="8715" width="15" style="399" customWidth="1"/>
    <col min="8716" max="8716" width="25.42578125" style="399" customWidth="1"/>
    <col min="8717" max="8958" width="12.5703125" style="399"/>
    <col min="8959" max="8959" width="67.7109375" style="399" customWidth="1"/>
    <col min="8960" max="8960" width="19.5703125" style="399" customWidth="1"/>
    <col min="8961" max="8961" width="2.5703125" style="399" customWidth="1"/>
    <col min="8962" max="8962" width="20.7109375" style="399" customWidth="1"/>
    <col min="8963" max="8963" width="21.5703125" style="399" customWidth="1"/>
    <col min="8964" max="8965" width="20.85546875" style="399" customWidth="1"/>
    <col min="8966" max="8966" width="4.7109375" style="399" customWidth="1"/>
    <col min="8967" max="8967" width="6.5703125" style="399" customWidth="1"/>
    <col min="8968" max="8968" width="14.85546875" style="399" bestFit="1" customWidth="1"/>
    <col min="8969" max="8969" width="21.5703125" style="399" customWidth="1"/>
    <col min="8970" max="8970" width="19.5703125" style="399" customWidth="1"/>
    <col min="8971" max="8971" width="15" style="399" customWidth="1"/>
    <col min="8972" max="8972" width="25.42578125" style="399" customWidth="1"/>
    <col min="8973" max="9214" width="12.5703125" style="399"/>
    <col min="9215" max="9215" width="67.7109375" style="399" customWidth="1"/>
    <col min="9216" max="9216" width="19.5703125" style="399" customWidth="1"/>
    <col min="9217" max="9217" width="2.5703125" style="399" customWidth="1"/>
    <col min="9218" max="9218" width="20.7109375" style="399" customWidth="1"/>
    <col min="9219" max="9219" width="21.5703125" style="399" customWidth="1"/>
    <col min="9220" max="9221" width="20.85546875" style="399" customWidth="1"/>
    <col min="9222" max="9222" width="4.7109375" style="399" customWidth="1"/>
    <col min="9223" max="9223" width="6.5703125" style="399" customWidth="1"/>
    <col min="9224" max="9224" width="14.85546875" style="399" bestFit="1" customWidth="1"/>
    <col min="9225" max="9225" width="21.5703125" style="399" customWidth="1"/>
    <col min="9226" max="9226" width="19.5703125" style="399" customWidth="1"/>
    <col min="9227" max="9227" width="15" style="399" customWidth="1"/>
    <col min="9228" max="9228" width="25.42578125" style="399" customWidth="1"/>
    <col min="9229" max="9470" width="12.5703125" style="399"/>
    <col min="9471" max="9471" width="67.7109375" style="399" customWidth="1"/>
    <col min="9472" max="9472" width="19.5703125" style="399" customWidth="1"/>
    <col min="9473" max="9473" width="2.5703125" style="399" customWidth="1"/>
    <col min="9474" max="9474" width="20.7109375" style="399" customWidth="1"/>
    <col min="9475" max="9475" width="21.5703125" style="399" customWidth="1"/>
    <col min="9476" max="9477" width="20.85546875" style="399" customWidth="1"/>
    <col min="9478" max="9478" width="4.7109375" style="399" customWidth="1"/>
    <col min="9479" max="9479" width="6.5703125" style="399" customWidth="1"/>
    <col min="9480" max="9480" width="14.85546875" style="399" bestFit="1" customWidth="1"/>
    <col min="9481" max="9481" width="21.5703125" style="399" customWidth="1"/>
    <col min="9482" max="9482" width="19.5703125" style="399" customWidth="1"/>
    <col min="9483" max="9483" width="15" style="399" customWidth="1"/>
    <col min="9484" max="9484" width="25.42578125" style="399" customWidth="1"/>
    <col min="9485" max="9726" width="12.5703125" style="399"/>
    <col min="9727" max="9727" width="67.7109375" style="399" customWidth="1"/>
    <col min="9728" max="9728" width="19.5703125" style="399" customWidth="1"/>
    <col min="9729" max="9729" width="2.5703125" style="399" customWidth="1"/>
    <col min="9730" max="9730" width="20.7109375" style="399" customWidth="1"/>
    <col min="9731" max="9731" width="21.5703125" style="399" customWidth="1"/>
    <col min="9732" max="9733" width="20.85546875" style="399" customWidth="1"/>
    <col min="9734" max="9734" width="4.7109375" style="399" customWidth="1"/>
    <col min="9735" max="9735" width="6.5703125" style="399" customWidth="1"/>
    <col min="9736" max="9736" width="14.85546875" style="399" bestFit="1" customWidth="1"/>
    <col min="9737" max="9737" width="21.5703125" style="399" customWidth="1"/>
    <col min="9738" max="9738" width="19.5703125" style="399" customWidth="1"/>
    <col min="9739" max="9739" width="15" style="399" customWidth="1"/>
    <col min="9740" max="9740" width="25.42578125" style="399" customWidth="1"/>
    <col min="9741" max="9982" width="12.5703125" style="399"/>
    <col min="9983" max="9983" width="67.7109375" style="399" customWidth="1"/>
    <col min="9984" max="9984" width="19.5703125" style="399" customWidth="1"/>
    <col min="9985" max="9985" width="2.5703125" style="399" customWidth="1"/>
    <col min="9986" max="9986" width="20.7109375" style="399" customWidth="1"/>
    <col min="9987" max="9987" width="21.5703125" style="399" customWidth="1"/>
    <col min="9988" max="9989" width="20.85546875" style="399" customWidth="1"/>
    <col min="9990" max="9990" width="4.7109375" style="399" customWidth="1"/>
    <col min="9991" max="9991" width="6.5703125" style="399" customWidth="1"/>
    <col min="9992" max="9992" width="14.85546875" style="399" bestFit="1" customWidth="1"/>
    <col min="9993" max="9993" width="21.5703125" style="399" customWidth="1"/>
    <col min="9994" max="9994" width="19.5703125" style="399" customWidth="1"/>
    <col min="9995" max="9995" width="15" style="399" customWidth="1"/>
    <col min="9996" max="9996" width="25.42578125" style="399" customWidth="1"/>
    <col min="9997" max="10238" width="12.5703125" style="399"/>
    <col min="10239" max="10239" width="67.7109375" style="399" customWidth="1"/>
    <col min="10240" max="10240" width="19.5703125" style="399" customWidth="1"/>
    <col min="10241" max="10241" width="2.5703125" style="399" customWidth="1"/>
    <col min="10242" max="10242" width="20.7109375" style="399" customWidth="1"/>
    <col min="10243" max="10243" width="21.5703125" style="399" customWidth="1"/>
    <col min="10244" max="10245" width="20.85546875" style="399" customWidth="1"/>
    <col min="10246" max="10246" width="4.7109375" style="399" customWidth="1"/>
    <col min="10247" max="10247" width="6.5703125" style="399" customWidth="1"/>
    <col min="10248" max="10248" width="14.85546875" style="399" bestFit="1" customWidth="1"/>
    <col min="10249" max="10249" width="21.5703125" style="399" customWidth="1"/>
    <col min="10250" max="10250" width="19.5703125" style="399" customWidth="1"/>
    <col min="10251" max="10251" width="15" style="399" customWidth="1"/>
    <col min="10252" max="10252" width="25.42578125" style="399" customWidth="1"/>
    <col min="10253" max="10494" width="12.5703125" style="399"/>
    <col min="10495" max="10495" width="67.7109375" style="399" customWidth="1"/>
    <col min="10496" max="10496" width="19.5703125" style="399" customWidth="1"/>
    <col min="10497" max="10497" width="2.5703125" style="399" customWidth="1"/>
    <col min="10498" max="10498" width="20.7109375" style="399" customWidth="1"/>
    <col min="10499" max="10499" width="21.5703125" style="399" customWidth="1"/>
    <col min="10500" max="10501" width="20.85546875" style="399" customWidth="1"/>
    <col min="10502" max="10502" width="4.7109375" style="399" customWidth="1"/>
    <col min="10503" max="10503" width="6.5703125" style="399" customWidth="1"/>
    <col min="10504" max="10504" width="14.85546875" style="399" bestFit="1" customWidth="1"/>
    <col min="10505" max="10505" width="21.5703125" style="399" customWidth="1"/>
    <col min="10506" max="10506" width="19.5703125" style="399" customWidth="1"/>
    <col min="10507" max="10507" width="15" style="399" customWidth="1"/>
    <col min="10508" max="10508" width="25.42578125" style="399" customWidth="1"/>
    <col min="10509" max="10750" width="12.5703125" style="399"/>
    <col min="10751" max="10751" width="67.7109375" style="399" customWidth="1"/>
    <col min="10752" max="10752" width="19.5703125" style="399" customWidth="1"/>
    <col min="10753" max="10753" width="2.5703125" style="399" customWidth="1"/>
    <col min="10754" max="10754" width="20.7109375" style="399" customWidth="1"/>
    <col min="10755" max="10755" width="21.5703125" style="399" customWidth="1"/>
    <col min="10756" max="10757" width="20.85546875" style="399" customWidth="1"/>
    <col min="10758" max="10758" width="4.7109375" style="399" customWidth="1"/>
    <col min="10759" max="10759" width="6.5703125" style="399" customWidth="1"/>
    <col min="10760" max="10760" width="14.85546875" style="399" bestFit="1" customWidth="1"/>
    <col min="10761" max="10761" width="21.5703125" style="399" customWidth="1"/>
    <col min="10762" max="10762" width="19.5703125" style="399" customWidth="1"/>
    <col min="10763" max="10763" width="15" style="399" customWidth="1"/>
    <col min="10764" max="10764" width="25.42578125" style="399" customWidth="1"/>
    <col min="10765" max="11006" width="12.5703125" style="399"/>
    <col min="11007" max="11007" width="67.7109375" style="399" customWidth="1"/>
    <col min="11008" max="11008" width="19.5703125" style="399" customWidth="1"/>
    <col min="11009" max="11009" width="2.5703125" style="399" customWidth="1"/>
    <col min="11010" max="11010" width="20.7109375" style="399" customWidth="1"/>
    <col min="11011" max="11011" width="21.5703125" style="399" customWidth="1"/>
    <col min="11012" max="11013" width="20.85546875" style="399" customWidth="1"/>
    <col min="11014" max="11014" width="4.7109375" style="399" customWidth="1"/>
    <col min="11015" max="11015" width="6.5703125" style="399" customWidth="1"/>
    <col min="11016" max="11016" width="14.85546875" style="399" bestFit="1" customWidth="1"/>
    <col min="11017" max="11017" width="21.5703125" style="399" customWidth="1"/>
    <col min="11018" max="11018" width="19.5703125" style="399" customWidth="1"/>
    <col min="11019" max="11019" width="15" style="399" customWidth="1"/>
    <col min="11020" max="11020" width="25.42578125" style="399" customWidth="1"/>
    <col min="11021" max="11262" width="12.5703125" style="399"/>
    <col min="11263" max="11263" width="67.7109375" style="399" customWidth="1"/>
    <col min="11264" max="11264" width="19.5703125" style="399" customWidth="1"/>
    <col min="11265" max="11265" width="2.5703125" style="399" customWidth="1"/>
    <col min="11266" max="11266" width="20.7109375" style="399" customWidth="1"/>
    <col min="11267" max="11267" width="21.5703125" style="399" customWidth="1"/>
    <col min="11268" max="11269" width="20.85546875" style="399" customWidth="1"/>
    <col min="11270" max="11270" width="4.7109375" style="399" customWidth="1"/>
    <col min="11271" max="11271" width="6.5703125" style="399" customWidth="1"/>
    <col min="11272" max="11272" width="14.85546875" style="399" bestFit="1" customWidth="1"/>
    <col min="11273" max="11273" width="21.5703125" style="399" customWidth="1"/>
    <col min="11274" max="11274" width="19.5703125" style="399" customWidth="1"/>
    <col min="11275" max="11275" width="15" style="399" customWidth="1"/>
    <col min="11276" max="11276" width="25.42578125" style="399" customWidth="1"/>
    <col min="11277" max="11518" width="12.5703125" style="399"/>
    <col min="11519" max="11519" width="67.7109375" style="399" customWidth="1"/>
    <col min="11520" max="11520" width="19.5703125" style="399" customWidth="1"/>
    <col min="11521" max="11521" width="2.5703125" style="399" customWidth="1"/>
    <col min="11522" max="11522" width="20.7109375" style="399" customWidth="1"/>
    <col min="11523" max="11523" width="21.5703125" style="399" customWidth="1"/>
    <col min="11524" max="11525" width="20.85546875" style="399" customWidth="1"/>
    <col min="11526" max="11526" width="4.7109375" style="399" customWidth="1"/>
    <col min="11527" max="11527" width="6.5703125" style="399" customWidth="1"/>
    <col min="11528" max="11528" width="14.85546875" style="399" bestFit="1" customWidth="1"/>
    <col min="11529" max="11529" width="21.5703125" style="399" customWidth="1"/>
    <col min="11530" max="11530" width="19.5703125" style="399" customWidth="1"/>
    <col min="11531" max="11531" width="15" style="399" customWidth="1"/>
    <col min="11532" max="11532" width="25.42578125" style="399" customWidth="1"/>
    <col min="11533" max="11774" width="12.5703125" style="399"/>
    <col min="11775" max="11775" width="67.7109375" style="399" customWidth="1"/>
    <col min="11776" max="11776" width="19.5703125" style="399" customWidth="1"/>
    <col min="11777" max="11777" width="2.5703125" style="399" customWidth="1"/>
    <col min="11778" max="11778" width="20.7109375" style="399" customWidth="1"/>
    <col min="11779" max="11779" width="21.5703125" style="399" customWidth="1"/>
    <col min="11780" max="11781" width="20.85546875" style="399" customWidth="1"/>
    <col min="11782" max="11782" width="4.7109375" style="399" customWidth="1"/>
    <col min="11783" max="11783" width="6.5703125" style="399" customWidth="1"/>
    <col min="11784" max="11784" width="14.85546875" style="399" bestFit="1" customWidth="1"/>
    <col min="11785" max="11785" width="21.5703125" style="399" customWidth="1"/>
    <col min="11786" max="11786" width="19.5703125" style="399" customWidth="1"/>
    <col min="11787" max="11787" width="15" style="399" customWidth="1"/>
    <col min="11788" max="11788" width="25.42578125" style="399" customWidth="1"/>
    <col min="11789" max="12030" width="12.5703125" style="399"/>
    <col min="12031" max="12031" width="67.7109375" style="399" customWidth="1"/>
    <col min="12032" max="12032" width="19.5703125" style="399" customWidth="1"/>
    <col min="12033" max="12033" width="2.5703125" style="399" customWidth="1"/>
    <col min="12034" max="12034" width="20.7109375" style="399" customWidth="1"/>
    <col min="12035" max="12035" width="21.5703125" style="399" customWidth="1"/>
    <col min="12036" max="12037" width="20.85546875" style="399" customWidth="1"/>
    <col min="12038" max="12038" width="4.7109375" style="399" customWidth="1"/>
    <col min="12039" max="12039" width="6.5703125" style="399" customWidth="1"/>
    <col min="12040" max="12040" width="14.85546875" style="399" bestFit="1" customWidth="1"/>
    <col min="12041" max="12041" width="21.5703125" style="399" customWidth="1"/>
    <col min="12042" max="12042" width="19.5703125" style="399" customWidth="1"/>
    <col min="12043" max="12043" width="15" style="399" customWidth="1"/>
    <col min="12044" max="12044" width="25.42578125" style="399" customWidth="1"/>
    <col min="12045" max="12286" width="12.5703125" style="399"/>
    <col min="12287" max="12287" width="67.7109375" style="399" customWidth="1"/>
    <col min="12288" max="12288" width="19.5703125" style="399" customWidth="1"/>
    <col min="12289" max="12289" width="2.5703125" style="399" customWidth="1"/>
    <col min="12290" max="12290" width="20.7109375" style="399" customWidth="1"/>
    <col min="12291" max="12291" width="21.5703125" style="399" customWidth="1"/>
    <col min="12292" max="12293" width="20.85546875" style="399" customWidth="1"/>
    <col min="12294" max="12294" width="4.7109375" style="399" customWidth="1"/>
    <col min="12295" max="12295" width="6.5703125" style="399" customWidth="1"/>
    <col min="12296" max="12296" width="14.85546875" style="399" bestFit="1" customWidth="1"/>
    <col min="12297" max="12297" width="21.5703125" style="399" customWidth="1"/>
    <col min="12298" max="12298" width="19.5703125" style="399" customWidth="1"/>
    <col min="12299" max="12299" width="15" style="399" customWidth="1"/>
    <col min="12300" max="12300" width="25.42578125" style="399" customWidth="1"/>
    <col min="12301" max="12542" width="12.5703125" style="399"/>
    <col min="12543" max="12543" width="67.7109375" style="399" customWidth="1"/>
    <col min="12544" max="12544" width="19.5703125" style="399" customWidth="1"/>
    <col min="12545" max="12545" width="2.5703125" style="399" customWidth="1"/>
    <col min="12546" max="12546" width="20.7109375" style="399" customWidth="1"/>
    <col min="12547" max="12547" width="21.5703125" style="399" customWidth="1"/>
    <col min="12548" max="12549" width="20.85546875" style="399" customWidth="1"/>
    <col min="12550" max="12550" width="4.7109375" style="399" customWidth="1"/>
    <col min="12551" max="12551" width="6.5703125" style="399" customWidth="1"/>
    <col min="12552" max="12552" width="14.85546875" style="399" bestFit="1" customWidth="1"/>
    <col min="12553" max="12553" width="21.5703125" style="399" customWidth="1"/>
    <col min="12554" max="12554" width="19.5703125" style="399" customWidth="1"/>
    <col min="12555" max="12555" width="15" style="399" customWidth="1"/>
    <col min="12556" max="12556" width="25.42578125" style="399" customWidth="1"/>
    <col min="12557" max="12798" width="12.5703125" style="399"/>
    <col min="12799" max="12799" width="67.7109375" style="399" customWidth="1"/>
    <col min="12800" max="12800" width="19.5703125" style="399" customWidth="1"/>
    <col min="12801" max="12801" width="2.5703125" style="399" customWidth="1"/>
    <col min="12802" max="12802" width="20.7109375" style="399" customWidth="1"/>
    <col min="12803" max="12803" width="21.5703125" style="399" customWidth="1"/>
    <col min="12804" max="12805" width="20.85546875" style="399" customWidth="1"/>
    <col min="12806" max="12806" width="4.7109375" style="399" customWidth="1"/>
    <col min="12807" max="12807" width="6.5703125" style="399" customWidth="1"/>
    <col min="12808" max="12808" width="14.85546875" style="399" bestFit="1" customWidth="1"/>
    <col min="12809" max="12809" width="21.5703125" style="399" customWidth="1"/>
    <col min="12810" max="12810" width="19.5703125" style="399" customWidth="1"/>
    <col min="12811" max="12811" width="15" style="399" customWidth="1"/>
    <col min="12812" max="12812" width="25.42578125" style="399" customWidth="1"/>
    <col min="12813" max="13054" width="12.5703125" style="399"/>
    <col min="13055" max="13055" width="67.7109375" style="399" customWidth="1"/>
    <col min="13056" max="13056" width="19.5703125" style="399" customWidth="1"/>
    <col min="13057" max="13057" width="2.5703125" style="399" customWidth="1"/>
    <col min="13058" max="13058" width="20.7109375" style="399" customWidth="1"/>
    <col min="13059" max="13059" width="21.5703125" style="399" customWidth="1"/>
    <col min="13060" max="13061" width="20.85546875" style="399" customWidth="1"/>
    <col min="13062" max="13062" width="4.7109375" style="399" customWidth="1"/>
    <col min="13063" max="13063" width="6.5703125" style="399" customWidth="1"/>
    <col min="13064" max="13064" width="14.85546875" style="399" bestFit="1" customWidth="1"/>
    <col min="13065" max="13065" width="21.5703125" style="399" customWidth="1"/>
    <col min="13066" max="13066" width="19.5703125" style="399" customWidth="1"/>
    <col min="13067" max="13067" width="15" style="399" customWidth="1"/>
    <col min="13068" max="13068" width="25.42578125" style="399" customWidth="1"/>
    <col min="13069" max="13310" width="12.5703125" style="399"/>
    <col min="13311" max="13311" width="67.7109375" style="399" customWidth="1"/>
    <col min="13312" max="13312" width="19.5703125" style="399" customWidth="1"/>
    <col min="13313" max="13313" width="2.5703125" style="399" customWidth="1"/>
    <col min="13314" max="13314" width="20.7109375" style="399" customWidth="1"/>
    <col min="13315" max="13315" width="21.5703125" style="399" customWidth="1"/>
    <col min="13316" max="13317" width="20.85546875" style="399" customWidth="1"/>
    <col min="13318" max="13318" width="4.7109375" style="399" customWidth="1"/>
    <col min="13319" max="13319" width="6.5703125" style="399" customWidth="1"/>
    <col min="13320" max="13320" width="14.85546875" style="399" bestFit="1" customWidth="1"/>
    <col min="13321" max="13321" width="21.5703125" style="399" customWidth="1"/>
    <col min="13322" max="13322" width="19.5703125" style="399" customWidth="1"/>
    <col min="13323" max="13323" width="15" style="399" customWidth="1"/>
    <col min="13324" max="13324" width="25.42578125" style="399" customWidth="1"/>
    <col min="13325" max="13566" width="12.5703125" style="399"/>
    <col min="13567" max="13567" width="67.7109375" style="399" customWidth="1"/>
    <col min="13568" max="13568" width="19.5703125" style="399" customWidth="1"/>
    <col min="13569" max="13569" width="2.5703125" style="399" customWidth="1"/>
    <col min="13570" max="13570" width="20.7109375" style="399" customWidth="1"/>
    <col min="13571" max="13571" width="21.5703125" style="399" customWidth="1"/>
    <col min="13572" max="13573" width="20.85546875" style="399" customWidth="1"/>
    <col min="13574" max="13574" width="4.7109375" style="399" customWidth="1"/>
    <col min="13575" max="13575" width="6.5703125" style="399" customWidth="1"/>
    <col min="13576" max="13576" width="14.85546875" style="399" bestFit="1" customWidth="1"/>
    <col min="13577" max="13577" width="21.5703125" style="399" customWidth="1"/>
    <col min="13578" max="13578" width="19.5703125" style="399" customWidth="1"/>
    <col min="13579" max="13579" width="15" style="399" customWidth="1"/>
    <col min="13580" max="13580" width="25.42578125" style="399" customWidth="1"/>
    <col min="13581" max="13822" width="12.5703125" style="399"/>
    <col min="13823" max="13823" width="67.7109375" style="399" customWidth="1"/>
    <col min="13824" max="13824" width="19.5703125" style="399" customWidth="1"/>
    <col min="13825" max="13825" width="2.5703125" style="399" customWidth="1"/>
    <col min="13826" max="13826" width="20.7109375" style="399" customWidth="1"/>
    <col min="13827" max="13827" width="21.5703125" style="399" customWidth="1"/>
    <col min="13828" max="13829" width="20.85546875" style="399" customWidth="1"/>
    <col min="13830" max="13830" width="4.7109375" style="399" customWidth="1"/>
    <col min="13831" max="13831" width="6.5703125" style="399" customWidth="1"/>
    <col min="13832" max="13832" width="14.85546875" style="399" bestFit="1" customWidth="1"/>
    <col min="13833" max="13833" width="21.5703125" style="399" customWidth="1"/>
    <col min="13834" max="13834" width="19.5703125" style="399" customWidth="1"/>
    <col min="13835" max="13835" width="15" style="399" customWidth="1"/>
    <col min="13836" max="13836" width="25.42578125" style="399" customWidth="1"/>
    <col min="13837" max="14078" width="12.5703125" style="399"/>
    <col min="14079" max="14079" width="67.7109375" style="399" customWidth="1"/>
    <col min="14080" max="14080" width="19.5703125" style="399" customWidth="1"/>
    <col min="14081" max="14081" width="2.5703125" style="399" customWidth="1"/>
    <col min="14082" max="14082" width="20.7109375" style="399" customWidth="1"/>
    <col min="14083" max="14083" width="21.5703125" style="399" customWidth="1"/>
    <col min="14084" max="14085" width="20.85546875" style="399" customWidth="1"/>
    <col min="14086" max="14086" width="4.7109375" style="399" customWidth="1"/>
    <col min="14087" max="14087" width="6.5703125" style="399" customWidth="1"/>
    <col min="14088" max="14088" width="14.85546875" style="399" bestFit="1" customWidth="1"/>
    <col min="14089" max="14089" width="21.5703125" style="399" customWidth="1"/>
    <col min="14090" max="14090" width="19.5703125" style="399" customWidth="1"/>
    <col min="14091" max="14091" width="15" style="399" customWidth="1"/>
    <col min="14092" max="14092" width="25.42578125" style="399" customWidth="1"/>
    <col min="14093" max="14334" width="12.5703125" style="399"/>
    <col min="14335" max="14335" width="67.7109375" style="399" customWidth="1"/>
    <col min="14336" max="14336" width="19.5703125" style="399" customWidth="1"/>
    <col min="14337" max="14337" width="2.5703125" style="399" customWidth="1"/>
    <col min="14338" max="14338" width="20.7109375" style="399" customWidth="1"/>
    <col min="14339" max="14339" width="21.5703125" style="399" customWidth="1"/>
    <col min="14340" max="14341" width="20.85546875" style="399" customWidth="1"/>
    <col min="14342" max="14342" width="4.7109375" style="399" customWidth="1"/>
    <col min="14343" max="14343" width="6.5703125" style="399" customWidth="1"/>
    <col min="14344" max="14344" width="14.85546875" style="399" bestFit="1" customWidth="1"/>
    <col min="14345" max="14345" width="21.5703125" style="399" customWidth="1"/>
    <col min="14346" max="14346" width="19.5703125" style="399" customWidth="1"/>
    <col min="14347" max="14347" width="15" style="399" customWidth="1"/>
    <col min="14348" max="14348" width="25.42578125" style="399" customWidth="1"/>
    <col min="14349" max="14590" width="12.5703125" style="399"/>
    <col min="14591" max="14591" width="67.7109375" style="399" customWidth="1"/>
    <col min="14592" max="14592" width="19.5703125" style="399" customWidth="1"/>
    <col min="14593" max="14593" width="2.5703125" style="399" customWidth="1"/>
    <col min="14594" max="14594" width="20.7109375" style="399" customWidth="1"/>
    <col min="14595" max="14595" width="21.5703125" style="399" customWidth="1"/>
    <col min="14596" max="14597" width="20.85546875" style="399" customWidth="1"/>
    <col min="14598" max="14598" width="4.7109375" style="399" customWidth="1"/>
    <col min="14599" max="14599" width="6.5703125" style="399" customWidth="1"/>
    <col min="14600" max="14600" width="14.85546875" style="399" bestFit="1" customWidth="1"/>
    <col min="14601" max="14601" width="21.5703125" style="399" customWidth="1"/>
    <col min="14602" max="14602" width="19.5703125" style="399" customWidth="1"/>
    <col min="14603" max="14603" width="15" style="399" customWidth="1"/>
    <col min="14604" max="14604" width="25.42578125" style="399" customWidth="1"/>
    <col min="14605" max="14846" width="12.5703125" style="399"/>
    <col min="14847" max="14847" width="67.7109375" style="399" customWidth="1"/>
    <col min="14848" max="14848" width="19.5703125" style="399" customWidth="1"/>
    <col min="14849" max="14849" width="2.5703125" style="399" customWidth="1"/>
    <col min="14850" max="14850" width="20.7109375" style="399" customWidth="1"/>
    <col min="14851" max="14851" width="21.5703125" style="399" customWidth="1"/>
    <col min="14852" max="14853" width="20.85546875" style="399" customWidth="1"/>
    <col min="14854" max="14854" width="4.7109375" style="399" customWidth="1"/>
    <col min="14855" max="14855" width="6.5703125" style="399" customWidth="1"/>
    <col min="14856" max="14856" width="14.85546875" style="399" bestFit="1" customWidth="1"/>
    <col min="14857" max="14857" width="21.5703125" style="399" customWidth="1"/>
    <col min="14858" max="14858" width="19.5703125" style="399" customWidth="1"/>
    <col min="14859" max="14859" width="15" style="399" customWidth="1"/>
    <col min="14860" max="14860" width="25.42578125" style="399" customWidth="1"/>
    <col min="14861" max="15102" width="12.5703125" style="399"/>
    <col min="15103" max="15103" width="67.7109375" style="399" customWidth="1"/>
    <col min="15104" max="15104" width="19.5703125" style="399" customWidth="1"/>
    <col min="15105" max="15105" width="2.5703125" style="399" customWidth="1"/>
    <col min="15106" max="15106" width="20.7109375" style="399" customWidth="1"/>
    <col min="15107" max="15107" width="21.5703125" style="399" customWidth="1"/>
    <col min="15108" max="15109" width="20.85546875" style="399" customWidth="1"/>
    <col min="15110" max="15110" width="4.7109375" style="399" customWidth="1"/>
    <col min="15111" max="15111" width="6.5703125" style="399" customWidth="1"/>
    <col min="15112" max="15112" width="14.85546875" style="399" bestFit="1" customWidth="1"/>
    <col min="15113" max="15113" width="21.5703125" style="399" customWidth="1"/>
    <col min="15114" max="15114" width="19.5703125" style="399" customWidth="1"/>
    <col min="15115" max="15115" width="15" style="399" customWidth="1"/>
    <col min="15116" max="15116" width="25.42578125" style="399" customWidth="1"/>
    <col min="15117" max="15358" width="12.5703125" style="399"/>
    <col min="15359" max="15359" width="67.7109375" style="399" customWidth="1"/>
    <col min="15360" max="15360" width="19.5703125" style="399" customWidth="1"/>
    <col min="15361" max="15361" width="2.5703125" style="399" customWidth="1"/>
    <col min="15362" max="15362" width="20.7109375" style="399" customWidth="1"/>
    <col min="15363" max="15363" width="21.5703125" style="399" customWidth="1"/>
    <col min="15364" max="15365" width="20.85546875" style="399" customWidth="1"/>
    <col min="15366" max="15366" width="4.7109375" style="399" customWidth="1"/>
    <col min="15367" max="15367" width="6.5703125" style="399" customWidth="1"/>
    <col min="15368" max="15368" width="14.85546875" style="399" bestFit="1" customWidth="1"/>
    <col min="15369" max="15369" width="21.5703125" style="399" customWidth="1"/>
    <col min="15370" max="15370" width="19.5703125" style="399" customWidth="1"/>
    <col min="15371" max="15371" width="15" style="399" customWidth="1"/>
    <col min="15372" max="15372" width="25.42578125" style="399" customWidth="1"/>
    <col min="15373" max="15614" width="12.5703125" style="399"/>
    <col min="15615" max="15615" width="67.7109375" style="399" customWidth="1"/>
    <col min="15616" max="15616" width="19.5703125" style="399" customWidth="1"/>
    <col min="15617" max="15617" width="2.5703125" style="399" customWidth="1"/>
    <col min="15618" max="15618" width="20.7109375" style="399" customWidth="1"/>
    <col min="15619" max="15619" width="21.5703125" style="399" customWidth="1"/>
    <col min="15620" max="15621" width="20.85546875" style="399" customWidth="1"/>
    <col min="15622" max="15622" width="4.7109375" style="399" customWidth="1"/>
    <col min="15623" max="15623" width="6.5703125" style="399" customWidth="1"/>
    <col min="15624" max="15624" width="14.85546875" style="399" bestFit="1" customWidth="1"/>
    <col min="15625" max="15625" width="21.5703125" style="399" customWidth="1"/>
    <col min="15626" max="15626" width="19.5703125" style="399" customWidth="1"/>
    <col min="15627" max="15627" width="15" style="399" customWidth="1"/>
    <col min="15628" max="15628" width="25.42578125" style="399" customWidth="1"/>
    <col min="15629" max="15870" width="12.5703125" style="399"/>
    <col min="15871" max="15871" width="67.7109375" style="399" customWidth="1"/>
    <col min="15872" max="15872" width="19.5703125" style="399" customWidth="1"/>
    <col min="15873" max="15873" width="2.5703125" style="399" customWidth="1"/>
    <col min="15874" max="15874" width="20.7109375" style="399" customWidth="1"/>
    <col min="15875" max="15875" width="21.5703125" style="399" customWidth="1"/>
    <col min="15876" max="15877" width="20.85546875" style="399" customWidth="1"/>
    <col min="15878" max="15878" width="4.7109375" style="399" customWidth="1"/>
    <col min="15879" max="15879" width="6.5703125" style="399" customWidth="1"/>
    <col min="15880" max="15880" width="14.85546875" style="399" bestFit="1" customWidth="1"/>
    <col min="15881" max="15881" width="21.5703125" style="399" customWidth="1"/>
    <col min="15882" max="15882" width="19.5703125" style="399" customWidth="1"/>
    <col min="15883" max="15883" width="15" style="399" customWidth="1"/>
    <col min="15884" max="15884" width="25.42578125" style="399" customWidth="1"/>
    <col min="15885" max="16126" width="12.5703125" style="399"/>
    <col min="16127" max="16127" width="67.7109375" style="399" customWidth="1"/>
    <col min="16128" max="16128" width="19.5703125" style="399" customWidth="1"/>
    <col min="16129" max="16129" width="2.5703125" style="399" customWidth="1"/>
    <col min="16130" max="16130" width="20.7109375" style="399" customWidth="1"/>
    <col min="16131" max="16131" width="21.5703125" style="399" customWidth="1"/>
    <col min="16132" max="16133" width="20.85546875" style="399" customWidth="1"/>
    <col min="16134" max="16134" width="4.7109375" style="399" customWidth="1"/>
    <col min="16135" max="16135" width="6.5703125" style="399" customWidth="1"/>
    <col min="16136" max="16136" width="14.85546875" style="399" bestFit="1" customWidth="1"/>
    <col min="16137" max="16137" width="21.5703125" style="399" customWidth="1"/>
    <col min="16138" max="16138" width="19.5703125" style="399" customWidth="1"/>
    <col min="16139" max="16139" width="15" style="399" customWidth="1"/>
    <col min="16140" max="16140" width="25.42578125" style="399" customWidth="1"/>
    <col min="16141" max="16384" width="12.5703125" style="399"/>
  </cols>
  <sheetData>
    <row r="1" spans="1:64" ht="16.5" customHeight="1">
      <c r="A1" s="396" t="s">
        <v>589</v>
      </c>
      <c r="B1" s="397"/>
      <c r="C1" s="397"/>
      <c r="D1" s="397"/>
      <c r="E1" s="397"/>
      <c r="F1" s="398"/>
      <c r="G1" s="398"/>
    </row>
    <row r="2" spans="1:64" ht="25.5" customHeight="1">
      <c r="A2" s="400" t="s">
        <v>590</v>
      </c>
      <c r="B2" s="401"/>
      <c r="C2" s="401"/>
      <c r="D2" s="401"/>
      <c r="E2" s="401"/>
      <c r="F2" s="402"/>
      <c r="G2" s="402"/>
    </row>
    <row r="3" spans="1:64" ht="21" customHeight="1">
      <c r="A3" s="400"/>
      <c r="B3" s="401"/>
      <c r="C3" s="401"/>
      <c r="D3" s="401"/>
      <c r="E3" s="401"/>
      <c r="F3" s="402"/>
      <c r="G3" s="403" t="s">
        <v>2</v>
      </c>
    </row>
    <row r="4" spans="1:64" ht="16.5" customHeight="1">
      <c r="A4" s="404"/>
      <c r="B4" s="1594" t="s">
        <v>563</v>
      </c>
      <c r="C4" s="1595"/>
      <c r="D4" s="1595"/>
      <c r="E4" s="1596"/>
      <c r="F4" s="1597" t="s">
        <v>564</v>
      </c>
      <c r="G4" s="1598"/>
    </row>
    <row r="5" spans="1:64" ht="15" customHeight="1">
      <c r="A5" s="405"/>
      <c r="B5" s="1591" t="s">
        <v>752</v>
      </c>
      <c r="C5" s="1592"/>
      <c r="D5" s="1592"/>
      <c r="E5" s="1593"/>
      <c r="F5" s="1591" t="s">
        <v>752</v>
      </c>
      <c r="G5" s="1593"/>
      <c r="H5" s="406" t="s">
        <v>4</v>
      </c>
    </row>
    <row r="6" spans="1:64" ht="15.75">
      <c r="A6" s="407" t="s">
        <v>3</v>
      </c>
      <c r="B6" s="408"/>
      <c r="C6" s="409"/>
      <c r="D6" s="410" t="s">
        <v>565</v>
      </c>
      <c r="E6" s="411"/>
      <c r="F6" s="412" t="s">
        <v>4</v>
      </c>
      <c r="G6" s="413" t="s">
        <v>4</v>
      </c>
      <c r="H6" s="406"/>
    </row>
    <row r="7" spans="1:64" ht="14.25" customHeight="1">
      <c r="A7" s="414"/>
      <c r="B7" s="415"/>
      <c r="C7" s="416"/>
      <c r="D7" s="417"/>
      <c r="E7" s="418" t="s">
        <v>565</v>
      </c>
      <c r="F7" s="419" t="s">
        <v>566</v>
      </c>
      <c r="G7" s="413" t="s">
        <v>567</v>
      </c>
      <c r="H7" s="420"/>
    </row>
    <row r="8" spans="1:64" ht="14.25" customHeight="1">
      <c r="A8" s="421"/>
      <c r="B8" s="416" t="s">
        <v>568</v>
      </c>
      <c r="C8" s="416"/>
      <c r="D8" s="407" t="s">
        <v>569</v>
      </c>
      <c r="E8" s="422" t="s">
        <v>570</v>
      </c>
      <c r="F8" s="419" t="s">
        <v>571</v>
      </c>
      <c r="G8" s="413" t="s">
        <v>572</v>
      </c>
      <c r="H8" s="420"/>
    </row>
    <row r="9" spans="1:64" ht="14.25" customHeight="1">
      <c r="A9" s="423"/>
      <c r="B9" s="424"/>
      <c r="C9" s="425"/>
      <c r="D9" s="426"/>
      <c r="E9" s="422" t="s">
        <v>573</v>
      </c>
      <c r="F9" s="427" t="s">
        <v>574</v>
      </c>
      <c r="G9" s="428"/>
      <c r="H9" s="429" t="s">
        <v>4</v>
      </c>
    </row>
    <row r="10" spans="1:64" ht="9.9499999999999993" customHeight="1">
      <c r="A10" s="430" t="s">
        <v>439</v>
      </c>
      <c r="B10" s="431">
        <v>2</v>
      </c>
      <c r="C10" s="432"/>
      <c r="D10" s="433">
        <v>3</v>
      </c>
      <c r="E10" s="433">
        <v>4</v>
      </c>
      <c r="F10" s="434">
        <v>5</v>
      </c>
      <c r="G10" s="435">
        <v>6</v>
      </c>
      <c r="H10" s="429" t="s">
        <v>4</v>
      </c>
    </row>
    <row r="11" spans="1:64" ht="12.75" customHeight="1">
      <c r="A11" s="436" t="s">
        <v>4</v>
      </c>
      <c r="B11" s="760" t="s">
        <v>4</v>
      </c>
      <c r="C11" s="760"/>
      <c r="D11" s="761" t="s">
        <v>124</v>
      </c>
      <c r="E11" s="762"/>
      <c r="F11" s="763" t="s">
        <v>4</v>
      </c>
      <c r="G11" s="764" t="s">
        <v>124</v>
      </c>
      <c r="H11" s="429" t="s">
        <v>4</v>
      </c>
    </row>
    <row r="12" spans="1:64" ht="16.5" customHeight="1">
      <c r="A12" s="436" t="s">
        <v>591</v>
      </c>
      <c r="B12" s="837">
        <v>4097940013.5599985</v>
      </c>
      <c r="C12" s="837"/>
      <c r="D12" s="838">
        <v>776234741.42000008</v>
      </c>
      <c r="E12" s="838">
        <v>773895476.41000009</v>
      </c>
      <c r="F12" s="837">
        <v>671267026.28999996</v>
      </c>
      <c r="G12" s="838">
        <v>104967715.12999998</v>
      </c>
      <c r="H12" s="429" t="s">
        <v>4</v>
      </c>
    </row>
    <row r="13" spans="1:64" s="437" customFormat="1" ht="21.75" customHeight="1">
      <c r="A13" s="765" t="s">
        <v>234</v>
      </c>
      <c r="B13" s="811">
        <v>583386.5</v>
      </c>
      <c r="C13" s="811"/>
      <c r="D13" s="839">
        <v>0</v>
      </c>
      <c r="E13" s="839">
        <v>0</v>
      </c>
      <c r="F13" s="840">
        <v>0</v>
      </c>
      <c r="G13" s="812">
        <v>0</v>
      </c>
      <c r="H13" s="429" t="s">
        <v>4</v>
      </c>
      <c r="I13" s="399"/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399"/>
      <c r="AA13" s="399"/>
      <c r="AB13" s="399"/>
      <c r="AC13" s="399"/>
      <c r="AD13" s="399"/>
      <c r="AE13" s="399"/>
      <c r="AF13" s="399"/>
      <c r="AG13" s="399"/>
      <c r="AH13" s="399"/>
      <c r="AI13" s="399"/>
      <c r="AJ13" s="399"/>
      <c r="AK13" s="399"/>
      <c r="AL13" s="399"/>
      <c r="AM13" s="399"/>
      <c r="AN13" s="399"/>
      <c r="AO13" s="399"/>
      <c r="AP13" s="399"/>
      <c r="AQ13" s="399"/>
      <c r="AR13" s="399"/>
      <c r="AS13" s="399"/>
      <c r="AT13" s="399"/>
      <c r="AU13" s="399"/>
      <c r="AV13" s="399"/>
      <c r="AW13" s="399"/>
      <c r="AX13" s="399"/>
      <c r="AY13" s="399"/>
      <c r="AZ13" s="399"/>
      <c r="BA13" s="399"/>
      <c r="BB13" s="399"/>
      <c r="BC13" s="399"/>
      <c r="BD13" s="399"/>
      <c r="BE13" s="399"/>
      <c r="BF13" s="399"/>
      <c r="BG13" s="399"/>
      <c r="BH13" s="399"/>
      <c r="BI13" s="399"/>
      <c r="BJ13" s="399"/>
      <c r="BK13" s="399"/>
      <c r="BL13" s="399"/>
    </row>
    <row r="14" spans="1:64" s="437" customFormat="1" ht="21.75" customHeight="1">
      <c r="A14" s="765" t="s">
        <v>235</v>
      </c>
      <c r="B14" s="811">
        <v>7439655.2500000009</v>
      </c>
      <c r="C14" s="811"/>
      <c r="D14" s="839">
        <v>0</v>
      </c>
      <c r="E14" s="839">
        <v>0</v>
      </c>
      <c r="F14" s="840">
        <v>0</v>
      </c>
      <c r="G14" s="812">
        <v>0</v>
      </c>
      <c r="H14" s="429" t="s">
        <v>4</v>
      </c>
      <c r="I14" s="399"/>
      <c r="J14" s="399"/>
      <c r="K14" s="399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399"/>
      <c r="AA14" s="399"/>
      <c r="AB14" s="399"/>
      <c r="AC14" s="399"/>
      <c r="AD14" s="399"/>
      <c r="AE14" s="399"/>
      <c r="AF14" s="399"/>
      <c r="AG14" s="399"/>
      <c r="AH14" s="399"/>
      <c r="AI14" s="399"/>
      <c r="AJ14" s="399"/>
      <c r="AK14" s="399"/>
      <c r="AL14" s="399"/>
      <c r="AM14" s="399"/>
      <c r="AN14" s="399"/>
      <c r="AO14" s="399"/>
      <c r="AP14" s="399"/>
      <c r="AQ14" s="399"/>
      <c r="AR14" s="399"/>
      <c r="AS14" s="399"/>
      <c r="AT14" s="399"/>
      <c r="AU14" s="399"/>
      <c r="AV14" s="399"/>
      <c r="AW14" s="399"/>
      <c r="AX14" s="399"/>
      <c r="AY14" s="399"/>
      <c r="AZ14" s="399"/>
      <c r="BA14" s="399"/>
      <c r="BB14" s="399"/>
      <c r="BC14" s="399"/>
      <c r="BD14" s="399"/>
      <c r="BE14" s="399"/>
      <c r="BF14" s="399"/>
      <c r="BG14" s="399"/>
      <c r="BH14" s="399"/>
      <c r="BI14" s="399"/>
      <c r="BJ14" s="399"/>
      <c r="BK14" s="399"/>
      <c r="BL14" s="399"/>
    </row>
    <row r="15" spans="1:64" s="437" customFormat="1" ht="21.75" customHeight="1">
      <c r="A15" s="765" t="s">
        <v>236</v>
      </c>
      <c r="B15" s="811">
        <v>2963861.1999999997</v>
      </c>
      <c r="C15" s="811"/>
      <c r="D15" s="839">
        <v>0</v>
      </c>
      <c r="E15" s="839">
        <v>0</v>
      </c>
      <c r="F15" s="840">
        <v>0</v>
      </c>
      <c r="G15" s="812">
        <v>0</v>
      </c>
      <c r="H15" s="429" t="s">
        <v>4</v>
      </c>
      <c r="I15" s="399"/>
      <c r="J15" s="399"/>
      <c r="K15" s="399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  <c r="X15" s="399"/>
      <c r="Y15" s="399"/>
      <c r="Z15" s="399"/>
      <c r="AA15" s="399"/>
      <c r="AB15" s="399"/>
      <c r="AC15" s="399"/>
      <c r="AD15" s="399"/>
      <c r="AE15" s="399"/>
      <c r="AF15" s="399"/>
      <c r="AG15" s="399"/>
      <c r="AH15" s="399"/>
      <c r="AI15" s="399"/>
      <c r="AJ15" s="399"/>
      <c r="AK15" s="399"/>
      <c r="AL15" s="399"/>
      <c r="AM15" s="399"/>
      <c r="AN15" s="399"/>
      <c r="AO15" s="399"/>
      <c r="AP15" s="399"/>
      <c r="AQ15" s="399"/>
      <c r="AR15" s="399"/>
      <c r="AS15" s="399"/>
      <c r="AT15" s="399"/>
      <c r="AU15" s="399"/>
      <c r="AV15" s="399"/>
      <c r="AW15" s="399"/>
      <c r="AX15" s="399"/>
      <c r="AY15" s="399"/>
      <c r="AZ15" s="399"/>
      <c r="BA15" s="399"/>
      <c r="BB15" s="399"/>
      <c r="BC15" s="399"/>
      <c r="BD15" s="399"/>
      <c r="BE15" s="399"/>
      <c r="BF15" s="399"/>
      <c r="BG15" s="399"/>
      <c r="BH15" s="399"/>
      <c r="BI15" s="399"/>
      <c r="BJ15" s="399"/>
      <c r="BK15" s="399"/>
      <c r="BL15" s="399"/>
    </row>
    <row r="16" spans="1:64" s="437" customFormat="1" ht="21.75" customHeight="1">
      <c r="A16" s="765" t="s">
        <v>237</v>
      </c>
      <c r="B16" s="811">
        <v>16519.86</v>
      </c>
      <c r="C16" s="811"/>
      <c r="D16" s="839">
        <v>0</v>
      </c>
      <c r="E16" s="839">
        <v>0</v>
      </c>
      <c r="F16" s="840">
        <v>0</v>
      </c>
      <c r="G16" s="812">
        <v>0</v>
      </c>
      <c r="H16" s="429" t="s">
        <v>4</v>
      </c>
      <c r="I16" s="399"/>
      <c r="J16" s="399"/>
      <c r="K16" s="399"/>
      <c r="L16" s="399"/>
      <c r="M16" s="399"/>
      <c r="N16" s="399"/>
      <c r="O16" s="399"/>
      <c r="P16" s="399"/>
      <c r="Q16" s="399"/>
      <c r="R16" s="399"/>
      <c r="S16" s="399"/>
      <c r="T16" s="399"/>
      <c r="U16" s="399"/>
      <c r="V16" s="399"/>
      <c r="W16" s="399"/>
      <c r="X16" s="399"/>
      <c r="Y16" s="399"/>
      <c r="Z16" s="399"/>
      <c r="AA16" s="399"/>
      <c r="AB16" s="399"/>
      <c r="AC16" s="399"/>
      <c r="AD16" s="399"/>
      <c r="AE16" s="399"/>
      <c r="AF16" s="399"/>
      <c r="AG16" s="399"/>
      <c r="AH16" s="399"/>
      <c r="AI16" s="399"/>
      <c r="AJ16" s="399"/>
      <c r="AK16" s="399"/>
      <c r="AL16" s="399"/>
      <c r="AM16" s="399"/>
      <c r="AN16" s="399"/>
      <c r="AO16" s="399"/>
      <c r="AP16" s="399"/>
      <c r="AQ16" s="399"/>
      <c r="AR16" s="399"/>
      <c r="AS16" s="399"/>
      <c r="AT16" s="399"/>
      <c r="AU16" s="399"/>
      <c r="AV16" s="399"/>
      <c r="AW16" s="399"/>
      <c r="AX16" s="399"/>
      <c r="AY16" s="399"/>
      <c r="AZ16" s="399"/>
      <c r="BA16" s="399"/>
      <c r="BB16" s="399"/>
      <c r="BC16" s="399"/>
      <c r="BD16" s="399"/>
      <c r="BE16" s="399"/>
      <c r="BF16" s="399"/>
      <c r="BG16" s="399"/>
      <c r="BH16" s="399"/>
      <c r="BI16" s="399"/>
      <c r="BJ16" s="399"/>
      <c r="BK16" s="399"/>
      <c r="BL16" s="399"/>
    </row>
    <row r="17" spans="1:71" s="437" customFormat="1" ht="21.75" customHeight="1">
      <c r="A17" s="765" t="s">
        <v>238</v>
      </c>
      <c r="B17" s="811">
        <v>8930968.9399999995</v>
      </c>
      <c r="C17" s="811"/>
      <c r="D17" s="839">
        <v>0</v>
      </c>
      <c r="E17" s="839">
        <v>0</v>
      </c>
      <c r="F17" s="840">
        <v>0</v>
      </c>
      <c r="G17" s="812">
        <v>0</v>
      </c>
      <c r="H17" s="429" t="s">
        <v>4</v>
      </c>
      <c r="I17" s="399"/>
      <c r="J17" s="399"/>
      <c r="K17" s="399"/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  <c r="W17" s="399"/>
      <c r="X17" s="399"/>
      <c r="Y17" s="399"/>
      <c r="Z17" s="399"/>
      <c r="AA17" s="399"/>
      <c r="AB17" s="399"/>
      <c r="AC17" s="399"/>
      <c r="AD17" s="399"/>
      <c r="AE17" s="399"/>
      <c r="AF17" s="399"/>
      <c r="AG17" s="399"/>
      <c r="AH17" s="399"/>
      <c r="AI17" s="399"/>
      <c r="AJ17" s="399"/>
      <c r="AK17" s="399"/>
      <c r="AL17" s="399"/>
      <c r="AM17" s="399"/>
      <c r="AN17" s="399"/>
      <c r="AO17" s="399"/>
      <c r="AP17" s="399"/>
      <c r="AQ17" s="399"/>
      <c r="AR17" s="399"/>
      <c r="AS17" s="399"/>
      <c r="AT17" s="399"/>
      <c r="AU17" s="399"/>
      <c r="AV17" s="399"/>
      <c r="AW17" s="399"/>
      <c r="AX17" s="399"/>
      <c r="AY17" s="399"/>
      <c r="AZ17" s="399"/>
      <c r="BA17" s="399"/>
      <c r="BB17" s="399"/>
      <c r="BC17" s="399"/>
      <c r="BD17" s="399"/>
      <c r="BE17" s="399"/>
      <c r="BF17" s="399"/>
      <c r="BG17" s="399"/>
      <c r="BH17" s="399"/>
      <c r="BI17" s="399"/>
      <c r="BJ17" s="399"/>
      <c r="BK17" s="399"/>
      <c r="BL17" s="399"/>
    </row>
    <row r="18" spans="1:71" s="437" customFormat="1" ht="21.75" customHeight="1">
      <c r="A18" s="765" t="s">
        <v>239</v>
      </c>
      <c r="B18" s="811">
        <v>34903.18</v>
      </c>
      <c r="C18" s="811"/>
      <c r="D18" s="839">
        <v>0</v>
      </c>
      <c r="E18" s="839">
        <v>0</v>
      </c>
      <c r="F18" s="840">
        <v>0</v>
      </c>
      <c r="G18" s="812">
        <v>0</v>
      </c>
      <c r="H18" s="429" t="s">
        <v>4</v>
      </c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  <c r="X18" s="399"/>
      <c r="Y18" s="399"/>
      <c r="Z18" s="399"/>
      <c r="AA18" s="399"/>
      <c r="AB18" s="399"/>
      <c r="AC18" s="399"/>
      <c r="AD18" s="399"/>
      <c r="AE18" s="399"/>
      <c r="AF18" s="399"/>
      <c r="AG18" s="399"/>
      <c r="AH18" s="399"/>
      <c r="AI18" s="399"/>
      <c r="AJ18" s="399"/>
      <c r="AK18" s="399"/>
      <c r="AL18" s="399"/>
      <c r="AM18" s="399"/>
      <c r="AN18" s="399"/>
      <c r="AO18" s="399"/>
      <c r="AP18" s="399"/>
      <c r="AQ18" s="399"/>
      <c r="AR18" s="399"/>
      <c r="AS18" s="399"/>
      <c r="AT18" s="399"/>
      <c r="AU18" s="399"/>
      <c r="AV18" s="399"/>
      <c r="AW18" s="399"/>
      <c r="AX18" s="399"/>
      <c r="AY18" s="399"/>
      <c r="AZ18" s="399"/>
      <c r="BA18" s="399"/>
      <c r="BB18" s="399"/>
      <c r="BC18" s="399"/>
      <c r="BD18" s="399"/>
      <c r="BE18" s="399"/>
      <c r="BF18" s="399"/>
      <c r="BG18" s="399"/>
      <c r="BH18" s="399"/>
      <c r="BI18" s="399"/>
      <c r="BJ18" s="399"/>
      <c r="BK18" s="399"/>
      <c r="BL18" s="399"/>
    </row>
    <row r="19" spans="1:71" s="437" customFormat="1" ht="21.75" customHeight="1">
      <c r="A19" s="765" t="s">
        <v>240</v>
      </c>
      <c r="B19" s="811">
        <v>913402.48</v>
      </c>
      <c r="C19" s="811"/>
      <c r="D19" s="839">
        <v>0</v>
      </c>
      <c r="E19" s="839">
        <v>0</v>
      </c>
      <c r="F19" s="840">
        <v>0</v>
      </c>
      <c r="G19" s="812">
        <v>0</v>
      </c>
      <c r="H19" s="429" t="s">
        <v>4</v>
      </c>
      <c r="I19" s="399"/>
      <c r="J19" s="399"/>
      <c r="K19" s="399"/>
      <c r="L19" s="399"/>
      <c r="M19" s="399"/>
      <c r="N19" s="399"/>
      <c r="O19" s="399"/>
      <c r="P19" s="399"/>
      <c r="Q19" s="399"/>
      <c r="R19" s="399"/>
      <c r="S19" s="399"/>
      <c r="T19" s="399"/>
      <c r="U19" s="399"/>
      <c r="V19" s="399"/>
      <c r="W19" s="399"/>
      <c r="X19" s="399"/>
      <c r="Y19" s="399"/>
      <c r="Z19" s="399"/>
      <c r="AA19" s="399"/>
      <c r="AB19" s="399"/>
      <c r="AC19" s="399"/>
      <c r="AD19" s="399"/>
      <c r="AE19" s="399"/>
      <c r="AF19" s="399"/>
      <c r="AG19" s="399"/>
      <c r="AH19" s="399"/>
      <c r="AI19" s="399"/>
      <c r="AJ19" s="399"/>
      <c r="AK19" s="399"/>
      <c r="AL19" s="399"/>
      <c r="AM19" s="399"/>
      <c r="AN19" s="399"/>
      <c r="AO19" s="399"/>
      <c r="AP19" s="399"/>
      <c r="AQ19" s="399"/>
      <c r="AR19" s="399"/>
      <c r="AS19" s="399"/>
      <c r="AT19" s="399"/>
      <c r="AU19" s="399"/>
      <c r="AV19" s="399"/>
      <c r="AW19" s="399"/>
      <c r="AX19" s="399"/>
      <c r="AY19" s="399"/>
      <c r="AZ19" s="399"/>
      <c r="BA19" s="399"/>
      <c r="BB19" s="399"/>
      <c r="BC19" s="399"/>
      <c r="BD19" s="399"/>
      <c r="BE19" s="399"/>
      <c r="BF19" s="399"/>
      <c r="BG19" s="399"/>
      <c r="BH19" s="399"/>
      <c r="BI19" s="399"/>
      <c r="BJ19" s="399"/>
      <c r="BK19" s="399"/>
      <c r="BL19" s="399"/>
    </row>
    <row r="20" spans="1:71" s="437" customFormat="1" ht="21.75" customHeight="1">
      <c r="A20" s="765" t="s">
        <v>241</v>
      </c>
      <c r="B20" s="811">
        <v>1676437.15</v>
      </c>
      <c r="C20" s="811"/>
      <c r="D20" s="839">
        <v>0</v>
      </c>
      <c r="E20" s="839">
        <v>0</v>
      </c>
      <c r="F20" s="840">
        <v>0</v>
      </c>
      <c r="G20" s="812">
        <v>0</v>
      </c>
      <c r="H20" s="429" t="s">
        <v>4</v>
      </c>
      <c r="I20" s="399"/>
      <c r="J20" s="399"/>
      <c r="K20" s="399"/>
      <c r="L20" s="399"/>
      <c r="M20" s="399"/>
      <c r="N20" s="399"/>
      <c r="O20" s="399"/>
      <c r="P20" s="399"/>
      <c r="Q20" s="399"/>
      <c r="R20" s="399"/>
      <c r="S20" s="399"/>
      <c r="T20" s="399"/>
      <c r="U20" s="399"/>
      <c r="V20" s="399"/>
      <c r="W20" s="399"/>
      <c r="X20" s="399"/>
      <c r="Y20" s="399"/>
      <c r="Z20" s="399"/>
      <c r="AA20" s="399"/>
      <c r="AB20" s="399"/>
      <c r="AC20" s="399"/>
      <c r="AD20" s="399"/>
      <c r="AE20" s="399"/>
      <c r="AF20" s="399"/>
      <c r="AG20" s="399"/>
      <c r="AH20" s="399"/>
      <c r="AI20" s="399"/>
      <c r="AJ20" s="399"/>
      <c r="AK20" s="399"/>
      <c r="AL20" s="399"/>
      <c r="AM20" s="399"/>
      <c r="AN20" s="399"/>
      <c r="AO20" s="399"/>
      <c r="AP20" s="399"/>
      <c r="AQ20" s="399"/>
      <c r="AR20" s="399"/>
      <c r="AS20" s="399"/>
      <c r="AT20" s="399"/>
      <c r="AU20" s="399"/>
      <c r="AV20" s="399"/>
      <c r="AW20" s="399"/>
      <c r="AX20" s="399"/>
      <c r="AY20" s="399"/>
      <c r="AZ20" s="399"/>
      <c r="BA20" s="399"/>
      <c r="BB20" s="399"/>
      <c r="BC20" s="399"/>
      <c r="BD20" s="399"/>
      <c r="BE20" s="399"/>
      <c r="BF20" s="399"/>
      <c r="BG20" s="399"/>
      <c r="BH20" s="399"/>
      <c r="BI20" s="399"/>
      <c r="BJ20" s="399"/>
      <c r="BK20" s="399"/>
      <c r="BL20" s="399"/>
    </row>
    <row r="21" spans="1:71" s="437" customFormat="1" ht="21.75" customHeight="1">
      <c r="A21" s="765" t="s">
        <v>592</v>
      </c>
      <c r="B21" s="811">
        <v>298334.50999999995</v>
      </c>
      <c r="C21" s="811"/>
      <c r="D21" s="839">
        <v>0</v>
      </c>
      <c r="E21" s="839">
        <v>0</v>
      </c>
      <c r="F21" s="840">
        <v>0</v>
      </c>
      <c r="G21" s="812">
        <v>0</v>
      </c>
      <c r="H21" s="429" t="s">
        <v>4</v>
      </c>
      <c r="I21" s="399"/>
      <c r="J21" s="399"/>
      <c r="K21" s="399"/>
      <c r="L21" s="399"/>
      <c r="M21" s="399"/>
      <c r="N21" s="399"/>
      <c r="O21" s="399"/>
      <c r="P21" s="399"/>
      <c r="Q21" s="399"/>
      <c r="R21" s="399"/>
      <c r="S21" s="399"/>
      <c r="T21" s="399"/>
      <c r="U21" s="399"/>
      <c r="V21" s="399"/>
      <c r="W21" s="399"/>
      <c r="X21" s="399"/>
      <c r="Y21" s="399"/>
      <c r="Z21" s="399"/>
      <c r="AA21" s="399"/>
      <c r="AB21" s="399"/>
      <c r="AC21" s="399"/>
      <c r="AD21" s="399"/>
      <c r="AE21" s="399"/>
      <c r="AF21" s="399"/>
      <c r="AG21" s="399"/>
      <c r="AH21" s="399"/>
      <c r="AI21" s="399"/>
      <c r="AJ21" s="399"/>
      <c r="AK21" s="399"/>
      <c r="AL21" s="399"/>
      <c r="AM21" s="399"/>
      <c r="AN21" s="399"/>
      <c r="AO21" s="399"/>
      <c r="AP21" s="399"/>
      <c r="AQ21" s="399"/>
      <c r="AR21" s="399"/>
      <c r="AS21" s="399"/>
      <c r="AT21" s="399"/>
      <c r="AU21" s="399"/>
      <c r="AV21" s="399"/>
      <c r="AW21" s="399"/>
      <c r="AX21" s="399"/>
      <c r="AY21" s="399"/>
      <c r="AZ21" s="399"/>
      <c r="BA21" s="399"/>
      <c r="BB21" s="399"/>
      <c r="BC21" s="399"/>
      <c r="BD21" s="399"/>
      <c r="BE21" s="399"/>
      <c r="BF21" s="399"/>
      <c r="BG21" s="399"/>
      <c r="BH21" s="399"/>
      <c r="BI21" s="399"/>
      <c r="BJ21" s="399"/>
      <c r="BK21" s="399"/>
      <c r="BL21" s="399"/>
    </row>
    <row r="22" spans="1:71" s="437" customFormat="1" ht="21.75" customHeight="1">
      <c r="A22" s="765" t="s">
        <v>721</v>
      </c>
      <c r="B22" s="811">
        <v>30259.230000000003</v>
      </c>
      <c r="C22" s="811"/>
      <c r="D22" s="839">
        <v>0</v>
      </c>
      <c r="E22" s="839">
        <v>0</v>
      </c>
      <c r="F22" s="840">
        <v>0</v>
      </c>
      <c r="G22" s="812">
        <v>0</v>
      </c>
      <c r="H22" s="429" t="s">
        <v>4</v>
      </c>
      <c r="I22" s="399"/>
      <c r="J22" s="399"/>
      <c r="K22" s="399"/>
      <c r="L22" s="399"/>
      <c r="M22" s="399"/>
      <c r="N22" s="399"/>
      <c r="O22" s="399"/>
      <c r="P22" s="399"/>
      <c r="Q22" s="399"/>
      <c r="R22" s="399"/>
      <c r="S22" s="399"/>
      <c r="T22" s="399"/>
      <c r="U22" s="399"/>
      <c r="V22" s="399"/>
      <c r="W22" s="399"/>
      <c r="X22" s="399"/>
      <c r="Y22" s="399"/>
      <c r="Z22" s="399"/>
      <c r="AA22" s="399"/>
      <c r="AB22" s="399"/>
      <c r="AC22" s="399"/>
      <c r="AD22" s="399"/>
      <c r="AE22" s="399"/>
      <c r="AF22" s="399"/>
      <c r="AG22" s="399"/>
      <c r="AH22" s="399"/>
      <c r="AI22" s="399"/>
      <c r="AJ22" s="399"/>
      <c r="AK22" s="399"/>
      <c r="AL22" s="399"/>
      <c r="AM22" s="399"/>
      <c r="AN22" s="399"/>
      <c r="AO22" s="399"/>
      <c r="AP22" s="399"/>
      <c r="AQ22" s="399"/>
      <c r="AR22" s="399"/>
      <c r="AS22" s="399"/>
      <c r="AT22" s="399"/>
      <c r="AU22" s="399"/>
      <c r="AV22" s="399"/>
      <c r="AW22" s="399"/>
      <c r="AX22" s="399"/>
      <c r="AY22" s="399"/>
      <c r="AZ22" s="399"/>
      <c r="BA22" s="399"/>
      <c r="BB22" s="399"/>
      <c r="BC22" s="399"/>
      <c r="BD22" s="399"/>
      <c r="BE22" s="399"/>
      <c r="BF22" s="399"/>
      <c r="BG22" s="399"/>
      <c r="BH22" s="399"/>
      <c r="BI22" s="399"/>
      <c r="BJ22" s="399"/>
      <c r="BK22" s="399"/>
      <c r="BL22" s="399"/>
    </row>
    <row r="23" spans="1:71" ht="21.75" customHeight="1">
      <c r="A23" s="765" t="s">
        <v>243</v>
      </c>
      <c r="B23" s="811">
        <v>2878954.68</v>
      </c>
      <c r="C23" s="811"/>
      <c r="D23" s="839">
        <v>0</v>
      </c>
      <c r="E23" s="839">
        <v>0</v>
      </c>
      <c r="F23" s="840">
        <v>0</v>
      </c>
      <c r="G23" s="812">
        <v>0</v>
      </c>
      <c r="H23" s="429" t="s">
        <v>4</v>
      </c>
    </row>
    <row r="24" spans="1:71" s="437" customFormat="1" ht="21.75" customHeight="1">
      <c r="A24" s="765" t="s">
        <v>244</v>
      </c>
      <c r="B24" s="811">
        <v>782354.02000000014</v>
      </c>
      <c r="C24" s="811"/>
      <c r="D24" s="839">
        <v>0</v>
      </c>
      <c r="E24" s="839">
        <v>0</v>
      </c>
      <c r="F24" s="840">
        <v>0</v>
      </c>
      <c r="G24" s="812">
        <v>0</v>
      </c>
      <c r="H24" s="429" t="s">
        <v>4</v>
      </c>
      <c r="I24" s="399"/>
      <c r="J24" s="399"/>
      <c r="K24" s="399"/>
      <c r="L24" s="399"/>
      <c r="M24" s="399"/>
      <c r="N24" s="399"/>
      <c r="O24" s="399"/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99"/>
      <c r="AA24" s="399"/>
      <c r="AB24" s="399"/>
      <c r="AC24" s="399"/>
      <c r="AD24" s="399"/>
      <c r="AE24" s="399"/>
      <c r="AF24" s="399"/>
      <c r="AG24" s="399"/>
      <c r="AH24" s="399"/>
      <c r="AI24" s="399"/>
      <c r="AJ24" s="399"/>
      <c r="AK24" s="399"/>
      <c r="AL24" s="399"/>
      <c r="AM24" s="399"/>
      <c r="AN24" s="399"/>
      <c r="AO24" s="399"/>
      <c r="AP24" s="399"/>
      <c r="AQ24" s="399"/>
      <c r="AR24" s="399"/>
      <c r="AS24" s="399"/>
      <c r="AT24" s="399"/>
      <c r="AU24" s="399"/>
      <c r="AV24" s="399"/>
      <c r="AW24" s="399"/>
      <c r="AX24" s="399"/>
      <c r="AY24" s="399"/>
      <c r="AZ24" s="399"/>
      <c r="BA24" s="399"/>
      <c r="BB24" s="399"/>
      <c r="BC24" s="399"/>
      <c r="BD24" s="399"/>
      <c r="BE24" s="399"/>
      <c r="BF24" s="399"/>
      <c r="BG24" s="399"/>
      <c r="BH24" s="399"/>
      <c r="BI24" s="399"/>
      <c r="BJ24" s="399"/>
      <c r="BK24" s="399"/>
      <c r="BL24" s="399"/>
    </row>
    <row r="25" spans="1:71" s="439" customFormat="1" ht="31.5" customHeight="1">
      <c r="A25" s="438" t="s">
        <v>593</v>
      </c>
      <c r="B25" s="811">
        <v>7492151.4899999984</v>
      </c>
      <c r="C25" s="810"/>
      <c r="D25" s="839">
        <v>0</v>
      </c>
      <c r="E25" s="839">
        <v>0</v>
      </c>
      <c r="F25" s="841">
        <v>0</v>
      </c>
      <c r="G25" s="812">
        <v>0</v>
      </c>
      <c r="H25" s="429" t="s">
        <v>4</v>
      </c>
      <c r="I25" s="399"/>
      <c r="J25" s="399"/>
      <c r="K25" s="399"/>
      <c r="L25" s="399"/>
      <c r="M25" s="399"/>
      <c r="N25" s="399"/>
      <c r="O25" s="399"/>
      <c r="P25" s="399"/>
      <c r="Q25" s="399"/>
      <c r="R25" s="399"/>
      <c r="S25" s="399"/>
      <c r="T25" s="399"/>
      <c r="U25" s="399"/>
      <c r="V25" s="399"/>
      <c r="W25" s="399"/>
      <c r="X25" s="399"/>
      <c r="Y25" s="399"/>
      <c r="Z25" s="399"/>
      <c r="AA25" s="399"/>
      <c r="AB25" s="399"/>
      <c r="AC25" s="399"/>
      <c r="AD25" s="399"/>
      <c r="AE25" s="399"/>
      <c r="AF25" s="399"/>
      <c r="AG25" s="399"/>
      <c r="AH25" s="399"/>
      <c r="AI25" s="399"/>
      <c r="AJ25" s="399"/>
      <c r="AK25" s="399"/>
      <c r="AL25" s="399"/>
      <c r="AM25" s="399"/>
      <c r="AN25" s="399"/>
      <c r="AO25" s="399"/>
      <c r="AP25" s="399"/>
      <c r="AQ25" s="399"/>
      <c r="AR25" s="399"/>
      <c r="AS25" s="399"/>
      <c r="AT25" s="399"/>
      <c r="AU25" s="399"/>
      <c r="AV25" s="399"/>
      <c r="AW25" s="399"/>
      <c r="AX25" s="399"/>
      <c r="AY25" s="399"/>
      <c r="AZ25" s="399"/>
      <c r="BA25" s="399"/>
      <c r="BB25" s="399"/>
      <c r="BC25" s="399"/>
      <c r="BD25" s="399"/>
      <c r="BE25" s="399"/>
      <c r="BF25" s="399"/>
      <c r="BG25" s="399"/>
      <c r="BH25" s="399"/>
      <c r="BI25" s="399"/>
      <c r="BJ25" s="399"/>
      <c r="BK25" s="399"/>
      <c r="BL25" s="399"/>
    </row>
    <row r="26" spans="1:71" s="440" customFormat="1" ht="19.5" customHeight="1">
      <c r="A26" s="765" t="s">
        <v>246</v>
      </c>
      <c r="B26" s="811">
        <v>95270.8</v>
      </c>
      <c r="C26" s="811"/>
      <c r="D26" s="839">
        <v>0</v>
      </c>
      <c r="E26" s="839">
        <v>0</v>
      </c>
      <c r="F26" s="840">
        <v>0</v>
      </c>
      <c r="G26" s="812">
        <v>0</v>
      </c>
      <c r="H26" s="429" t="s">
        <v>4</v>
      </c>
      <c r="I26" s="399"/>
      <c r="J26" s="399"/>
      <c r="K26" s="399"/>
      <c r="L26" s="399"/>
      <c r="M26" s="399"/>
      <c r="N26" s="399"/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399"/>
      <c r="Z26" s="399"/>
      <c r="AA26" s="399"/>
      <c r="AB26" s="399"/>
      <c r="AC26" s="399"/>
      <c r="AD26" s="399"/>
      <c r="AE26" s="399"/>
      <c r="AF26" s="399"/>
      <c r="AG26" s="399"/>
      <c r="AH26" s="399"/>
      <c r="AI26" s="399"/>
      <c r="AJ26" s="399"/>
      <c r="AK26" s="399"/>
      <c r="AL26" s="399"/>
      <c r="AM26" s="399"/>
      <c r="AN26" s="399"/>
      <c r="AO26" s="399"/>
      <c r="AP26" s="399"/>
      <c r="AQ26" s="399"/>
      <c r="AR26" s="399"/>
      <c r="AS26" s="399"/>
      <c r="AT26" s="399"/>
      <c r="AU26" s="399"/>
      <c r="AV26" s="399"/>
      <c r="AW26" s="399"/>
      <c r="AX26" s="399"/>
      <c r="AY26" s="399"/>
      <c r="AZ26" s="399"/>
      <c r="BA26" s="399"/>
      <c r="BB26" s="399"/>
      <c r="BC26" s="399"/>
      <c r="BD26" s="399"/>
      <c r="BE26" s="399"/>
      <c r="BF26" s="399"/>
      <c r="BG26" s="399"/>
      <c r="BH26" s="399"/>
      <c r="BI26" s="399"/>
      <c r="BJ26" s="399"/>
      <c r="BK26" s="399"/>
      <c r="BL26" s="399"/>
    </row>
    <row r="27" spans="1:71" s="440" customFormat="1" ht="21.75" customHeight="1">
      <c r="A27" s="765" t="s">
        <v>247</v>
      </c>
      <c r="B27" s="811">
        <v>169557877.79999989</v>
      </c>
      <c r="C27" s="811"/>
      <c r="D27" s="839">
        <v>313036.98000000004</v>
      </c>
      <c r="E27" s="839">
        <v>21202.34</v>
      </c>
      <c r="F27" s="840">
        <v>309121.63000000006</v>
      </c>
      <c r="G27" s="812">
        <v>3915.35</v>
      </c>
      <c r="H27" s="429" t="s">
        <v>4</v>
      </c>
      <c r="I27" s="399"/>
      <c r="J27" s="399"/>
      <c r="K27" s="399"/>
      <c r="L27" s="399"/>
      <c r="M27" s="399"/>
      <c r="N27" s="399"/>
      <c r="O27" s="399"/>
      <c r="P27" s="399"/>
      <c r="Q27" s="399"/>
      <c r="R27" s="399"/>
      <c r="S27" s="399"/>
      <c r="T27" s="399"/>
      <c r="U27" s="399"/>
      <c r="V27" s="399"/>
      <c r="W27" s="399"/>
      <c r="X27" s="399"/>
      <c r="Y27" s="399"/>
      <c r="Z27" s="399"/>
      <c r="AA27" s="399"/>
      <c r="AB27" s="399"/>
      <c r="AC27" s="399"/>
      <c r="AD27" s="399"/>
      <c r="AE27" s="399"/>
      <c r="AF27" s="399"/>
      <c r="AG27" s="399"/>
      <c r="AH27" s="399"/>
      <c r="AI27" s="399"/>
      <c r="AJ27" s="399"/>
      <c r="AK27" s="399"/>
      <c r="AL27" s="399"/>
      <c r="AM27" s="399"/>
      <c r="AN27" s="399"/>
      <c r="AO27" s="399"/>
      <c r="AP27" s="399"/>
      <c r="AQ27" s="399"/>
      <c r="AR27" s="399"/>
      <c r="AS27" s="399"/>
      <c r="AT27" s="399"/>
      <c r="AU27" s="399"/>
      <c r="AV27" s="399"/>
      <c r="AW27" s="399"/>
      <c r="AX27" s="399"/>
      <c r="AY27" s="399"/>
      <c r="AZ27" s="399"/>
      <c r="BA27" s="399"/>
      <c r="BB27" s="399"/>
      <c r="BC27" s="399"/>
      <c r="BD27" s="399"/>
      <c r="BE27" s="399"/>
      <c r="BF27" s="399"/>
      <c r="BG27" s="399"/>
      <c r="BH27" s="399"/>
      <c r="BI27" s="399"/>
      <c r="BJ27" s="399"/>
      <c r="BK27" s="399"/>
      <c r="BL27" s="399"/>
      <c r="BM27" s="399"/>
      <c r="BN27" s="399"/>
      <c r="BO27" s="399"/>
      <c r="BP27" s="399"/>
      <c r="BQ27" s="399"/>
      <c r="BR27" s="399"/>
      <c r="BS27" s="399"/>
    </row>
    <row r="28" spans="1:71" s="440" customFormat="1" ht="21.75" customHeight="1">
      <c r="A28" s="765" t="s">
        <v>594</v>
      </c>
      <c r="B28" s="811">
        <v>5566654.6300000018</v>
      </c>
      <c r="C28" s="811"/>
      <c r="D28" s="839">
        <v>0</v>
      </c>
      <c r="E28" s="839">
        <v>0</v>
      </c>
      <c r="F28" s="840">
        <v>0</v>
      </c>
      <c r="G28" s="812">
        <v>0</v>
      </c>
      <c r="H28" s="429" t="s">
        <v>4</v>
      </c>
      <c r="I28" s="399"/>
      <c r="J28" s="399"/>
      <c r="K28" s="399"/>
      <c r="L28" s="399"/>
      <c r="M28" s="399"/>
      <c r="N28" s="399"/>
      <c r="O28" s="399"/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399"/>
      <c r="AJ28" s="399"/>
      <c r="AK28" s="399"/>
      <c r="AL28" s="399"/>
      <c r="AM28" s="399"/>
      <c r="AN28" s="399"/>
      <c r="AO28" s="399"/>
      <c r="AP28" s="399"/>
      <c r="AQ28" s="399"/>
      <c r="AR28" s="399"/>
      <c r="AS28" s="399"/>
      <c r="AT28" s="399"/>
      <c r="AU28" s="399"/>
      <c r="AV28" s="399"/>
      <c r="AW28" s="399"/>
      <c r="AX28" s="399"/>
      <c r="AY28" s="399"/>
      <c r="AZ28" s="399"/>
      <c r="BA28" s="399"/>
      <c r="BB28" s="399"/>
      <c r="BC28" s="399"/>
      <c r="BD28" s="399"/>
      <c r="BE28" s="399"/>
      <c r="BF28" s="399"/>
      <c r="BG28" s="399"/>
      <c r="BH28" s="399"/>
      <c r="BI28" s="399"/>
      <c r="BJ28" s="399"/>
      <c r="BK28" s="399"/>
      <c r="BL28" s="399"/>
      <c r="BM28" s="399"/>
      <c r="BN28" s="399"/>
      <c r="BO28" s="399"/>
      <c r="BP28" s="399"/>
      <c r="BQ28" s="399"/>
      <c r="BR28" s="399"/>
      <c r="BS28" s="399"/>
    </row>
    <row r="29" spans="1:71" s="440" customFormat="1" ht="21" customHeight="1">
      <c r="A29" s="765" t="s">
        <v>249</v>
      </c>
      <c r="B29" s="811">
        <v>1290896.8399999999</v>
      </c>
      <c r="C29" s="811"/>
      <c r="D29" s="839">
        <v>0</v>
      </c>
      <c r="E29" s="839">
        <v>0</v>
      </c>
      <c r="F29" s="840">
        <v>0</v>
      </c>
      <c r="G29" s="812">
        <v>0</v>
      </c>
      <c r="H29" s="429" t="s">
        <v>4</v>
      </c>
      <c r="I29" s="399"/>
      <c r="J29" s="399"/>
      <c r="K29" s="399"/>
      <c r="L29" s="399"/>
      <c r="M29" s="399"/>
      <c r="N29" s="399"/>
      <c r="O29" s="399"/>
      <c r="P29" s="399"/>
      <c r="Q29" s="399"/>
      <c r="R29" s="399"/>
      <c r="S29" s="399"/>
      <c r="T29" s="399"/>
      <c r="U29" s="399"/>
      <c r="V29" s="399"/>
      <c r="W29" s="399"/>
      <c r="X29" s="399"/>
      <c r="Y29" s="399"/>
      <c r="Z29" s="399"/>
      <c r="AA29" s="399"/>
      <c r="AB29" s="399"/>
      <c r="AC29" s="399"/>
      <c r="AD29" s="399"/>
      <c r="AE29" s="399"/>
      <c r="AF29" s="399"/>
      <c r="AG29" s="399"/>
      <c r="AH29" s="399"/>
      <c r="AI29" s="399"/>
      <c r="AJ29" s="399"/>
      <c r="AK29" s="399"/>
      <c r="AL29" s="399"/>
      <c r="AM29" s="399"/>
      <c r="AN29" s="399"/>
      <c r="AO29" s="399"/>
      <c r="AP29" s="399"/>
      <c r="AQ29" s="399"/>
      <c r="AR29" s="399"/>
      <c r="AS29" s="399"/>
      <c r="AT29" s="399"/>
      <c r="AU29" s="399"/>
      <c r="AV29" s="399"/>
      <c r="AW29" s="399"/>
      <c r="AX29" s="399"/>
      <c r="AY29" s="399"/>
      <c r="AZ29" s="399"/>
      <c r="BA29" s="399"/>
      <c r="BB29" s="399"/>
      <c r="BC29" s="399"/>
      <c r="BD29" s="399"/>
      <c r="BE29" s="399"/>
      <c r="BF29" s="399"/>
      <c r="BG29" s="399"/>
      <c r="BH29" s="399"/>
      <c r="BI29" s="399"/>
      <c r="BJ29" s="399"/>
      <c r="BK29" s="399"/>
      <c r="BL29" s="399"/>
      <c r="BM29" s="399"/>
      <c r="BN29" s="399"/>
      <c r="BO29" s="399"/>
      <c r="BP29" s="399"/>
      <c r="BQ29" s="399"/>
      <c r="BR29" s="399"/>
      <c r="BS29" s="399"/>
    </row>
    <row r="30" spans="1:71" s="437" customFormat="1" ht="31.5" customHeight="1">
      <c r="A30" s="438" t="s">
        <v>595</v>
      </c>
      <c r="B30" s="811">
        <v>4110611.9199999995</v>
      </c>
      <c r="C30" s="810"/>
      <c r="D30" s="839">
        <v>0</v>
      </c>
      <c r="E30" s="839">
        <v>0</v>
      </c>
      <c r="F30" s="840">
        <v>0</v>
      </c>
      <c r="G30" s="812">
        <v>0</v>
      </c>
      <c r="H30" s="429" t="s">
        <v>4</v>
      </c>
      <c r="I30" s="399"/>
      <c r="J30" s="399"/>
      <c r="K30" s="399"/>
      <c r="L30" s="399"/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399"/>
      <c r="AC30" s="399"/>
      <c r="AD30" s="399"/>
      <c r="AE30" s="399"/>
      <c r="AF30" s="399"/>
      <c r="AG30" s="399"/>
      <c r="AH30" s="399"/>
      <c r="AI30" s="399"/>
      <c r="AJ30" s="399"/>
      <c r="AK30" s="399"/>
      <c r="AL30" s="399"/>
      <c r="AM30" s="399"/>
      <c r="AN30" s="399"/>
      <c r="AO30" s="399"/>
      <c r="AP30" s="399"/>
      <c r="AQ30" s="399"/>
      <c r="AR30" s="399"/>
      <c r="AS30" s="399"/>
      <c r="AT30" s="399"/>
      <c r="AU30" s="399"/>
      <c r="AV30" s="399"/>
      <c r="AW30" s="399"/>
      <c r="AX30" s="399"/>
      <c r="AY30" s="399"/>
      <c r="AZ30" s="399"/>
      <c r="BA30" s="399"/>
      <c r="BB30" s="399"/>
      <c r="BC30" s="399"/>
      <c r="BD30" s="399"/>
      <c r="BE30" s="399"/>
      <c r="BF30" s="399"/>
      <c r="BG30" s="399"/>
      <c r="BH30" s="399"/>
      <c r="BI30" s="399"/>
      <c r="BJ30" s="399"/>
      <c r="BK30" s="399"/>
      <c r="BL30" s="399"/>
      <c r="BM30" s="399"/>
      <c r="BN30" s="399"/>
      <c r="BO30" s="399"/>
      <c r="BP30" s="399"/>
      <c r="BQ30" s="399"/>
      <c r="BR30" s="399"/>
      <c r="BS30" s="399"/>
    </row>
    <row r="31" spans="1:71" s="437" customFormat="1" ht="21" customHeight="1">
      <c r="A31" s="765" t="s">
        <v>251</v>
      </c>
      <c r="B31" s="811">
        <v>1031893711.1899998</v>
      </c>
      <c r="C31" s="811"/>
      <c r="D31" s="839">
        <v>774083763.58999991</v>
      </c>
      <c r="E31" s="839">
        <v>773837519.08999991</v>
      </c>
      <c r="F31" s="840">
        <v>669138070.37999988</v>
      </c>
      <c r="G31" s="812">
        <v>104945693.20999999</v>
      </c>
      <c r="H31" s="429" t="s">
        <v>4</v>
      </c>
      <c r="I31" s="399"/>
      <c r="J31" s="399"/>
      <c r="K31" s="399"/>
      <c r="L31" s="399"/>
      <c r="M31" s="399"/>
      <c r="N31" s="399"/>
      <c r="O31" s="399"/>
      <c r="P31" s="399"/>
      <c r="Q31" s="399"/>
      <c r="R31" s="399"/>
      <c r="S31" s="399"/>
      <c r="T31" s="399"/>
      <c r="U31" s="399"/>
      <c r="V31" s="399"/>
      <c r="W31" s="399"/>
      <c r="X31" s="399"/>
      <c r="Y31" s="399"/>
      <c r="Z31" s="399"/>
      <c r="AA31" s="399"/>
      <c r="AB31" s="399"/>
      <c r="AC31" s="399"/>
      <c r="AD31" s="399"/>
      <c r="AE31" s="399"/>
      <c r="AF31" s="399"/>
      <c r="AG31" s="399"/>
      <c r="AH31" s="399"/>
      <c r="AI31" s="399"/>
      <c r="AJ31" s="399"/>
      <c r="AK31" s="399"/>
      <c r="AL31" s="399"/>
      <c r="AM31" s="399"/>
      <c r="AN31" s="399"/>
      <c r="AO31" s="399"/>
      <c r="AP31" s="399"/>
      <c r="AQ31" s="399"/>
      <c r="AR31" s="399"/>
      <c r="AS31" s="399"/>
      <c r="AT31" s="399"/>
      <c r="AU31" s="399"/>
      <c r="AV31" s="399"/>
      <c r="AW31" s="399"/>
      <c r="AX31" s="399"/>
      <c r="AY31" s="399"/>
      <c r="AZ31" s="399"/>
      <c r="BA31" s="399"/>
      <c r="BB31" s="399"/>
      <c r="BC31" s="399"/>
      <c r="BD31" s="399"/>
      <c r="BE31" s="399"/>
      <c r="BF31" s="399"/>
      <c r="BG31" s="399"/>
      <c r="BH31" s="399"/>
      <c r="BI31" s="399"/>
      <c r="BJ31" s="399"/>
      <c r="BK31" s="399"/>
      <c r="BL31" s="399"/>
      <c r="BM31" s="399"/>
      <c r="BN31" s="399"/>
      <c r="BO31" s="399"/>
      <c r="BP31" s="399"/>
      <c r="BQ31" s="399"/>
      <c r="BR31" s="399"/>
      <c r="BS31" s="399"/>
    </row>
    <row r="32" spans="1:71" s="437" customFormat="1" ht="23.25" customHeight="1">
      <c r="A32" s="765" t="s">
        <v>252</v>
      </c>
      <c r="B32" s="811">
        <v>4870550.169999999</v>
      </c>
      <c r="C32" s="811"/>
      <c r="D32" s="839">
        <v>0</v>
      </c>
      <c r="E32" s="839">
        <v>0</v>
      </c>
      <c r="F32" s="840">
        <v>0</v>
      </c>
      <c r="G32" s="812">
        <v>0</v>
      </c>
      <c r="H32" s="429" t="s">
        <v>4</v>
      </c>
      <c r="I32" s="399"/>
      <c r="J32" s="399"/>
      <c r="K32" s="399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399"/>
      <c r="AL32" s="399"/>
      <c r="AM32" s="399"/>
      <c r="AN32" s="399"/>
      <c r="AO32" s="399"/>
      <c r="AP32" s="399"/>
      <c r="AQ32" s="399"/>
      <c r="AR32" s="399"/>
      <c r="AS32" s="399"/>
      <c r="AT32" s="399"/>
      <c r="AU32" s="399"/>
      <c r="AV32" s="399"/>
      <c r="AW32" s="399"/>
      <c r="AX32" s="399"/>
      <c r="AY32" s="399"/>
      <c r="AZ32" s="399"/>
      <c r="BA32" s="399"/>
      <c r="BB32" s="399"/>
      <c r="BC32" s="399"/>
      <c r="BD32" s="399"/>
      <c r="BE32" s="399"/>
      <c r="BF32" s="399"/>
      <c r="BG32" s="399"/>
      <c r="BH32" s="399"/>
      <c r="BI32" s="399"/>
      <c r="BJ32" s="399"/>
      <c r="BK32" s="399"/>
      <c r="BL32" s="399"/>
      <c r="BM32" s="399"/>
      <c r="BN32" s="399"/>
      <c r="BO32" s="399"/>
      <c r="BP32" s="399"/>
      <c r="BQ32" s="399"/>
      <c r="BR32" s="399"/>
      <c r="BS32" s="399"/>
    </row>
    <row r="33" spans="1:71" s="437" customFormat="1" ht="21.75" customHeight="1">
      <c r="A33" s="765" t="s">
        <v>253</v>
      </c>
      <c r="B33" s="811">
        <v>12095192.820000006</v>
      </c>
      <c r="C33" s="811"/>
      <c r="D33" s="839">
        <v>0</v>
      </c>
      <c r="E33" s="839">
        <v>0</v>
      </c>
      <c r="F33" s="840">
        <v>0</v>
      </c>
      <c r="G33" s="812">
        <v>0</v>
      </c>
      <c r="H33" s="429" t="s">
        <v>4</v>
      </c>
      <c r="I33" s="399"/>
      <c r="J33" s="399"/>
      <c r="K33" s="399"/>
      <c r="L33" s="399"/>
      <c r="M33" s="399"/>
      <c r="N33" s="399"/>
      <c r="O33" s="399"/>
      <c r="P33" s="399"/>
      <c r="Q33" s="399"/>
      <c r="R33" s="399"/>
      <c r="S33" s="399"/>
      <c r="T33" s="399"/>
      <c r="U33" s="399"/>
      <c r="V33" s="399"/>
      <c r="W33" s="399"/>
      <c r="X33" s="399"/>
      <c r="Y33" s="399"/>
      <c r="Z33" s="399"/>
      <c r="AA33" s="399"/>
      <c r="AB33" s="399"/>
      <c r="AC33" s="399"/>
      <c r="AD33" s="399"/>
      <c r="AE33" s="399"/>
      <c r="AF33" s="399"/>
      <c r="AG33" s="399"/>
      <c r="AH33" s="399"/>
      <c r="AI33" s="399"/>
      <c r="AJ33" s="399"/>
      <c r="AK33" s="399"/>
      <c r="AL33" s="399"/>
      <c r="AM33" s="399"/>
      <c r="AN33" s="399"/>
      <c r="AO33" s="399"/>
      <c r="AP33" s="399"/>
      <c r="AQ33" s="399"/>
      <c r="AR33" s="399"/>
      <c r="AS33" s="399"/>
      <c r="AT33" s="399"/>
      <c r="AU33" s="399"/>
      <c r="AV33" s="399"/>
      <c r="AW33" s="399"/>
      <c r="AX33" s="399"/>
      <c r="AY33" s="399"/>
      <c r="AZ33" s="399"/>
      <c r="BA33" s="399"/>
      <c r="BB33" s="399"/>
      <c r="BC33" s="399"/>
      <c r="BD33" s="399"/>
      <c r="BE33" s="399"/>
      <c r="BF33" s="399"/>
      <c r="BG33" s="399"/>
      <c r="BH33" s="399"/>
      <c r="BI33" s="399"/>
      <c r="BJ33" s="399"/>
      <c r="BK33" s="399"/>
      <c r="BL33" s="399"/>
      <c r="BM33" s="399"/>
      <c r="BN33" s="399"/>
      <c r="BO33" s="399"/>
      <c r="BP33" s="399"/>
      <c r="BQ33" s="399"/>
      <c r="BR33" s="399"/>
      <c r="BS33" s="399"/>
    </row>
    <row r="34" spans="1:71" s="437" customFormat="1" ht="21.95" customHeight="1">
      <c r="A34" s="765" t="s">
        <v>254</v>
      </c>
      <c r="B34" s="811">
        <v>36661799.399999999</v>
      </c>
      <c r="C34" s="811"/>
      <c r="D34" s="839">
        <v>0</v>
      </c>
      <c r="E34" s="839">
        <v>0</v>
      </c>
      <c r="F34" s="840">
        <v>0</v>
      </c>
      <c r="G34" s="812">
        <v>0</v>
      </c>
      <c r="H34" s="429" t="s">
        <v>4</v>
      </c>
      <c r="I34" s="399"/>
      <c r="J34" s="399"/>
      <c r="K34" s="399"/>
      <c r="L34" s="399"/>
      <c r="M34" s="399"/>
      <c r="N34" s="399"/>
      <c r="O34" s="399"/>
      <c r="P34" s="399"/>
      <c r="Q34" s="399"/>
      <c r="R34" s="399"/>
      <c r="S34" s="399"/>
      <c r="T34" s="399"/>
      <c r="U34" s="399"/>
      <c r="V34" s="399"/>
      <c r="W34" s="399"/>
      <c r="X34" s="399"/>
      <c r="Y34" s="399"/>
      <c r="Z34" s="399"/>
      <c r="AA34" s="399"/>
      <c r="AB34" s="399"/>
      <c r="AC34" s="399"/>
      <c r="AD34" s="399"/>
      <c r="AE34" s="399"/>
      <c r="AF34" s="399"/>
      <c r="AG34" s="399"/>
      <c r="AH34" s="399"/>
      <c r="AI34" s="399"/>
      <c r="AJ34" s="399"/>
      <c r="AK34" s="399"/>
      <c r="AL34" s="399"/>
      <c r="AM34" s="399"/>
      <c r="AN34" s="399"/>
      <c r="AO34" s="399"/>
      <c r="AP34" s="399"/>
      <c r="AQ34" s="399"/>
      <c r="AR34" s="399"/>
      <c r="AS34" s="399"/>
      <c r="AT34" s="399"/>
      <c r="AU34" s="399"/>
      <c r="AV34" s="399"/>
      <c r="AW34" s="399"/>
      <c r="AX34" s="399"/>
      <c r="AY34" s="399"/>
      <c r="AZ34" s="399"/>
      <c r="BA34" s="399"/>
      <c r="BB34" s="399"/>
      <c r="BC34" s="399"/>
      <c r="BD34" s="399"/>
      <c r="BE34" s="399"/>
      <c r="BF34" s="399"/>
      <c r="BG34" s="399"/>
      <c r="BH34" s="399"/>
      <c r="BI34" s="399"/>
      <c r="BJ34" s="399"/>
      <c r="BK34" s="399"/>
      <c r="BL34" s="399"/>
      <c r="BM34" s="399"/>
      <c r="BN34" s="399"/>
      <c r="BO34" s="399"/>
      <c r="BP34" s="399"/>
      <c r="BQ34" s="399"/>
      <c r="BR34" s="399"/>
      <c r="BS34" s="399"/>
    </row>
    <row r="35" spans="1:71" s="437" customFormat="1" ht="21.95" customHeight="1">
      <c r="A35" s="767" t="s">
        <v>255</v>
      </c>
      <c r="B35" s="811">
        <v>8498.3700000000008</v>
      </c>
      <c r="C35" s="811"/>
      <c r="D35" s="839">
        <v>0</v>
      </c>
      <c r="E35" s="839">
        <v>0</v>
      </c>
      <c r="F35" s="840">
        <v>0</v>
      </c>
      <c r="G35" s="812">
        <v>0</v>
      </c>
      <c r="H35" s="429" t="s">
        <v>4</v>
      </c>
      <c r="I35" s="399"/>
      <c r="J35" s="399"/>
      <c r="K35" s="399"/>
      <c r="L35" s="399"/>
      <c r="M35" s="399"/>
      <c r="N35" s="399"/>
      <c r="O35" s="399"/>
      <c r="P35" s="399"/>
      <c r="Q35" s="399"/>
      <c r="R35" s="399"/>
      <c r="S35" s="399"/>
      <c r="T35" s="399"/>
      <c r="U35" s="399"/>
      <c r="V35" s="399"/>
      <c r="W35" s="399"/>
      <c r="X35" s="399"/>
      <c r="Y35" s="399"/>
      <c r="Z35" s="399"/>
      <c r="AA35" s="399"/>
      <c r="AB35" s="399"/>
      <c r="AC35" s="399"/>
      <c r="AD35" s="399"/>
      <c r="AE35" s="399"/>
      <c r="AF35" s="399"/>
      <c r="AG35" s="399"/>
      <c r="AH35" s="399"/>
      <c r="AI35" s="399"/>
      <c r="AJ35" s="399"/>
      <c r="AK35" s="399"/>
      <c r="AL35" s="399"/>
      <c r="AM35" s="399"/>
      <c r="AN35" s="399"/>
      <c r="AO35" s="399"/>
      <c r="AP35" s="399"/>
      <c r="AQ35" s="399"/>
      <c r="AR35" s="399"/>
      <c r="AS35" s="399"/>
      <c r="AT35" s="399"/>
      <c r="AU35" s="399"/>
      <c r="AV35" s="399"/>
      <c r="AW35" s="399"/>
      <c r="AX35" s="399"/>
      <c r="AY35" s="399"/>
      <c r="AZ35" s="399"/>
      <c r="BA35" s="399"/>
      <c r="BB35" s="399"/>
      <c r="BC35" s="399"/>
      <c r="BD35" s="399"/>
      <c r="BE35" s="399"/>
      <c r="BF35" s="399"/>
      <c r="BG35" s="399"/>
      <c r="BH35" s="399"/>
      <c r="BI35" s="399"/>
      <c r="BJ35" s="399"/>
      <c r="BK35" s="399"/>
      <c r="BL35" s="399"/>
      <c r="BM35" s="399"/>
      <c r="BN35" s="399"/>
      <c r="BO35" s="399"/>
      <c r="BP35" s="399"/>
      <c r="BQ35" s="399"/>
      <c r="BR35" s="399"/>
      <c r="BS35" s="399"/>
    </row>
    <row r="36" spans="1:71" s="437" customFormat="1" ht="21.95" customHeight="1">
      <c r="A36" s="765" t="s">
        <v>256</v>
      </c>
      <c r="B36" s="811">
        <v>37343917.350000001</v>
      </c>
      <c r="C36" s="811"/>
      <c r="D36" s="839">
        <v>0</v>
      </c>
      <c r="E36" s="839">
        <v>0</v>
      </c>
      <c r="F36" s="840">
        <v>0</v>
      </c>
      <c r="G36" s="812">
        <v>0</v>
      </c>
      <c r="H36" s="429" t="s">
        <v>4</v>
      </c>
      <c r="I36" s="399"/>
      <c r="J36" s="399"/>
      <c r="K36" s="399"/>
      <c r="L36" s="399"/>
      <c r="M36" s="399"/>
      <c r="N36" s="399"/>
      <c r="O36" s="399"/>
      <c r="P36" s="399"/>
      <c r="Q36" s="399"/>
      <c r="R36" s="399"/>
      <c r="S36" s="399"/>
      <c r="T36" s="399"/>
      <c r="U36" s="399"/>
      <c r="V36" s="399"/>
      <c r="W36" s="399"/>
      <c r="X36" s="399"/>
      <c r="Y36" s="399"/>
      <c r="Z36" s="399"/>
      <c r="AA36" s="399"/>
      <c r="AB36" s="399"/>
      <c r="AC36" s="399"/>
      <c r="AD36" s="399"/>
      <c r="AE36" s="399"/>
      <c r="AF36" s="399"/>
      <c r="AG36" s="399"/>
      <c r="AH36" s="399"/>
      <c r="AI36" s="399"/>
      <c r="AJ36" s="399"/>
      <c r="AK36" s="399"/>
      <c r="AL36" s="399"/>
      <c r="AM36" s="399"/>
      <c r="AN36" s="399"/>
      <c r="AO36" s="399"/>
      <c r="AP36" s="399"/>
      <c r="AQ36" s="399"/>
      <c r="AR36" s="399"/>
      <c r="AS36" s="399"/>
      <c r="AT36" s="399"/>
      <c r="AU36" s="399"/>
      <c r="AV36" s="399"/>
      <c r="AW36" s="399"/>
      <c r="AX36" s="399"/>
      <c r="AY36" s="399"/>
      <c r="AZ36" s="399"/>
      <c r="BA36" s="399"/>
      <c r="BB36" s="399"/>
      <c r="BC36" s="399"/>
      <c r="BD36" s="399"/>
      <c r="BE36" s="399"/>
      <c r="BF36" s="399"/>
      <c r="BG36" s="399"/>
      <c r="BH36" s="399"/>
      <c r="BI36" s="399"/>
      <c r="BJ36" s="399"/>
      <c r="BK36" s="399"/>
      <c r="BL36" s="399"/>
      <c r="BM36" s="399"/>
      <c r="BN36" s="399"/>
      <c r="BO36" s="399"/>
      <c r="BP36" s="399"/>
      <c r="BQ36" s="399"/>
      <c r="BR36" s="399"/>
      <c r="BS36" s="399"/>
    </row>
    <row r="37" spans="1:71" s="437" customFormat="1" ht="21.95" customHeight="1">
      <c r="A37" s="765" t="s">
        <v>257</v>
      </c>
      <c r="B37" s="811">
        <v>7091555.8100000005</v>
      </c>
      <c r="C37" s="811"/>
      <c r="D37" s="839">
        <v>0</v>
      </c>
      <c r="E37" s="839">
        <v>0</v>
      </c>
      <c r="F37" s="840">
        <v>0</v>
      </c>
      <c r="G37" s="812">
        <v>0</v>
      </c>
      <c r="H37" s="429" t="s">
        <v>4</v>
      </c>
      <c r="I37" s="399"/>
      <c r="J37" s="399"/>
      <c r="K37" s="399"/>
      <c r="L37" s="399"/>
      <c r="M37" s="399"/>
      <c r="N37" s="399"/>
      <c r="O37" s="399"/>
      <c r="P37" s="399"/>
      <c r="Q37" s="399"/>
      <c r="R37" s="399"/>
      <c r="S37" s="399"/>
      <c r="T37" s="399"/>
      <c r="U37" s="399"/>
      <c r="V37" s="399"/>
      <c r="W37" s="399"/>
      <c r="X37" s="399"/>
      <c r="Y37" s="399"/>
      <c r="Z37" s="399"/>
      <c r="AA37" s="399"/>
      <c r="AB37" s="399"/>
      <c r="AC37" s="399"/>
      <c r="AD37" s="399"/>
      <c r="AE37" s="399"/>
      <c r="AF37" s="399"/>
      <c r="AG37" s="399"/>
      <c r="AH37" s="399"/>
      <c r="AI37" s="399"/>
      <c r="AJ37" s="399"/>
      <c r="AK37" s="399"/>
      <c r="AL37" s="399"/>
      <c r="AM37" s="399"/>
      <c r="AN37" s="399"/>
      <c r="AO37" s="399"/>
      <c r="AP37" s="399"/>
      <c r="AQ37" s="399"/>
      <c r="AR37" s="399"/>
      <c r="AS37" s="399"/>
      <c r="AT37" s="399"/>
      <c r="AU37" s="399"/>
      <c r="AV37" s="399"/>
      <c r="AW37" s="399"/>
      <c r="AX37" s="399"/>
      <c r="AY37" s="399"/>
      <c r="AZ37" s="399"/>
      <c r="BA37" s="399"/>
      <c r="BB37" s="399"/>
      <c r="BC37" s="399"/>
      <c r="BD37" s="399"/>
      <c r="BE37" s="399"/>
      <c r="BF37" s="399"/>
      <c r="BG37" s="399"/>
      <c r="BH37" s="399"/>
      <c r="BI37" s="399"/>
      <c r="BJ37" s="399"/>
      <c r="BK37" s="399"/>
      <c r="BL37" s="399"/>
      <c r="BM37" s="399"/>
      <c r="BN37" s="399"/>
      <c r="BO37" s="399"/>
      <c r="BP37" s="399"/>
      <c r="BQ37" s="399"/>
      <c r="BR37" s="399"/>
      <c r="BS37" s="399"/>
    </row>
    <row r="38" spans="1:71" s="437" customFormat="1" ht="21.95" customHeight="1">
      <c r="A38" s="765" t="s">
        <v>258</v>
      </c>
      <c r="B38" s="811">
        <v>360120.8</v>
      </c>
      <c r="C38" s="811"/>
      <c r="D38" s="839">
        <v>0</v>
      </c>
      <c r="E38" s="839">
        <v>0</v>
      </c>
      <c r="F38" s="840">
        <v>0</v>
      </c>
      <c r="G38" s="812">
        <v>0</v>
      </c>
      <c r="H38" s="429" t="s">
        <v>4</v>
      </c>
      <c r="I38" s="399"/>
      <c r="J38" s="399"/>
      <c r="K38" s="399"/>
      <c r="L38" s="399"/>
      <c r="M38" s="399"/>
      <c r="N38" s="399"/>
      <c r="O38" s="399"/>
      <c r="P38" s="399"/>
      <c r="Q38" s="399"/>
      <c r="R38" s="399"/>
      <c r="S38" s="399"/>
      <c r="T38" s="399"/>
      <c r="U38" s="399"/>
      <c r="V38" s="399"/>
      <c r="W38" s="399"/>
      <c r="X38" s="399"/>
      <c r="Y38" s="399"/>
      <c r="Z38" s="399"/>
      <c r="AA38" s="399"/>
      <c r="AB38" s="399"/>
      <c r="AC38" s="399"/>
      <c r="AD38" s="399"/>
      <c r="AE38" s="399"/>
      <c r="AF38" s="399"/>
      <c r="AG38" s="399"/>
      <c r="AH38" s="399"/>
      <c r="AI38" s="399"/>
      <c r="AJ38" s="399"/>
      <c r="AK38" s="399"/>
      <c r="AL38" s="399"/>
      <c r="AM38" s="399"/>
      <c r="AN38" s="399"/>
      <c r="AO38" s="399"/>
      <c r="AP38" s="399"/>
      <c r="AQ38" s="399"/>
      <c r="AR38" s="399"/>
      <c r="AS38" s="399"/>
      <c r="AT38" s="399"/>
      <c r="AU38" s="399"/>
      <c r="AV38" s="399"/>
      <c r="AW38" s="399"/>
      <c r="AX38" s="399"/>
      <c r="AY38" s="399"/>
      <c r="AZ38" s="399"/>
      <c r="BA38" s="399"/>
      <c r="BB38" s="399"/>
      <c r="BC38" s="399"/>
      <c r="BD38" s="399"/>
      <c r="BE38" s="399"/>
      <c r="BF38" s="399"/>
      <c r="BG38" s="399"/>
      <c r="BH38" s="399"/>
      <c r="BI38" s="399"/>
      <c r="BJ38" s="399"/>
      <c r="BK38" s="399"/>
      <c r="BL38" s="399"/>
      <c r="BM38" s="399"/>
      <c r="BN38" s="399"/>
      <c r="BO38" s="399"/>
      <c r="BP38" s="399"/>
      <c r="BQ38" s="399"/>
      <c r="BR38" s="399"/>
      <c r="BS38" s="399"/>
    </row>
    <row r="39" spans="1:71" s="437" customFormat="1" ht="21.95" customHeight="1">
      <c r="A39" s="765" t="s">
        <v>259</v>
      </c>
      <c r="B39" s="811">
        <v>3450520.78</v>
      </c>
      <c r="C39" s="811"/>
      <c r="D39" s="839">
        <v>0</v>
      </c>
      <c r="E39" s="839">
        <v>0</v>
      </c>
      <c r="F39" s="840">
        <v>0</v>
      </c>
      <c r="G39" s="812">
        <v>0</v>
      </c>
      <c r="H39" s="429" t="s">
        <v>4</v>
      </c>
      <c r="I39" s="399"/>
      <c r="J39" s="399"/>
      <c r="K39" s="399"/>
      <c r="L39" s="399"/>
      <c r="M39" s="399"/>
      <c r="N39" s="399"/>
      <c r="O39" s="399"/>
      <c r="P39" s="399"/>
      <c r="Q39" s="399"/>
      <c r="R39" s="399"/>
      <c r="S39" s="399"/>
      <c r="T39" s="399"/>
      <c r="U39" s="399"/>
      <c r="V39" s="399"/>
      <c r="W39" s="399"/>
      <c r="X39" s="399"/>
      <c r="Y39" s="399"/>
      <c r="Z39" s="399"/>
      <c r="AA39" s="399"/>
      <c r="AB39" s="399"/>
      <c r="AC39" s="399"/>
      <c r="AD39" s="399"/>
      <c r="AE39" s="399"/>
      <c r="AF39" s="399"/>
      <c r="AG39" s="399"/>
      <c r="AH39" s="399"/>
      <c r="AI39" s="399"/>
      <c r="AJ39" s="399"/>
      <c r="AK39" s="399"/>
      <c r="AL39" s="399"/>
      <c r="AM39" s="399"/>
      <c r="AN39" s="399"/>
      <c r="AO39" s="399"/>
      <c r="AP39" s="399"/>
      <c r="AQ39" s="399"/>
      <c r="AR39" s="399"/>
      <c r="AS39" s="399"/>
      <c r="AT39" s="399"/>
      <c r="AU39" s="399"/>
      <c r="AV39" s="399"/>
      <c r="AW39" s="399"/>
      <c r="AX39" s="399"/>
      <c r="AY39" s="399"/>
      <c r="AZ39" s="399"/>
      <c r="BA39" s="399"/>
      <c r="BB39" s="399"/>
      <c r="BC39" s="399"/>
      <c r="BD39" s="399"/>
      <c r="BE39" s="399"/>
      <c r="BF39" s="399"/>
      <c r="BG39" s="399"/>
      <c r="BH39" s="399"/>
      <c r="BI39" s="399"/>
      <c r="BJ39" s="399"/>
      <c r="BK39" s="399"/>
      <c r="BL39" s="399"/>
      <c r="BM39" s="399"/>
      <c r="BN39" s="399"/>
      <c r="BO39" s="399"/>
      <c r="BP39" s="399"/>
      <c r="BQ39" s="399"/>
      <c r="BR39" s="399"/>
      <c r="BS39" s="399"/>
    </row>
    <row r="40" spans="1:71" s="437" customFormat="1" ht="21.95" customHeight="1">
      <c r="A40" s="765" t="s">
        <v>718</v>
      </c>
      <c r="B40" s="811">
        <v>404041.6</v>
      </c>
      <c r="C40" s="811"/>
      <c r="D40" s="839">
        <v>0</v>
      </c>
      <c r="E40" s="839">
        <v>0</v>
      </c>
      <c r="F40" s="840">
        <v>0</v>
      </c>
      <c r="G40" s="812">
        <v>0</v>
      </c>
      <c r="H40" s="429" t="s">
        <v>4</v>
      </c>
      <c r="I40" s="399"/>
      <c r="J40" s="399"/>
      <c r="K40" s="399"/>
      <c r="L40" s="399"/>
      <c r="M40" s="399"/>
      <c r="N40" s="399"/>
      <c r="O40" s="399"/>
      <c r="P40" s="399"/>
      <c r="Q40" s="399"/>
      <c r="R40" s="399"/>
      <c r="S40" s="399"/>
      <c r="T40" s="399"/>
      <c r="U40" s="399"/>
      <c r="V40" s="399"/>
      <c r="W40" s="399"/>
      <c r="X40" s="399"/>
      <c r="Y40" s="399"/>
      <c r="Z40" s="399"/>
      <c r="AA40" s="399"/>
      <c r="AB40" s="399"/>
      <c r="AC40" s="399"/>
      <c r="AD40" s="399"/>
      <c r="AE40" s="399"/>
      <c r="AF40" s="399"/>
      <c r="AG40" s="399"/>
      <c r="AH40" s="399"/>
      <c r="AI40" s="399"/>
      <c r="AJ40" s="399"/>
      <c r="AK40" s="399"/>
      <c r="AL40" s="399"/>
      <c r="AM40" s="399"/>
      <c r="AN40" s="399"/>
      <c r="AO40" s="399"/>
      <c r="AP40" s="399"/>
      <c r="AQ40" s="399"/>
      <c r="AR40" s="399"/>
      <c r="AS40" s="399"/>
      <c r="AT40" s="399"/>
      <c r="AU40" s="399"/>
      <c r="AV40" s="399"/>
      <c r="AW40" s="399"/>
      <c r="AX40" s="399"/>
      <c r="AY40" s="399"/>
      <c r="AZ40" s="399"/>
      <c r="BA40" s="399"/>
      <c r="BB40" s="399"/>
      <c r="BC40" s="399"/>
      <c r="BD40" s="399"/>
      <c r="BE40" s="399"/>
      <c r="BF40" s="399"/>
      <c r="BG40" s="399"/>
      <c r="BH40" s="399"/>
      <c r="BI40" s="399"/>
      <c r="BJ40" s="399"/>
      <c r="BK40" s="399"/>
      <c r="BL40" s="399"/>
      <c r="BM40" s="399"/>
      <c r="BN40" s="399"/>
      <c r="BO40" s="399"/>
      <c r="BP40" s="399"/>
      <c r="BQ40" s="399"/>
      <c r="BR40" s="399"/>
      <c r="BS40" s="399"/>
    </row>
    <row r="41" spans="1:71" s="437" customFormat="1" ht="21.95" customHeight="1">
      <c r="A41" s="765" t="s">
        <v>260</v>
      </c>
      <c r="B41" s="811">
        <v>1477682909.1799991</v>
      </c>
      <c r="C41" s="811"/>
      <c r="D41" s="839">
        <v>0</v>
      </c>
      <c r="E41" s="839">
        <v>0</v>
      </c>
      <c r="F41" s="840">
        <v>0</v>
      </c>
      <c r="G41" s="812">
        <v>0</v>
      </c>
      <c r="H41" s="429" t="s">
        <v>4</v>
      </c>
      <c r="I41" s="399"/>
      <c r="J41" s="399"/>
      <c r="K41" s="399"/>
      <c r="L41" s="399"/>
      <c r="M41" s="399"/>
      <c r="N41" s="399"/>
      <c r="O41" s="399"/>
      <c r="P41" s="399"/>
      <c r="Q41" s="399"/>
      <c r="R41" s="399"/>
      <c r="S41" s="399"/>
      <c r="T41" s="399"/>
      <c r="U41" s="399"/>
      <c r="V41" s="399"/>
      <c r="W41" s="399"/>
      <c r="X41" s="399"/>
      <c r="Y41" s="399"/>
      <c r="Z41" s="399"/>
      <c r="AA41" s="399"/>
      <c r="AB41" s="399"/>
      <c r="AC41" s="399"/>
      <c r="AD41" s="399"/>
      <c r="AE41" s="399"/>
      <c r="AF41" s="399"/>
      <c r="AG41" s="399"/>
      <c r="AH41" s="399"/>
      <c r="AI41" s="399"/>
      <c r="AJ41" s="399"/>
      <c r="AK41" s="399"/>
      <c r="AL41" s="399"/>
      <c r="AM41" s="399"/>
      <c r="AN41" s="399"/>
      <c r="AO41" s="399"/>
      <c r="AP41" s="399"/>
      <c r="AQ41" s="399"/>
      <c r="AR41" s="399"/>
      <c r="AS41" s="399"/>
      <c r="AT41" s="399"/>
      <c r="AU41" s="399"/>
      <c r="AV41" s="399"/>
      <c r="AW41" s="399"/>
      <c r="AX41" s="399"/>
      <c r="AY41" s="399"/>
      <c r="AZ41" s="399"/>
      <c r="BA41" s="399"/>
      <c r="BB41" s="399"/>
      <c r="BC41" s="399"/>
      <c r="BD41" s="399"/>
      <c r="BE41" s="399"/>
      <c r="BF41" s="399"/>
      <c r="BG41" s="399"/>
      <c r="BH41" s="399"/>
      <c r="BI41" s="399"/>
      <c r="BJ41" s="399"/>
      <c r="BK41" s="399"/>
      <c r="BL41" s="399"/>
      <c r="BM41" s="399"/>
      <c r="BN41" s="399"/>
      <c r="BO41" s="399"/>
      <c r="BP41" s="399"/>
      <c r="BQ41" s="399"/>
      <c r="BR41" s="399"/>
      <c r="BS41" s="399"/>
    </row>
    <row r="42" spans="1:71" s="437" customFormat="1" ht="21.95" customHeight="1">
      <c r="A42" s="765" t="s">
        <v>261</v>
      </c>
      <c r="B42" s="811">
        <v>4179063.4699999988</v>
      </c>
      <c r="C42" s="811"/>
      <c r="D42" s="839">
        <v>0</v>
      </c>
      <c r="E42" s="839">
        <v>0</v>
      </c>
      <c r="F42" s="840">
        <v>0</v>
      </c>
      <c r="G42" s="812">
        <v>0</v>
      </c>
      <c r="H42" s="429" t="s">
        <v>4</v>
      </c>
      <c r="I42" s="399"/>
      <c r="J42" s="399"/>
      <c r="K42" s="399"/>
      <c r="L42" s="399"/>
      <c r="M42" s="399"/>
      <c r="N42" s="399"/>
      <c r="O42" s="399"/>
      <c r="P42" s="399"/>
      <c r="Q42" s="399"/>
      <c r="R42" s="399"/>
      <c r="S42" s="399"/>
      <c r="T42" s="399"/>
      <c r="U42" s="399"/>
      <c r="V42" s="399"/>
      <c r="W42" s="399"/>
      <c r="X42" s="399"/>
      <c r="Y42" s="399"/>
      <c r="Z42" s="399"/>
      <c r="AA42" s="399"/>
      <c r="AB42" s="399"/>
      <c r="AC42" s="399"/>
      <c r="AD42" s="399"/>
      <c r="AE42" s="399"/>
      <c r="AF42" s="399"/>
      <c r="AG42" s="399"/>
      <c r="AH42" s="399"/>
      <c r="AI42" s="399"/>
      <c r="AJ42" s="399"/>
      <c r="AK42" s="399"/>
      <c r="AL42" s="399"/>
      <c r="AM42" s="399"/>
      <c r="AN42" s="399"/>
      <c r="AO42" s="399"/>
      <c r="AP42" s="399"/>
      <c r="AQ42" s="399"/>
      <c r="AR42" s="399"/>
      <c r="AS42" s="399"/>
      <c r="AT42" s="399"/>
      <c r="AU42" s="399"/>
      <c r="AV42" s="399"/>
      <c r="AW42" s="399"/>
      <c r="AX42" s="399"/>
      <c r="AY42" s="399"/>
      <c r="AZ42" s="399"/>
      <c r="BA42" s="399"/>
      <c r="BB42" s="399"/>
      <c r="BC42" s="399"/>
      <c r="BD42" s="399"/>
      <c r="BE42" s="399"/>
      <c r="BF42" s="399"/>
      <c r="BG42" s="399"/>
      <c r="BH42" s="399"/>
      <c r="BI42" s="399"/>
      <c r="BJ42" s="399"/>
      <c r="BK42" s="399"/>
      <c r="BL42" s="399"/>
      <c r="BM42" s="399"/>
      <c r="BN42" s="399"/>
      <c r="BO42" s="399"/>
      <c r="BP42" s="399"/>
      <c r="BQ42" s="399"/>
      <c r="BR42" s="399"/>
      <c r="BS42" s="399"/>
    </row>
    <row r="43" spans="1:71" s="437" customFormat="1" ht="21.95" customHeight="1">
      <c r="A43" s="765" t="s">
        <v>262</v>
      </c>
      <c r="B43" s="811">
        <v>3600390.9499999997</v>
      </c>
      <c r="C43" s="811"/>
      <c r="D43" s="839">
        <v>0</v>
      </c>
      <c r="E43" s="839">
        <v>0</v>
      </c>
      <c r="F43" s="840">
        <v>0</v>
      </c>
      <c r="G43" s="812">
        <v>0</v>
      </c>
      <c r="H43" s="429" t="s">
        <v>4</v>
      </c>
      <c r="I43" s="399"/>
      <c r="J43" s="399"/>
      <c r="K43" s="399"/>
      <c r="L43" s="399"/>
      <c r="M43" s="399"/>
      <c r="N43" s="399"/>
      <c r="O43" s="399"/>
      <c r="P43" s="399"/>
      <c r="Q43" s="399"/>
      <c r="R43" s="399"/>
      <c r="S43" s="399"/>
      <c r="T43" s="399"/>
      <c r="U43" s="399"/>
      <c r="V43" s="399"/>
      <c r="W43" s="399"/>
      <c r="X43" s="399"/>
      <c r="Y43" s="399"/>
      <c r="Z43" s="399"/>
      <c r="AA43" s="399"/>
      <c r="AB43" s="399"/>
      <c r="AC43" s="399"/>
      <c r="AD43" s="399"/>
      <c r="AE43" s="399"/>
      <c r="AF43" s="399"/>
      <c r="AG43" s="399"/>
      <c r="AH43" s="399"/>
      <c r="AI43" s="399"/>
      <c r="AJ43" s="399"/>
      <c r="AK43" s="399"/>
      <c r="AL43" s="399"/>
      <c r="AM43" s="399"/>
      <c r="AN43" s="399"/>
      <c r="AO43" s="399"/>
      <c r="AP43" s="399"/>
      <c r="AQ43" s="399"/>
      <c r="AR43" s="399"/>
      <c r="AS43" s="399"/>
      <c r="AT43" s="399"/>
      <c r="AU43" s="399"/>
      <c r="AV43" s="399"/>
      <c r="AW43" s="399"/>
      <c r="AX43" s="399"/>
      <c r="AY43" s="399"/>
      <c r="AZ43" s="399"/>
      <c r="BA43" s="399"/>
      <c r="BB43" s="399"/>
      <c r="BC43" s="399"/>
      <c r="BD43" s="399"/>
      <c r="BE43" s="399"/>
      <c r="BF43" s="399"/>
      <c r="BG43" s="399"/>
      <c r="BH43" s="399"/>
      <c r="BI43" s="399"/>
      <c r="BJ43" s="399"/>
      <c r="BK43" s="399"/>
      <c r="BL43" s="399"/>
      <c r="BM43" s="399"/>
      <c r="BN43" s="399"/>
      <c r="BO43" s="399"/>
      <c r="BP43" s="399"/>
      <c r="BQ43" s="399"/>
      <c r="BR43" s="399"/>
      <c r="BS43" s="399"/>
    </row>
    <row r="44" spans="1:71" s="437" customFormat="1" ht="21.95" customHeight="1">
      <c r="A44" s="765" t="s">
        <v>263</v>
      </c>
      <c r="B44" s="811">
        <v>15188615.01</v>
      </c>
      <c r="C44" s="811"/>
      <c r="D44" s="839">
        <v>0</v>
      </c>
      <c r="E44" s="839">
        <v>0</v>
      </c>
      <c r="F44" s="840">
        <v>0</v>
      </c>
      <c r="G44" s="812">
        <v>0</v>
      </c>
      <c r="H44" s="429" t="s">
        <v>4</v>
      </c>
      <c r="I44" s="399"/>
      <c r="J44" s="399"/>
      <c r="K44" s="399"/>
      <c r="L44" s="399"/>
      <c r="M44" s="399"/>
      <c r="N44" s="399"/>
      <c r="O44" s="399"/>
      <c r="P44" s="399"/>
      <c r="Q44" s="399"/>
      <c r="R44" s="399"/>
      <c r="S44" s="399"/>
      <c r="T44" s="399"/>
      <c r="U44" s="399"/>
      <c r="V44" s="399"/>
      <c r="W44" s="399"/>
      <c r="X44" s="399"/>
      <c r="Y44" s="399"/>
      <c r="Z44" s="399"/>
      <c r="AA44" s="399"/>
      <c r="AB44" s="399"/>
      <c r="AC44" s="399"/>
      <c r="AD44" s="399"/>
      <c r="AE44" s="399"/>
      <c r="AF44" s="399"/>
      <c r="AG44" s="399"/>
      <c r="AH44" s="399"/>
      <c r="AI44" s="399"/>
      <c r="AJ44" s="399"/>
      <c r="AK44" s="399"/>
      <c r="AL44" s="399"/>
      <c r="AM44" s="399"/>
      <c r="AN44" s="399"/>
      <c r="AO44" s="399"/>
      <c r="AP44" s="399"/>
      <c r="AQ44" s="399"/>
      <c r="AR44" s="399"/>
      <c r="AS44" s="399"/>
      <c r="AT44" s="399"/>
      <c r="AU44" s="399"/>
      <c r="AV44" s="399"/>
      <c r="AW44" s="399"/>
      <c r="AX44" s="399"/>
      <c r="AY44" s="399"/>
      <c r="AZ44" s="399"/>
      <c r="BA44" s="399"/>
      <c r="BB44" s="399"/>
      <c r="BC44" s="399"/>
      <c r="BD44" s="399"/>
      <c r="BE44" s="399"/>
      <c r="BF44" s="399"/>
      <c r="BG44" s="399"/>
      <c r="BH44" s="399"/>
      <c r="BI44" s="399"/>
      <c r="BJ44" s="399"/>
      <c r="BK44" s="399"/>
      <c r="BL44" s="399"/>
      <c r="BM44" s="399"/>
      <c r="BN44" s="399"/>
      <c r="BO44" s="399"/>
      <c r="BP44" s="399"/>
      <c r="BQ44" s="399"/>
      <c r="BR44" s="399"/>
      <c r="BS44" s="399"/>
    </row>
    <row r="45" spans="1:71" s="437" customFormat="1" ht="21.95" customHeight="1">
      <c r="A45" s="765" t="s">
        <v>264</v>
      </c>
      <c r="B45" s="811">
        <v>706106.71000000008</v>
      </c>
      <c r="C45" s="811"/>
      <c r="D45" s="839">
        <v>3122</v>
      </c>
      <c r="E45" s="839">
        <v>3122</v>
      </c>
      <c r="F45" s="840">
        <v>3122</v>
      </c>
      <c r="G45" s="812">
        <v>0</v>
      </c>
      <c r="H45" s="429" t="s">
        <v>4</v>
      </c>
      <c r="I45" s="399"/>
      <c r="J45" s="399"/>
      <c r="K45" s="399"/>
      <c r="L45" s="399"/>
      <c r="M45" s="399"/>
      <c r="N45" s="399"/>
      <c r="O45" s="399"/>
      <c r="P45" s="399"/>
      <c r="Q45" s="399"/>
      <c r="R45" s="399"/>
      <c r="S45" s="399"/>
      <c r="T45" s="399"/>
      <c r="U45" s="399"/>
      <c r="V45" s="399"/>
      <c r="W45" s="399"/>
      <c r="X45" s="399"/>
      <c r="Y45" s="399"/>
      <c r="Z45" s="399"/>
      <c r="AA45" s="399"/>
      <c r="AB45" s="399"/>
      <c r="AC45" s="399"/>
      <c r="AD45" s="399"/>
      <c r="AE45" s="399"/>
      <c r="AF45" s="399"/>
      <c r="AG45" s="399"/>
      <c r="AH45" s="399"/>
      <c r="AI45" s="399"/>
      <c r="AJ45" s="399"/>
      <c r="AK45" s="399"/>
      <c r="AL45" s="399"/>
      <c r="AM45" s="399"/>
      <c r="AN45" s="399"/>
      <c r="AO45" s="399"/>
      <c r="AP45" s="399"/>
      <c r="AQ45" s="399"/>
      <c r="AR45" s="399"/>
      <c r="AS45" s="399"/>
      <c r="AT45" s="399"/>
      <c r="AU45" s="399"/>
      <c r="AV45" s="399"/>
      <c r="AW45" s="399"/>
      <c r="AX45" s="399"/>
      <c r="AY45" s="399"/>
      <c r="AZ45" s="399"/>
      <c r="BA45" s="399"/>
      <c r="BB45" s="399"/>
      <c r="BC45" s="399"/>
      <c r="BD45" s="399"/>
      <c r="BE45" s="399"/>
      <c r="BF45" s="399"/>
      <c r="BG45" s="399"/>
      <c r="BH45" s="399"/>
      <c r="BI45" s="399"/>
      <c r="BJ45" s="399"/>
      <c r="BK45" s="399"/>
      <c r="BL45" s="399"/>
      <c r="BM45" s="399"/>
      <c r="BN45" s="399"/>
      <c r="BO45" s="399"/>
      <c r="BP45" s="399"/>
      <c r="BQ45" s="399"/>
      <c r="BR45" s="399"/>
      <c r="BS45" s="399"/>
    </row>
    <row r="46" spans="1:71" s="437" customFormat="1" ht="21.95" customHeight="1">
      <c r="A46" s="765" t="s">
        <v>265</v>
      </c>
      <c r="B46" s="811">
        <v>9156184.6900000051</v>
      </c>
      <c r="C46" s="811"/>
      <c r="D46" s="839">
        <v>0</v>
      </c>
      <c r="E46" s="839">
        <v>0</v>
      </c>
      <c r="F46" s="840">
        <v>0</v>
      </c>
      <c r="G46" s="812">
        <v>0</v>
      </c>
      <c r="H46" s="429" t="s">
        <v>4</v>
      </c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399"/>
      <c r="AD46" s="399"/>
      <c r="AE46" s="399"/>
      <c r="AF46" s="399"/>
      <c r="AG46" s="399"/>
      <c r="AH46" s="399"/>
      <c r="AI46" s="399"/>
      <c r="AJ46" s="399"/>
      <c r="AK46" s="399"/>
      <c r="AL46" s="399"/>
      <c r="AM46" s="399"/>
      <c r="AN46" s="399"/>
      <c r="AO46" s="399"/>
      <c r="AP46" s="399"/>
      <c r="AQ46" s="399"/>
      <c r="AR46" s="399"/>
      <c r="AS46" s="399"/>
      <c r="AT46" s="399"/>
      <c r="AU46" s="399"/>
      <c r="AV46" s="399"/>
      <c r="AW46" s="399"/>
      <c r="AX46" s="399"/>
      <c r="AY46" s="399"/>
      <c r="AZ46" s="399"/>
      <c r="BA46" s="399"/>
      <c r="BB46" s="399"/>
      <c r="BC46" s="399"/>
      <c r="BD46" s="399"/>
      <c r="BE46" s="399"/>
      <c r="BF46" s="399"/>
      <c r="BG46" s="399"/>
      <c r="BH46" s="399"/>
      <c r="BI46" s="399"/>
      <c r="BJ46" s="399"/>
      <c r="BK46" s="399"/>
      <c r="BL46" s="399"/>
      <c r="BM46" s="399"/>
      <c r="BN46" s="399"/>
      <c r="BO46" s="399"/>
      <c r="BP46" s="399"/>
      <c r="BQ46" s="399"/>
      <c r="BR46" s="399"/>
      <c r="BS46" s="399"/>
    </row>
    <row r="47" spans="1:71" s="437" customFormat="1" ht="21.95" customHeight="1">
      <c r="A47" s="765" t="s">
        <v>266</v>
      </c>
      <c r="B47" s="811">
        <v>1307549.9700000002</v>
      </c>
      <c r="C47" s="811"/>
      <c r="D47" s="839">
        <v>0</v>
      </c>
      <c r="E47" s="839">
        <v>0</v>
      </c>
      <c r="F47" s="840">
        <v>0</v>
      </c>
      <c r="G47" s="812">
        <v>0</v>
      </c>
      <c r="H47" s="429" t="s">
        <v>4</v>
      </c>
      <c r="I47" s="399"/>
      <c r="J47" s="399"/>
      <c r="K47" s="399"/>
      <c r="L47" s="399"/>
      <c r="M47" s="399"/>
      <c r="N47" s="399"/>
      <c r="O47" s="399"/>
      <c r="P47" s="399"/>
      <c r="Q47" s="399"/>
      <c r="R47" s="399"/>
      <c r="S47" s="399"/>
      <c r="T47" s="399"/>
      <c r="U47" s="399"/>
      <c r="V47" s="399"/>
      <c r="W47" s="399"/>
      <c r="X47" s="399"/>
      <c r="Y47" s="399"/>
      <c r="Z47" s="399"/>
      <c r="AA47" s="399"/>
      <c r="AB47" s="399"/>
      <c r="AC47" s="399"/>
      <c r="AD47" s="399"/>
      <c r="AE47" s="399"/>
      <c r="AF47" s="399"/>
      <c r="AG47" s="399"/>
      <c r="AH47" s="399"/>
      <c r="AI47" s="399"/>
      <c r="AJ47" s="399"/>
      <c r="AK47" s="399"/>
      <c r="AL47" s="399"/>
      <c r="AM47" s="399"/>
      <c r="AN47" s="399"/>
      <c r="AO47" s="399"/>
      <c r="AP47" s="399"/>
      <c r="AQ47" s="399"/>
      <c r="AR47" s="399"/>
      <c r="AS47" s="399"/>
      <c r="AT47" s="399"/>
      <c r="AU47" s="399"/>
      <c r="AV47" s="399"/>
      <c r="AW47" s="399"/>
      <c r="AX47" s="399"/>
      <c r="AY47" s="399"/>
      <c r="AZ47" s="399"/>
      <c r="BA47" s="399"/>
      <c r="BB47" s="399"/>
      <c r="BC47" s="399"/>
      <c r="BD47" s="399"/>
      <c r="BE47" s="399"/>
      <c r="BF47" s="399"/>
      <c r="BG47" s="399"/>
      <c r="BH47" s="399"/>
      <c r="BI47" s="399"/>
      <c r="BJ47" s="399"/>
      <c r="BK47" s="399"/>
      <c r="BL47" s="399"/>
      <c r="BM47" s="399"/>
      <c r="BN47" s="399"/>
      <c r="BO47" s="399"/>
      <c r="BP47" s="399"/>
      <c r="BQ47" s="399"/>
      <c r="BR47" s="399"/>
      <c r="BS47" s="399"/>
    </row>
    <row r="48" spans="1:71" s="437" customFormat="1" ht="21.95" customHeight="1">
      <c r="A48" s="765" t="s">
        <v>267</v>
      </c>
      <c r="B48" s="811">
        <v>240345593.97000003</v>
      </c>
      <c r="C48" s="811"/>
      <c r="D48" s="839">
        <v>2193.1999999999998</v>
      </c>
      <c r="E48" s="839">
        <v>2193.1999999999998</v>
      </c>
      <c r="F48" s="840">
        <v>2193.1999999999998</v>
      </c>
      <c r="G48" s="812">
        <v>0</v>
      </c>
      <c r="H48" s="429" t="s">
        <v>4</v>
      </c>
      <c r="I48" s="399"/>
      <c r="J48" s="399"/>
      <c r="K48" s="399"/>
      <c r="L48" s="399"/>
      <c r="M48" s="399"/>
      <c r="N48" s="399"/>
      <c r="O48" s="399"/>
      <c r="P48" s="399"/>
      <c r="Q48" s="399"/>
      <c r="R48" s="399"/>
      <c r="S48" s="399"/>
      <c r="T48" s="399"/>
      <c r="U48" s="399"/>
      <c r="V48" s="399"/>
      <c r="W48" s="399"/>
      <c r="X48" s="399"/>
      <c r="Y48" s="399"/>
      <c r="Z48" s="399"/>
      <c r="AA48" s="399"/>
      <c r="AB48" s="399"/>
      <c r="AC48" s="399"/>
      <c r="AD48" s="399"/>
      <c r="AE48" s="399"/>
      <c r="AF48" s="399"/>
      <c r="AG48" s="399"/>
      <c r="AH48" s="399"/>
      <c r="AI48" s="399"/>
      <c r="AJ48" s="399"/>
      <c r="AK48" s="399"/>
      <c r="AL48" s="399"/>
      <c r="AM48" s="399"/>
      <c r="AN48" s="399"/>
      <c r="AO48" s="399"/>
      <c r="AP48" s="399"/>
      <c r="AQ48" s="399"/>
      <c r="AR48" s="399"/>
      <c r="AS48" s="399"/>
      <c r="AT48" s="399"/>
      <c r="AU48" s="399"/>
      <c r="AV48" s="399"/>
      <c r="AW48" s="399"/>
      <c r="AX48" s="399"/>
      <c r="AY48" s="399"/>
      <c r="AZ48" s="399"/>
      <c r="BA48" s="399"/>
      <c r="BB48" s="399"/>
      <c r="BC48" s="399"/>
      <c r="BD48" s="399"/>
      <c r="BE48" s="399"/>
      <c r="BF48" s="399"/>
      <c r="BG48" s="399"/>
      <c r="BH48" s="399"/>
      <c r="BI48" s="399"/>
      <c r="BJ48" s="399"/>
      <c r="BK48" s="399"/>
      <c r="BL48" s="399"/>
      <c r="BM48" s="399"/>
      <c r="BN48" s="399"/>
      <c r="BO48" s="399"/>
      <c r="BP48" s="399"/>
      <c r="BQ48" s="399"/>
      <c r="BR48" s="399"/>
      <c r="BS48" s="399"/>
    </row>
    <row r="49" spans="1:71" s="437" customFormat="1" ht="21.95" customHeight="1">
      <c r="A49" s="765" t="s">
        <v>268</v>
      </c>
      <c r="B49" s="811">
        <v>62911511.179999962</v>
      </c>
      <c r="C49" s="811"/>
      <c r="D49" s="839">
        <v>24507.82</v>
      </c>
      <c r="E49" s="839">
        <v>20817.22</v>
      </c>
      <c r="F49" s="840">
        <v>24507.82</v>
      </c>
      <c r="G49" s="812">
        <v>0</v>
      </c>
      <c r="H49" s="429" t="s">
        <v>4</v>
      </c>
      <c r="I49" s="399"/>
      <c r="J49" s="399"/>
      <c r="K49" s="399"/>
      <c r="L49" s="399"/>
      <c r="M49" s="399"/>
      <c r="N49" s="399"/>
      <c r="O49" s="399"/>
      <c r="P49" s="399"/>
      <c r="Q49" s="399"/>
      <c r="R49" s="399"/>
      <c r="S49" s="399"/>
      <c r="T49" s="399"/>
      <c r="U49" s="399"/>
      <c r="V49" s="399"/>
      <c r="W49" s="399"/>
      <c r="X49" s="399"/>
      <c r="Y49" s="399"/>
      <c r="Z49" s="399"/>
      <c r="AA49" s="399"/>
      <c r="AB49" s="399"/>
      <c r="AC49" s="399"/>
      <c r="AD49" s="399"/>
      <c r="AE49" s="399"/>
      <c r="AF49" s="399"/>
      <c r="AG49" s="399"/>
      <c r="AH49" s="399"/>
      <c r="AI49" s="399"/>
      <c r="AJ49" s="399"/>
      <c r="AK49" s="399"/>
      <c r="AL49" s="399"/>
      <c r="AM49" s="399"/>
      <c r="AN49" s="399"/>
      <c r="AO49" s="399"/>
      <c r="AP49" s="399"/>
      <c r="AQ49" s="399"/>
      <c r="AR49" s="399"/>
      <c r="AS49" s="399"/>
      <c r="AT49" s="399"/>
      <c r="AU49" s="399"/>
      <c r="AV49" s="399"/>
      <c r="AW49" s="399"/>
      <c r="AX49" s="399"/>
      <c r="AY49" s="399"/>
      <c r="AZ49" s="399"/>
      <c r="BA49" s="399"/>
      <c r="BB49" s="399"/>
      <c r="BC49" s="399"/>
      <c r="BD49" s="399"/>
      <c r="BE49" s="399"/>
      <c r="BF49" s="399"/>
      <c r="BG49" s="399"/>
      <c r="BH49" s="399"/>
      <c r="BI49" s="399"/>
      <c r="BJ49" s="399"/>
      <c r="BK49" s="399"/>
      <c r="BL49" s="399"/>
      <c r="BM49" s="399"/>
      <c r="BN49" s="399"/>
      <c r="BO49" s="399"/>
      <c r="BP49" s="399"/>
      <c r="BQ49" s="399"/>
      <c r="BR49" s="399"/>
      <c r="BS49" s="399"/>
    </row>
    <row r="50" spans="1:71" s="437" customFormat="1" ht="21.95" customHeight="1">
      <c r="A50" s="765" t="s">
        <v>269</v>
      </c>
      <c r="B50" s="811">
        <v>191692.77999999997</v>
      </c>
      <c r="C50" s="811"/>
      <c r="D50" s="839">
        <v>0</v>
      </c>
      <c r="E50" s="839">
        <v>0</v>
      </c>
      <c r="F50" s="840">
        <v>0</v>
      </c>
      <c r="G50" s="812">
        <v>0</v>
      </c>
      <c r="H50" s="429" t="s">
        <v>4</v>
      </c>
      <c r="I50" s="399"/>
      <c r="J50" s="399"/>
      <c r="K50" s="399"/>
      <c r="L50" s="399"/>
      <c r="M50" s="399"/>
      <c r="N50" s="399"/>
      <c r="O50" s="399"/>
      <c r="P50" s="399"/>
      <c r="Q50" s="399"/>
      <c r="R50" s="399"/>
      <c r="S50" s="399"/>
      <c r="T50" s="399"/>
      <c r="U50" s="399"/>
      <c r="V50" s="399"/>
      <c r="W50" s="399"/>
      <c r="X50" s="399"/>
      <c r="Y50" s="399"/>
      <c r="Z50" s="399"/>
      <c r="AA50" s="399"/>
      <c r="AB50" s="399"/>
      <c r="AC50" s="399"/>
      <c r="AD50" s="399"/>
      <c r="AE50" s="399"/>
      <c r="AF50" s="399"/>
      <c r="AG50" s="399"/>
      <c r="AH50" s="399"/>
      <c r="AI50" s="399"/>
      <c r="AJ50" s="399"/>
      <c r="AK50" s="399"/>
      <c r="AL50" s="399"/>
      <c r="AM50" s="399"/>
      <c r="AN50" s="399"/>
      <c r="AO50" s="399"/>
      <c r="AP50" s="399"/>
      <c r="AQ50" s="399"/>
      <c r="AR50" s="399"/>
      <c r="AS50" s="399"/>
      <c r="AT50" s="399"/>
      <c r="AU50" s="399"/>
      <c r="AV50" s="399"/>
      <c r="AW50" s="399"/>
      <c r="AX50" s="399"/>
      <c r="AY50" s="399"/>
      <c r="AZ50" s="399"/>
      <c r="BA50" s="399"/>
      <c r="BB50" s="399"/>
      <c r="BC50" s="399"/>
      <c r="BD50" s="399"/>
      <c r="BE50" s="399"/>
      <c r="BF50" s="399"/>
      <c r="BG50" s="399"/>
      <c r="BH50" s="399"/>
      <c r="BI50" s="399"/>
      <c r="BJ50" s="399"/>
      <c r="BK50" s="399"/>
      <c r="BL50" s="399"/>
      <c r="BM50" s="399"/>
      <c r="BN50" s="399"/>
      <c r="BO50" s="399"/>
      <c r="BP50" s="399"/>
      <c r="BQ50" s="399"/>
      <c r="BR50" s="399"/>
      <c r="BS50" s="399"/>
    </row>
    <row r="51" spans="1:71" s="437" customFormat="1" ht="21.95" customHeight="1">
      <c r="A51" s="765" t="s">
        <v>270</v>
      </c>
      <c r="B51" s="811">
        <v>16114685.130000003</v>
      </c>
      <c r="C51" s="811"/>
      <c r="D51" s="839">
        <v>0</v>
      </c>
      <c r="E51" s="839">
        <v>0</v>
      </c>
      <c r="F51" s="840">
        <v>0</v>
      </c>
      <c r="G51" s="812">
        <v>0</v>
      </c>
      <c r="H51" s="429" t="s">
        <v>4</v>
      </c>
      <c r="I51" s="399"/>
      <c r="J51" s="399"/>
      <c r="K51" s="399"/>
      <c r="L51" s="399"/>
      <c r="M51" s="399"/>
      <c r="N51" s="399"/>
      <c r="O51" s="399"/>
      <c r="P51" s="399"/>
      <c r="Q51" s="399"/>
      <c r="R51" s="399"/>
      <c r="S51" s="399"/>
      <c r="T51" s="399"/>
      <c r="U51" s="399"/>
      <c r="V51" s="399"/>
      <c r="W51" s="399"/>
      <c r="X51" s="399"/>
      <c r="Y51" s="399"/>
      <c r="Z51" s="399"/>
      <c r="AA51" s="399"/>
      <c r="AB51" s="399"/>
      <c r="AC51" s="399"/>
      <c r="AD51" s="399"/>
      <c r="AE51" s="399"/>
      <c r="AF51" s="399"/>
      <c r="AG51" s="399"/>
      <c r="AH51" s="399"/>
      <c r="AI51" s="399"/>
      <c r="AJ51" s="399"/>
      <c r="AK51" s="399"/>
      <c r="AL51" s="399"/>
      <c r="AM51" s="399"/>
      <c r="AN51" s="399"/>
      <c r="AO51" s="399"/>
      <c r="AP51" s="399"/>
      <c r="AQ51" s="399"/>
      <c r="AR51" s="399"/>
      <c r="AS51" s="399"/>
      <c r="AT51" s="399"/>
      <c r="AU51" s="399"/>
      <c r="AV51" s="399"/>
      <c r="AW51" s="399"/>
      <c r="AX51" s="399"/>
      <c r="AY51" s="399"/>
      <c r="AZ51" s="399"/>
      <c r="BA51" s="399"/>
      <c r="BB51" s="399"/>
      <c r="BC51" s="399"/>
      <c r="BD51" s="399"/>
      <c r="BE51" s="399"/>
      <c r="BF51" s="399"/>
      <c r="BG51" s="399"/>
      <c r="BH51" s="399"/>
      <c r="BI51" s="399"/>
      <c r="BJ51" s="399"/>
      <c r="BK51" s="399"/>
      <c r="BL51" s="399"/>
      <c r="BM51" s="399"/>
      <c r="BN51" s="399"/>
      <c r="BO51" s="399"/>
      <c r="BP51" s="399"/>
      <c r="BQ51" s="399"/>
      <c r="BR51" s="399"/>
      <c r="BS51" s="399"/>
    </row>
    <row r="52" spans="1:71" s="437" customFormat="1" ht="21.95" customHeight="1">
      <c r="A52" s="765" t="s">
        <v>271</v>
      </c>
      <c r="B52" s="811">
        <v>527375768.24000019</v>
      </c>
      <c r="C52" s="811"/>
      <c r="D52" s="839">
        <v>0</v>
      </c>
      <c r="E52" s="839">
        <v>0</v>
      </c>
      <c r="F52" s="840">
        <v>0</v>
      </c>
      <c r="G52" s="812">
        <v>0</v>
      </c>
      <c r="H52" s="429" t="s">
        <v>4</v>
      </c>
      <c r="I52" s="399"/>
      <c r="J52" s="399"/>
      <c r="K52" s="399"/>
      <c r="L52" s="399"/>
      <c r="M52" s="399"/>
      <c r="N52" s="399"/>
      <c r="O52" s="399"/>
      <c r="P52" s="399"/>
      <c r="Q52" s="399"/>
      <c r="R52" s="399"/>
      <c r="S52" s="399"/>
      <c r="T52" s="399"/>
      <c r="U52" s="399"/>
      <c r="V52" s="399"/>
      <c r="W52" s="399"/>
      <c r="X52" s="399"/>
      <c r="Y52" s="399"/>
      <c r="Z52" s="399"/>
      <c r="AA52" s="399"/>
      <c r="AB52" s="399"/>
      <c r="AC52" s="399"/>
      <c r="AD52" s="399"/>
      <c r="AE52" s="399"/>
      <c r="AF52" s="399"/>
      <c r="AG52" s="399"/>
      <c r="AH52" s="399"/>
      <c r="AI52" s="399"/>
      <c r="AJ52" s="399"/>
      <c r="AK52" s="399"/>
      <c r="AL52" s="399"/>
      <c r="AM52" s="399"/>
      <c r="AN52" s="399"/>
      <c r="AO52" s="399"/>
      <c r="AP52" s="399"/>
      <c r="AQ52" s="399"/>
      <c r="AR52" s="399"/>
      <c r="AS52" s="399"/>
      <c r="AT52" s="399"/>
      <c r="AU52" s="399"/>
      <c r="AV52" s="399"/>
      <c r="AW52" s="399"/>
      <c r="AX52" s="399"/>
      <c r="AY52" s="399"/>
      <c r="AZ52" s="399"/>
      <c r="BA52" s="399"/>
      <c r="BB52" s="399"/>
      <c r="BC52" s="399"/>
      <c r="BD52" s="399"/>
      <c r="BE52" s="399"/>
      <c r="BF52" s="399"/>
      <c r="BG52" s="399"/>
      <c r="BH52" s="399"/>
      <c r="BI52" s="399"/>
      <c r="BJ52" s="399"/>
      <c r="BK52" s="399"/>
      <c r="BL52" s="399"/>
      <c r="BM52" s="399"/>
      <c r="BN52" s="399"/>
      <c r="BO52" s="399"/>
      <c r="BP52" s="399"/>
      <c r="BQ52" s="399"/>
      <c r="BR52" s="399"/>
      <c r="BS52" s="399"/>
    </row>
    <row r="53" spans="1:71" s="437" customFormat="1" ht="21.95" customHeight="1">
      <c r="A53" s="765" t="s">
        <v>596</v>
      </c>
      <c r="B53" s="811">
        <v>369293.99999999994</v>
      </c>
      <c r="C53" s="811"/>
      <c r="D53" s="839">
        <v>0</v>
      </c>
      <c r="E53" s="839">
        <v>0</v>
      </c>
      <c r="F53" s="840">
        <v>0</v>
      </c>
      <c r="G53" s="812">
        <v>0</v>
      </c>
      <c r="H53" s="429" t="s">
        <v>4</v>
      </c>
      <c r="I53" s="399"/>
      <c r="J53" s="399"/>
      <c r="K53" s="399"/>
      <c r="L53" s="399"/>
      <c r="M53" s="399"/>
      <c r="N53" s="399"/>
      <c r="O53" s="399"/>
      <c r="P53" s="399"/>
      <c r="Q53" s="399"/>
      <c r="R53" s="399"/>
      <c r="S53" s="399"/>
      <c r="T53" s="399"/>
      <c r="U53" s="399"/>
      <c r="V53" s="399"/>
      <c r="W53" s="399"/>
      <c r="X53" s="399"/>
      <c r="Y53" s="399"/>
      <c r="Z53" s="399"/>
      <c r="AA53" s="399"/>
      <c r="AB53" s="399"/>
      <c r="AC53" s="399"/>
      <c r="AD53" s="399"/>
      <c r="AE53" s="399"/>
      <c r="AF53" s="399"/>
      <c r="AG53" s="399"/>
      <c r="AH53" s="399"/>
      <c r="AI53" s="399"/>
      <c r="AJ53" s="399"/>
      <c r="AK53" s="399"/>
      <c r="AL53" s="399"/>
      <c r="AM53" s="399"/>
      <c r="AN53" s="399"/>
      <c r="AO53" s="399"/>
      <c r="AP53" s="399"/>
      <c r="AQ53" s="399"/>
      <c r="AR53" s="399"/>
      <c r="AS53" s="399"/>
      <c r="AT53" s="399"/>
      <c r="AU53" s="399"/>
      <c r="AV53" s="399"/>
      <c r="AW53" s="399"/>
      <c r="AX53" s="399"/>
      <c r="AY53" s="399"/>
      <c r="AZ53" s="399"/>
      <c r="BA53" s="399"/>
      <c r="BB53" s="399"/>
      <c r="BC53" s="399"/>
      <c r="BD53" s="399"/>
      <c r="BE53" s="399"/>
      <c r="BF53" s="399"/>
      <c r="BG53" s="399"/>
      <c r="BH53" s="399"/>
      <c r="BI53" s="399"/>
      <c r="BJ53" s="399"/>
      <c r="BK53" s="399"/>
      <c r="BL53" s="399"/>
      <c r="BM53" s="399"/>
      <c r="BN53" s="399"/>
      <c r="BO53" s="399"/>
      <c r="BP53" s="399"/>
      <c r="BQ53" s="399"/>
      <c r="BR53" s="399"/>
      <c r="BS53" s="399"/>
    </row>
    <row r="54" spans="1:71" s="437" customFormat="1" ht="21.95" customHeight="1">
      <c r="A54" s="765" t="s">
        <v>273</v>
      </c>
      <c r="B54" s="811">
        <v>1777801.7100000002</v>
      </c>
      <c r="C54" s="811"/>
      <c r="D54" s="839">
        <v>0</v>
      </c>
      <c r="E54" s="839">
        <v>0</v>
      </c>
      <c r="F54" s="840">
        <v>0</v>
      </c>
      <c r="G54" s="812">
        <v>0</v>
      </c>
      <c r="H54" s="429" t="s">
        <v>4</v>
      </c>
      <c r="I54" s="399"/>
      <c r="J54" s="399"/>
      <c r="K54" s="399"/>
      <c r="L54" s="399"/>
      <c r="M54" s="399"/>
      <c r="N54" s="399"/>
      <c r="O54" s="399"/>
      <c r="P54" s="399"/>
      <c r="Q54" s="399"/>
      <c r="R54" s="399"/>
      <c r="S54" s="399"/>
      <c r="T54" s="399"/>
      <c r="U54" s="399"/>
      <c r="V54" s="399"/>
      <c r="W54" s="399"/>
      <c r="X54" s="399"/>
      <c r="Y54" s="399"/>
      <c r="Z54" s="399"/>
      <c r="AA54" s="399"/>
      <c r="AB54" s="399"/>
      <c r="AC54" s="399"/>
      <c r="AD54" s="399"/>
      <c r="AE54" s="399"/>
      <c r="AF54" s="399"/>
      <c r="AG54" s="399"/>
      <c r="AH54" s="399"/>
      <c r="AI54" s="399"/>
      <c r="AJ54" s="399"/>
      <c r="AK54" s="399"/>
      <c r="AL54" s="399"/>
      <c r="AM54" s="399"/>
      <c r="AN54" s="399"/>
      <c r="AO54" s="399"/>
      <c r="AP54" s="399"/>
      <c r="AQ54" s="399"/>
      <c r="AR54" s="399"/>
      <c r="AS54" s="399"/>
      <c r="AT54" s="399"/>
      <c r="AU54" s="399"/>
      <c r="AV54" s="399"/>
      <c r="AW54" s="399"/>
      <c r="AX54" s="399"/>
      <c r="AY54" s="399"/>
      <c r="AZ54" s="399"/>
      <c r="BA54" s="399"/>
      <c r="BB54" s="399"/>
      <c r="BC54" s="399"/>
      <c r="BD54" s="399"/>
      <c r="BE54" s="399"/>
      <c r="BF54" s="399"/>
      <c r="BG54" s="399"/>
      <c r="BH54" s="399"/>
      <c r="BI54" s="399"/>
      <c r="BJ54" s="399"/>
      <c r="BK54" s="399"/>
      <c r="BL54" s="399"/>
      <c r="BM54" s="399"/>
      <c r="BN54" s="399"/>
      <c r="BO54" s="399"/>
      <c r="BP54" s="399"/>
      <c r="BQ54" s="399"/>
      <c r="BR54" s="399"/>
      <c r="BS54" s="399"/>
    </row>
    <row r="55" spans="1:71" s="437" customFormat="1" ht="21.95" customHeight="1">
      <c r="A55" s="768" t="s">
        <v>274</v>
      </c>
      <c r="B55" s="811">
        <v>60940774.829999991</v>
      </c>
      <c r="C55" s="811"/>
      <c r="D55" s="839">
        <v>94713.750000000015</v>
      </c>
      <c r="E55" s="839">
        <v>5775.08</v>
      </c>
      <c r="F55" s="840">
        <v>94154.750000000015</v>
      </c>
      <c r="G55" s="812">
        <v>559</v>
      </c>
      <c r="H55" s="429" t="s">
        <v>4</v>
      </c>
      <c r="I55" s="399"/>
      <c r="J55" s="399"/>
      <c r="K55" s="399"/>
      <c r="L55" s="399"/>
      <c r="M55" s="399"/>
      <c r="N55" s="399"/>
      <c r="O55" s="399"/>
      <c r="P55" s="399"/>
      <c r="Q55" s="399"/>
      <c r="R55" s="399"/>
      <c r="S55" s="399"/>
      <c r="T55" s="399"/>
      <c r="U55" s="399"/>
      <c r="V55" s="399"/>
      <c r="W55" s="399"/>
      <c r="X55" s="399"/>
      <c r="Y55" s="399"/>
      <c r="Z55" s="399"/>
      <c r="AA55" s="399"/>
      <c r="AB55" s="399"/>
      <c r="AC55" s="399"/>
      <c r="AD55" s="399"/>
      <c r="AE55" s="399"/>
      <c r="AF55" s="399"/>
      <c r="AG55" s="399"/>
      <c r="AH55" s="399"/>
      <c r="AI55" s="399"/>
      <c r="AJ55" s="399"/>
      <c r="AK55" s="399"/>
      <c r="AL55" s="399"/>
      <c r="AM55" s="399"/>
      <c r="AN55" s="399"/>
      <c r="AO55" s="399"/>
      <c r="AP55" s="399"/>
      <c r="AQ55" s="399"/>
      <c r="AR55" s="399"/>
      <c r="AS55" s="399"/>
      <c r="AT55" s="399"/>
      <c r="AU55" s="399"/>
      <c r="AV55" s="399"/>
      <c r="AW55" s="399"/>
      <c r="AX55" s="399"/>
      <c r="AY55" s="399"/>
      <c r="AZ55" s="399"/>
      <c r="BA55" s="399"/>
      <c r="BB55" s="399"/>
      <c r="BC55" s="399"/>
      <c r="BD55" s="399"/>
      <c r="BE55" s="399"/>
      <c r="BF55" s="399"/>
      <c r="BG55" s="399"/>
      <c r="BH55" s="399"/>
      <c r="BI55" s="399"/>
      <c r="BJ55" s="399"/>
      <c r="BK55" s="399"/>
      <c r="BL55" s="399"/>
      <c r="BM55" s="399"/>
      <c r="BN55" s="399"/>
      <c r="BO55" s="399"/>
      <c r="BP55" s="399"/>
      <c r="BQ55" s="399"/>
      <c r="BR55" s="399"/>
      <c r="BS55" s="399"/>
    </row>
    <row r="56" spans="1:71" s="437" customFormat="1" ht="21.75" customHeight="1">
      <c r="A56" s="765" t="s">
        <v>275</v>
      </c>
      <c r="B56" s="811">
        <v>81991080.299999997</v>
      </c>
      <c r="C56" s="811"/>
      <c r="D56" s="839">
        <v>0</v>
      </c>
      <c r="E56" s="839">
        <v>0</v>
      </c>
      <c r="F56" s="840">
        <v>0</v>
      </c>
      <c r="G56" s="812">
        <v>0</v>
      </c>
      <c r="H56" s="429" t="s">
        <v>4</v>
      </c>
      <c r="I56" s="399"/>
      <c r="J56" s="399"/>
      <c r="K56" s="399"/>
      <c r="L56" s="399"/>
      <c r="M56" s="399"/>
      <c r="N56" s="399"/>
      <c r="O56" s="399"/>
      <c r="P56" s="399"/>
      <c r="Q56" s="399"/>
      <c r="R56" s="399"/>
      <c r="S56" s="399"/>
      <c r="T56" s="399"/>
      <c r="U56" s="399"/>
      <c r="V56" s="399"/>
      <c r="W56" s="399"/>
      <c r="X56" s="399"/>
      <c r="Y56" s="399"/>
      <c r="Z56" s="399"/>
      <c r="AA56" s="399"/>
      <c r="AB56" s="399"/>
      <c r="AC56" s="399"/>
      <c r="AD56" s="399"/>
      <c r="AE56" s="399"/>
      <c r="AF56" s="399"/>
      <c r="AG56" s="399"/>
      <c r="AH56" s="399"/>
      <c r="AI56" s="399"/>
      <c r="AJ56" s="399"/>
      <c r="AK56" s="399"/>
      <c r="AL56" s="399"/>
      <c r="AM56" s="399"/>
      <c r="AN56" s="399"/>
      <c r="AO56" s="399"/>
      <c r="AP56" s="399"/>
      <c r="AQ56" s="399"/>
      <c r="AR56" s="399"/>
      <c r="AS56" s="399"/>
      <c r="AT56" s="399"/>
      <c r="AU56" s="399"/>
      <c r="AV56" s="399"/>
      <c r="AW56" s="399"/>
      <c r="AX56" s="399"/>
      <c r="AY56" s="399"/>
      <c r="AZ56" s="399"/>
      <c r="BA56" s="399"/>
      <c r="BB56" s="399"/>
      <c r="BC56" s="399"/>
      <c r="BD56" s="399"/>
      <c r="BE56" s="399"/>
      <c r="BF56" s="399"/>
      <c r="BG56" s="399"/>
      <c r="BH56" s="399"/>
      <c r="BI56" s="399"/>
      <c r="BJ56" s="399"/>
      <c r="BK56" s="399"/>
      <c r="BL56" s="399"/>
      <c r="BM56" s="399"/>
      <c r="BN56" s="399"/>
      <c r="BO56" s="399"/>
      <c r="BP56" s="399"/>
      <c r="BQ56" s="399"/>
      <c r="BR56" s="399"/>
      <c r="BS56" s="399"/>
    </row>
    <row r="57" spans="1:71" s="437" customFormat="1" ht="21.75" customHeight="1">
      <c r="A57" s="765" t="s">
        <v>276</v>
      </c>
      <c r="B57" s="811">
        <v>1684801.1699999997</v>
      </c>
      <c r="C57" s="811"/>
      <c r="D57" s="839">
        <v>0</v>
      </c>
      <c r="E57" s="839">
        <v>0</v>
      </c>
      <c r="F57" s="840">
        <v>0</v>
      </c>
      <c r="G57" s="812">
        <v>0</v>
      </c>
      <c r="H57" s="429" t="s">
        <v>4</v>
      </c>
      <c r="I57" s="399"/>
      <c r="J57" s="399"/>
      <c r="K57" s="399"/>
      <c r="L57" s="399"/>
      <c r="M57" s="399"/>
      <c r="N57" s="399"/>
      <c r="O57" s="399"/>
      <c r="P57" s="399"/>
      <c r="Q57" s="399"/>
      <c r="R57" s="399"/>
      <c r="S57" s="399"/>
      <c r="T57" s="399"/>
      <c r="U57" s="399"/>
      <c r="V57" s="399"/>
      <c r="W57" s="399"/>
      <c r="X57" s="399"/>
      <c r="Y57" s="399"/>
      <c r="Z57" s="399"/>
      <c r="AA57" s="399"/>
      <c r="AB57" s="399"/>
      <c r="AC57" s="399"/>
      <c r="AD57" s="399"/>
      <c r="AE57" s="399"/>
      <c r="AF57" s="399"/>
      <c r="AG57" s="399"/>
      <c r="AH57" s="399"/>
      <c r="AI57" s="399"/>
      <c r="AJ57" s="399"/>
      <c r="AK57" s="399"/>
      <c r="AL57" s="399"/>
      <c r="AM57" s="399"/>
      <c r="AN57" s="399"/>
      <c r="AO57" s="399"/>
      <c r="AP57" s="399"/>
      <c r="AQ57" s="399"/>
      <c r="AR57" s="399"/>
      <c r="AS57" s="399"/>
      <c r="AT57" s="399"/>
      <c r="AU57" s="399"/>
      <c r="AV57" s="399"/>
      <c r="AW57" s="399"/>
      <c r="AX57" s="399"/>
      <c r="AY57" s="399"/>
      <c r="AZ57" s="399"/>
      <c r="BA57" s="399"/>
      <c r="BB57" s="399"/>
      <c r="BC57" s="399"/>
      <c r="BD57" s="399"/>
      <c r="BE57" s="399"/>
      <c r="BF57" s="399"/>
      <c r="BG57" s="399"/>
      <c r="BH57" s="399"/>
      <c r="BI57" s="399"/>
      <c r="BJ57" s="399"/>
      <c r="BK57" s="399"/>
      <c r="BL57" s="399"/>
      <c r="BM57" s="399"/>
      <c r="BN57" s="399"/>
      <c r="BO57" s="399"/>
      <c r="BP57" s="399"/>
      <c r="BQ57" s="399"/>
      <c r="BR57" s="399"/>
      <c r="BS57" s="399"/>
    </row>
    <row r="58" spans="1:71" s="437" customFormat="1" ht="21.75" customHeight="1">
      <c r="A58" s="767" t="s">
        <v>277</v>
      </c>
      <c r="B58" s="811">
        <v>1287717.1100000003</v>
      </c>
      <c r="C58" s="811"/>
      <c r="D58" s="839">
        <v>0</v>
      </c>
      <c r="E58" s="839">
        <v>0</v>
      </c>
      <c r="F58" s="840">
        <v>0</v>
      </c>
      <c r="G58" s="812">
        <v>0</v>
      </c>
      <c r="H58" s="429" t="s">
        <v>4</v>
      </c>
      <c r="I58" s="399"/>
      <c r="J58" s="399"/>
      <c r="K58" s="399"/>
      <c r="L58" s="399"/>
      <c r="M58" s="399"/>
      <c r="N58" s="399"/>
      <c r="O58" s="399"/>
      <c r="P58" s="399"/>
      <c r="Q58" s="399"/>
      <c r="R58" s="399"/>
      <c r="S58" s="399"/>
      <c r="T58" s="399"/>
      <c r="U58" s="399"/>
      <c r="V58" s="399"/>
      <c r="W58" s="399"/>
      <c r="X58" s="399"/>
      <c r="Y58" s="399"/>
      <c r="Z58" s="399"/>
      <c r="AA58" s="399"/>
      <c r="AB58" s="399"/>
      <c r="AC58" s="399"/>
      <c r="AD58" s="399"/>
      <c r="AE58" s="399"/>
      <c r="AF58" s="399"/>
      <c r="AG58" s="399"/>
      <c r="AH58" s="399"/>
      <c r="AI58" s="399"/>
      <c r="AJ58" s="399"/>
      <c r="AK58" s="399"/>
      <c r="AL58" s="399"/>
      <c r="AM58" s="399"/>
      <c r="AN58" s="399"/>
      <c r="AO58" s="399"/>
      <c r="AP58" s="399"/>
      <c r="AQ58" s="399"/>
      <c r="AR58" s="399"/>
      <c r="AS58" s="399"/>
      <c r="AT58" s="399"/>
      <c r="AU58" s="399"/>
      <c r="AV58" s="399"/>
      <c r="AW58" s="399"/>
      <c r="AX58" s="399"/>
      <c r="AY58" s="399"/>
      <c r="AZ58" s="399"/>
      <c r="BA58" s="399"/>
      <c r="BB58" s="399"/>
      <c r="BC58" s="399"/>
      <c r="BD58" s="399"/>
      <c r="BE58" s="399"/>
      <c r="BF58" s="399"/>
      <c r="BG58" s="399"/>
      <c r="BH58" s="399"/>
      <c r="BI58" s="399"/>
      <c r="BJ58" s="399"/>
      <c r="BK58" s="399"/>
      <c r="BL58" s="399"/>
      <c r="BM58" s="399"/>
      <c r="BN58" s="399"/>
      <c r="BO58" s="399"/>
      <c r="BP58" s="399"/>
      <c r="BQ58" s="399"/>
      <c r="BR58" s="399"/>
      <c r="BS58" s="399"/>
    </row>
    <row r="59" spans="1:71" s="437" customFormat="1" ht="21.75" customHeight="1">
      <c r="A59" s="765" t="s">
        <v>278</v>
      </c>
      <c r="B59" s="811">
        <v>101785.96999999999</v>
      </c>
      <c r="C59" s="811"/>
      <c r="D59" s="839">
        <v>0</v>
      </c>
      <c r="E59" s="839">
        <v>0</v>
      </c>
      <c r="F59" s="840">
        <v>0</v>
      </c>
      <c r="G59" s="812">
        <v>0</v>
      </c>
      <c r="H59" s="429" t="s">
        <v>4</v>
      </c>
      <c r="I59" s="399"/>
      <c r="J59" s="399"/>
      <c r="K59" s="399"/>
      <c r="L59" s="399"/>
      <c r="M59" s="399"/>
      <c r="N59" s="399"/>
      <c r="O59" s="399"/>
      <c r="P59" s="399"/>
      <c r="Q59" s="399"/>
      <c r="R59" s="399"/>
      <c r="S59" s="399"/>
      <c r="T59" s="399"/>
      <c r="U59" s="399"/>
      <c r="V59" s="399"/>
      <c r="W59" s="399"/>
      <c r="X59" s="399"/>
      <c r="Y59" s="399"/>
      <c r="Z59" s="399"/>
      <c r="AA59" s="399"/>
      <c r="AB59" s="399"/>
      <c r="AC59" s="399"/>
      <c r="AD59" s="399"/>
      <c r="AE59" s="399"/>
      <c r="AF59" s="399"/>
      <c r="AG59" s="399"/>
      <c r="AH59" s="399"/>
      <c r="AI59" s="399"/>
      <c r="AJ59" s="399"/>
      <c r="AK59" s="399"/>
      <c r="AL59" s="399"/>
      <c r="AM59" s="399"/>
      <c r="AN59" s="399"/>
      <c r="AO59" s="399"/>
      <c r="AP59" s="399"/>
      <c r="AQ59" s="399"/>
      <c r="AR59" s="399"/>
      <c r="AS59" s="399"/>
      <c r="AT59" s="399"/>
      <c r="AU59" s="399"/>
      <c r="AV59" s="399"/>
      <c r="AW59" s="399"/>
      <c r="AX59" s="399"/>
      <c r="AY59" s="399"/>
      <c r="AZ59" s="399"/>
      <c r="BA59" s="399"/>
      <c r="BB59" s="399"/>
      <c r="BC59" s="399"/>
      <c r="BD59" s="399"/>
      <c r="BE59" s="399"/>
      <c r="BF59" s="399"/>
      <c r="BG59" s="399"/>
      <c r="BH59" s="399"/>
      <c r="BI59" s="399"/>
      <c r="BJ59" s="399"/>
      <c r="BK59" s="399"/>
      <c r="BL59" s="399"/>
      <c r="BM59" s="399"/>
      <c r="BN59" s="399"/>
      <c r="BO59" s="399"/>
      <c r="BP59" s="399"/>
      <c r="BQ59" s="399"/>
      <c r="BR59" s="399"/>
      <c r="BS59" s="399"/>
    </row>
    <row r="60" spans="1:71" s="437" customFormat="1" ht="21.75" customHeight="1">
      <c r="A60" s="765" t="s">
        <v>279</v>
      </c>
      <c r="B60" s="811">
        <v>2029270.6500000004</v>
      </c>
      <c r="C60" s="811"/>
      <c r="D60" s="839">
        <v>0</v>
      </c>
      <c r="E60" s="839">
        <v>0</v>
      </c>
      <c r="F60" s="840">
        <v>0</v>
      </c>
      <c r="G60" s="812">
        <v>0</v>
      </c>
      <c r="H60" s="429" t="s">
        <v>4</v>
      </c>
      <c r="I60" s="399"/>
      <c r="J60" s="399"/>
      <c r="K60" s="399"/>
      <c r="L60" s="399"/>
      <c r="M60" s="399"/>
      <c r="N60" s="399"/>
      <c r="O60" s="399"/>
      <c r="P60" s="399"/>
      <c r="Q60" s="399"/>
      <c r="R60" s="399"/>
      <c r="S60" s="399"/>
      <c r="T60" s="399"/>
      <c r="U60" s="399"/>
      <c r="V60" s="399"/>
      <c r="W60" s="399"/>
      <c r="X60" s="399"/>
      <c r="Y60" s="399"/>
      <c r="Z60" s="399"/>
      <c r="AA60" s="399"/>
      <c r="AB60" s="399"/>
      <c r="AC60" s="399"/>
      <c r="AD60" s="399"/>
      <c r="AE60" s="399"/>
      <c r="AF60" s="399"/>
      <c r="AG60" s="399"/>
      <c r="AH60" s="399"/>
      <c r="AI60" s="399"/>
      <c r="AJ60" s="399"/>
      <c r="AK60" s="399"/>
      <c r="AL60" s="399"/>
      <c r="AM60" s="399"/>
      <c r="AN60" s="399"/>
      <c r="AO60" s="399"/>
      <c r="AP60" s="399"/>
      <c r="AQ60" s="399"/>
      <c r="AR60" s="399"/>
      <c r="AS60" s="399"/>
      <c r="AT60" s="399"/>
      <c r="AU60" s="399"/>
      <c r="AV60" s="399"/>
      <c r="AW60" s="399"/>
      <c r="AX60" s="399"/>
      <c r="AY60" s="399"/>
      <c r="AZ60" s="399"/>
      <c r="BA60" s="399"/>
      <c r="BB60" s="399"/>
      <c r="BC60" s="399"/>
      <c r="BD60" s="399"/>
      <c r="BE60" s="399"/>
      <c r="BF60" s="399"/>
      <c r="BG60" s="399"/>
      <c r="BH60" s="399"/>
      <c r="BI60" s="399"/>
      <c r="BJ60" s="399"/>
      <c r="BK60" s="399"/>
      <c r="BL60" s="399"/>
      <c r="BM60" s="399"/>
      <c r="BN60" s="399"/>
      <c r="BO60" s="399"/>
      <c r="BP60" s="399"/>
      <c r="BQ60" s="399"/>
      <c r="BR60" s="399"/>
      <c r="BS60" s="399"/>
    </row>
    <row r="61" spans="1:71" s="437" customFormat="1" ht="21.75" customHeight="1">
      <c r="A61" s="765" t="s">
        <v>280</v>
      </c>
      <c r="B61" s="811">
        <v>642987.88000000012</v>
      </c>
      <c r="C61" s="811"/>
      <c r="D61" s="839">
        <v>0</v>
      </c>
      <c r="E61" s="839">
        <v>0</v>
      </c>
      <c r="F61" s="840">
        <v>0</v>
      </c>
      <c r="G61" s="812">
        <v>0</v>
      </c>
      <c r="H61" s="429"/>
      <c r="I61" s="399"/>
      <c r="J61" s="399"/>
      <c r="K61" s="399"/>
      <c r="L61" s="399"/>
      <c r="M61" s="399"/>
      <c r="N61" s="399"/>
      <c r="O61" s="399"/>
      <c r="P61" s="399"/>
      <c r="Q61" s="399"/>
      <c r="R61" s="399"/>
      <c r="S61" s="399"/>
      <c r="T61" s="399"/>
      <c r="U61" s="399"/>
      <c r="V61" s="399"/>
      <c r="W61" s="399"/>
      <c r="X61" s="399"/>
      <c r="Y61" s="399"/>
      <c r="Z61" s="399"/>
      <c r="AA61" s="399"/>
      <c r="AB61" s="399"/>
      <c r="AC61" s="399"/>
      <c r="AD61" s="399"/>
      <c r="AE61" s="399"/>
      <c r="AF61" s="399"/>
      <c r="AG61" s="399"/>
      <c r="AH61" s="399"/>
      <c r="AI61" s="399"/>
      <c r="AJ61" s="399"/>
      <c r="AK61" s="399"/>
      <c r="AL61" s="399"/>
      <c r="AM61" s="399"/>
      <c r="AN61" s="399"/>
      <c r="AO61" s="399"/>
      <c r="AP61" s="399"/>
      <c r="AQ61" s="399"/>
      <c r="AR61" s="399"/>
      <c r="AS61" s="399"/>
      <c r="AT61" s="399"/>
      <c r="AU61" s="399"/>
      <c r="AV61" s="399"/>
      <c r="AW61" s="399"/>
      <c r="AX61" s="399"/>
      <c r="AY61" s="399"/>
      <c r="AZ61" s="399"/>
      <c r="BA61" s="399"/>
      <c r="BB61" s="399"/>
      <c r="BC61" s="399"/>
      <c r="BD61" s="399"/>
      <c r="BE61" s="399"/>
      <c r="BF61" s="399"/>
      <c r="BG61" s="399"/>
      <c r="BH61" s="399"/>
      <c r="BI61" s="399"/>
      <c r="BJ61" s="399"/>
      <c r="BK61" s="399"/>
      <c r="BL61" s="399"/>
      <c r="BM61" s="399"/>
      <c r="BN61" s="399"/>
      <c r="BO61" s="399"/>
      <c r="BP61" s="399"/>
      <c r="BQ61" s="399"/>
      <c r="BR61" s="399"/>
      <c r="BS61" s="399"/>
    </row>
    <row r="62" spans="1:71" s="437" customFormat="1" ht="21.75" customHeight="1">
      <c r="A62" s="765" t="s">
        <v>597</v>
      </c>
      <c r="B62" s="811">
        <v>469073.84000000008</v>
      </c>
      <c r="C62" s="811"/>
      <c r="D62" s="839">
        <v>0</v>
      </c>
      <c r="E62" s="839">
        <v>0</v>
      </c>
      <c r="F62" s="840">
        <v>0</v>
      </c>
      <c r="G62" s="812">
        <v>0</v>
      </c>
      <c r="H62" s="429" t="s">
        <v>4</v>
      </c>
      <c r="I62" s="399"/>
      <c r="J62" s="399"/>
      <c r="K62" s="399"/>
      <c r="L62" s="399"/>
      <c r="M62" s="399"/>
      <c r="N62" s="399"/>
      <c r="O62" s="399"/>
      <c r="P62" s="399"/>
      <c r="Q62" s="399"/>
      <c r="R62" s="399"/>
      <c r="S62" s="399"/>
      <c r="T62" s="399"/>
      <c r="U62" s="399"/>
      <c r="V62" s="399"/>
      <c r="W62" s="399"/>
      <c r="X62" s="399"/>
      <c r="Y62" s="399"/>
      <c r="Z62" s="399"/>
      <c r="AA62" s="399"/>
      <c r="AB62" s="399"/>
      <c r="AC62" s="399"/>
      <c r="AD62" s="399"/>
      <c r="AE62" s="399"/>
      <c r="AF62" s="399"/>
      <c r="AG62" s="399"/>
      <c r="AH62" s="399"/>
      <c r="AI62" s="399"/>
      <c r="AJ62" s="399"/>
      <c r="AK62" s="399"/>
      <c r="AL62" s="399"/>
      <c r="AM62" s="399"/>
      <c r="AN62" s="399"/>
      <c r="AO62" s="399"/>
      <c r="AP62" s="399"/>
      <c r="AQ62" s="399"/>
      <c r="AR62" s="399"/>
      <c r="AS62" s="399"/>
      <c r="AT62" s="399"/>
      <c r="AU62" s="399"/>
      <c r="AV62" s="399"/>
      <c r="AW62" s="399"/>
      <c r="AX62" s="399"/>
      <c r="AY62" s="399"/>
      <c r="AZ62" s="399"/>
      <c r="BA62" s="399"/>
      <c r="BB62" s="399"/>
      <c r="BC62" s="399"/>
      <c r="BD62" s="399"/>
      <c r="BE62" s="399"/>
      <c r="BF62" s="399"/>
      <c r="BG62" s="399"/>
      <c r="BH62" s="399"/>
      <c r="BI62" s="399"/>
      <c r="BJ62" s="399"/>
      <c r="BK62" s="399"/>
      <c r="BL62" s="399"/>
      <c r="BM62" s="399"/>
      <c r="BN62" s="399"/>
      <c r="BO62" s="399"/>
      <c r="BP62" s="399"/>
      <c r="BQ62" s="399"/>
      <c r="BR62" s="399"/>
      <c r="BS62" s="399"/>
    </row>
    <row r="63" spans="1:71" s="437" customFormat="1" ht="21.75" customHeight="1">
      <c r="A63" s="765" t="s">
        <v>282</v>
      </c>
      <c r="B63" s="811">
        <v>150273.45000000001</v>
      </c>
      <c r="C63" s="811"/>
      <c r="D63" s="839">
        <v>0</v>
      </c>
      <c r="E63" s="839">
        <v>0</v>
      </c>
      <c r="F63" s="840">
        <v>0</v>
      </c>
      <c r="G63" s="812">
        <v>0</v>
      </c>
      <c r="H63" s="429" t="s">
        <v>4</v>
      </c>
      <c r="I63" s="399"/>
      <c r="J63" s="399"/>
      <c r="K63" s="399"/>
      <c r="L63" s="399"/>
      <c r="M63" s="399"/>
      <c r="N63" s="399"/>
      <c r="O63" s="399"/>
      <c r="P63" s="399"/>
      <c r="Q63" s="399"/>
      <c r="R63" s="399"/>
      <c r="S63" s="399"/>
      <c r="T63" s="399"/>
      <c r="U63" s="399"/>
      <c r="V63" s="399"/>
      <c r="W63" s="399"/>
      <c r="X63" s="399"/>
      <c r="Y63" s="399"/>
      <c r="Z63" s="399"/>
      <c r="AA63" s="399"/>
      <c r="AB63" s="399"/>
      <c r="AC63" s="399"/>
      <c r="AD63" s="399"/>
      <c r="AE63" s="399"/>
      <c r="AF63" s="399"/>
      <c r="AG63" s="399"/>
      <c r="AH63" s="399"/>
      <c r="AI63" s="399"/>
      <c r="AJ63" s="399"/>
      <c r="AK63" s="399"/>
      <c r="AL63" s="399"/>
      <c r="AM63" s="399"/>
      <c r="AN63" s="399"/>
      <c r="AO63" s="399"/>
      <c r="AP63" s="399"/>
      <c r="AQ63" s="399"/>
      <c r="AR63" s="399"/>
      <c r="AS63" s="399"/>
      <c r="AT63" s="399"/>
      <c r="AU63" s="399"/>
      <c r="AV63" s="399"/>
      <c r="AW63" s="399"/>
      <c r="AX63" s="399"/>
      <c r="AY63" s="399"/>
      <c r="AZ63" s="399"/>
      <c r="BA63" s="399"/>
      <c r="BB63" s="399"/>
      <c r="BC63" s="399"/>
      <c r="BD63" s="399"/>
      <c r="BE63" s="399"/>
      <c r="BF63" s="399"/>
      <c r="BG63" s="399"/>
      <c r="BH63" s="399"/>
      <c r="BI63" s="399"/>
      <c r="BJ63" s="399"/>
      <c r="BK63" s="399"/>
      <c r="BL63" s="399"/>
      <c r="BM63" s="399"/>
      <c r="BN63" s="399"/>
      <c r="BO63" s="399"/>
      <c r="BP63" s="399"/>
      <c r="BQ63" s="399"/>
      <c r="BR63" s="399"/>
      <c r="BS63" s="399"/>
    </row>
    <row r="64" spans="1:71" s="437" customFormat="1" ht="21.75" customHeight="1">
      <c r="A64" s="765" t="s">
        <v>283</v>
      </c>
      <c r="B64" s="811">
        <v>5575796.1499999994</v>
      </c>
      <c r="C64" s="811"/>
      <c r="D64" s="839">
        <v>0</v>
      </c>
      <c r="E64" s="839">
        <v>0</v>
      </c>
      <c r="F64" s="840">
        <v>0</v>
      </c>
      <c r="G64" s="812">
        <v>0</v>
      </c>
      <c r="H64" s="429" t="s">
        <v>4</v>
      </c>
      <c r="I64" s="399"/>
      <c r="J64" s="399"/>
      <c r="K64" s="399"/>
      <c r="L64" s="399"/>
      <c r="M64" s="399"/>
      <c r="N64" s="399"/>
      <c r="O64" s="399"/>
      <c r="P64" s="399"/>
      <c r="Q64" s="399"/>
      <c r="R64" s="399"/>
      <c r="S64" s="399"/>
      <c r="T64" s="399"/>
      <c r="U64" s="399"/>
      <c r="V64" s="399"/>
      <c r="W64" s="399"/>
      <c r="X64" s="399"/>
      <c r="Y64" s="399"/>
      <c r="Z64" s="399"/>
      <c r="AA64" s="399"/>
      <c r="AB64" s="399"/>
      <c r="AC64" s="399"/>
      <c r="AD64" s="399"/>
      <c r="AE64" s="399"/>
      <c r="AF64" s="399"/>
      <c r="AG64" s="399"/>
      <c r="AH64" s="399"/>
      <c r="AI64" s="399"/>
      <c r="AJ64" s="399"/>
      <c r="AK64" s="399"/>
      <c r="AL64" s="399"/>
      <c r="AM64" s="399"/>
      <c r="AN64" s="399"/>
      <c r="AO64" s="399"/>
      <c r="AP64" s="399"/>
      <c r="AQ64" s="399"/>
      <c r="AR64" s="399"/>
      <c r="AS64" s="399"/>
      <c r="AT64" s="399"/>
      <c r="AU64" s="399"/>
      <c r="AV64" s="399"/>
      <c r="AW64" s="399"/>
      <c r="AX64" s="399"/>
      <c r="AY64" s="399"/>
      <c r="AZ64" s="399"/>
      <c r="BA64" s="399"/>
      <c r="BB64" s="399"/>
      <c r="BC64" s="399"/>
      <c r="BD64" s="399"/>
      <c r="BE64" s="399"/>
      <c r="BF64" s="399"/>
      <c r="BG64" s="399"/>
      <c r="BH64" s="399"/>
      <c r="BI64" s="399"/>
      <c r="BJ64" s="399"/>
      <c r="BK64" s="399"/>
      <c r="BL64" s="399"/>
      <c r="BM64" s="399"/>
      <c r="BN64" s="399"/>
      <c r="BO64" s="399"/>
      <c r="BP64" s="399"/>
      <c r="BQ64" s="399"/>
      <c r="BR64" s="399"/>
      <c r="BS64" s="399"/>
    </row>
    <row r="65" spans="1:73" s="437" customFormat="1" ht="21.95" customHeight="1">
      <c r="A65" s="765" t="s">
        <v>284</v>
      </c>
      <c r="B65" s="811">
        <v>14231666.82</v>
      </c>
      <c r="C65" s="811"/>
      <c r="D65" s="839">
        <v>0</v>
      </c>
      <c r="E65" s="839">
        <v>0</v>
      </c>
      <c r="F65" s="840">
        <v>0</v>
      </c>
      <c r="G65" s="812">
        <v>0</v>
      </c>
      <c r="H65" s="429" t="s">
        <v>4</v>
      </c>
      <c r="I65" s="399"/>
      <c r="J65" s="399"/>
      <c r="K65" s="399"/>
      <c r="L65" s="399"/>
      <c r="M65" s="399"/>
      <c r="N65" s="399"/>
      <c r="O65" s="399"/>
      <c r="P65" s="399"/>
      <c r="Q65" s="399"/>
      <c r="R65" s="399"/>
      <c r="S65" s="399"/>
      <c r="T65" s="399"/>
      <c r="U65" s="399"/>
      <c r="V65" s="399"/>
      <c r="W65" s="399"/>
      <c r="X65" s="399"/>
      <c r="Y65" s="399"/>
      <c r="Z65" s="399"/>
      <c r="AA65" s="399"/>
      <c r="AB65" s="399"/>
      <c r="AC65" s="399"/>
      <c r="AD65" s="399"/>
      <c r="AE65" s="399"/>
      <c r="AF65" s="399"/>
      <c r="AG65" s="399"/>
      <c r="AH65" s="399"/>
      <c r="AI65" s="399"/>
      <c r="AJ65" s="399"/>
      <c r="AK65" s="399"/>
      <c r="AL65" s="399"/>
      <c r="AM65" s="399"/>
      <c r="AN65" s="399"/>
      <c r="AO65" s="399"/>
      <c r="AP65" s="399"/>
      <c r="AQ65" s="399"/>
      <c r="AR65" s="399"/>
      <c r="AS65" s="399"/>
      <c r="AT65" s="399"/>
      <c r="AU65" s="399"/>
      <c r="AV65" s="399"/>
      <c r="AW65" s="399"/>
      <c r="AX65" s="399"/>
      <c r="AY65" s="399"/>
      <c r="AZ65" s="399"/>
      <c r="BA65" s="399"/>
      <c r="BB65" s="399"/>
      <c r="BC65" s="399"/>
      <c r="BD65" s="399"/>
      <c r="BE65" s="399"/>
      <c r="BF65" s="399"/>
      <c r="BG65" s="399"/>
      <c r="BH65" s="399"/>
      <c r="BI65" s="399"/>
      <c r="BJ65" s="399"/>
      <c r="BK65" s="399"/>
      <c r="BL65" s="399"/>
      <c r="BM65" s="399"/>
      <c r="BN65" s="399"/>
      <c r="BO65" s="399"/>
      <c r="BP65" s="399"/>
      <c r="BQ65" s="399"/>
      <c r="BR65" s="399"/>
      <c r="BS65" s="399"/>
    </row>
    <row r="66" spans="1:73" s="437" customFormat="1" ht="21.95" customHeight="1">
      <c r="A66" s="765" t="s">
        <v>285</v>
      </c>
      <c r="B66" s="811">
        <v>12435188.949999999</v>
      </c>
      <c r="C66" s="811"/>
      <c r="D66" s="839">
        <v>0</v>
      </c>
      <c r="E66" s="839">
        <v>0</v>
      </c>
      <c r="F66" s="840">
        <v>0</v>
      </c>
      <c r="G66" s="812">
        <v>0</v>
      </c>
      <c r="H66" s="429" t="s">
        <v>4</v>
      </c>
      <c r="I66" s="399"/>
      <c r="J66" s="399"/>
      <c r="K66" s="399"/>
      <c r="L66" s="399"/>
      <c r="M66" s="399"/>
      <c r="N66" s="399"/>
      <c r="O66" s="399"/>
      <c r="P66" s="399"/>
      <c r="Q66" s="399"/>
      <c r="R66" s="399"/>
      <c r="S66" s="399"/>
      <c r="T66" s="399"/>
      <c r="U66" s="399"/>
      <c r="V66" s="399"/>
      <c r="W66" s="399"/>
      <c r="X66" s="399"/>
      <c r="Y66" s="399"/>
      <c r="Z66" s="399"/>
      <c r="AA66" s="399"/>
      <c r="AB66" s="399"/>
      <c r="AC66" s="399"/>
      <c r="AD66" s="399"/>
      <c r="AE66" s="399"/>
      <c r="AF66" s="399"/>
      <c r="AG66" s="399"/>
      <c r="AH66" s="399"/>
      <c r="AI66" s="399"/>
      <c r="AJ66" s="399"/>
      <c r="AK66" s="399"/>
      <c r="AL66" s="399"/>
      <c r="AM66" s="399"/>
      <c r="AN66" s="399"/>
      <c r="AO66" s="399"/>
      <c r="AP66" s="399"/>
      <c r="AQ66" s="399"/>
      <c r="AR66" s="399"/>
      <c r="AS66" s="399"/>
      <c r="AT66" s="399"/>
      <c r="AU66" s="399"/>
      <c r="AV66" s="399"/>
      <c r="AW66" s="399"/>
      <c r="AX66" s="399"/>
      <c r="AY66" s="399"/>
      <c r="AZ66" s="399"/>
      <c r="BA66" s="399"/>
      <c r="BB66" s="399"/>
      <c r="BC66" s="399"/>
      <c r="BD66" s="399"/>
      <c r="BE66" s="399"/>
      <c r="BF66" s="399"/>
      <c r="BG66" s="399"/>
      <c r="BH66" s="399"/>
      <c r="BI66" s="399"/>
      <c r="BJ66" s="399"/>
      <c r="BK66" s="399"/>
      <c r="BL66" s="399"/>
      <c r="BM66" s="399"/>
      <c r="BN66" s="399"/>
      <c r="BO66" s="399"/>
      <c r="BP66" s="399"/>
      <c r="BQ66" s="399"/>
      <c r="BR66" s="399"/>
      <c r="BS66" s="399"/>
    </row>
    <row r="67" spans="1:73" s="437" customFormat="1" ht="21.95" customHeight="1">
      <c r="A67" s="765" t="s">
        <v>286</v>
      </c>
      <c r="B67" s="811">
        <v>117217.07999999999</v>
      </c>
      <c r="C67" s="811"/>
      <c r="D67" s="839">
        <v>0</v>
      </c>
      <c r="E67" s="839">
        <v>0</v>
      </c>
      <c r="F67" s="840">
        <v>0</v>
      </c>
      <c r="G67" s="812">
        <v>0</v>
      </c>
      <c r="H67" s="429" t="s">
        <v>4</v>
      </c>
      <c r="I67" s="399"/>
      <c r="J67" s="399"/>
      <c r="K67" s="399"/>
      <c r="L67" s="399"/>
      <c r="M67" s="399"/>
      <c r="N67" s="399"/>
      <c r="O67" s="399"/>
      <c r="P67" s="399"/>
      <c r="Q67" s="399"/>
      <c r="R67" s="399"/>
      <c r="S67" s="399"/>
      <c r="T67" s="399"/>
      <c r="U67" s="399"/>
      <c r="V67" s="399"/>
      <c r="W67" s="399"/>
      <c r="X67" s="399"/>
      <c r="Y67" s="399"/>
      <c r="Z67" s="399"/>
      <c r="AA67" s="399"/>
      <c r="AB67" s="399"/>
      <c r="AC67" s="399"/>
      <c r="AD67" s="399"/>
      <c r="AE67" s="399"/>
      <c r="AF67" s="399"/>
      <c r="AG67" s="399"/>
      <c r="AH67" s="399"/>
      <c r="AI67" s="399"/>
      <c r="AJ67" s="399"/>
      <c r="AK67" s="399"/>
      <c r="AL67" s="399"/>
      <c r="AM67" s="399"/>
      <c r="AN67" s="399"/>
      <c r="AO67" s="399"/>
      <c r="AP67" s="399"/>
      <c r="AQ67" s="399"/>
      <c r="AR67" s="399"/>
      <c r="AS67" s="399"/>
      <c r="AT67" s="399"/>
      <c r="AU67" s="399"/>
      <c r="AV67" s="399"/>
      <c r="AW67" s="399"/>
      <c r="AX67" s="399"/>
      <c r="AY67" s="399"/>
      <c r="AZ67" s="399"/>
      <c r="BA67" s="399"/>
      <c r="BB67" s="399"/>
      <c r="BC67" s="399"/>
      <c r="BD67" s="399"/>
      <c r="BE67" s="399"/>
      <c r="BF67" s="399"/>
      <c r="BG67" s="399"/>
      <c r="BH67" s="399"/>
      <c r="BI67" s="399"/>
      <c r="BJ67" s="399"/>
      <c r="BK67" s="399"/>
      <c r="BL67" s="399"/>
      <c r="BM67" s="399"/>
      <c r="BN67" s="399"/>
      <c r="BO67" s="399"/>
      <c r="BP67" s="399"/>
      <c r="BQ67" s="399"/>
      <c r="BR67" s="399"/>
      <c r="BS67" s="399"/>
    </row>
    <row r="68" spans="1:73" s="437" customFormat="1" ht="21.95" customHeight="1">
      <c r="A68" s="765" t="s">
        <v>287</v>
      </c>
      <c r="B68" s="811">
        <v>404307.4</v>
      </c>
      <c r="C68" s="811"/>
      <c r="D68" s="839">
        <v>0</v>
      </c>
      <c r="E68" s="839">
        <v>0</v>
      </c>
      <c r="F68" s="840">
        <v>0</v>
      </c>
      <c r="G68" s="812">
        <v>0</v>
      </c>
      <c r="H68" s="429" t="s">
        <v>4</v>
      </c>
      <c r="I68" s="399"/>
      <c r="J68" s="399"/>
      <c r="K68" s="399"/>
      <c r="L68" s="399"/>
      <c r="M68" s="399"/>
      <c r="N68" s="399"/>
      <c r="O68" s="399"/>
      <c r="P68" s="399"/>
      <c r="Q68" s="399"/>
      <c r="R68" s="399"/>
      <c r="S68" s="399"/>
      <c r="T68" s="399"/>
      <c r="U68" s="399"/>
      <c r="V68" s="399"/>
      <c r="W68" s="399"/>
      <c r="X68" s="399"/>
      <c r="Y68" s="399"/>
      <c r="Z68" s="399"/>
      <c r="AA68" s="399"/>
      <c r="AB68" s="399"/>
      <c r="AC68" s="399"/>
      <c r="AD68" s="399"/>
      <c r="AE68" s="399"/>
      <c r="AF68" s="399"/>
      <c r="AG68" s="399"/>
      <c r="AH68" s="399"/>
      <c r="AI68" s="399"/>
      <c r="AJ68" s="399"/>
      <c r="AK68" s="399"/>
      <c r="AL68" s="399"/>
      <c r="AM68" s="399"/>
      <c r="AN68" s="399"/>
      <c r="AO68" s="399"/>
      <c r="AP68" s="399"/>
      <c r="AQ68" s="399"/>
      <c r="AR68" s="399"/>
      <c r="AS68" s="399"/>
      <c r="AT68" s="399"/>
      <c r="AU68" s="399"/>
      <c r="AV68" s="399"/>
      <c r="AW68" s="399"/>
      <c r="AX68" s="399"/>
      <c r="AY68" s="399"/>
      <c r="AZ68" s="399"/>
      <c r="BA68" s="399"/>
      <c r="BB68" s="399"/>
      <c r="BC68" s="399"/>
      <c r="BD68" s="399"/>
      <c r="BE68" s="399"/>
      <c r="BF68" s="399"/>
      <c r="BG68" s="399"/>
      <c r="BH68" s="399"/>
      <c r="BI68" s="399"/>
      <c r="BJ68" s="399"/>
      <c r="BK68" s="399"/>
      <c r="BL68" s="399"/>
      <c r="BM68" s="399"/>
      <c r="BN68" s="399"/>
      <c r="BO68" s="399"/>
      <c r="BP68" s="399"/>
      <c r="BQ68" s="399"/>
      <c r="BR68" s="399"/>
      <c r="BS68" s="399"/>
    </row>
    <row r="69" spans="1:73" s="437" customFormat="1" ht="21.95" customHeight="1">
      <c r="A69" s="765" t="s">
        <v>288</v>
      </c>
      <c r="B69" s="811">
        <v>455327.32999999996</v>
      </c>
      <c r="C69" s="811"/>
      <c r="D69" s="839">
        <v>0</v>
      </c>
      <c r="E69" s="839">
        <v>0</v>
      </c>
      <c r="F69" s="840">
        <v>0</v>
      </c>
      <c r="G69" s="812">
        <v>0</v>
      </c>
      <c r="H69" s="429" t="s">
        <v>4</v>
      </c>
      <c r="I69" s="399"/>
      <c r="J69" s="399"/>
      <c r="K69" s="399"/>
      <c r="L69" s="399"/>
      <c r="M69" s="399"/>
      <c r="N69" s="399"/>
      <c r="O69" s="399"/>
      <c r="P69" s="399"/>
      <c r="Q69" s="399"/>
      <c r="R69" s="399"/>
      <c r="S69" s="399"/>
      <c r="T69" s="399"/>
      <c r="U69" s="399"/>
      <c r="V69" s="399"/>
      <c r="W69" s="399"/>
      <c r="X69" s="399"/>
      <c r="Y69" s="399"/>
      <c r="Z69" s="399"/>
      <c r="AA69" s="399"/>
      <c r="AB69" s="399"/>
      <c r="AC69" s="399"/>
      <c r="AD69" s="399"/>
      <c r="AE69" s="399"/>
      <c r="AF69" s="399"/>
      <c r="AG69" s="399"/>
      <c r="AH69" s="399"/>
      <c r="AI69" s="399"/>
      <c r="AJ69" s="399"/>
      <c r="AK69" s="399"/>
      <c r="AL69" s="399"/>
      <c r="AM69" s="399"/>
      <c r="AN69" s="399"/>
      <c r="AO69" s="399"/>
      <c r="AP69" s="399"/>
      <c r="AQ69" s="399"/>
      <c r="AR69" s="399"/>
      <c r="AS69" s="399"/>
      <c r="AT69" s="399"/>
      <c r="AU69" s="399"/>
      <c r="AV69" s="399"/>
      <c r="AW69" s="399"/>
      <c r="AX69" s="399"/>
      <c r="AY69" s="399"/>
      <c r="AZ69" s="399"/>
      <c r="BA69" s="399"/>
      <c r="BB69" s="399"/>
      <c r="BC69" s="399"/>
      <c r="BD69" s="399"/>
      <c r="BE69" s="399"/>
      <c r="BF69" s="399"/>
      <c r="BG69" s="399"/>
      <c r="BH69" s="399"/>
      <c r="BI69" s="399"/>
      <c r="BJ69" s="399"/>
      <c r="BK69" s="399"/>
      <c r="BL69" s="399"/>
      <c r="BM69" s="399"/>
      <c r="BN69" s="399"/>
      <c r="BO69" s="399"/>
      <c r="BP69" s="399"/>
      <c r="BQ69" s="399"/>
      <c r="BR69" s="399"/>
      <c r="BS69" s="399"/>
    </row>
    <row r="70" spans="1:73" s="437" customFormat="1" ht="21.95" customHeight="1">
      <c r="A70" s="925" t="s">
        <v>289</v>
      </c>
      <c r="B70" s="811">
        <v>999737.37999999989</v>
      </c>
      <c r="C70" s="811"/>
      <c r="D70" s="839">
        <v>0</v>
      </c>
      <c r="E70" s="839">
        <v>0</v>
      </c>
      <c r="F70" s="840">
        <v>0</v>
      </c>
      <c r="G70" s="812">
        <v>0</v>
      </c>
      <c r="H70" s="429" t="s">
        <v>4</v>
      </c>
      <c r="I70" s="399"/>
      <c r="J70" s="399"/>
      <c r="K70" s="399"/>
      <c r="L70" s="399"/>
      <c r="M70" s="399"/>
      <c r="N70" s="399"/>
      <c r="O70" s="399"/>
      <c r="P70" s="399"/>
      <c r="Q70" s="399"/>
      <c r="R70" s="399"/>
      <c r="S70" s="399"/>
      <c r="T70" s="399"/>
      <c r="U70" s="399"/>
      <c r="V70" s="399"/>
      <c r="W70" s="399"/>
      <c r="X70" s="399"/>
      <c r="Y70" s="399"/>
      <c r="Z70" s="399"/>
      <c r="AA70" s="399"/>
      <c r="AB70" s="399"/>
      <c r="AC70" s="399"/>
      <c r="AD70" s="399"/>
      <c r="AE70" s="399"/>
      <c r="AF70" s="399"/>
      <c r="AG70" s="399"/>
      <c r="AH70" s="399"/>
      <c r="AI70" s="399"/>
      <c r="AJ70" s="399"/>
      <c r="AK70" s="399"/>
      <c r="AL70" s="399"/>
      <c r="AM70" s="399"/>
      <c r="AN70" s="399"/>
      <c r="AO70" s="399"/>
      <c r="AP70" s="399"/>
      <c r="AQ70" s="399"/>
      <c r="AR70" s="399"/>
      <c r="AS70" s="399"/>
      <c r="AT70" s="399"/>
      <c r="AU70" s="399"/>
      <c r="AV70" s="399"/>
      <c r="AW70" s="399"/>
      <c r="AX70" s="399"/>
      <c r="AY70" s="399"/>
      <c r="AZ70" s="399"/>
      <c r="BA70" s="399"/>
      <c r="BB70" s="399"/>
      <c r="BC70" s="399"/>
      <c r="BD70" s="399"/>
      <c r="BE70" s="399"/>
      <c r="BF70" s="399"/>
      <c r="BG70" s="399"/>
      <c r="BH70" s="399"/>
      <c r="BI70" s="399"/>
      <c r="BJ70" s="399"/>
      <c r="BK70" s="399"/>
      <c r="BL70" s="399"/>
      <c r="BM70" s="399"/>
      <c r="BN70" s="399"/>
      <c r="BO70" s="399"/>
      <c r="BP70" s="399"/>
      <c r="BQ70" s="399"/>
      <c r="BR70" s="399"/>
      <c r="BS70" s="399"/>
    </row>
    <row r="71" spans="1:73" s="437" customFormat="1" ht="21.95" customHeight="1">
      <c r="A71" s="925" t="s">
        <v>290</v>
      </c>
      <c r="B71" s="811">
        <v>311150.15999999997</v>
      </c>
      <c r="C71" s="811"/>
      <c r="D71" s="839">
        <v>0</v>
      </c>
      <c r="E71" s="839">
        <v>0</v>
      </c>
      <c r="F71" s="840">
        <v>0</v>
      </c>
      <c r="G71" s="812">
        <v>0</v>
      </c>
      <c r="H71" s="429" t="s">
        <v>4</v>
      </c>
      <c r="I71" s="399"/>
      <c r="J71" s="399"/>
      <c r="K71" s="399"/>
      <c r="L71" s="399"/>
      <c r="M71" s="399"/>
      <c r="N71" s="399"/>
      <c r="O71" s="399"/>
      <c r="P71" s="399"/>
      <c r="Q71" s="399"/>
      <c r="R71" s="399"/>
      <c r="S71" s="399"/>
      <c r="T71" s="399"/>
      <c r="U71" s="399"/>
      <c r="V71" s="399"/>
      <c r="W71" s="399"/>
      <c r="X71" s="399"/>
      <c r="Y71" s="399"/>
      <c r="Z71" s="399"/>
      <c r="AA71" s="399"/>
      <c r="AB71" s="399"/>
      <c r="AC71" s="399"/>
      <c r="AD71" s="399"/>
      <c r="AE71" s="399"/>
      <c r="AF71" s="399"/>
      <c r="AG71" s="399"/>
      <c r="AH71" s="399"/>
      <c r="AI71" s="399"/>
      <c r="AJ71" s="399"/>
      <c r="AK71" s="399"/>
      <c r="AL71" s="399"/>
      <c r="AM71" s="399"/>
      <c r="AN71" s="399"/>
      <c r="AO71" s="399"/>
      <c r="AP71" s="399"/>
      <c r="AQ71" s="399"/>
      <c r="AR71" s="399"/>
      <c r="AS71" s="399"/>
      <c r="AT71" s="399"/>
      <c r="AU71" s="399"/>
      <c r="AV71" s="399"/>
      <c r="AW71" s="399"/>
      <c r="AX71" s="399"/>
      <c r="AY71" s="399"/>
      <c r="AZ71" s="399"/>
      <c r="BA71" s="399"/>
      <c r="BB71" s="399"/>
      <c r="BC71" s="399"/>
      <c r="BD71" s="399"/>
      <c r="BE71" s="399"/>
      <c r="BF71" s="399"/>
      <c r="BG71" s="399"/>
      <c r="BH71" s="399"/>
      <c r="BI71" s="399"/>
      <c r="BJ71" s="399"/>
      <c r="BK71" s="399"/>
      <c r="BL71" s="399"/>
      <c r="BM71" s="399"/>
      <c r="BN71" s="399"/>
      <c r="BO71" s="399"/>
      <c r="BP71" s="399"/>
      <c r="BQ71" s="399"/>
      <c r="BR71" s="399"/>
      <c r="BS71" s="399"/>
    </row>
    <row r="72" spans="1:73" s="437" customFormat="1" ht="21.95" customHeight="1">
      <c r="A72" s="925" t="s">
        <v>291</v>
      </c>
      <c r="B72" s="811">
        <v>1465586.3899999997</v>
      </c>
      <c r="C72" s="811"/>
      <c r="D72" s="839">
        <v>0</v>
      </c>
      <c r="E72" s="839">
        <v>0</v>
      </c>
      <c r="F72" s="840">
        <v>0</v>
      </c>
      <c r="G72" s="812">
        <v>0</v>
      </c>
      <c r="H72" s="429" t="s">
        <v>4</v>
      </c>
      <c r="I72" s="399"/>
      <c r="J72" s="399"/>
      <c r="K72" s="399"/>
      <c r="L72" s="399"/>
      <c r="M72" s="399"/>
      <c r="N72" s="399"/>
      <c r="O72" s="399"/>
      <c r="P72" s="399"/>
      <c r="Q72" s="399"/>
      <c r="R72" s="399"/>
      <c r="S72" s="399"/>
      <c r="T72" s="399"/>
      <c r="U72" s="399"/>
      <c r="V72" s="399"/>
      <c r="W72" s="399"/>
      <c r="X72" s="399"/>
      <c r="Y72" s="399"/>
      <c r="Z72" s="399"/>
      <c r="AA72" s="399"/>
      <c r="AB72" s="399"/>
      <c r="AC72" s="399"/>
      <c r="AD72" s="399"/>
      <c r="AE72" s="399"/>
      <c r="AF72" s="399"/>
      <c r="AG72" s="399"/>
      <c r="AH72" s="399"/>
      <c r="AI72" s="399"/>
      <c r="AJ72" s="399"/>
      <c r="AK72" s="399"/>
      <c r="AL72" s="399"/>
      <c r="AM72" s="399"/>
      <c r="AN72" s="399"/>
      <c r="AO72" s="399"/>
      <c r="AP72" s="399"/>
      <c r="AQ72" s="399"/>
      <c r="AR72" s="399"/>
      <c r="AS72" s="399"/>
      <c r="AT72" s="399"/>
      <c r="AU72" s="399"/>
      <c r="AV72" s="399"/>
      <c r="AW72" s="399"/>
      <c r="AX72" s="399"/>
      <c r="AY72" s="399"/>
      <c r="AZ72" s="399"/>
      <c r="BA72" s="399"/>
      <c r="BB72" s="399"/>
      <c r="BC72" s="399"/>
      <c r="BD72" s="399"/>
      <c r="BE72" s="399"/>
      <c r="BF72" s="399"/>
      <c r="BG72" s="399"/>
      <c r="BH72" s="399"/>
      <c r="BI72" s="399"/>
      <c r="BJ72" s="399"/>
      <c r="BK72" s="399"/>
      <c r="BL72" s="399"/>
      <c r="BM72" s="399"/>
      <c r="BN72" s="399"/>
      <c r="BO72" s="399"/>
      <c r="BP72" s="399"/>
      <c r="BQ72" s="399"/>
      <c r="BR72" s="399"/>
      <c r="BS72" s="399"/>
    </row>
    <row r="73" spans="1:73" s="437" customFormat="1" ht="21.95" customHeight="1">
      <c r="A73" s="925" t="s">
        <v>292</v>
      </c>
      <c r="B73" s="811">
        <v>4603644.37</v>
      </c>
      <c r="C73" s="811"/>
      <c r="D73" s="839">
        <v>0</v>
      </c>
      <c r="E73" s="839">
        <v>0</v>
      </c>
      <c r="F73" s="840">
        <v>0</v>
      </c>
      <c r="G73" s="812">
        <v>0</v>
      </c>
      <c r="H73" s="429" t="s">
        <v>4</v>
      </c>
      <c r="I73" s="399"/>
      <c r="J73" s="399"/>
      <c r="K73" s="399"/>
      <c r="L73" s="399"/>
      <c r="M73" s="399"/>
      <c r="N73" s="399"/>
      <c r="O73" s="399"/>
      <c r="P73" s="399"/>
      <c r="Q73" s="399"/>
      <c r="R73" s="399"/>
      <c r="S73" s="399"/>
      <c r="T73" s="399"/>
      <c r="U73" s="399"/>
      <c r="V73" s="399"/>
      <c r="W73" s="399"/>
      <c r="X73" s="399"/>
      <c r="Y73" s="399"/>
      <c r="Z73" s="399"/>
      <c r="AA73" s="399"/>
      <c r="AB73" s="399"/>
      <c r="AC73" s="399"/>
      <c r="AD73" s="399"/>
      <c r="AE73" s="399"/>
      <c r="AF73" s="399"/>
      <c r="AG73" s="399"/>
      <c r="AH73" s="399"/>
      <c r="AI73" s="399"/>
      <c r="AJ73" s="399"/>
      <c r="AK73" s="399"/>
      <c r="AL73" s="399"/>
      <c r="AM73" s="399"/>
      <c r="AN73" s="399"/>
      <c r="AO73" s="399"/>
      <c r="AP73" s="399"/>
      <c r="AQ73" s="399"/>
      <c r="AR73" s="399"/>
      <c r="AS73" s="399"/>
      <c r="AT73" s="399"/>
      <c r="AU73" s="399"/>
      <c r="AV73" s="399"/>
      <c r="AW73" s="399"/>
      <c r="AX73" s="399"/>
      <c r="AY73" s="399"/>
      <c r="AZ73" s="399"/>
      <c r="BA73" s="399"/>
      <c r="BB73" s="399"/>
      <c r="BC73" s="399"/>
      <c r="BD73" s="399"/>
      <c r="BE73" s="399"/>
      <c r="BF73" s="399"/>
      <c r="BG73" s="399"/>
      <c r="BH73" s="399"/>
      <c r="BI73" s="399"/>
      <c r="BJ73" s="399"/>
      <c r="BK73" s="399"/>
      <c r="BL73" s="399"/>
      <c r="BM73" s="399"/>
      <c r="BN73" s="399"/>
      <c r="BO73" s="399"/>
      <c r="BP73" s="399"/>
      <c r="BQ73" s="399"/>
      <c r="BR73" s="399"/>
      <c r="BS73" s="399"/>
    </row>
    <row r="74" spans="1:73" s="437" customFormat="1" ht="21.95" customHeight="1">
      <c r="A74" s="925" t="s">
        <v>293</v>
      </c>
      <c r="B74" s="811">
        <v>160202.82</v>
      </c>
      <c r="C74" s="811"/>
      <c r="D74" s="839">
        <v>0</v>
      </c>
      <c r="E74" s="839">
        <v>0</v>
      </c>
      <c r="F74" s="840">
        <v>0</v>
      </c>
      <c r="G74" s="812">
        <v>0</v>
      </c>
      <c r="H74" s="429" t="s">
        <v>4</v>
      </c>
      <c r="I74" s="399"/>
      <c r="J74" s="399"/>
      <c r="K74" s="399"/>
      <c r="L74" s="399"/>
      <c r="M74" s="399"/>
      <c r="N74" s="399"/>
      <c r="O74" s="399"/>
      <c r="P74" s="399"/>
      <c r="Q74" s="399"/>
      <c r="R74" s="399"/>
      <c r="S74" s="399"/>
      <c r="T74" s="399"/>
      <c r="U74" s="399"/>
      <c r="V74" s="399"/>
      <c r="W74" s="399"/>
      <c r="X74" s="399"/>
      <c r="Y74" s="399"/>
      <c r="Z74" s="399"/>
      <c r="AA74" s="399"/>
      <c r="AB74" s="399"/>
      <c r="AC74" s="399"/>
      <c r="AD74" s="399"/>
      <c r="AE74" s="399"/>
      <c r="AF74" s="399"/>
      <c r="AG74" s="399"/>
      <c r="AH74" s="399"/>
      <c r="AI74" s="399"/>
      <c r="AJ74" s="399"/>
      <c r="AK74" s="399"/>
      <c r="AL74" s="399"/>
      <c r="AM74" s="399"/>
      <c r="AN74" s="399"/>
      <c r="AO74" s="399"/>
      <c r="AP74" s="399"/>
      <c r="AQ74" s="399"/>
      <c r="AR74" s="399"/>
      <c r="AS74" s="399"/>
      <c r="AT74" s="399"/>
      <c r="AU74" s="399"/>
      <c r="AV74" s="399"/>
      <c r="AW74" s="399"/>
      <c r="AX74" s="399"/>
      <c r="AY74" s="399"/>
      <c r="AZ74" s="399"/>
      <c r="BA74" s="399"/>
      <c r="BB74" s="399"/>
      <c r="BC74" s="399"/>
      <c r="BD74" s="399"/>
      <c r="BE74" s="399"/>
      <c r="BF74" s="399"/>
      <c r="BG74" s="399"/>
      <c r="BH74" s="399"/>
      <c r="BI74" s="399"/>
      <c r="BJ74" s="399"/>
      <c r="BK74" s="399"/>
      <c r="BL74" s="399"/>
      <c r="BM74" s="399"/>
      <c r="BN74" s="399"/>
      <c r="BO74" s="399"/>
      <c r="BP74" s="399"/>
      <c r="BQ74" s="399"/>
      <c r="BR74" s="399"/>
      <c r="BS74" s="399"/>
    </row>
    <row r="75" spans="1:73" s="437" customFormat="1" ht="21.95" hidden="1" customHeight="1">
      <c r="A75" s="765" t="s">
        <v>294</v>
      </c>
      <c r="B75" s="811">
        <v>0</v>
      </c>
      <c r="C75" s="811"/>
      <c r="D75" s="839">
        <v>0</v>
      </c>
      <c r="E75" s="839">
        <v>0</v>
      </c>
      <c r="F75" s="840">
        <v>0</v>
      </c>
      <c r="G75" s="812">
        <v>0</v>
      </c>
      <c r="H75" s="429"/>
      <c r="I75" s="399"/>
      <c r="J75" s="399"/>
      <c r="K75" s="399"/>
      <c r="L75" s="399"/>
      <c r="M75" s="399"/>
      <c r="N75" s="399"/>
      <c r="O75" s="399"/>
      <c r="P75" s="399"/>
      <c r="Q75" s="399"/>
      <c r="R75" s="399"/>
      <c r="S75" s="399"/>
      <c r="T75" s="399"/>
      <c r="U75" s="399"/>
      <c r="V75" s="399"/>
      <c r="W75" s="399"/>
      <c r="X75" s="399"/>
      <c r="Y75" s="399"/>
      <c r="Z75" s="399"/>
      <c r="AA75" s="399"/>
      <c r="AB75" s="399"/>
      <c r="AC75" s="399"/>
      <c r="AD75" s="399"/>
      <c r="AE75" s="399"/>
      <c r="AF75" s="399"/>
      <c r="AG75" s="399"/>
      <c r="AH75" s="399"/>
      <c r="AI75" s="399"/>
      <c r="AJ75" s="399"/>
      <c r="AK75" s="399"/>
      <c r="AL75" s="399"/>
      <c r="AM75" s="399"/>
      <c r="AN75" s="399"/>
      <c r="AO75" s="399"/>
      <c r="AP75" s="399"/>
      <c r="AQ75" s="399"/>
      <c r="AR75" s="399"/>
      <c r="AS75" s="399"/>
      <c r="AT75" s="399"/>
      <c r="AU75" s="399"/>
      <c r="AV75" s="399"/>
      <c r="AW75" s="399"/>
      <c r="AX75" s="399"/>
      <c r="AY75" s="399"/>
      <c r="AZ75" s="399"/>
      <c r="BA75" s="399"/>
      <c r="BB75" s="399"/>
      <c r="BC75" s="399"/>
      <c r="BD75" s="399"/>
      <c r="BE75" s="399"/>
      <c r="BF75" s="399"/>
      <c r="BG75" s="399"/>
      <c r="BH75" s="399"/>
      <c r="BI75" s="399"/>
      <c r="BJ75" s="399"/>
      <c r="BK75" s="399"/>
      <c r="BL75" s="399"/>
      <c r="BM75" s="399"/>
      <c r="BN75" s="399"/>
      <c r="BO75" s="399"/>
      <c r="BP75" s="399"/>
      <c r="BQ75" s="399"/>
      <c r="BR75" s="399"/>
      <c r="BS75" s="399"/>
    </row>
    <row r="76" spans="1:73" s="437" customFormat="1" ht="21.95" customHeight="1">
      <c r="A76" s="765" t="s">
        <v>295</v>
      </c>
      <c r="B76" s="811">
        <v>570795.58000000007</v>
      </c>
      <c r="C76" s="811"/>
      <c r="D76" s="839">
        <v>0</v>
      </c>
      <c r="E76" s="839">
        <v>0</v>
      </c>
      <c r="F76" s="840">
        <v>0</v>
      </c>
      <c r="G76" s="812">
        <v>0</v>
      </c>
      <c r="H76" s="429" t="s">
        <v>4</v>
      </c>
      <c r="I76" s="399"/>
      <c r="J76" s="399"/>
      <c r="K76" s="399"/>
      <c r="L76" s="399"/>
      <c r="M76" s="399"/>
      <c r="N76" s="399"/>
      <c r="O76" s="399"/>
      <c r="P76" s="399"/>
      <c r="Q76" s="399"/>
      <c r="R76" s="399"/>
      <c r="S76" s="399"/>
      <c r="T76" s="399"/>
      <c r="U76" s="399"/>
      <c r="V76" s="399"/>
      <c r="W76" s="399"/>
      <c r="X76" s="399"/>
      <c r="Y76" s="399"/>
      <c r="Z76" s="399"/>
      <c r="AA76" s="399"/>
      <c r="AB76" s="399"/>
      <c r="AC76" s="399"/>
      <c r="AD76" s="399"/>
      <c r="AE76" s="399"/>
      <c r="AF76" s="399"/>
      <c r="AG76" s="399"/>
      <c r="AH76" s="399"/>
      <c r="AI76" s="399"/>
      <c r="AJ76" s="399"/>
      <c r="AK76" s="399"/>
      <c r="AL76" s="399"/>
      <c r="AM76" s="399"/>
      <c r="AN76" s="399"/>
      <c r="AO76" s="399"/>
      <c r="AP76" s="399"/>
      <c r="AQ76" s="399"/>
      <c r="AR76" s="399"/>
      <c r="AS76" s="399"/>
      <c r="AT76" s="399"/>
      <c r="AU76" s="399"/>
      <c r="AV76" s="399"/>
      <c r="AW76" s="399"/>
      <c r="AX76" s="399"/>
      <c r="AY76" s="399"/>
      <c r="AZ76" s="399"/>
      <c r="BA76" s="399"/>
      <c r="BB76" s="399"/>
      <c r="BC76" s="399"/>
      <c r="BD76" s="399"/>
      <c r="BE76" s="399"/>
      <c r="BF76" s="399"/>
      <c r="BG76" s="399"/>
      <c r="BH76" s="399"/>
      <c r="BI76" s="399"/>
      <c r="BJ76" s="399"/>
      <c r="BK76" s="399"/>
      <c r="BL76" s="399"/>
      <c r="BM76" s="399"/>
      <c r="BN76" s="399"/>
      <c r="BO76" s="399"/>
      <c r="BP76" s="399"/>
      <c r="BQ76" s="399"/>
      <c r="BR76" s="399"/>
      <c r="BS76" s="399"/>
    </row>
    <row r="77" spans="1:73" s="437" customFormat="1" ht="21.95" customHeight="1">
      <c r="A77" s="767" t="s">
        <v>296</v>
      </c>
      <c r="B77" s="811">
        <v>545283.69999999995</v>
      </c>
      <c r="C77" s="811"/>
      <c r="D77" s="839">
        <v>0</v>
      </c>
      <c r="E77" s="839">
        <v>0</v>
      </c>
      <c r="F77" s="840">
        <v>0</v>
      </c>
      <c r="G77" s="812">
        <v>0</v>
      </c>
      <c r="H77" s="429" t="s">
        <v>4</v>
      </c>
      <c r="I77" s="766"/>
      <c r="J77" s="399"/>
      <c r="K77" s="399"/>
      <c r="L77" s="399"/>
      <c r="M77" s="399"/>
      <c r="N77" s="399"/>
      <c r="O77" s="399"/>
      <c r="P77" s="399"/>
      <c r="Q77" s="399"/>
      <c r="R77" s="399"/>
      <c r="S77" s="399"/>
      <c r="T77" s="399"/>
      <c r="U77" s="399"/>
      <c r="V77" s="399"/>
      <c r="W77" s="399"/>
      <c r="X77" s="399"/>
      <c r="Y77" s="399"/>
      <c r="Z77" s="399"/>
      <c r="AA77" s="399"/>
      <c r="AB77" s="399"/>
      <c r="AC77" s="399"/>
      <c r="AD77" s="399"/>
      <c r="AE77" s="399"/>
      <c r="AF77" s="399"/>
      <c r="AG77" s="399"/>
      <c r="AH77" s="399"/>
      <c r="AI77" s="399"/>
      <c r="AJ77" s="399"/>
      <c r="AK77" s="399"/>
      <c r="AL77" s="399"/>
      <c r="AM77" s="399"/>
      <c r="AN77" s="399"/>
      <c r="AO77" s="399"/>
      <c r="AP77" s="399"/>
      <c r="AQ77" s="399"/>
      <c r="AR77" s="399"/>
      <c r="AS77" s="399"/>
      <c r="AT77" s="399"/>
      <c r="AU77" s="399"/>
      <c r="AV77" s="399"/>
      <c r="AW77" s="399"/>
      <c r="AX77" s="399"/>
      <c r="AY77" s="399"/>
      <c r="AZ77" s="399"/>
      <c r="BA77" s="399"/>
      <c r="BB77" s="399"/>
      <c r="BC77" s="399"/>
      <c r="BD77" s="399"/>
      <c r="BE77" s="399"/>
      <c r="BF77" s="399"/>
      <c r="BG77" s="399"/>
      <c r="BH77" s="399"/>
      <c r="BI77" s="399"/>
      <c r="BJ77" s="399"/>
      <c r="BK77" s="399"/>
      <c r="BL77" s="399"/>
      <c r="BM77" s="399"/>
      <c r="BN77" s="399"/>
      <c r="BO77" s="399"/>
      <c r="BP77" s="399"/>
      <c r="BQ77" s="399"/>
      <c r="BR77" s="399"/>
      <c r="BS77" s="399"/>
      <c r="BT77" s="399"/>
      <c r="BU77" s="399"/>
    </row>
    <row r="78" spans="1:73" s="437" customFormat="1" ht="21.95" customHeight="1">
      <c r="A78" s="765" t="s">
        <v>297</v>
      </c>
      <c r="B78" s="811">
        <v>69810.460000000006</v>
      </c>
      <c r="C78" s="811"/>
      <c r="D78" s="839">
        <v>0</v>
      </c>
      <c r="E78" s="839">
        <v>0</v>
      </c>
      <c r="F78" s="840">
        <v>0</v>
      </c>
      <c r="G78" s="812">
        <v>0</v>
      </c>
      <c r="H78" s="429"/>
      <c r="I78" s="766"/>
      <c r="J78" s="399"/>
      <c r="K78" s="399"/>
      <c r="L78" s="399"/>
      <c r="M78" s="399"/>
      <c r="N78" s="399"/>
      <c r="O78" s="399"/>
      <c r="P78" s="399"/>
      <c r="Q78" s="399"/>
      <c r="R78" s="399"/>
      <c r="S78" s="399"/>
      <c r="T78" s="399"/>
      <c r="U78" s="399"/>
      <c r="V78" s="399"/>
      <c r="W78" s="399"/>
      <c r="X78" s="399"/>
      <c r="Y78" s="399"/>
      <c r="Z78" s="399"/>
      <c r="AA78" s="399"/>
      <c r="AB78" s="399"/>
      <c r="AC78" s="399"/>
      <c r="AD78" s="399"/>
      <c r="AE78" s="399"/>
      <c r="AF78" s="399"/>
      <c r="AG78" s="399"/>
      <c r="AH78" s="399"/>
      <c r="AI78" s="399"/>
      <c r="AJ78" s="399"/>
      <c r="AK78" s="399"/>
      <c r="AL78" s="399"/>
      <c r="AM78" s="399"/>
      <c r="AN78" s="399"/>
      <c r="AO78" s="399"/>
      <c r="AP78" s="399"/>
      <c r="AQ78" s="399"/>
      <c r="AR78" s="399"/>
      <c r="AS78" s="399"/>
      <c r="AT78" s="399"/>
      <c r="AU78" s="399"/>
      <c r="AV78" s="399"/>
      <c r="AW78" s="399"/>
      <c r="AX78" s="399"/>
      <c r="AY78" s="399"/>
      <c r="AZ78" s="399"/>
      <c r="BA78" s="399"/>
      <c r="BB78" s="399"/>
      <c r="BC78" s="399"/>
      <c r="BD78" s="399"/>
      <c r="BE78" s="399"/>
      <c r="BF78" s="399"/>
      <c r="BG78" s="399"/>
      <c r="BH78" s="399"/>
      <c r="BI78" s="399"/>
      <c r="BJ78" s="399"/>
      <c r="BK78" s="399"/>
      <c r="BL78" s="399"/>
      <c r="BM78" s="399"/>
      <c r="BN78" s="399"/>
      <c r="BO78" s="399"/>
      <c r="BP78" s="399"/>
      <c r="BQ78" s="399"/>
      <c r="BR78" s="399"/>
      <c r="BS78" s="399"/>
      <c r="BT78" s="399"/>
      <c r="BU78" s="399"/>
    </row>
    <row r="79" spans="1:73" s="437" customFormat="1" ht="21.95" customHeight="1">
      <c r="A79" s="765" t="s">
        <v>298</v>
      </c>
      <c r="B79" s="811">
        <v>926306.82000000007</v>
      </c>
      <c r="C79" s="811"/>
      <c r="D79" s="839">
        <v>0</v>
      </c>
      <c r="E79" s="839">
        <v>0</v>
      </c>
      <c r="F79" s="840">
        <v>0</v>
      </c>
      <c r="G79" s="812">
        <v>0</v>
      </c>
      <c r="H79" s="429" t="s">
        <v>4</v>
      </c>
      <c r="I79" s="766"/>
      <c r="J79" s="399"/>
      <c r="K79" s="399"/>
      <c r="L79" s="399"/>
      <c r="M79" s="399"/>
      <c r="N79" s="399"/>
      <c r="O79" s="399"/>
      <c r="P79" s="399"/>
      <c r="Q79" s="399"/>
      <c r="R79" s="399"/>
      <c r="S79" s="399"/>
      <c r="T79" s="399"/>
      <c r="U79" s="399"/>
      <c r="V79" s="399"/>
      <c r="W79" s="399"/>
      <c r="X79" s="399"/>
      <c r="Y79" s="399"/>
      <c r="Z79" s="399"/>
      <c r="AA79" s="399"/>
      <c r="AB79" s="399"/>
      <c r="AC79" s="399"/>
      <c r="AD79" s="399"/>
      <c r="AE79" s="399"/>
      <c r="AF79" s="399"/>
      <c r="AG79" s="399"/>
      <c r="AH79" s="399"/>
      <c r="AI79" s="399"/>
      <c r="AJ79" s="399"/>
      <c r="AK79" s="399"/>
      <c r="AL79" s="399"/>
      <c r="AM79" s="399"/>
      <c r="AN79" s="399"/>
      <c r="AO79" s="399"/>
      <c r="AP79" s="399"/>
      <c r="AQ79" s="399"/>
      <c r="AR79" s="399"/>
      <c r="AS79" s="399"/>
      <c r="AT79" s="399"/>
      <c r="AU79" s="399"/>
      <c r="AV79" s="399"/>
      <c r="AW79" s="399"/>
      <c r="AX79" s="399"/>
      <c r="AY79" s="399"/>
      <c r="AZ79" s="399"/>
      <c r="BA79" s="399"/>
      <c r="BB79" s="399"/>
      <c r="BC79" s="399"/>
      <c r="BD79" s="399"/>
      <c r="BE79" s="399"/>
      <c r="BF79" s="399"/>
      <c r="BG79" s="399"/>
      <c r="BH79" s="399"/>
      <c r="BI79" s="399"/>
      <c r="BJ79" s="399"/>
      <c r="BK79" s="399"/>
      <c r="BL79" s="399"/>
      <c r="BM79" s="399"/>
      <c r="BN79" s="399"/>
      <c r="BO79" s="399"/>
      <c r="BP79" s="399"/>
      <c r="BQ79" s="399"/>
      <c r="BR79" s="399"/>
      <c r="BS79" s="399"/>
      <c r="BT79" s="399"/>
      <c r="BU79" s="399"/>
    </row>
    <row r="80" spans="1:73" s="437" customFormat="1" ht="21.95" hidden="1" customHeight="1">
      <c r="A80" s="765" t="s">
        <v>299</v>
      </c>
      <c r="B80" s="811">
        <v>0</v>
      </c>
      <c r="C80" s="811"/>
      <c r="D80" s="839">
        <v>0</v>
      </c>
      <c r="E80" s="839">
        <v>0</v>
      </c>
      <c r="F80" s="840">
        <v>0</v>
      </c>
      <c r="G80" s="812">
        <v>0</v>
      </c>
      <c r="H80" s="429" t="s">
        <v>4</v>
      </c>
      <c r="I80" s="766"/>
      <c r="J80" s="399"/>
      <c r="K80" s="399"/>
      <c r="L80" s="399"/>
      <c r="M80" s="399"/>
      <c r="N80" s="399"/>
      <c r="O80" s="399"/>
      <c r="P80" s="399"/>
      <c r="Q80" s="399"/>
      <c r="R80" s="399"/>
      <c r="S80" s="399"/>
      <c r="T80" s="399"/>
      <c r="U80" s="399"/>
      <c r="V80" s="399"/>
      <c r="W80" s="399"/>
      <c r="X80" s="399"/>
      <c r="Y80" s="399"/>
      <c r="Z80" s="399"/>
      <c r="AA80" s="399"/>
      <c r="AB80" s="399"/>
      <c r="AC80" s="399"/>
      <c r="AD80" s="399"/>
      <c r="AE80" s="399"/>
      <c r="AF80" s="399"/>
      <c r="AG80" s="399"/>
      <c r="AH80" s="399"/>
      <c r="AI80" s="399"/>
      <c r="AJ80" s="399"/>
      <c r="AK80" s="399"/>
      <c r="AL80" s="399"/>
      <c r="AM80" s="399"/>
      <c r="AN80" s="399"/>
      <c r="AO80" s="399"/>
      <c r="AP80" s="399"/>
      <c r="AQ80" s="399"/>
      <c r="AR80" s="399"/>
      <c r="AS80" s="399"/>
      <c r="AT80" s="399"/>
      <c r="AU80" s="399"/>
      <c r="AV80" s="399"/>
      <c r="AW80" s="399"/>
      <c r="AX80" s="399"/>
      <c r="AY80" s="399"/>
      <c r="AZ80" s="399"/>
      <c r="BA80" s="399"/>
      <c r="BB80" s="399"/>
      <c r="BC80" s="399"/>
      <c r="BD80" s="399"/>
      <c r="BE80" s="399"/>
      <c r="BF80" s="399"/>
      <c r="BG80" s="399"/>
      <c r="BH80" s="399"/>
      <c r="BI80" s="399"/>
      <c r="BJ80" s="399"/>
      <c r="BK80" s="399"/>
      <c r="BL80" s="399"/>
      <c r="BM80" s="399"/>
      <c r="BN80" s="399"/>
      <c r="BO80" s="399"/>
      <c r="BP80" s="399"/>
      <c r="BQ80" s="399"/>
      <c r="BR80" s="399"/>
      <c r="BS80" s="399"/>
      <c r="BT80" s="399"/>
      <c r="BU80" s="399"/>
    </row>
    <row r="81" spans="1:249" s="437" customFormat="1" ht="21.95" customHeight="1">
      <c r="A81" s="765" t="s">
        <v>347</v>
      </c>
      <c r="B81" s="811">
        <v>1241293.94</v>
      </c>
      <c r="C81" s="811"/>
      <c r="D81" s="839">
        <v>0</v>
      </c>
      <c r="E81" s="839">
        <v>0</v>
      </c>
      <c r="F81" s="840">
        <v>0</v>
      </c>
      <c r="G81" s="812">
        <v>0</v>
      </c>
      <c r="H81" s="429" t="s">
        <v>4</v>
      </c>
      <c r="I81" s="766"/>
      <c r="J81" s="399"/>
      <c r="K81" s="399"/>
      <c r="L81" s="399"/>
      <c r="M81" s="399"/>
      <c r="N81" s="399"/>
      <c r="O81" s="399"/>
      <c r="P81" s="399"/>
      <c r="Q81" s="399"/>
      <c r="R81" s="399"/>
      <c r="S81" s="399"/>
      <c r="T81" s="399"/>
      <c r="U81" s="399"/>
      <c r="V81" s="399"/>
      <c r="W81" s="399"/>
      <c r="X81" s="399"/>
      <c r="Y81" s="399"/>
      <c r="Z81" s="399"/>
      <c r="AA81" s="399"/>
      <c r="AB81" s="399"/>
      <c r="AC81" s="399"/>
      <c r="AD81" s="399"/>
      <c r="AE81" s="399"/>
      <c r="AF81" s="399"/>
      <c r="AG81" s="399"/>
      <c r="AH81" s="399"/>
      <c r="AI81" s="399"/>
      <c r="AJ81" s="399"/>
      <c r="AK81" s="399"/>
      <c r="AL81" s="399"/>
      <c r="AM81" s="399"/>
      <c r="AN81" s="399"/>
      <c r="AO81" s="399"/>
      <c r="AP81" s="399"/>
      <c r="AQ81" s="399"/>
      <c r="AR81" s="399"/>
      <c r="AS81" s="399"/>
      <c r="AT81" s="399"/>
      <c r="AU81" s="399"/>
      <c r="AV81" s="399"/>
      <c r="AW81" s="399"/>
      <c r="AX81" s="399"/>
      <c r="AY81" s="399"/>
      <c r="AZ81" s="399"/>
      <c r="BA81" s="399"/>
      <c r="BB81" s="399"/>
      <c r="BC81" s="399"/>
      <c r="BD81" s="399"/>
      <c r="BE81" s="399"/>
      <c r="BF81" s="399"/>
      <c r="BG81" s="399"/>
      <c r="BH81" s="399"/>
      <c r="BI81" s="399"/>
      <c r="BJ81" s="399"/>
      <c r="BK81" s="399"/>
      <c r="BL81" s="399"/>
      <c r="BM81" s="399"/>
      <c r="BN81" s="399"/>
      <c r="BO81" s="399"/>
      <c r="BP81" s="399"/>
      <c r="BQ81" s="399"/>
      <c r="BR81" s="399"/>
      <c r="BS81" s="399"/>
      <c r="BT81" s="399"/>
      <c r="BU81" s="399"/>
    </row>
    <row r="82" spans="1:249" s="437" customFormat="1" ht="21.95" customHeight="1">
      <c r="A82" s="765" t="s">
        <v>300</v>
      </c>
      <c r="B82" s="811">
        <v>1420767.23</v>
      </c>
      <c r="C82" s="811"/>
      <c r="D82" s="839">
        <v>0</v>
      </c>
      <c r="E82" s="839">
        <v>0</v>
      </c>
      <c r="F82" s="840">
        <v>0</v>
      </c>
      <c r="G82" s="812">
        <v>0</v>
      </c>
      <c r="H82" s="429" t="s">
        <v>4</v>
      </c>
      <c r="I82" s="766"/>
      <c r="J82" s="399"/>
      <c r="K82" s="399"/>
      <c r="L82" s="399"/>
      <c r="M82" s="399"/>
      <c r="N82" s="399"/>
      <c r="O82" s="399"/>
      <c r="P82" s="399"/>
      <c r="Q82" s="399"/>
      <c r="R82" s="399"/>
      <c r="S82" s="399"/>
      <c r="T82" s="399"/>
      <c r="U82" s="399"/>
      <c r="V82" s="399"/>
      <c r="W82" s="399"/>
      <c r="X82" s="399"/>
      <c r="Y82" s="399"/>
      <c r="Z82" s="399"/>
      <c r="AA82" s="399"/>
      <c r="AB82" s="399"/>
      <c r="AC82" s="399"/>
      <c r="AD82" s="399"/>
      <c r="AE82" s="399"/>
      <c r="AF82" s="399"/>
      <c r="AG82" s="399"/>
      <c r="AH82" s="399"/>
      <c r="AI82" s="399"/>
      <c r="AJ82" s="399"/>
      <c r="AK82" s="399"/>
      <c r="AL82" s="399"/>
      <c r="AM82" s="399"/>
      <c r="AN82" s="399"/>
      <c r="AO82" s="399"/>
      <c r="AP82" s="399"/>
      <c r="AQ82" s="399"/>
      <c r="AR82" s="399"/>
      <c r="AS82" s="399"/>
      <c r="AT82" s="399"/>
      <c r="AU82" s="399"/>
      <c r="AV82" s="399"/>
      <c r="AW82" s="399"/>
      <c r="AX82" s="399"/>
      <c r="AY82" s="399"/>
      <c r="AZ82" s="399"/>
      <c r="BA82" s="399"/>
      <c r="BB82" s="399"/>
      <c r="BC82" s="399"/>
      <c r="BD82" s="399"/>
      <c r="BE82" s="399"/>
      <c r="BF82" s="399"/>
      <c r="BG82" s="399"/>
      <c r="BH82" s="399"/>
      <c r="BI82" s="399"/>
      <c r="BJ82" s="399"/>
      <c r="BK82" s="399"/>
      <c r="BL82" s="399"/>
      <c r="BM82" s="399"/>
      <c r="BN82" s="399"/>
      <c r="BO82" s="399"/>
      <c r="BP82" s="399"/>
      <c r="BQ82" s="399"/>
      <c r="BR82" s="399"/>
      <c r="BS82" s="399"/>
      <c r="BT82" s="399"/>
      <c r="BU82" s="399"/>
    </row>
    <row r="83" spans="1:249" s="437" customFormat="1" ht="21.95" customHeight="1">
      <c r="A83" s="769" t="s">
        <v>301</v>
      </c>
      <c r="B83" s="811">
        <v>1796692.33</v>
      </c>
      <c r="C83" s="811"/>
      <c r="D83" s="839">
        <v>0</v>
      </c>
      <c r="E83" s="839">
        <v>0</v>
      </c>
      <c r="F83" s="840">
        <v>0</v>
      </c>
      <c r="G83" s="812">
        <v>0</v>
      </c>
      <c r="H83" s="429" t="s">
        <v>4</v>
      </c>
      <c r="I83" s="766"/>
      <c r="J83" s="399"/>
      <c r="K83" s="399"/>
      <c r="L83" s="399"/>
      <c r="M83" s="399"/>
      <c r="N83" s="399"/>
      <c r="O83" s="399"/>
      <c r="P83" s="399"/>
      <c r="Q83" s="399"/>
      <c r="R83" s="399"/>
      <c r="S83" s="399"/>
      <c r="T83" s="399"/>
      <c r="U83" s="399"/>
      <c r="V83" s="399"/>
      <c r="W83" s="399"/>
      <c r="X83" s="399"/>
      <c r="Y83" s="399"/>
      <c r="Z83" s="399"/>
      <c r="AA83" s="399"/>
      <c r="AB83" s="399"/>
      <c r="AC83" s="399"/>
      <c r="AD83" s="399"/>
      <c r="AE83" s="399"/>
      <c r="AF83" s="399"/>
      <c r="AG83" s="399"/>
      <c r="AH83" s="399"/>
      <c r="AI83" s="399"/>
      <c r="AJ83" s="399"/>
      <c r="AK83" s="399"/>
      <c r="AL83" s="399"/>
      <c r="AM83" s="399"/>
      <c r="AN83" s="399"/>
      <c r="AO83" s="399"/>
      <c r="AP83" s="399"/>
      <c r="AQ83" s="399"/>
      <c r="AR83" s="399"/>
      <c r="AS83" s="399"/>
      <c r="AT83" s="399"/>
      <c r="AU83" s="399"/>
      <c r="AV83" s="399"/>
      <c r="AW83" s="399"/>
      <c r="AX83" s="399"/>
      <c r="AY83" s="399"/>
      <c r="AZ83" s="399"/>
      <c r="BA83" s="399"/>
      <c r="BB83" s="399"/>
      <c r="BC83" s="399"/>
      <c r="BD83" s="399"/>
      <c r="BE83" s="399"/>
      <c r="BF83" s="399"/>
      <c r="BG83" s="399"/>
      <c r="BH83" s="399"/>
      <c r="BI83" s="399"/>
      <c r="BJ83" s="399"/>
      <c r="BK83" s="399"/>
      <c r="BL83" s="399"/>
      <c r="BM83" s="399"/>
      <c r="BN83" s="399"/>
      <c r="BO83" s="399"/>
      <c r="BP83" s="399"/>
      <c r="BQ83" s="399"/>
      <c r="BR83" s="399"/>
      <c r="BS83" s="399"/>
      <c r="BT83" s="399"/>
      <c r="BU83" s="399"/>
    </row>
    <row r="84" spans="1:249" s="437" customFormat="1" ht="21.95" customHeight="1">
      <c r="A84" s="765" t="s">
        <v>304</v>
      </c>
      <c r="B84" s="811">
        <v>931361.02</v>
      </c>
      <c r="C84" s="811"/>
      <c r="D84" s="839">
        <v>0</v>
      </c>
      <c r="E84" s="839">
        <v>0</v>
      </c>
      <c r="F84" s="840">
        <v>0</v>
      </c>
      <c r="G84" s="812">
        <v>0</v>
      </c>
      <c r="H84" s="429" t="s">
        <v>4</v>
      </c>
      <c r="I84" s="766"/>
      <c r="J84" s="399"/>
      <c r="K84" s="399"/>
      <c r="L84" s="399"/>
      <c r="M84" s="399"/>
      <c r="N84" s="399"/>
      <c r="O84" s="399"/>
      <c r="P84" s="399"/>
      <c r="Q84" s="399"/>
      <c r="R84" s="399"/>
      <c r="S84" s="399"/>
      <c r="T84" s="399"/>
      <c r="U84" s="399"/>
      <c r="V84" s="399"/>
      <c r="W84" s="399"/>
      <c r="X84" s="399"/>
      <c r="Y84" s="399"/>
      <c r="Z84" s="399"/>
      <c r="AA84" s="399"/>
      <c r="AB84" s="399"/>
      <c r="AC84" s="399"/>
      <c r="AD84" s="399"/>
      <c r="AE84" s="399"/>
      <c r="AF84" s="399"/>
      <c r="AG84" s="399"/>
      <c r="AH84" s="399"/>
      <c r="AI84" s="399"/>
      <c r="AJ84" s="399"/>
      <c r="AK84" s="399"/>
      <c r="AL84" s="399"/>
      <c r="AM84" s="399"/>
      <c r="AN84" s="399"/>
      <c r="AO84" s="399"/>
      <c r="AP84" s="399"/>
      <c r="AQ84" s="399"/>
      <c r="AR84" s="399"/>
      <c r="AS84" s="399"/>
      <c r="AT84" s="399"/>
      <c r="AU84" s="399"/>
      <c r="AV84" s="399"/>
      <c r="AW84" s="399"/>
      <c r="AX84" s="399"/>
      <c r="AY84" s="399"/>
      <c r="AZ84" s="399"/>
      <c r="BA84" s="399"/>
      <c r="BB84" s="399"/>
      <c r="BC84" s="399"/>
      <c r="BD84" s="399"/>
      <c r="BE84" s="399"/>
      <c r="BF84" s="399"/>
      <c r="BG84" s="399"/>
      <c r="BH84" s="399"/>
      <c r="BI84" s="399"/>
      <c r="BJ84" s="399"/>
      <c r="BK84" s="399"/>
      <c r="BL84" s="399"/>
      <c r="BM84" s="399"/>
      <c r="BN84" s="399"/>
      <c r="BO84" s="399"/>
      <c r="BP84" s="399"/>
      <c r="BQ84" s="399"/>
      <c r="BR84" s="399"/>
      <c r="BS84" s="399"/>
      <c r="BT84" s="399"/>
      <c r="BU84" s="399"/>
    </row>
    <row r="85" spans="1:249" s="437" customFormat="1" ht="21.95" hidden="1" customHeight="1">
      <c r="A85" s="765" t="s">
        <v>306</v>
      </c>
      <c r="B85" s="811">
        <v>0</v>
      </c>
      <c r="C85" s="811"/>
      <c r="D85" s="839">
        <v>0</v>
      </c>
      <c r="E85" s="839">
        <v>0</v>
      </c>
      <c r="F85" s="840">
        <v>0</v>
      </c>
      <c r="G85" s="812">
        <v>0</v>
      </c>
      <c r="H85" s="429" t="s">
        <v>4</v>
      </c>
      <c r="I85" s="766"/>
      <c r="J85" s="399"/>
      <c r="K85" s="399"/>
      <c r="L85" s="399"/>
      <c r="M85" s="399"/>
      <c r="N85" s="399"/>
      <c r="O85" s="399"/>
      <c r="P85" s="399"/>
      <c r="Q85" s="399"/>
      <c r="R85" s="399"/>
      <c r="S85" s="399"/>
      <c r="T85" s="399"/>
      <c r="U85" s="399"/>
      <c r="V85" s="399"/>
      <c r="W85" s="399"/>
      <c r="X85" s="399"/>
      <c r="Y85" s="399"/>
      <c r="Z85" s="399"/>
      <c r="AA85" s="399"/>
      <c r="AB85" s="399"/>
      <c r="AC85" s="399"/>
      <c r="AD85" s="399"/>
      <c r="AE85" s="399"/>
      <c r="AF85" s="399"/>
      <c r="AG85" s="399"/>
      <c r="AH85" s="399"/>
      <c r="AI85" s="399"/>
      <c r="AJ85" s="399"/>
      <c r="AK85" s="399"/>
      <c r="AL85" s="399"/>
      <c r="AM85" s="399"/>
      <c r="AN85" s="399"/>
      <c r="AO85" s="399"/>
      <c r="AP85" s="399"/>
      <c r="AQ85" s="399"/>
      <c r="AR85" s="399"/>
      <c r="AS85" s="399"/>
      <c r="AT85" s="399"/>
      <c r="AU85" s="399"/>
      <c r="AV85" s="399"/>
      <c r="AW85" s="399"/>
      <c r="AX85" s="399"/>
      <c r="AY85" s="399"/>
      <c r="AZ85" s="399"/>
      <c r="BA85" s="399"/>
      <c r="BB85" s="399"/>
      <c r="BC85" s="399"/>
      <c r="BD85" s="399"/>
      <c r="BE85" s="399"/>
      <c r="BF85" s="399"/>
      <c r="BG85" s="399"/>
      <c r="BH85" s="399"/>
      <c r="BI85" s="399"/>
      <c r="BJ85" s="399"/>
      <c r="BK85" s="399"/>
      <c r="BL85" s="399"/>
      <c r="BM85" s="399"/>
      <c r="BN85" s="399"/>
      <c r="BO85" s="399"/>
      <c r="BP85" s="399"/>
      <c r="BQ85" s="399"/>
      <c r="BR85" s="399"/>
      <c r="BS85" s="399"/>
      <c r="BT85" s="399"/>
      <c r="BU85" s="399"/>
    </row>
    <row r="86" spans="1:249" ht="21.95" customHeight="1">
      <c r="A86" s="765" t="s">
        <v>307</v>
      </c>
      <c r="B86" s="811">
        <v>136993693.35999984</v>
      </c>
      <c r="C86" s="811"/>
      <c r="D86" s="839">
        <v>1637559.5799999998</v>
      </c>
      <c r="E86" s="839">
        <v>1056.48</v>
      </c>
      <c r="F86" s="840">
        <v>1620012.0099999998</v>
      </c>
      <c r="G86" s="812">
        <v>17547.57</v>
      </c>
      <c r="H86" s="429" t="s">
        <v>4</v>
      </c>
      <c r="I86" s="766"/>
    </row>
    <row r="87" spans="1:249" ht="21.95" customHeight="1">
      <c r="A87" s="765" t="s">
        <v>308</v>
      </c>
      <c r="B87" s="811">
        <v>2357991.1900000013</v>
      </c>
      <c r="C87" s="811"/>
      <c r="D87" s="839">
        <v>75844.5</v>
      </c>
      <c r="E87" s="839">
        <v>3791</v>
      </c>
      <c r="F87" s="840">
        <v>75844.5</v>
      </c>
      <c r="G87" s="812">
        <v>0</v>
      </c>
      <c r="H87" s="429" t="s">
        <v>4</v>
      </c>
      <c r="I87" s="766"/>
    </row>
    <row r="88" spans="1:249" s="437" customFormat="1" ht="21.95" customHeight="1" thickBot="1">
      <c r="A88" s="765" t="s">
        <v>309</v>
      </c>
      <c r="B88" s="811">
        <v>51278852.119999997</v>
      </c>
      <c r="C88" s="842"/>
      <c r="D88" s="839">
        <v>0</v>
      </c>
      <c r="E88" s="843">
        <v>0</v>
      </c>
      <c r="F88" s="840">
        <v>0</v>
      </c>
      <c r="G88" s="812">
        <v>0</v>
      </c>
      <c r="H88" s="429" t="s">
        <v>4</v>
      </c>
      <c r="I88" s="766"/>
      <c r="J88" s="399"/>
      <c r="K88" s="399"/>
      <c r="L88" s="399"/>
      <c r="M88" s="399"/>
      <c r="N88" s="399"/>
      <c r="O88" s="399"/>
      <c r="P88" s="399"/>
      <c r="Q88" s="399"/>
      <c r="R88" s="399"/>
      <c r="S88" s="399"/>
      <c r="T88" s="399"/>
      <c r="U88" s="399"/>
      <c r="V88" s="399"/>
      <c r="W88" s="399"/>
      <c r="X88" s="399"/>
      <c r="Y88" s="399"/>
      <c r="Z88" s="399"/>
      <c r="AA88" s="399"/>
      <c r="AB88" s="399"/>
      <c r="AC88" s="399"/>
      <c r="AD88" s="399"/>
      <c r="AE88" s="399"/>
      <c r="AF88" s="399"/>
      <c r="AG88" s="399"/>
      <c r="AH88" s="399"/>
      <c r="AI88" s="399"/>
      <c r="AJ88" s="399"/>
      <c r="AK88" s="399"/>
      <c r="AL88" s="399"/>
      <c r="AM88" s="399"/>
      <c r="AN88" s="399"/>
      <c r="AO88" s="399"/>
      <c r="AP88" s="399"/>
      <c r="AQ88" s="399"/>
      <c r="AR88" s="399"/>
      <c r="AS88" s="399"/>
      <c r="AT88" s="399"/>
      <c r="AU88" s="399"/>
      <c r="AV88" s="399"/>
      <c r="AW88" s="399"/>
      <c r="AX88" s="399"/>
      <c r="AY88" s="399"/>
      <c r="AZ88" s="399"/>
      <c r="BA88" s="399"/>
      <c r="BB88" s="399"/>
      <c r="BC88" s="399"/>
      <c r="BD88" s="399"/>
      <c r="BE88" s="399"/>
      <c r="BF88" s="399"/>
      <c r="BG88" s="399"/>
      <c r="BH88" s="399"/>
      <c r="BI88" s="399"/>
      <c r="BJ88" s="399"/>
      <c r="BK88" s="399"/>
      <c r="BL88" s="399"/>
      <c r="BM88" s="399"/>
      <c r="BN88" s="399"/>
      <c r="BO88" s="399"/>
      <c r="BP88" s="399"/>
      <c r="BQ88" s="399"/>
      <c r="BR88" s="399"/>
      <c r="BS88" s="399"/>
      <c r="BT88" s="399"/>
      <c r="BU88" s="399"/>
    </row>
    <row r="89" spans="1:249" s="437" customFormat="1" ht="21.95" customHeight="1" thickTop="1">
      <c r="A89" s="770" t="s">
        <v>588</v>
      </c>
      <c r="B89" s="844"/>
      <c r="C89" s="845"/>
      <c r="D89" s="846"/>
      <c r="E89" s="847"/>
      <c r="F89" s="848"/>
      <c r="G89" s="817"/>
      <c r="H89" s="429" t="s">
        <v>4</v>
      </c>
      <c r="I89" s="766"/>
      <c r="J89" s="399"/>
      <c r="K89" s="399"/>
      <c r="L89" s="399"/>
      <c r="M89" s="399"/>
      <c r="N89" s="399"/>
      <c r="O89" s="399"/>
      <c r="P89" s="399"/>
      <c r="Q89" s="399"/>
      <c r="R89" s="399"/>
      <c r="S89" s="399"/>
      <c r="T89" s="399"/>
      <c r="U89" s="399"/>
      <c r="V89" s="399"/>
      <c r="W89" s="399"/>
      <c r="X89" s="399"/>
      <c r="Y89" s="399"/>
      <c r="Z89" s="399"/>
      <c r="AA89" s="399"/>
      <c r="AB89" s="399"/>
      <c r="AC89" s="399"/>
      <c r="AD89" s="399"/>
      <c r="AE89" s="399"/>
      <c r="AF89" s="399"/>
      <c r="AG89" s="399"/>
      <c r="AH89" s="399"/>
      <c r="AI89" s="399"/>
      <c r="AJ89" s="399"/>
      <c r="AK89" s="399"/>
      <c r="AL89" s="399"/>
      <c r="AM89" s="399"/>
      <c r="AN89" s="399"/>
      <c r="AO89" s="399"/>
      <c r="AP89" s="399"/>
      <c r="AQ89" s="399"/>
      <c r="AR89" s="399"/>
      <c r="AS89" s="399"/>
      <c r="AT89" s="399"/>
      <c r="AU89" s="399"/>
      <c r="AV89" s="399"/>
      <c r="AW89" s="399"/>
      <c r="AX89" s="399"/>
      <c r="AY89" s="399"/>
      <c r="AZ89" s="399"/>
      <c r="BA89" s="399"/>
      <c r="BB89" s="399"/>
      <c r="BC89" s="399"/>
      <c r="BD89" s="399"/>
      <c r="BE89" s="399"/>
      <c r="BF89" s="399"/>
      <c r="BG89" s="399"/>
      <c r="BH89" s="399"/>
      <c r="BI89" s="399"/>
      <c r="BJ89" s="399"/>
      <c r="BK89" s="399"/>
      <c r="BL89" s="399"/>
      <c r="BM89" s="399"/>
      <c r="BN89" s="399"/>
      <c r="BO89" s="399"/>
      <c r="BP89" s="399"/>
      <c r="BQ89" s="399"/>
      <c r="BR89" s="399"/>
      <c r="BS89" s="399"/>
      <c r="BT89" s="399"/>
      <c r="BU89" s="399"/>
    </row>
    <row r="90" spans="1:249" s="437" customFormat="1" ht="21.95" customHeight="1">
      <c r="A90" s="441" t="s">
        <v>598</v>
      </c>
      <c r="B90" s="849">
        <v>18774349579.040001</v>
      </c>
      <c r="C90" s="818" t="s">
        <v>712</v>
      </c>
      <c r="D90" s="850">
        <v>0</v>
      </c>
      <c r="E90" s="851">
        <v>0</v>
      </c>
      <c r="F90" s="1164">
        <v>0</v>
      </c>
      <c r="G90" s="852">
        <v>0</v>
      </c>
      <c r="H90" s="429" t="s">
        <v>4</v>
      </c>
      <c r="I90" s="766"/>
      <c r="J90" s="399"/>
      <c r="K90" s="399"/>
      <c r="L90" s="399"/>
      <c r="M90" s="399"/>
      <c r="N90" s="399"/>
      <c r="O90" s="399"/>
      <c r="P90" s="399"/>
      <c r="Q90" s="399"/>
      <c r="R90" s="399"/>
      <c r="S90" s="399"/>
      <c r="T90" s="399"/>
      <c r="U90" s="399"/>
      <c r="V90" s="399"/>
      <c r="W90" s="399"/>
      <c r="X90" s="399"/>
      <c r="Y90" s="399"/>
      <c r="Z90" s="399"/>
      <c r="AA90" s="399"/>
      <c r="AB90" s="399"/>
      <c r="AC90" s="399"/>
      <c r="AD90" s="399"/>
      <c r="AE90" s="399"/>
      <c r="AF90" s="399"/>
      <c r="AG90" s="399"/>
      <c r="AH90" s="399"/>
      <c r="AI90" s="399"/>
      <c r="AJ90" s="399"/>
      <c r="AK90" s="399"/>
      <c r="AL90" s="399"/>
      <c r="AM90" s="399"/>
      <c r="AN90" s="399"/>
      <c r="AO90" s="399"/>
      <c r="AP90" s="399"/>
      <c r="AQ90" s="399"/>
      <c r="AR90" s="399"/>
      <c r="AS90" s="399"/>
      <c r="AT90" s="399"/>
      <c r="AU90" s="399"/>
      <c r="AV90" s="399"/>
      <c r="AW90" s="399"/>
      <c r="AX90" s="399"/>
      <c r="AY90" s="399"/>
      <c r="AZ90" s="399"/>
      <c r="BA90" s="399"/>
      <c r="BB90" s="399"/>
      <c r="BC90" s="399"/>
      <c r="BD90" s="399"/>
      <c r="BE90" s="399"/>
      <c r="BF90" s="399"/>
      <c r="BG90" s="399"/>
      <c r="BH90" s="399"/>
      <c r="BI90" s="399"/>
      <c r="BJ90" s="399"/>
      <c r="BK90" s="399"/>
      <c r="BL90" s="399"/>
      <c r="BM90" s="399"/>
      <c r="BN90" s="399"/>
      <c r="BO90" s="399"/>
      <c r="BP90" s="399"/>
      <c r="BQ90" s="399"/>
      <c r="BR90" s="399"/>
      <c r="BS90" s="399"/>
      <c r="BT90" s="399"/>
      <c r="BU90" s="399"/>
    </row>
    <row r="91" spans="1:249" s="440" customFormat="1" ht="19.5" customHeight="1">
      <c r="H91" s="429" t="s">
        <v>4</v>
      </c>
      <c r="I91" s="766"/>
      <c r="J91" s="399"/>
      <c r="K91" s="399"/>
      <c r="L91" s="399"/>
      <c r="M91" s="399"/>
      <c r="N91" s="399"/>
      <c r="O91" s="399"/>
      <c r="P91" s="399"/>
      <c r="Q91" s="399"/>
      <c r="R91" s="399"/>
      <c r="S91" s="399"/>
      <c r="T91" s="399"/>
      <c r="U91" s="399"/>
      <c r="V91" s="399"/>
      <c r="W91" s="399"/>
      <c r="X91" s="399"/>
      <c r="Y91" s="399"/>
      <c r="Z91" s="399"/>
      <c r="AA91" s="399"/>
      <c r="AB91" s="399"/>
      <c r="AC91" s="399"/>
      <c r="AD91" s="399"/>
      <c r="AE91" s="399"/>
      <c r="AF91" s="399"/>
      <c r="AG91" s="399"/>
      <c r="AH91" s="399"/>
      <c r="AI91" s="399"/>
      <c r="AJ91" s="399"/>
      <c r="AK91" s="399"/>
      <c r="AL91" s="399"/>
      <c r="AM91" s="399"/>
      <c r="AN91" s="399"/>
      <c r="AO91" s="399"/>
      <c r="AP91" s="399"/>
      <c r="AQ91" s="399"/>
    </row>
    <row r="92" spans="1:249" s="440" customFormat="1" ht="18" customHeight="1">
      <c r="A92" s="1168" t="s">
        <v>715</v>
      </c>
      <c r="B92" s="771"/>
      <c r="C92" s="771"/>
      <c r="D92" s="771"/>
      <c r="E92" s="771"/>
      <c r="H92" s="429" t="s">
        <v>4</v>
      </c>
      <c r="I92" s="766"/>
      <c r="J92" s="399"/>
      <c r="K92" s="399"/>
      <c r="L92" s="399"/>
      <c r="M92" s="399"/>
      <c r="N92" s="399"/>
      <c r="O92" s="399"/>
      <c r="P92" s="399"/>
      <c r="Q92" s="399"/>
      <c r="R92" s="399"/>
      <c r="S92" s="399"/>
      <c r="T92" s="399"/>
      <c r="U92" s="399"/>
      <c r="V92" s="399"/>
      <c r="W92" s="399"/>
      <c r="X92" s="399"/>
      <c r="Y92" s="399"/>
      <c r="Z92" s="399"/>
      <c r="AA92" s="399"/>
      <c r="AB92" s="399"/>
      <c r="AC92" s="399"/>
      <c r="AD92" s="399"/>
      <c r="AE92" s="399"/>
      <c r="AF92" s="399"/>
      <c r="AG92" s="399"/>
      <c r="AH92" s="399"/>
      <c r="AI92" s="399"/>
      <c r="AJ92" s="399"/>
      <c r="AK92" s="399"/>
      <c r="AL92" s="399"/>
      <c r="AM92" s="399"/>
      <c r="AN92" s="399"/>
      <c r="AO92" s="399"/>
      <c r="AP92" s="399"/>
      <c r="AQ92" s="399"/>
    </row>
    <row r="93" spans="1:249" s="440" customFormat="1" ht="16.5" customHeight="1">
      <c r="A93" s="1169" t="s">
        <v>754</v>
      </c>
      <c r="B93" s="771"/>
      <c r="C93" s="771"/>
      <c r="D93" s="771"/>
      <c r="E93" s="771"/>
      <c r="H93" s="429" t="s">
        <v>4</v>
      </c>
      <c r="I93" s="399"/>
      <c r="J93" s="399"/>
      <c r="K93" s="399"/>
      <c r="L93" s="399"/>
      <c r="M93" s="399"/>
      <c r="N93" s="399"/>
      <c r="O93" s="399"/>
      <c r="P93" s="399"/>
      <c r="Q93" s="399"/>
      <c r="R93" s="399"/>
      <c r="S93" s="399"/>
      <c r="T93" s="399"/>
      <c r="U93" s="399"/>
      <c r="V93" s="399"/>
      <c r="W93" s="399"/>
      <c r="X93" s="399"/>
      <c r="Y93" s="399"/>
      <c r="Z93" s="399"/>
      <c r="AA93" s="399"/>
      <c r="AB93" s="399"/>
      <c r="AC93" s="399"/>
      <c r="AD93" s="399"/>
      <c r="AE93" s="399"/>
      <c r="AF93" s="399"/>
      <c r="AG93" s="399"/>
      <c r="AH93" s="399"/>
      <c r="AI93" s="399"/>
      <c r="AJ93" s="399"/>
      <c r="AK93" s="399"/>
      <c r="AL93" s="399"/>
      <c r="AM93" s="399"/>
      <c r="AN93" s="399"/>
      <c r="AO93" s="399"/>
      <c r="AP93" s="399"/>
      <c r="AQ93" s="399"/>
    </row>
    <row r="94" spans="1:249" s="771" customFormat="1" ht="18" customHeight="1">
      <c r="A94" s="442"/>
      <c r="B94" s="442"/>
      <c r="C94" s="442"/>
      <c r="D94" s="442"/>
      <c r="E94" s="442"/>
      <c r="F94" s="442"/>
      <c r="G94" s="442"/>
      <c r="H94" s="442"/>
      <c r="I94" s="399"/>
      <c r="J94" s="399"/>
      <c r="K94" s="399"/>
      <c r="L94" s="399"/>
      <c r="M94" s="399"/>
      <c r="N94" s="399"/>
      <c r="O94" s="399"/>
      <c r="P94" s="399"/>
      <c r="Q94" s="399"/>
      <c r="R94" s="399"/>
      <c r="S94" s="399"/>
      <c r="T94" s="399"/>
      <c r="U94" s="399"/>
      <c r="V94" s="399"/>
      <c r="W94" s="399"/>
      <c r="X94" s="399"/>
      <c r="Y94" s="399"/>
      <c r="Z94" s="399"/>
      <c r="AA94" s="399"/>
      <c r="AB94" s="399"/>
      <c r="AC94" s="399"/>
      <c r="AD94" s="399"/>
      <c r="AE94" s="399"/>
      <c r="AF94" s="399"/>
      <c r="AG94" s="399"/>
      <c r="AH94" s="399"/>
      <c r="AI94" s="399"/>
      <c r="AJ94" s="399"/>
      <c r="AK94" s="399"/>
      <c r="AL94" s="399"/>
      <c r="AM94" s="399"/>
      <c r="AN94" s="399"/>
      <c r="AO94" s="399"/>
      <c r="AP94" s="399"/>
      <c r="AQ94" s="399"/>
      <c r="AR94" s="399"/>
      <c r="AS94" s="399"/>
      <c r="AT94" s="399"/>
      <c r="AU94" s="399"/>
      <c r="AV94" s="399"/>
      <c r="AW94" s="399"/>
      <c r="AX94" s="399"/>
      <c r="AY94" s="399"/>
      <c r="AZ94" s="399"/>
      <c r="BA94" s="399"/>
      <c r="BB94" s="399"/>
      <c r="BC94" s="399"/>
      <c r="BD94" s="399"/>
      <c r="BE94" s="399"/>
      <c r="BF94" s="399"/>
      <c r="BG94" s="399"/>
      <c r="BH94" s="399"/>
      <c r="BI94" s="399"/>
      <c r="BJ94" s="399"/>
      <c r="BK94" s="399"/>
      <c r="BL94" s="399"/>
      <c r="BM94" s="399"/>
      <c r="BN94" s="399"/>
      <c r="BO94" s="399"/>
      <c r="BP94" s="399"/>
      <c r="BQ94" s="399"/>
      <c r="BR94" s="399"/>
      <c r="BS94" s="399"/>
      <c r="BT94" s="399"/>
      <c r="BU94" s="399"/>
      <c r="BV94" s="399"/>
      <c r="BW94" s="399"/>
      <c r="BX94" s="399"/>
      <c r="BY94" s="399"/>
      <c r="BZ94" s="399"/>
      <c r="CA94" s="399"/>
      <c r="CB94" s="399"/>
      <c r="CC94" s="399"/>
      <c r="CD94" s="399"/>
      <c r="CE94" s="399"/>
      <c r="CF94" s="399"/>
      <c r="CG94" s="399"/>
      <c r="CH94" s="399"/>
      <c r="CI94" s="399"/>
      <c r="CJ94" s="399"/>
      <c r="CK94" s="399"/>
      <c r="CL94" s="399"/>
      <c r="CM94" s="399"/>
      <c r="CN94" s="399"/>
      <c r="CO94" s="399"/>
      <c r="CP94" s="399"/>
      <c r="CQ94" s="399"/>
      <c r="CR94" s="399"/>
      <c r="CS94" s="399"/>
      <c r="CT94" s="399"/>
      <c r="CU94" s="399"/>
      <c r="CV94" s="399"/>
      <c r="CW94" s="399"/>
      <c r="CX94" s="399"/>
      <c r="CY94" s="399"/>
      <c r="CZ94" s="399"/>
      <c r="DA94" s="399"/>
      <c r="DB94" s="399"/>
      <c r="DC94" s="399"/>
      <c r="DD94" s="399"/>
      <c r="DE94" s="399"/>
      <c r="DF94" s="399"/>
      <c r="DG94" s="399"/>
      <c r="DH94" s="399"/>
      <c r="DI94" s="399"/>
      <c r="DJ94" s="399"/>
      <c r="DK94" s="399"/>
      <c r="DL94" s="399"/>
      <c r="DM94" s="399"/>
      <c r="DN94" s="399"/>
      <c r="DO94" s="399"/>
      <c r="DP94" s="399"/>
      <c r="DQ94" s="399"/>
      <c r="DR94" s="399"/>
      <c r="DS94" s="399"/>
      <c r="DT94" s="399"/>
      <c r="DU94" s="399"/>
      <c r="DV94" s="399"/>
      <c r="DW94" s="399"/>
      <c r="DX94" s="399"/>
      <c r="DY94" s="399"/>
      <c r="DZ94" s="399"/>
      <c r="EA94" s="399"/>
      <c r="EB94" s="399"/>
      <c r="EC94" s="399"/>
      <c r="ED94" s="399"/>
      <c r="EE94" s="399"/>
      <c r="EF94" s="399"/>
      <c r="EG94" s="399"/>
      <c r="EH94" s="399"/>
      <c r="EI94" s="399"/>
      <c r="EJ94" s="399"/>
      <c r="EK94" s="399"/>
      <c r="EL94" s="399"/>
      <c r="EM94" s="399"/>
      <c r="EN94" s="399"/>
      <c r="EO94" s="399"/>
      <c r="EP94" s="399"/>
      <c r="EQ94" s="399"/>
      <c r="ER94" s="399"/>
      <c r="ES94" s="399"/>
      <c r="ET94" s="399"/>
      <c r="EU94" s="399"/>
      <c r="EV94" s="399"/>
      <c r="EW94" s="399"/>
      <c r="EX94" s="399"/>
      <c r="EY94" s="399"/>
      <c r="EZ94" s="399"/>
      <c r="FA94" s="399"/>
      <c r="FB94" s="399"/>
      <c r="FC94" s="399"/>
      <c r="FD94" s="399"/>
      <c r="FE94" s="399"/>
      <c r="FF94" s="399"/>
      <c r="FG94" s="399"/>
      <c r="FH94" s="399"/>
      <c r="FI94" s="399"/>
      <c r="FJ94" s="399"/>
      <c r="FK94" s="399"/>
      <c r="FL94" s="399"/>
      <c r="FM94" s="399"/>
      <c r="FN94" s="399"/>
      <c r="FO94" s="399"/>
      <c r="FP94" s="399"/>
      <c r="FQ94" s="399"/>
      <c r="FR94" s="399"/>
      <c r="FS94" s="399"/>
      <c r="FT94" s="399"/>
      <c r="FU94" s="399"/>
      <c r="FV94" s="399"/>
      <c r="FW94" s="399"/>
      <c r="FX94" s="399"/>
      <c r="FY94" s="399"/>
      <c r="FZ94" s="399"/>
      <c r="GA94" s="399"/>
      <c r="GB94" s="399"/>
      <c r="GC94" s="399"/>
      <c r="GD94" s="399"/>
      <c r="GE94" s="399"/>
      <c r="GF94" s="399"/>
      <c r="GG94" s="399"/>
      <c r="GH94" s="399"/>
      <c r="GI94" s="399"/>
      <c r="GJ94" s="399"/>
      <c r="GK94" s="399"/>
      <c r="GL94" s="399"/>
      <c r="GM94" s="399"/>
      <c r="GN94" s="399"/>
      <c r="GO94" s="399"/>
      <c r="GP94" s="399"/>
      <c r="GQ94" s="399"/>
      <c r="GR94" s="399"/>
      <c r="GS94" s="399"/>
      <c r="GT94" s="399"/>
      <c r="GU94" s="399"/>
      <c r="GV94" s="399"/>
      <c r="GW94" s="399"/>
      <c r="GX94" s="399"/>
      <c r="GY94" s="399"/>
      <c r="GZ94" s="399"/>
      <c r="HA94" s="399"/>
      <c r="HB94" s="399"/>
      <c r="HC94" s="399"/>
      <c r="HD94" s="399"/>
      <c r="HE94" s="399"/>
      <c r="HF94" s="399"/>
      <c r="HG94" s="399"/>
      <c r="HH94" s="399"/>
      <c r="HI94" s="399"/>
      <c r="HJ94" s="399"/>
      <c r="HK94" s="399"/>
      <c r="HL94" s="399"/>
      <c r="HM94" s="399"/>
      <c r="HN94" s="399"/>
      <c r="HO94" s="399"/>
      <c r="HP94" s="399"/>
      <c r="HQ94" s="399"/>
      <c r="HR94" s="399"/>
      <c r="HS94" s="399"/>
      <c r="HT94" s="399"/>
      <c r="HU94" s="399"/>
      <c r="HV94" s="399"/>
      <c r="HW94" s="399"/>
      <c r="HX94" s="399"/>
      <c r="HY94" s="399"/>
      <c r="HZ94" s="399"/>
      <c r="IA94" s="399"/>
      <c r="IB94" s="399"/>
      <c r="IC94" s="399"/>
      <c r="ID94" s="399"/>
      <c r="IE94" s="399"/>
      <c r="IF94" s="399"/>
      <c r="IG94" s="399"/>
      <c r="IH94" s="399"/>
      <c r="II94" s="399"/>
      <c r="IJ94" s="399"/>
      <c r="IK94" s="399"/>
      <c r="IL94" s="399"/>
      <c r="IM94" s="399"/>
      <c r="IN94" s="399"/>
      <c r="IO94" s="399"/>
    </row>
    <row r="95" spans="1:249">
      <c r="A95" s="443"/>
      <c r="B95" s="443"/>
      <c r="C95" s="443"/>
      <c r="D95" s="443"/>
      <c r="E95" s="443"/>
      <c r="F95" s="443"/>
      <c r="G95" s="443"/>
      <c r="H95" s="443"/>
    </row>
    <row r="96" spans="1:249">
      <c r="A96" s="772" t="s">
        <v>4</v>
      </c>
      <c r="H96" s="429" t="s">
        <v>4</v>
      </c>
    </row>
    <row r="97" spans="2:8">
      <c r="H97" s="429" t="s">
        <v>4</v>
      </c>
    </row>
    <row r="98" spans="2:8">
      <c r="H98" s="429" t="s">
        <v>4</v>
      </c>
    </row>
    <row r="99" spans="2:8">
      <c r="H99" s="429" t="s">
        <v>4</v>
      </c>
    </row>
    <row r="100" spans="2:8">
      <c r="H100" s="429" t="s">
        <v>4</v>
      </c>
    </row>
    <row r="101" spans="2:8">
      <c r="H101" s="429" t="s">
        <v>4</v>
      </c>
    </row>
    <row r="102" spans="2:8">
      <c r="H102" s="429" t="s">
        <v>4</v>
      </c>
    </row>
    <row r="103" spans="2:8">
      <c r="H103" s="429" t="s">
        <v>4</v>
      </c>
    </row>
    <row r="104" spans="2:8">
      <c r="H104" s="429" t="s">
        <v>4</v>
      </c>
    </row>
    <row r="105" spans="2:8">
      <c r="H105" s="429" t="s">
        <v>4</v>
      </c>
    </row>
    <row r="106" spans="2:8">
      <c r="B106" s="444" t="s">
        <v>4</v>
      </c>
      <c r="C106" s="444"/>
      <c r="H106" s="429" t="s">
        <v>4</v>
      </c>
    </row>
    <row r="107" spans="2:8">
      <c r="H107" s="429" t="s">
        <v>4</v>
      </c>
    </row>
    <row r="108" spans="2:8">
      <c r="H108" s="429" t="s">
        <v>4</v>
      </c>
    </row>
    <row r="109" spans="2:8">
      <c r="H109" s="429" t="s">
        <v>4</v>
      </c>
    </row>
    <row r="110" spans="2:8">
      <c r="H110" s="429" t="s">
        <v>4</v>
      </c>
    </row>
    <row r="111" spans="2:8">
      <c r="H111" s="429" t="s">
        <v>4</v>
      </c>
    </row>
    <row r="112" spans="2:8">
      <c r="H112" s="429" t="s">
        <v>4</v>
      </c>
    </row>
    <row r="113" spans="8:8">
      <c r="H113" s="429" t="s">
        <v>4</v>
      </c>
    </row>
    <row r="114" spans="8:8">
      <c r="H114" s="429" t="s">
        <v>4</v>
      </c>
    </row>
    <row r="115" spans="8:8">
      <c r="H115" s="429" t="s">
        <v>4</v>
      </c>
    </row>
    <row r="116" spans="8:8">
      <c r="H116" s="429" t="s">
        <v>4</v>
      </c>
    </row>
    <row r="117" spans="8:8">
      <c r="H117" s="429" t="s">
        <v>4</v>
      </c>
    </row>
    <row r="118" spans="8:8">
      <c r="H118" s="429" t="s">
        <v>4</v>
      </c>
    </row>
    <row r="119" spans="8:8">
      <c r="H119" s="429" t="s">
        <v>4</v>
      </c>
    </row>
    <row r="120" spans="8:8">
      <c r="H120" s="429" t="s">
        <v>4</v>
      </c>
    </row>
    <row r="121" spans="8:8">
      <c r="H121" s="429" t="s">
        <v>4</v>
      </c>
    </row>
    <row r="122" spans="8:8">
      <c r="H122" s="429" t="s">
        <v>4</v>
      </c>
    </row>
    <row r="123" spans="8:8">
      <c r="H123" s="429" t="s">
        <v>4</v>
      </c>
    </row>
    <row r="124" spans="8:8">
      <c r="H124" s="429" t="s">
        <v>4</v>
      </c>
    </row>
    <row r="125" spans="8:8">
      <c r="H125" s="429" t="s">
        <v>4</v>
      </c>
    </row>
    <row r="126" spans="8:8">
      <c r="H126" s="429" t="s">
        <v>4</v>
      </c>
    </row>
    <row r="127" spans="8:8">
      <c r="H127" s="429" t="s">
        <v>4</v>
      </c>
    </row>
    <row r="128" spans="8:8">
      <c r="H128" s="429" t="s">
        <v>4</v>
      </c>
    </row>
    <row r="129" spans="8:8">
      <c r="H129" s="429" t="s">
        <v>4</v>
      </c>
    </row>
    <row r="130" spans="8:8">
      <c r="H130" s="429" t="s">
        <v>4</v>
      </c>
    </row>
    <row r="131" spans="8:8">
      <c r="H131" s="429" t="s">
        <v>4</v>
      </c>
    </row>
    <row r="132" spans="8:8">
      <c r="H132" s="429" t="s">
        <v>4</v>
      </c>
    </row>
    <row r="133" spans="8:8">
      <c r="H133" s="429" t="s">
        <v>4</v>
      </c>
    </row>
    <row r="134" spans="8:8">
      <c r="H134" s="429" t="s">
        <v>4</v>
      </c>
    </row>
    <row r="135" spans="8:8">
      <c r="H135" s="429" t="s">
        <v>4</v>
      </c>
    </row>
    <row r="136" spans="8:8">
      <c r="H136" s="429" t="s">
        <v>4</v>
      </c>
    </row>
    <row r="137" spans="8:8">
      <c r="H137" s="429" t="s">
        <v>4</v>
      </c>
    </row>
    <row r="138" spans="8:8">
      <c r="H138" s="429" t="s">
        <v>4</v>
      </c>
    </row>
    <row r="139" spans="8:8">
      <c r="H139" s="429" t="s">
        <v>4</v>
      </c>
    </row>
    <row r="140" spans="8:8">
      <c r="H140" s="429" t="s">
        <v>4</v>
      </c>
    </row>
  </sheetData>
  <mergeCells count="4">
    <mergeCell ref="B4:E4"/>
    <mergeCell ref="F4:G4"/>
    <mergeCell ref="B5:E5"/>
    <mergeCell ref="F5:G5"/>
  </mergeCells>
  <printOptions horizontalCentered="1"/>
  <pageMargins left="0.35433070866141736" right="0.31496062992125984" top="0.35433070866141736" bottom="0.19685039370078741" header="0.23622047244094491" footer="0.11811023622047245"/>
  <pageSetup paperSize="9" scale="70" firstPageNumber="48" orientation="landscape" useFirstPageNumber="1" r:id="rId1"/>
  <headerFooter alignWithMargins="0">
    <oddHeader>&amp;C&amp;"Arial,Normalny"&amp;12-&amp;13 &amp;P 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4" transitionEvaluation="1">
    <pageSetUpPr autoPageBreaks="0"/>
  </sheetPr>
  <dimension ref="A1:BL574"/>
  <sheetViews>
    <sheetView showGridLines="0" topLeftCell="A4" zoomScale="75" zoomScaleNormal="75" workbookViewId="0">
      <selection activeCell="J19" sqref="J19"/>
    </sheetView>
  </sheetViews>
  <sheetFormatPr defaultColWidth="12.5703125" defaultRowHeight="15"/>
  <cols>
    <col min="1" max="1" width="6" style="447" bestFit="1" customWidth="1"/>
    <col min="2" max="2" width="2" style="447" customWidth="1"/>
    <col min="3" max="3" width="57.140625" style="447" customWidth="1"/>
    <col min="4" max="4" width="20.140625" style="447" customWidth="1"/>
    <col min="5" max="8" width="21.42578125" style="447" customWidth="1"/>
    <col min="9" max="9" width="16.7109375" style="447" customWidth="1"/>
    <col min="10" max="10" width="12.5703125" style="447"/>
    <col min="11" max="11" width="22.85546875" style="447" customWidth="1"/>
    <col min="12" max="255" width="12.5703125" style="447"/>
    <col min="256" max="256" width="5" style="447" customWidth="1"/>
    <col min="257" max="257" width="2" style="447" customWidth="1"/>
    <col min="258" max="258" width="57.140625" style="447" customWidth="1"/>
    <col min="259" max="259" width="20.140625" style="447" customWidth="1"/>
    <col min="260" max="263" width="21.42578125" style="447" customWidth="1"/>
    <col min="264" max="264" width="16.7109375" style="447" customWidth="1"/>
    <col min="265" max="265" width="12.5703125" style="447"/>
    <col min="266" max="266" width="16.7109375" style="447" customWidth="1"/>
    <col min="267" max="267" width="22.85546875" style="447" customWidth="1"/>
    <col min="268" max="511" width="12.5703125" style="447"/>
    <col min="512" max="512" width="5" style="447" customWidth="1"/>
    <col min="513" max="513" width="2" style="447" customWidth="1"/>
    <col min="514" max="514" width="57.140625" style="447" customWidth="1"/>
    <col min="515" max="515" width="20.140625" style="447" customWidth="1"/>
    <col min="516" max="519" width="21.42578125" style="447" customWidth="1"/>
    <col min="520" max="520" width="16.7109375" style="447" customWidth="1"/>
    <col min="521" max="521" width="12.5703125" style="447"/>
    <col min="522" max="522" width="16.7109375" style="447" customWidth="1"/>
    <col min="523" max="523" width="22.85546875" style="447" customWidth="1"/>
    <col min="524" max="767" width="12.5703125" style="447"/>
    <col min="768" max="768" width="5" style="447" customWidth="1"/>
    <col min="769" max="769" width="2" style="447" customWidth="1"/>
    <col min="770" max="770" width="57.140625" style="447" customWidth="1"/>
    <col min="771" max="771" width="20.140625" style="447" customWidth="1"/>
    <col min="772" max="775" width="21.42578125" style="447" customWidth="1"/>
    <col min="776" max="776" width="16.7109375" style="447" customWidth="1"/>
    <col min="777" max="777" width="12.5703125" style="447"/>
    <col min="778" max="778" width="16.7109375" style="447" customWidth="1"/>
    <col min="779" max="779" width="22.85546875" style="447" customWidth="1"/>
    <col min="780" max="1023" width="12.5703125" style="447"/>
    <col min="1024" max="1024" width="5" style="447" customWidth="1"/>
    <col min="1025" max="1025" width="2" style="447" customWidth="1"/>
    <col min="1026" max="1026" width="57.140625" style="447" customWidth="1"/>
    <col min="1027" max="1027" width="20.140625" style="447" customWidth="1"/>
    <col min="1028" max="1031" width="21.42578125" style="447" customWidth="1"/>
    <col min="1032" max="1032" width="16.7109375" style="447" customWidth="1"/>
    <col min="1033" max="1033" width="12.5703125" style="447"/>
    <col min="1034" max="1034" width="16.7109375" style="447" customWidth="1"/>
    <col min="1035" max="1035" width="22.85546875" style="447" customWidth="1"/>
    <col min="1036" max="1279" width="12.5703125" style="447"/>
    <col min="1280" max="1280" width="5" style="447" customWidth="1"/>
    <col min="1281" max="1281" width="2" style="447" customWidth="1"/>
    <col min="1282" max="1282" width="57.140625" style="447" customWidth="1"/>
    <col min="1283" max="1283" width="20.140625" style="447" customWidth="1"/>
    <col min="1284" max="1287" width="21.42578125" style="447" customWidth="1"/>
    <col min="1288" max="1288" width="16.7109375" style="447" customWidth="1"/>
    <col min="1289" max="1289" width="12.5703125" style="447"/>
    <col min="1290" max="1290" width="16.7109375" style="447" customWidth="1"/>
    <col min="1291" max="1291" width="22.85546875" style="447" customWidth="1"/>
    <col min="1292" max="1535" width="12.5703125" style="447"/>
    <col min="1536" max="1536" width="5" style="447" customWidth="1"/>
    <col min="1537" max="1537" width="2" style="447" customWidth="1"/>
    <col min="1538" max="1538" width="57.140625" style="447" customWidth="1"/>
    <col min="1539" max="1539" width="20.140625" style="447" customWidth="1"/>
    <col min="1540" max="1543" width="21.42578125" style="447" customWidth="1"/>
    <col min="1544" max="1544" width="16.7109375" style="447" customWidth="1"/>
    <col min="1545" max="1545" width="12.5703125" style="447"/>
    <col min="1546" max="1546" width="16.7109375" style="447" customWidth="1"/>
    <col min="1547" max="1547" width="22.85546875" style="447" customWidth="1"/>
    <col min="1548" max="1791" width="12.5703125" style="447"/>
    <col min="1792" max="1792" width="5" style="447" customWidth="1"/>
    <col min="1793" max="1793" width="2" style="447" customWidth="1"/>
    <col min="1794" max="1794" width="57.140625" style="447" customWidth="1"/>
    <col min="1795" max="1795" width="20.140625" style="447" customWidth="1"/>
    <col min="1796" max="1799" width="21.42578125" style="447" customWidth="1"/>
    <col min="1800" max="1800" width="16.7109375" style="447" customWidth="1"/>
    <col min="1801" max="1801" width="12.5703125" style="447"/>
    <col min="1802" max="1802" width="16.7109375" style="447" customWidth="1"/>
    <col min="1803" max="1803" width="22.85546875" style="447" customWidth="1"/>
    <col min="1804" max="2047" width="12.5703125" style="447"/>
    <col min="2048" max="2048" width="5" style="447" customWidth="1"/>
    <col min="2049" max="2049" width="2" style="447" customWidth="1"/>
    <col min="2050" max="2050" width="57.140625" style="447" customWidth="1"/>
    <col min="2051" max="2051" width="20.140625" style="447" customWidth="1"/>
    <col min="2052" max="2055" width="21.42578125" style="447" customWidth="1"/>
    <col min="2056" max="2056" width="16.7109375" style="447" customWidth="1"/>
    <col min="2057" max="2057" width="12.5703125" style="447"/>
    <col min="2058" max="2058" width="16.7109375" style="447" customWidth="1"/>
    <col min="2059" max="2059" width="22.85546875" style="447" customWidth="1"/>
    <col min="2060" max="2303" width="12.5703125" style="447"/>
    <col min="2304" max="2304" width="5" style="447" customWidth="1"/>
    <col min="2305" max="2305" width="2" style="447" customWidth="1"/>
    <col min="2306" max="2306" width="57.140625" style="447" customWidth="1"/>
    <col min="2307" max="2307" width="20.140625" style="447" customWidth="1"/>
    <col min="2308" max="2311" width="21.42578125" style="447" customWidth="1"/>
    <col min="2312" max="2312" width="16.7109375" style="447" customWidth="1"/>
    <col min="2313" max="2313" width="12.5703125" style="447"/>
    <col min="2314" max="2314" width="16.7109375" style="447" customWidth="1"/>
    <col min="2315" max="2315" width="22.85546875" style="447" customWidth="1"/>
    <col min="2316" max="2559" width="12.5703125" style="447"/>
    <col min="2560" max="2560" width="5" style="447" customWidth="1"/>
    <col min="2561" max="2561" width="2" style="447" customWidth="1"/>
    <col min="2562" max="2562" width="57.140625" style="447" customWidth="1"/>
    <col min="2563" max="2563" width="20.140625" style="447" customWidth="1"/>
    <col min="2564" max="2567" width="21.42578125" style="447" customWidth="1"/>
    <col min="2568" max="2568" width="16.7109375" style="447" customWidth="1"/>
    <col min="2569" max="2569" width="12.5703125" style="447"/>
    <col min="2570" max="2570" width="16.7109375" style="447" customWidth="1"/>
    <col min="2571" max="2571" width="22.85546875" style="447" customWidth="1"/>
    <col min="2572" max="2815" width="12.5703125" style="447"/>
    <col min="2816" max="2816" width="5" style="447" customWidth="1"/>
    <col min="2817" max="2817" width="2" style="447" customWidth="1"/>
    <col min="2818" max="2818" width="57.140625" style="447" customWidth="1"/>
    <col min="2819" max="2819" width="20.140625" style="447" customWidth="1"/>
    <col min="2820" max="2823" width="21.42578125" style="447" customWidth="1"/>
    <col min="2824" max="2824" width="16.7109375" style="447" customWidth="1"/>
    <col min="2825" max="2825" width="12.5703125" style="447"/>
    <col min="2826" max="2826" width="16.7109375" style="447" customWidth="1"/>
    <col min="2827" max="2827" width="22.85546875" style="447" customWidth="1"/>
    <col min="2828" max="3071" width="12.5703125" style="447"/>
    <col min="3072" max="3072" width="5" style="447" customWidth="1"/>
    <col min="3073" max="3073" width="2" style="447" customWidth="1"/>
    <col min="3074" max="3074" width="57.140625" style="447" customWidth="1"/>
    <col min="3075" max="3075" width="20.140625" style="447" customWidth="1"/>
    <col min="3076" max="3079" width="21.42578125" style="447" customWidth="1"/>
    <col min="3080" max="3080" width="16.7109375" style="447" customWidth="1"/>
    <col min="3081" max="3081" width="12.5703125" style="447"/>
    <col min="3082" max="3082" width="16.7109375" style="447" customWidth="1"/>
    <col min="3083" max="3083" width="22.85546875" style="447" customWidth="1"/>
    <col min="3084" max="3327" width="12.5703125" style="447"/>
    <col min="3328" max="3328" width="5" style="447" customWidth="1"/>
    <col min="3329" max="3329" width="2" style="447" customWidth="1"/>
    <col min="3330" max="3330" width="57.140625" style="447" customWidth="1"/>
    <col min="3331" max="3331" width="20.140625" style="447" customWidth="1"/>
    <col min="3332" max="3335" width="21.42578125" style="447" customWidth="1"/>
    <col min="3336" max="3336" width="16.7109375" style="447" customWidth="1"/>
    <col min="3337" max="3337" width="12.5703125" style="447"/>
    <col min="3338" max="3338" width="16.7109375" style="447" customWidth="1"/>
    <col min="3339" max="3339" width="22.85546875" style="447" customWidth="1"/>
    <col min="3340" max="3583" width="12.5703125" style="447"/>
    <col min="3584" max="3584" width="5" style="447" customWidth="1"/>
    <col min="3585" max="3585" width="2" style="447" customWidth="1"/>
    <col min="3586" max="3586" width="57.140625" style="447" customWidth="1"/>
    <col min="3587" max="3587" width="20.140625" style="447" customWidth="1"/>
    <col min="3588" max="3591" width="21.42578125" style="447" customWidth="1"/>
    <col min="3592" max="3592" width="16.7109375" style="447" customWidth="1"/>
    <col min="3593" max="3593" width="12.5703125" style="447"/>
    <col min="3594" max="3594" width="16.7109375" style="447" customWidth="1"/>
    <col min="3595" max="3595" width="22.85546875" style="447" customWidth="1"/>
    <col min="3596" max="3839" width="12.5703125" style="447"/>
    <col min="3840" max="3840" width="5" style="447" customWidth="1"/>
    <col min="3841" max="3841" width="2" style="447" customWidth="1"/>
    <col min="3842" max="3842" width="57.140625" style="447" customWidth="1"/>
    <col min="3843" max="3843" width="20.140625" style="447" customWidth="1"/>
    <col min="3844" max="3847" width="21.42578125" style="447" customWidth="1"/>
    <col min="3848" max="3848" width="16.7109375" style="447" customWidth="1"/>
    <col min="3849" max="3849" width="12.5703125" style="447"/>
    <col min="3850" max="3850" width="16.7109375" style="447" customWidth="1"/>
    <col min="3851" max="3851" width="22.85546875" style="447" customWidth="1"/>
    <col min="3852" max="4095" width="12.5703125" style="447"/>
    <col min="4096" max="4096" width="5" style="447" customWidth="1"/>
    <col min="4097" max="4097" width="2" style="447" customWidth="1"/>
    <col min="4098" max="4098" width="57.140625" style="447" customWidth="1"/>
    <col min="4099" max="4099" width="20.140625" style="447" customWidth="1"/>
    <col min="4100" max="4103" width="21.42578125" style="447" customWidth="1"/>
    <col min="4104" max="4104" width="16.7109375" style="447" customWidth="1"/>
    <col min="4105" max="4105" width="12.5703125" style="447"/>
    <col min="4106" max="4106" width="16.7109375" style="447" customWidth="1"/>
    <col min="4107" max="4107" width="22.85546875" style="447" customWidth="1"/>
    <col min="4108" max="4351" width="12.5703125" style="447"/>
    <col min="4352" max="4352" width="5" style="447" customWidth="1"/>
    <col min="4353" max="4353" width="2" style="447" customWidth="1"/>
    <col min="4354" max="4354" width="57.140625" style="447" customWidth="1"/>
    <col min="4355" max="4355" width="20.140625" style="447" customWidth="1"/>
    <col min="4356" max="4359" width="21.42578125" style="447" customWidth="1"/>
    <col min="4360" max="4360" width="16.7109375" style="447" customWidth="1"/>
    <col min="4361" max="4361" width="12.5703125" style="447"/>
    <col min="4362" max="4362" width="16.7109375" style="447" customWidth="1"/>
    <col min="4363" max="4363" width="22.85546875" style="447" customWidth="1"/>
    <col min="4364" max="4607" width="12.5703125" style="447"/>
    <col min="4608" max="4608" width="5" style="447" customWidth="1"/>
    <col min="4609" max="4609" width="2" style="447" customWidth="1"/>
    <col min="4610" max="4610" width="57.140625" style="447" customWidth="1"/>
    <col min="4611" max="4611" width="20.140625" style="447" customWidth="1"/>
    <col min="4612" max="4615" width="21.42578125" style="447" customWidth="1"/>
    <col min="4616" max="4616" width="16.7109375" style="447" customWidth="1"/>
    <col min="4617" max="4617" width="12.5703125" style="447"/>
    <col min="4618" max="4618" width="16.7109375" style="447" customWidth="1"/>
    <col min="4619" max="4619" width="22.85546875" style="447" customWidth="1"/>
    <col min="4620" max="4863" width="12.5703125" style="447"/>
    <col min="4864" max="4864" width="5" style="447" customWidth="1"/>
    <col min="4865" max="4865" width="2" style="447" customWidth="1"/>
    <col min="4866" max="4866" width="57.140625" style="447" customWidth="1"/>
    <col min="4867" max="4867" width="20.140625" style="447" customWidth="1"/>
    <col min="4868" max="4871" width="21.42578125" style="447" customWidth="1"/>
    <col min="4872" max="4872" width="16.7109375" style="447" customWidth="1"/>
    <col min="4873" max="4873" width="12.5703125" style="447"/>
    <col min="4874" max="4874" width="16.7109375" style="447" customWidth="1"/>
    <col min="4875" max="4875" width="22.85546875" style="447" customWidth="1"/>
    <col min="4876" max="5119" width="12.5703125" style="447"/>
    <col min="5120" max="5120" width="5" style="447" customWidth="1"/>
    <col min="5121" max="5121" width="2" style="447" customWidth="1"/>
    <col min="5122" max="5122" width="57.140625" style="447" customWidth="1"/>
    <col min="5123" max="5123" width="20.140625" style="447" customWidth="1"/>
    <col min="5124" max="5127" width="21.42578125" style="447" customWidth="1"/>
    <col min="5128" max="5128" width="16.7109375" style="447" customWidth="1"/>
    <col min="5129" max="5129" width="12.5703125" style="447"/>
    <col min="5130" max="5130" width="16.7109375" style="447" customWidth="1"/>
    <col min="5131" max="5131" width="22.85546875" style="447" customWidth="1"/>
    <col min="5132" max="5375" width="12.5703125" style="447"/>
    <col min="5376" max="5376" width="5" style="447" customWidth="1"/>
    <col min="5377" max="5377" width="2" style="447" customWidth="1"/>
    <col min="5378" max="5378" width="57.140625" style="447" customWidth="1"/>
    <col min="5379" max="5379" width="20.140625" style="447" customWidth="1"/>
    <col min="5380" max="5383" width="21.42578125" style="447" customWidth="1"/>
    <col min="5384" max="5384" width="16.7109375" style="447" customWidth="1"/>
    <col min="5385" max="5385" width="12.5703125" style="447"/>
    <col min="5386" max="5386" width="16.7109375" style="447" customWidth="1"/>
    <col min="5387" max="5387" width="22.85546875" style="447" customWidth="1"/>
    <col min="5388" max="5631" width="12.5703125" style="447"/>
    <col min="5632" max="5632" width="5" style="447" customWidth="1"/>
    <col min="5633" max="5633" width="2" style="447" customWidth="1"/>
    <col min="5634" max="5634" width="57.140625" style="447" customWidth="1"/>
    <col min="5635" max="5635" width="20.140625" style="447" customWidth="1"/>
    <col min="5636" max="5639" width="21.42578125" style="447" customWidth="1"/>
    <col min="5640" max="5640" width="16.7109375" style="447" customWidth="1"/>
    <col min="5641" max="5641" width="12.5703125" style="447"/>
    <col min="5642" max="5642" width="16.7109375" style="447" customWidth="1"/>
    <col min="5643" max="5643" width="22.85546875" style="447" customWidth="1"/>
    <col min="5644" max="5887" width="12.5703125" style="447"/>
    <col min="5888" max="5888" width="5" style="447" customWidth="1"/>
    <col min="5889" max="5889" width="2" style="447" customWidth="1"/>
    <col min="5890" max="5890" width="57.140625" style="447" customWidth="1"/>
    <col min="5891" max="5891" width="20.140625" style="447" customWidth="1"/>
    <col min="5892" max="5895" width="21.42578125" style="447" customWidth="1"/>
    <col min="5896" max="5896" width="16.7109375" style="447" customWidth="1"/>
    <col min="5897" max="5897" width="12.5703125" style="447"/>
    <col min="5898" max="5898" width="16.7109375" style="447" customWidth="1"/>
    <col min="5899" max="5899" width="22.85546875" style="447" customWidth="1"/>
    <col min="5900" max="6143" width="12.5703125" style="447"/>
    <col min="6144" max="6144" width="5" style="447" customWidth="1"/>
    <col min="6145" max="6145" width="2" style="447" customWidth="1"/>
    <col min="6146" max="6146" width="57.140625" style="447" customWidth="1"/>
    <col min="6147" max="6147" width="20.140625" style="447" customWidth="1"/>
    <col min="6148" max="6151" width="21.42578125" style="447" customWidth="1"/>
    <col min="6152" max="6152" width="16.7109375" style="447" customWidth="1"/>
    <col min="6153" max="6153" width="12.5703125" style="447"/>
    <col min="6154" max="6154" width="16.7109375" style="447" customWidth="1"/>
    <col min="6155" max="6155" width="22.85546875" style="447" customWidth="1"/>
    <col min="6156" max="6399" width="12.5703125" style="447"/>
    <col min="6400" max="6400" width="5" style="447" customWidth="1"/>
    <col min="6401" max="6401" width="2" style="447" customWidth="1"/>
    <col min="6402" max="6402" width="57.140625" style="447" customWidth="1"/>
    <col min="6403" max="6403" width="20.140625" style="447" customWidth="1"/>
    <col min="6404" max="6407" width="21.42578125" style="447" customWidth="1"/>
    <col min="6408" max="6408" width="16.7109375" style="447" customWidth="1"/>
    <col min="6409" max="6409" width="12.5703125" style="447"/>
    <col min="6410" max="6410" width="16.7109375" style="447" customWidth="1"/>
    <col min="6411" max="6411" width="22.85546875" style="447" customWidth="1"/>
    <col min="6412" max="6655" width="12.5703125" style="447"/>
    <col min="6656" max="6656" width="5" style="447" customWidth="1"/>
    <col min="6657" max="6657" width="2" style="447" customWidth="1"/>
    <col min="6658" max="6658" width="57.140625" style="447" customWidth="1"/>
    <col min="6659" max="6659" width="20.140625" style="447" customWidth="1"/>
    <col min="6660" max="6663" width="21.42578125" style="447" customWidth="1"/>
    <col min="6664" max="6664" width="16.7109375" style="447" customWidth="1"/>
    <col min="6665" max="6665" width="12.5703125" style="447"/>
    <col min="6666" max="6666" width="16.7109375" style="447" customWidth="1"/>
    <col min="6667" max="6667" width="22.85546875" style="447" customWidth="1"/>
    <col min="6668" max="6911" width="12.5703125" style="447"/>
    <col min="6912" max="6912" width="5" style="447" customWidth="1"/>
    <col min="6913" max="6913" width="2" style="447" customWidth="1"/>
    <col min="6914" max="6914" width="57.140625" style="447" customWidth="1"/>
    <col min="6915" max="6915" width="20.140625" style="447" customWidth="1"/>
    <col min="6916" max="6919" width="21.42578125" style="447" customWidth="1"/>
    <col min="6920" max="6920" width="16.7109375" style="447" customWidth="1"/>
    <col min="6921" max="6921" width="12.5703125" style="447"/>
    <col min="6922" max="6922" width="16.7109375" style="447" customWidth="1"/>
    <col min="6923" max="6923" width="22.85546875" style="447" customWidth="1"/>
    <col min="6924" max="7167" width="12.5703125" style="447"/>
    <col min="7168" max="7168" width="5" style="447" customWidth="1"/>
    <col min="7169" max="7169" width="2" style="447" customWidth="1"/>
    <col min="7170" max="7170" width="57.140625" style="447" customWidth="1"/>
    <col min="7171" max="7171" width="20.140625" style="447" customWidth="1"/>
    <col min="7172" max="7175" width="21.42578125" style="447" customWidth="1"/>
    <col min="7176" max="7176" width="16.7109375" style="447" customWidth="1"/>
    <col min="7177" max="7177" width="12.5703125" style="447"/>
    <col min="7178" max="7178" width="16.7109375" style="447" customWidth="1"/>
    <col min="7179" max="7179" width="22.85546875" style="447" customWidth="1"/>
    <col min="7180" max="7423" width="12.5703125" style="447"/>
    <col min="7424" max="7424" width="5" style="447" customWidth="1"/>
    <col min="7425" max="7425" width="2" style="447" customWidth="1"/>
    <col min="7426" max="7426" width="57.140625" style="447" customWidth="1"/>
    <col min="7427" max="7427" width="20.140625" style="447" customWidth="1"/>
    <col min="7428" max="7431" width="21.42578125" style="447" customWidth="1"/>
    <col min="7432" max="7432" width="16.7109375" style="447" customWidth="1"/>
    <col min="7433" max="7433" width="12.5703125" style="447"/>
    <col min="7434" max="7434" width="16.7109375" style="447" customWidth="1"/>
    <col min="7435" max="7435" width="22.85546875" style="447" customWidth="1"/>
    <col min="7436" max="7679" width="12.5703125" style="447"/>
    <col min="7680" max="7680" width="5" style="447" customWidth="1"/>
    <col min="7681" max="7681" width="2" style="447" customWidth="1"/>
    <col min="7682" max="7682" width="57.140625" style="447" customWidth="1"/>
    <col min="7683" max="7683" width="20.140625" style="447" customWidth="1"/>
    <col min="7684" max="7687" width="21.42578125" style="447" customWidth="1"/>
    <col min="7688" max="7688" width="16.7109375" style="447" customWidth="1"/>
    <col min="7689" max="7689" width="12.5703125" style="447"/>
    <col min="7690" max="7690" width="16.7109375" style="447" customWidth="1"/>
    <col min="7691" max="7691" width="22.85546875" style="447" customWidth="1"/>
    <col min="7692" max="7935" width="12.5703125" style="447"/>
    <col min="7936" max="7936" width="5" style="447" customWidth="1"/>
    <col min="7937" max="7937" width="2" style="447" customWidth="1"/>
    <col min="7938" max="7938" width="57.140625" style="447" customWidth="1"/>
    <col min="7939" max="7939" width="20.140625" style="447" customWidth="1"/>
    <col min="7940" max="7943" width="21.42578125" style="447" customWidth="1"/>
    <col min="7944" max="7944" width="16.7109375" style="447" customWidth="1"/>
    <col min="7945" max="7945" width="12.5703125" style="447"/>
    <col min="7946" max="7946" width="16.7109375" style="447" customWidth="1"/>
    <col min="7947" max="7947" width="22.85546875" style="447" customWidth="1"/>
    <col min="7948" max="8191" width="12.5703125" style="447"/>
    <col min="8192" max="8192" width="5" style="447" customWidth="1"/>
    <col min="8193" max="8193" width="2" style="447" customWidth="1"/>
    <col min="8194" max="8194" width="57.140625" style="447" customWidth="1"/>
    <col min="8195" max="8195" width="20.140625" style="447" customWidth="1"/>
    <col min="8196" max="8199" width="21.42578125" style="447" customWidth="1"/>
    <col min="8200" max="8200" width="16.7109375" style="447" customWidth="1"/>
    <col min="8201" max="8201" width="12.5703125" style="447"/>
    <col min="8202" max="8202" width="16.7109375" style="447" customWidth="1"/>
    <col min="8203" max="8203" width="22.85546875" style="447" customWidth="1"/>
    <col min="8204" max="8447" width="12.5703125" style="447"/>
    <col min="8448" max="8448" width="5" style="447" customWidth="1"/>
    <col min="8449" max="8449" width="2" style="447" customWidth="1"/>
    <col min="8450" max="8450" width="57.140625" style="447" customWidth="1"/>
    <col min="8451" max="8451" width="20.140625" style="447" customWidth="1"/>
    <col min="8452" max="8455" width="21.42578125" style="447" customWidth="1"/>
    <col min="8456" max="8456" width="16.7109375" style="447" customWidth="1"/>
    <col min="8457" max="8457" width="12.5703125" style="447"/>
    <col min="8458" max="8458" width="16.7109375" style="447" customWidth="1"/>
    <col min="8459" max="8459" width="22.85546875" style="447" customWidth="1"/>
    <col min="8460" max="8703" width="12.5703125" style="447"/>
    <col min="8704" max="8704" width="5" style="447" customWidth="1"/>
    <col min="8705" max="8705" width="2" style="447" customWidth="1"/>
    <col min="8706" max="8706" width="57.140625" style="447" customWidth="1"/>
    <col min="8707" max="8707" width="20.140625" style="447" customWidth="1"/>
    <col min="8708" max="8711" width="21.42578125" style="447" customWidth="1"/>
    <col min="8712" max="8712" width="16.7109375" style="447" customWidth="1"/>
    <col min="8713" max="8713" width="12.5703125" style="447"/>
    <col min="8714" max="8714" width="16.7109375" style="447" customWidth="1"/>
    <col min="8715" max="8715" width="22.85546875" style="447" customWidth="1"/>
    <col min="8716" max="8959" width="12.5703125" style="447"/>
    <col min="8960" max="8960" width="5" style="447" customWidth="1"/>
    <col min="8961" max="8961" width="2" style="447" customWidth="1"/>
    <col min="8962" max="8962" width="57.140625" style="447" customWidth="1"/>
    <col min="8963" max="8963" width="20.140625" style="447" customWidth="1"/>
    <col min="8964" max="8967" width="21.42578125" style="447" customWidth="1"/>
    <col min="8968" max="8968" width="16.7109375" style="447" customWidth="1"/>
    <col min="8969" max="8969" width="12.5703125" style="447"/>
    <col min="8970" max="8970" width="16.7109375" style="447" customWidth="1"/>
    <col min="8971" max="8971" width="22.85546875" style="447" customWidth="1"/>
    <col min="8972" max="9215" width="12.5703125" style="447"/>
    <col min="9216" max="9216" width="5" style="447" customWidth="1"/>
    <col min="9217" max="9217" width="2" style="447" customWidth="1"/>
    <col min="9218" max="9218" width="57.140625" style="447" customWidth="1"/>
    <col min="9219" max="9219" width="20.140625" style="447" customWidth="1"/>
    <col min="9220" max="9223" width="21.42578125" style="447" customWidth="1"/>
    <col min="9224" max="9224" width="16.7109375" style="447" customWidth="1"/>
    <col min="9225" max="9225" width="12.5703125" style="447"/>
    <col min="9226" max="9226" width="16.7109375" style="447" customWidth="1"/>
    <col min="9227" max="9227" width="22.85546875" style="447" customWidth="1"/>
    <col min="9228" max="9471" width="12.5703125" style="447"/>
    <col min="9472" max="9472" width="5" style="447" customWidth="1"/>
    <col min="9473" max="9473" width="2" style="447" customWidth="1"/>
    <col min="9474" max="9474" width="57.140625" style="447" customWidth="1"/>
    <col min="9475" max="9475" width="20.140625" style="447" customWidth="1"/>
    <col min="9476" max="9479" width="21.42578125" style="447" customWidth="1"/>
    <col min="9480" max="9480" width="16.7109375" style="447" customWidth="1"/>
    <col min="9481" max="9481" width="12.5703125" style="447"/>
    <col min="9482" max="9482" width="16.7109375" style="447" customWidth="1"/>
    <col min="9483" max="9483" width="22.85546875" style="447" customWidth="1"/>
    <col min="9484" max="9727" width="12.5703125" style="447"/>
    <col min="9728" max="9728" width="5" style="447" customWidth="1"/>
    <col min="9729" max="9729" width="2" style="447" customWidth="1"/>
    <col min="9730" max="9730" width="57.140625" style="447" customWidth="1"/>
    <col min="9731" max="9731" width="20.140625" style="447" customWidth="1"/>
    <col min="9732" max="9735" width="21.42578125" style="447" customWidth="1"/>
    <col min="9736" max="9736" width="16.7109375" style="447" customWidth="1"/>
    <col min="9737" max="9737" width="12.5703125" style="447"/>
    <col min="9738" max="9738" width="16.7109375" style="447" customWidth="1"/>
    <col min="9739" max="9739" width="22.85546875" style="447" customWidth="1"/>
    <col min="9740" max="9983" width="12.5703125" style="447"/>
    <col min="9984" max="9984" width="5" style="447" customWidth="1"/>
    <col min="9985" max="9985" width="2" style="447" customWidth="1"/>
    <col min="9986" max="9986" width="57.140625" style="447" customWidth="1"/>
    <col min="9987" max="9987" width="20.140625" style="447" customWidth="1"/>
    <col min="9988" max="9991" width="21.42578125" style="447" customWidth="1"/>
    <col min="9992" max="9992" width="16.7109375" style="447" customWidth="1"/>
    <col min="9993" max="9993" width="12.5703125" style="447"/>
    <col min="9994" max="9994" width="16.7109375" style="447" customWidth="1"/>
    <col min="9995" max="9995" width="22.85546875" style="447" customWidth="1"/>
    <col min="9996" max="10239" width="12.5703125" style="447"/>
    <col min="10240" max="10240" width="5" style="447" customWidth="1"/>
    <col min="10241" max="10241" width="2" style="447" customWidth="1"/>
    <col min="10242" max="10242" width="57.140625" style="447" customWidth="1"/>
    <col min="10243" max="10243" width="20.140625" style="447" customWidth="1"/>
    <col min="10244" max="10247" width="21.42578125" style="447" customWidth="1"/>
    <col min="10248" max="10248" width="16.7109375" style="447" customWidth="1"/>
    <col min="10249" max="10249" width="12.5703125" style="447"/>
    <col min="10250" max="10250" width="16.7109375" style="447" customWidth="1"/>
    <col min="10251" max="10251" width="22.85546875" style="447" customWidth="1"/>
    <col min="10252" max="10495" width="12.5703125" style="447"/>
    <col min="10496" max="10496" width="5" style="447" customWidth="1"/>
    <col min="10497" max="10497" width="2" style="447" customWidth="1"/>
    <col min="10498" max="10498" width="57.140625" style="447" customWidth="1"/>
    <col min="10499" max="10499" width="20.140625" style="447" customWidth="1"/>
    <col min="10500" max="10503" width="21.42578125" style="447" customWidth="1"/>
    <col min="10504" max="10504" width="16.7109375" style="447" customWidth="1"/>
    <col min="10505" max="10505" width="12.5703125" style="447"/>
    <col min="10506" max="10506" width="16.7109375" style="447" customWidth="1"/>
    <col min="10507" max="10507" width="22.85546875" style="447" customWidth="1"/>
    <col min="10508" max="10751" width="12.5703125" style="447"/>
    <col min="10752" max="10752" width="5" style="447" customWidth="1"/>
    <col min="10753" max="10753" width="2" style="447" customWidth="1"/>
    <col min="10754" max="10754" width="57.140625" style="447" customWidth="1"/>
    <col min="10755" max="10755" width="20.140625" style="447" customWidth="1"/>
    <col min="10756" max="10759" width="21.42578125" style="447" customWidth="1"/>
    <col min="10760" max="10760" width="16.7109375" style="447" customWidth="1"/>
    <col min="10761" max="10761" width="12.5703125" style="447"/>
    <col min="10762" max="10762" width="16.7109375" style="447" customWidth="1"/>
    <col min="10763" max="10763" width="22.85546875" style="447" customWidth="1"/>
    <col min="10764" max="11007" width="12.5703125" style="447"/>
    <col min="11008" max="11008" width="5" style="447" customWidth="1"/>
    <col min="11009" max="11009" width="2" style="447" customWidth="1"/>
    <col min="11010" max="11010" width="57.140625" style="447" customWidth="1"/>
    <col min="11011" max="11011" width="20.140625" style="447" customWidth="1"/>
    <col min="11012" max="11015" width="21.42578125" style="447" customWidth="1"/>
    <col min="11016" max="11016" width="16.7109375" style="447" customWidth="1"/>
    <col min="11017" max="11017" width="12.5703125" style="447"/>
    <col min="11018" max="11018" width="16.7109375" style="447" customWidth="1"/>
    <col min="11019" max="11019" width="22.85546875" style="447" customWidth="1"/>
    <col min="11020" max="11263" width="12.5703125" style="447"/>
    <col min="11264" max="11264" width="5" style="447" customWidth="1"/>
    <col min="11265" max="11265" width="2" style="447" customWidth="1"/>
    <col min="11266" max="11266" width="57.140625" style="447" customWidth="1"/>
    <col min="11267" max="11267" width="20.140625" style="447" customWidth="1"/>
    <col min="11268" max="11271" width="21.42578125" style="447" customWidth="1"/>
    <col min="11272" max="11272" width="16.7109375" style="447" customWidth="1"/>
    <col min="11273" max="11273" width="12.5703125" style="447"/>
    <col min="11274" max="11274" width="16.7109375" style="447" customWidth="1"/>
    <col min="11275" max="11275" width="22.85546875" style="447" customWidth="1"/>
    <col min="11276" max="11519" width="12.5703125" style="447"/>
    <col min="11520" max="11520" width="5" style="447" customWidth="1"/>
    <col min="11521" max="11521" width="2" style="447" customWidth="1"/>
    <col min="11522" max="11522" width="57.140625" style="447" customWidth="1"/>
    <col min="11523" max="11523" width="20.140625" style="447" customWidth="1"/>
    <col min="11524" max="11527" width="21.42578125" style="447" customWidth="1"/>
    <col min="11528" max="11528" width="16.7109375" style="447" customWidth="1"/>
    <col min="11529" max="11529" width="12.5703125" style="447"/>
    <col min="11530" max="11530" width="16.7109375" style="447" customWidth="1"/>
    <col min="11531" max="11531" width="22.85546875" style="447" customWidth="1"/>
    <col min="11532" max="11775" width="12.5703125" style="447"/>
    <col min="11776" max="11776" width="5" style="447" customWidth="1"/>
    <col min="11777" max="11777" width="2" style="447" customWidth="1"/>
    <col min="11778" max="11778" width="57.140625" style="447" customWidth="1"/>
    <col min="11779" max="11779" width="20.140625" style="447" customWidth="1"/>
    <col min="11780" max="11783" width="21.42578125" style="447" customWidth="1"/>
    <col min="11784" max="11784" width="16.7109375" style="447" customWidth="1"/>
    <col min="11785" max="11785" width="12.5703125" style="447"/>
    <col min="11786" max="11786" width="16.7109375" style="447" customWidth="1"/>
    <col min="11787" max="11787" width="22.85546875" style="447" customWidth="1"/>
    <col min="11788" max="12031" width="12.5703125" style="447"/>
    <col min="12032" max="12032" width="5" style="447" customWidth="1"/>
    <col min="12033" max="12033" width="2" style="447" customWidth="1"/>
    <col min="12034" max="12034" width="57.140625" style="447" customWidth="1"/>
    <col min="12035" max="12035" width="20.140625" style="447" customWidth="1"/>
    <col min="12036" max="12039" width="21.42578125" style="447" customWidth="1"/>
    <col min="12040" max="12040" width="16.7109375" style="447" customWidth="1"/>
    <col min="12041" max="12041" width="12.5703125" style="447"/>
    <col min="12042" max="12042" width="16.7109375" style="447" customWidth="1"/>
    <col min="12043" max="12043" width="22.85546875" style="447" customWidth="1"/>
    <col min="12044" max="12287" width="12.5703125" style="447"/>
    <col min="12288" max="12288" width="5" style="447" customWidth="1"/>
    <col min="12289" max="12289" width="2" style="447" customWidth="1"/>
    <col min="12290" max="12290" width="57.140625" style="447" customWidth="1"/>
    <col min="12291" max="12291" width="20.140625" style="447" customWidth="1"/>
    <col min="12292" max="12295" width="21.42578125" style="447" customWidth="1"/>
    <col min="12296" max="12296" width="16.7109375" style="447" customWidth="1"/>
    <col min="12297" max="12297" width="12.5703125" style="447"/>
    <col min="12298" max="12298" width="16.7109375" style="447" customWidth="1"/>
    <col min="12299" max="12299" width="22.85546875" style="447" customWidth="1"/>
    <col min="12300" max="12543" width="12.5703125" style="447"/>
    <col min="12544" max="12544" width="5" style="447" customWidth="1"/>
    <col min="12545" max="12545" width="2" style="447" customWidth="1"/>
    <col min="12546" max="12546" width="57.140625" style="447" customWidth="1"/>
    <col min="12547" max="12547" width="20.140625" style="447" customWidth="1"/>
    <col min="12548" max="12551" width="21.42578125" style="447" customWidth="1"/>
    <col min="12552" max="12552" width="16.7109375" style="447" customWidth="1"/>
    <col min="12553" max="12553" width="12.5703125" style="447"/>
    <col min="12554" max="12554" width="16.7109375" style="447" customWidth="1"/>
    <col min="12555" max="12555" width="22.85546875" style="447" customWidth="1"/>
    <col min="12556" max="12799" width="12.5703125" style="447"/>
    <col min="12800" max="12800" width="5" style="447" customWidth="1"/>
    <col min="12801" max="12801" width="2" style="447" customWidth="1"/>
    <col min="12802" max="12802" width="57.140625" style="447" customWidth="1"/>
    <col min="12803" max="12803" width="20.140625" style="447" customWidth="1"/>
    <col min="12804" max="12807" width="21.42578125" style="447" customWidth="1"/>
    <col min="12808" max="12808" width="16.7109375" style="447" customWidth="1"/>
    <col min="12809" max="12809" width="12.5703125" style="447"/>
    <col min="12810" max="12810" width="16.7109375" style="447" customWidth="1"/>
    <col min="12811" max="12811" width="22.85546875" style="447" customWidth="1"/>
    <col min="12812" max="13055" width="12.5703125" style="447"/>
    <col min="13056" max="13056" width="5" style="447" customWidth="1"/>
    <col min="13057" max="13057" width="2" style="447" customWidth="1"/>
    <col min="13058" max="13058" width="57.140625" style="447" customWidth="1"/>
    <col min="13059" max="13059" width="20.140625" style="447" customWidth="1"/>
    <col min="13060" max="13063" width="21.42578125" style="447" customWidth="1"/>
    <col min="13064" max="13064" width="16.7109375" style="447" customWidth="1"/>
    <col min="13065" max="13065" width="12.5703125" style="447"/>
    <col min="13066" max="13066" width="16.7109375" style="447" customWidth="1"/>
    <col min="13067" max="13067" width="22.85546875" style="447" customWidth="1"/>
    <col min="13068" max="13311" width="12.5703125" style="447"/>
    <col min="13312" max="13312" width="5" style="447" customWidth="1"/>
    <col min="13313" max="13313" width="2" style="447" customWidth="1"/>
    <col min="13314" max="13314" width="57.140625" style="447" customWidth="1"/>
    <col min="13315" max="13315" width="20.140625" style="447" customWidth="1"/>
    <col min="13316" max="13319" width="21.42578125" style="447" customWidth="1"/>
    <col min="13320" max="13320" width="16.7109375" style="447" customWidth="1"/>
    <col min="13321" max="13321" width="12.5703125" style="447"/>
    <col min="13322" max="13322" width="16.7109375" style="447" customWidth="1"/>
    <col min="13323" max="13323" width="22.85546875" style="447" customWidth="1"/>
    <col min="13324" max="13567" width="12.5703125" style="447"/>
    <col min="13568" max="13568" width="5" style="447" customWidth="1"/>
    <col min="13569" max="13569" width="2" style="447" customWidth="1"/>
    <col min="13570" max="13570" width="57.140625" style="447" customWidth="1"/>
    <col min="13571" max="13571" width="20.140625" style="447" customWidth="1"/>
    <col min="13572" max="13575" width="21.42578125" style="447" customWidth="1"/>
    <col min="13576" max="13576" width="16.7109375" style="447" customWidth="1"/>
    <col min="13577" max="13577" width="12.5703125" style="447"/>
    <col min="13578" max="13578" width="16.7109375" style="447" customWidth="1"/>
    <col min="13579" max="13579" width="22.85546875" style="447" customWidth="1"/>
    <col min="13580" max="13823" width="12.5703125" style="447"/>
    <col min="13824" max="13824" width="5" style="447" customWidth="1"/>
    <col min="13825" max="13825" width="2" style="447" customWidth="1"/>
    <col min="13826" max="13826" width="57.140625" style="447" customWidth="1"/>
    <col min="13827" max="13827" width="20.140625" style="447" customWidth="1"/>
    <col min="13828" max="13831" width="21.42578125" style="447" customWidth="1"/>
    <col min="13832" max="13832" width="16.7109375" style="447" customWidth="1"/>
    <col min="13833" max="13833" width="12.5703125" style="447"/>
    <col min="13834" max="13834" width="16.7109375" style="447" customWidth="1"/>
    <col min="13835" max="13835" width="22.85546875" style="447" customWidth="1"/>
    <col min="13836" max="14079" width="12.5703125" style="447"/>
    <col min="14080" max="14080" width="5" style="447" customWidth="1"/>
    <col min="14081" max="14081" width="2" style="447" customWidth="1"/>
    <col min="14082" max="14082" width="57.140625" style="447" customWidth="1"/>
    <col min="14083" max="14083" width="20.140625" style="447" customWidth="1"/>
    <col min="14084" max="14087" width="21.42578125" style="447" customWidth="1"/>
    <col min="14088" max="14088" width="16.7109375" style="447" customWidth="1"/>
    <col min="14089" max="14089" width="12.5703125" style="447"/>
    <col min="14090" max="14090" width="16.7109375" style="447" customWidth="1"/>
    <col min="14091" max="14091" width="22.85546875" style="447" customWidth="1"/>
    <col min="14092" max="14335" width="12.5703125" style="447"/>
    <col min="14336" max="14336" width="5" style="447" customWidth="1"/>
    <col min="14337" max="14337" width="2" style="447" customWidth="1"/>
    <col min="14338" max="14338" width="57.140625" style="447" customWidth="1"/>
    <col min="14339" max="14339" width="20.140625" style="447" customWidth="1"/>
    <col min="14340" max="14343" width="21.42578125" style="447" customWidth="1"/>
    <col min="14344" max="14344" width="16.7109375" style="447" customWidth="1"/>
    <col min="14345" max="14345" width="12.5703125" style="447"/>
    <col min="14346" max="14346" width="16.7109375" style="447" customWidth="1"/>
    <col min="14347" max="14347" width="22.85546875" style="447" customWidth="1"/>
    <col min="14348" max="14591" width="12.5703125" style="447"/>
    <col min="14592" max="14592" width="5" style="447" customWidth="1"/>
    <col min="14593" max="14593" width="2" style="447" customWidth="1"/>
    <col min="14594" max="14594" width="57.140625" style="447" customWidth="1"/>
    <col min="14595" max="14595" width="20.140625" style="447" customWidth="1"/>
    <col min="14596" max="14599" width="21.42578125" style="447" customWidth="1"/>
    <col min="14600" max="14600" width="16.7109375" style="447" customWidth="1"/>
    <col min="14601" max="14601" width="12.5703125" style="447"/>
    <col min="14602" max="14602" width="16.7109375" style="447" customWidth="1"/>
    <col min="14603" max="14603" width="22.85546875" style="447" customWidth="1"/>
    <col min="14604" max="14847" width="12.5703125" style="447"/>
    <col min="14848" max="14848" width="5" style="447" customWidth="1"/>
    <col min="14849" max="14849" width="2" style="447" customWidth="1"/>
    <col min="14850" max="14850" width="57.140625" style="447" customWidth="1"/>
    <col min="14851" max="14851" width="20.140625" style="447" customWidth="1"/>
    <col min="14852" max="14855" width="21.42578125" style="447" customWidth="1"/>
    <col min="14856" max="14856" width="16.7109375" style="447" customWidth="1"/>
    <col min="14857" max="14857" width="12.5703125" style="447"/>
    <col min="14858" max="14858" width="16.7109375" style="447" customWidth="1"/>
    <col min="14859" max="14859" width="22.85546875" style="447" customWidth="1"/>
    <col min="14860" max="15103" width="12.5703125" style="447"/>
    <col min="15104" max="15104" width="5" style="447" customWidth="1"/>
    <col min="15105" max="15105" width="2" style="447" customWidth="1"/>
    <col min="15106" max="15106" width="57.140625" style="447" customWidth="1"/>
    <col min="15107" max="15107" width="20.140625" style="447" customWidth="1"/>
    <col min="15108" max="15111" width="21.42578125" style="447" customWidth="1"/>
    <col min="15112" max="15112" width="16.7109375" style="447" customWidth="1"/>
    <col min="15113" max="15113" width="12.5703125" style="447"/>
    <col min="15114" max="15114" width="16.7109375" style="447" customWidth="1"/>
    <col min="15115" max="15115" width="22.85546875" style="447" customWidth="1"/>
    <col min="15116" max="15359" width="12.5703125" style="447"/>
    <col min="15360" max="15360" width="5" style="447" customWidth="1"/>
    <col min="15361" max="15361" width="2" style="447" customWidth="1"/>
    <col min="15362" max="15362" width="57.140625" style="447" customWidth="1"/>
    <col min="15363" max="15363" width="20.140625" style="447" customWidth="1"/>
    <col min="15364" max="15367" width="21.42578125" style="447" customWidth="1"/>
    <col min="15368" max="15368" width="16.7109375" style="447" customWidth="1"/>
    <col min="15369" max="15369" width="12.5703125" style="447"/>
    <col min="15370" max="15370" width="16.7109375" style="447" customWidth="1"/>
    <col min="15371" max="15371" width="22.85546875" style="447" customWidth="1"/>
    <col min="15372" max="15615" width="12.5703125" style="447"/>
    <col min="15616" max="15616" width="5" style="447" customWidth="1"/>
    <col min="15617" max="15617" width="2" style="447" customWidth="1"/>
    <col min="15618" max="15618" width="57.140625" style="447" customWidth="1"/>
    <col min="15619" max="15619" width="20.140625" style="447" customWidth="1"/>
    <col min="15620" max="15623" width="21.42578125" style="447" customWidth="1"/>
    <col min="15624" max="15624" width="16.7109375" style="447" customWidth="1"/>
    <col min="15625" max="15625" width="12.5703125" style="447"/>
    <col min="15626" max="15626" width="16.7109375" style="447" customWidth="1"/>
    <col min="15627" max="15627" width="22.85546875" style="447" customWidth="1"/>
    <col min="15628" max="15871" width="12.5703125" style="447"/>
    <col min="15872" max="15872" width="5" style="447" customWidth="1"/>
    <col min="15873" max="15873" width="2" style="447" customWidth="1"/>
    <col min="15874" max="15874" width="57.140625" style="447" customWidth="1"/>
    <col min="15875" max="15875" width="20.140625" style="447" customWidth="1"/>
    <col min="15876" max="15879" width="21.42578125" style="447" customWidth="1"/>
    <col min="15880" max="15880" width="16.7109375" style="447" customWidth="1"/>
    <col min="15881" max="15881" width="12.5703125" style="447"/>
    <col min="15882" max="15882" width="16.7109375" style="447" customWidth="1"/>
    <col min="15883" max="15883" width="22.85546875" style="447" customWidth="1"/>
    <col min="15884" max="16127" width="12.5703125" style="447"/>
    <col min="16128" max="16128" width="5" style="447" customWidth="1"/>
    <col min="16129" max="16129" width="2" style="447" customWidth="1"/>
    <col min="16130" max="16130" width="57.140625" style="447" customWidth="1"/>
    <col min="16131" max="16131" width="20.140625" style="447" customWidth="1"/>
    <col min="16132" max="16135" width="21.42578125" style="447" customWidth="1"/>
    <col min="16136" max="16136" width="16.7109375" style="447" customWidth="1"/>
    <col min="16137" max="16137" width="12.5703125" style="447"/>
    <col min="16138" max="16138" width="16.7109375" style="447" customWidth="1"/>
    <col min="16139" max="16139" width="22.85546875" style="447" customWidth="1"/>
    <col min="16140" max="16384" width="12.5703125" style="447"/>
  </cols>
  <sheetData>
    <row r="1" spans="1:64" ht="15.75" customHeight="1">
      <c r="A1" s="1603" t="s">
        <v>599</v>
      </c>
      <c r="B1" s="1603"/>
      <c r="C1" s="1603"/>
      <c r="D1" s="445"/>
      <c r="E1" s="445"/>
      <c r="F1" s="445"/>
      <c r="G1" s="446"/>
      <c r="H1" s="446"/>
    </row>
    <row r="2" spans="1:64" ht="26.25" customHeight="1">
      <c r="A2" s="1604" t="s">
        <v>600</v>
      </c>
      <c r="B2" s="1604"/>
      <c r="C2" s="1604"/>
      <c r="D2" s="1604"/>
      <c r="E2" s="1604"/>
      <c r="F2" s="1604"/>
      <c r="G2" s="1604"/>
      <c r="H2" s="1604"/>
    </row>
    <row r="3" spans="1:64" ht="12" customHeight="1">
      <c r="A3" s="445"/>
      <c r="B3" s="445"/>
      <c r="C3" s="448"/>
      <c r="D3" s="449"/>
      <c r="E3" s="449"/>
      <c r="F3" s="449"/>
      <c r="G3" s="450"/>
      <c r="H3" s="450"/>
    </row>
    <row r="4" spans="1:64" ht="15" customHeight="1">
      <c r="A4" s="451"/>
      <c r="B4" s="451"/>
      <c r="C4" s="448"/>
      <c r="D4" s="449"/>
      <c r="E4" s="449"/>
      <c r="F4" s="449"/>
      <c r="G4" s="450"/>
      <c r="H4" s="452" t="s">
        <v>2</v>
      </c>
    </row>
    <row r="5" spans="1:64" ht="16.5" customHeight="1">
      <c r="A5" s="453"/>
      <c r="B5" s="446"/>
      <c r="C5" s="454"/>
      <c r="D5" s="1605" t="s">
        <v>563</v>
      </c>
      <c r="E5" s="1606"/>
      <c r="F5" s="1607"/>
      <c r="G5" s="1608" t="s">
        <v>564</v>
      </c>
      <c r="H5" s="1609"/>
    </row>
    <row r="6" spans="1:64" ht="15" customHeight="1">
      <c r="A6" s="455"/>
      <c r="B6" s="446"/>
      <c r="C6" s="456"/>
      <c r="D6" s="1610" t="s">
        <v>752</v>
      </c>
      <c r="E6" s="1611"/>
      <c r="F6" s="1612"/>
      <c r="G6" s="1591" t="s">
        <v>752</v>
      </c>
      <c r="H6" s="1593"/>
    </row>
    <row r="7" spans="1:64" ht="15.75">
      <c r="A7" s="455"/>
      <c r="B7" s="446"/>
      <c r="C7" s="457" t="s">
        <v>3</v>
      </c>
      <c r="D7" s="458"/>
      <c r="E7" s="459" t="s">
        <v>565</v>
      </c>
      <c r="F7" s="460"/>
      <c r="G7" s="461" t="s">
        <v>4</v>
      </c>
      <c r="H7" s="462" t="s">
        <v>4</v>
      </c>
    </row>
    <row r="8" spans="1:64" ht="14.25" customHeight="1">
      <c r="A8" s="455"/>
      <c r="B8" s="446"/>
      <c r="C8" s="463"/>
      <c r="D8" s="464"/>
      <c r="E8" s="465"/>
      <c r="F8" s="466" t="s">
        <v>565</v>
      </c>
      <c r="G8" s="467" t="s">
        <v>566</v>
      </c>
      <c r="H8" s="462" t="s">
        <v>567</v>
      </c>
    </row>
    <row r="9" spans="1:64" ht="14.25" customHeight="1">
      <c r="A9" s="455"/>
      <c r="B9" s="446"/>
      <c r="C9" s="468"/>
      <c r="D9" s="469" t="s">
        <v>568</v>
      </c>
      <c r="E9" s="470" t="s">
        <v>569</v>
      </c>
      <c r="F9" s="471" t="s">
        <v>570</v>
      </c>
      <c r="G9" s="467" t="s">
        <v>571</v>
      </c>
      <c r="H9" s="462" t="s">
        <v>572</v>
      </c>
    </row>
    <row r="10" spans="1:64" ht="14.25" customHeight="1">
      <c r="A10" s="472"/>
      <c r="B10" s="451"/>
      <c r="C10" s="473"/>
      <c r="D10" s="474"/>
      <c r="E10" s="475"/>
      <c r="F10" s="471" t="s">
        <v>573</v>
      </c>
      <c r="G10" s="476" t="s">
        <v>574</v>
      </c>
      <c r="H10" s="477"/>
    </row>
    <row r="11" spans="1:64" ht="9.9499999999999993" customHeight="1">
      <c r="A11" s="478"/>
      <c r="B11" s="479"/>
      <c r="C11" s="480" t="s">
        <v>439</v>
      </c>
      <c r="D11" s="481">
        <v>2</v>
      </c>
      <c r="E11" s="482">
        <v>3</v>
      </c>
      <c r="F11" s="482">
        <v>4</v>
      </c>
      <c r="G11" s="483">
        <v>5</v>
      </c>
      <c r="H11" s="484">
        <v>6</v>
      </c>
    </row>
    <row r="12" spans="1:64" ht="15.75" customHeight="1">
      <c r="A12" s="453"/>
      <c r="B12" s="485"/>
      <c r="C12" s="486" t="s">
        <v>4</v>
      </c>
      <c r="D12" s="773" t="s">
        <v>4</v>
      </c>
      <c r="E12" s="774" t="s">
        <v>124</v>
      </c>
      <c r="F12" s="775"/>
      <c r="G12" s="776" t="s">
        <v>4</v>
      </c>
      <c r="H12" s="777" t="s">
        <v>124</v>
      </c>
    </row>
    <row r="13" spans="1:64" ht="15.75">
      <c r="A13" s="1599" t="s">
        <v>40</v>
      </c>
      <c r="B13" s="1600"/>
      <c r="C13" s="1601"/>
      <c r="D13" s="853">
        <v>136993693.35999995</v>
      </c>
      <c r="E13" s="854">
        <v>1637559.5799999998</v>
      </c>
      <c r="F13" s="854">
        <v>1056.48</v>
      </c>
      <c r="G13" s="855">
        <v>1620012.0099999998</v>
      </c>
      <c r="H13" s="856">
        <v>17547.57</v>
      </c>
    </row>
    <row r="14" spans="1:64" s="487" customFormat="1" ht="24" customHeight="1">
      <c r="A14" s="778" t="s">
        <v>350</v>
      </c>
      <c r="B14" s="779" t="s">
        <v>47</v>
      </c>
      <c r="C14" s="780" t="s">
        <v>351</v>
      </c>
      <c r="D14" s="857">
        <v>49200433.599999987</v>
      </c>
      <c r="E14" s="858">
        <v>1604236.4</v>
      </c>
      <c r="F14" s="858">
        <v>0</v>
      </c>
      <c r="G14" s="859">
        <v>1591503.8699999999</v>
      </c>
      <c r="H14" s="860">
        <v>12732.53</v>
      </c>
      <c r="I14" s="447"/>
      <c r="J14" s="447"/>
      <c r="K14" s="447"/>
      <c r="L14" s="447"/>
      <c r="M14" s="447"/>
      <c r="N14" s="447"/>
      <c r="O14" s="447"/>
      <c r="P14" s="447"/>
      <c r="Q14" s="447"/>
      <c r="R14" s="447"/>
      <c r="S14" s="447"/>
      <c r="T14" s="447"/>
      <c r="U14" s="447"/>
      <c r="V14" s="447"/>
      <c r="W14" s="447"/>
      <c r="X14" s="447"/>
      <c r="Y14" s="447"/>
      <c r="Z14" s="447"/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  <c r="AL14" s="447"/>
      <c r="AM14" s="447"/>
      <c r="AN14" s="447"/>
      <c r="AO14" s="447"/>
      <c r="AP14" s="447"/>
      <c r="AQ14" s="447"/>
      <c r="AR14" s="447"/>
      <c r="AS14" s="447"/>
      <c r="AT14" s="447"/>
      <c r="AU14" s="447"/>
      <c r="AV14" s="447"/>
      <c r="AW14" s="447"/>
      <c r="AX14" s="447"/>
      <c r="AY14" s="447"/>
      <c r="AZ14" s="447"/>
      <c r="BA14" s="447"/>
      <c r="BB14" s="447"/>
      <c r="BC14" s="447"/>
      <c r="BD14" s="447"/>
      <c r="BE14" s="447"/>
      <c r="BF14" s="447"/>
      <c r="BG14" s="447"/>
      <c r="BH14" s="447"/>
      <c r="BI14" s="447"/>
      <c r="BJ14" s="447"/>
      <c r="BK14" s="447"/>
      <c r="BL14" s="447"/>
    </row>
    <row r="15" spans="1:64" s="487" customFormat="1" ht="24" hidden="1" customHeight="1">
      <c r="A15" s="778" t="s">
        <v>352</v>
      </c>
      <c r="B15" s="779" t="s">
        <v>47</v>
      </c>
      <c r="C15" s="780" t="s">
        <v>353</v>
      </c>
      <c r="D15" s="857">
        <v>0</v>
      </c>
      <c r="E15" s="858">
        <v>0</v>
      </c>
      <c r="F15" s="858">
        <v>0</v>
      </c>
      <c r="G15" s="861">
        <v>0</v>
      </c>
      <c r="H15" s="860">
        <v>0</v>
      </c>
      <c r="I15" s="447"/>
      <c r="J15" s="447"/>
      <c r="K15" s="447"/>
      <c r="L15" s="447"/>
      <c r="M15" s="447"/>
      <c r="N15" s="447"/>
      <c r="O15" s="447"/>
      <c r="P15" s="447"/>
      <c r="Q15" s="447"/>
      <c r="R15" s="447"/>
      <c r="S15" s="447"/>
      <c r="T15" s="447"/>
      <c r="U15" s="447"/>
      <c r="V15" s="447"/>
      <c r="W15" s="447"/>
      <c r="X15" s="447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  <c r="AL15" s="447"/>
      <c r="AM15" s="447"/>
      <c r="AN15" s="447"/>
      <c r="AO15" s="447"/>
      <c r="AP15" s="447"/>
      <c r="AQ15" s="447"/>
      <c r="AR15" s="447"/>
      <c r="AS15" s="447"/>
      <c r="AT15" s="447"/>
      <c r="AU15" s="447"/>
      <c r="AV15" s="447"/>
      <c r="AW15" s="447"/>
      <c r="AX15" s="447"/>
      <c r="AY15" s="447"/>
      <c r="AZ15" s="447"/>
      <c r="BA15" s="447"/>
      <c r="BB15" s="447"/>
      <c r="BC15" s="447"/>
      <c r="BD15" s="447"/>
      <c r="BE15" s="447"/>
      <c r="BF15" s="447"/>
      <c r="BG15" s="447"/>
      <c r="BH15" s="447"/>
      <c r="BI15" s="447"/>
      <c r="BJ15" s="447"/>
      <c r="BK15" s="447"/>
      <c r="BL15" s="447"/>
    </row>
    <row r="16" spans="1:64" s="487" customFormat="1" ht="24" customHeight="1">
      <c r="A16" s="778" t="s">
        <v>354</v>
      </c>
      <c r="B16" s="779" t="s">
        <v>47</v>
      </c>
      <c r="C16" s="780" t="s">
        <v>355</v>
      </c>
      <c r="D16" s="857">
        <v>873849.80000000028</v>
      </c>
      <c r="E16" s="858">
        <v>0</v>
      </c>
      <c r="F16" s="858">
        <v>0</v>
      </c>
      <c r="G16" s="861">
        <v>0</v>
      </c>
      <c r="H16" s="860">
        <v>0</v>
      </c>
      <c r="I16" s="447"/>
      <c r="J16" s="447"/>
      <c r="K16" s="447"/>
      <c r="L16" s="447"/>
      <c r="M16" s="447"/>
      <c r="N16" s="447"/>
      <c r="O16" s="447"/>
      <c r="P16" s="447"/>
      <c r="Q16" s="447"/>
      <c r="R16" s="447"/>
      <c r="S16" s="447"/>
      <c r="T16" s="447"/>
      <c r="U16" s="447"/>
      <c r="V16" s="447"/>
      <c r="W16" s="447"/>
      <c r="X16" s="447"/>
      <c r="Y16" s="447"/>
      <c r="Z16" s="447"/>
      <c r="AA16" s="447"/>
      <c r="AB16" s="447"/>
      <c r="AC16" s="447"/>
      <c r="AD16" s="447"/>
      <c r="AE16" s="447"/>
      <c r="AF16" s="447"/>
      <c r="AG16" s="447"/>
      <c r="AH16" s="447"/>
      <c r="AI16" s="447"/>
      <c r="AJ16" s="447"/>
      <c r="AK16" s="447"/>
      <c r="AL16" s="447"/>
      <c r="AM16" s="447"/>
      <c r="AN16" s="447"/>
      <c r="AO16" s="447"/>
      <c r="AP16" s="447"/>
      <c r="AQ16" s="447"/>
      <c r="AR16" s="447"/>
      <c r="AS16" s="447"/>
      <c r="AT16" s="447"/>
      <c r="AU16" s="447"/>
      <c r="AV16" s="447"/>
      <c r="AW16" s="447"/>
      <c r="AX16" s="447"/>
      <c r="AY16" s="447"/>
      <c r="AZ16" s="447"/>
      <c r="BA16" s="447"/>
      <c r="BB16" s="447"/>
      <c r="BC16" s="447"/>
      <c r="BD16" s="447"/>
      <c r="BE16" s="447"/>
      <c r="BF16" s="447"/>
      <c r="BG16" s="447"/>
      <c r="BH16" s="447"/>
      <c r="BI16" s="447"/>
      <c r="BJ16" s="447"/>
      <c r="BK16" s="447"/>
      <c r="BL16" s="447"/>
    </row>
    <row r="17" spans="1:64" s="942" customFormat="1" ht="37.5" hidden="1" customHeight="1">
      <c r="A17" s="930" t="s">
        <v>360</v>
      </c>
      <c r="B17" s="926" t="s">
        <v>47</v>
      </c>
      <c r="C17" s="928" t="s">
        <v>729</v>
      </c>
      <c r="D17" s="857">
        <v>0</v>
      </c>
      <c r="E17" s="858">
        <v>0</v>
      </c>
      <c r="F17" s="858">
        <v>0</v>
      </c>
      <c r="G17" s="861">
        <v>0</v>
      </c>
      <c r="H17" s="860">
        <v>0</v>
      </c>
      <c r="I17" s="941"/>
      <c r="J17" s="941"/>
      <c r="K17" s="941"/>
      <c r="L17" s="941"/>
      <c r="M17" s="941"/>
      <c r="N17" s="941"/>
      <c r="O17" s="941"/>
      <c r="P17" s="941"/>
      <c r="Q17" s="941"/>
      <c r="R17" s="941"/>
      <c r="S17" s="941"/>
      <c r="T17" s="941"/>
      <c r="U17" s="941"/>
      <c r="V17" s="941"/>
      <c r="W17" s="941"/>
      <c r="X17" s="941"/>
      <c r="Y17" s="941"/>
      <c r="Z17" s="941"/>
      <c r="AA17" s="941"/>
      <c r="AB17" s="941"/>
      <c r="AC17" s="941"/>
      <c r="AD17" s="941"/>
      <c r="AE17" s="941"/>
      <c r="AF17" s="941"/>
      <c r="AG17" s="941"/>
      <c r="AH17" s="941"/>
      <c r="AI17" s="941"/>
      <c r="AJ17" s="941"/>
      <c r="AK17" s="941"/>
      <c r="AL17" s="941"/>
      <c r="AM17" s="941"/>
      <c r="AN17" s="941"/>
      <c r="AO17" s="941"/>
      <c r="AP17" s="941"/>
      <c r="AQ17" s="941"/>
      <c r="AR17" s="941"/>
      <c r="AS17" s="941"/>
      <c r="AT17" s="941"/>
      <c r="AU17" s="941"/>
      <c r="AV17" s="941"/>
      <c r="AW17" s="941"/>
      <c r="AX17" s="941"/>
      <c r="AY17" s="941"/>
      <c r="AZ17" s="941"/>
      <c r="BA17" s="941"/>
      <c r="BB17" s="941"/>
      <c r="BC17" s="941"/>
      <c r="BD17" s="941"/>
      <c r="BE17" s="941"/>
      <c r="BF17" s="941"/>
      <c r="BG17" s="941"/>
      <c r="BH17" s="941"/>
      <c r="BI17" s="941"/>
      <c r="BJ17" s="941"/>
      <c r="BK17" s="941"/>
      <c r="BL17" s="941"/>
    </row>
    <row r="18" spans="1:64" s="487" customFormat="1" ht="24" customHeight="1">
      <c r="A18" s="778" t="s">
        <v>363</v>
      </c>
      <c r="B18" s="779" t="s">
        <v>47</v>
      </c>
      <c r="C18" s="780" t="s">
        <v>364</v>
      </c>
      <c r="D18" s="857">
        <v>1411998.6499999992</v>
      </c>
      <c r="E18" s="858">
        <v>0</v>
      </c>
      <c r="F18" s="858">
        <v>0</v>
      </c>
      <c r="G18" s="861">
        <v>0</v>
      </c>
      <c r="H18" s="860">
        <v>0</v>
      </c>
      <c r="I18" s="447"/>
      <c r="J18" s="447"/>
      <c r="K18" s="447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47"/>
      <c r="X18" s="447"/>
      <c r="Y18" s="447"/>
      <c r="Z18" s="447"/>
      <c r="AA18" s="447"/>
      <c r="AB18" s="447"/>
      <c r="AC18" s="447"/>
      <c r="AD18" s="447"/>
      <c r="AE18" s="447"/>
      <c r="AF18" s="447"/>
      <c r="AG18" s="447"/>
      <c r="AH18" s="447"/>
      <c r="AI18" s="447"/>
      <c r="AJ18" s="447"/>
      <c r="AK18" s="447"/>
      <c r="AL18" s="447"/>
      <c r="AM18" s="447"/>
      <c r="AN18" s="447"/>
      <c r="AO18" s="447"/>
      <c r="AP18" s="447"/>
      <c r="AQ18" s="447"/>
      <c r="AR18" s="447"/>
      <c r="AS18" s="447"/>
      <c r="AT18" s="447"/>
      <c r="AU18" s="447"/>
      <c r="AV18" s="447"/>
      <c r="AW18" s="447"/>
      <c r="AX18" s="447"/>
      <c r="AY18" s="447"/>
      <c r="AZ18" s="447"/>
      <c r="BA18" s="447"/>
      <c r="BB18" s="447"/>
      <c r="BC18" s="447"/>
      <c r="BD18" s="447"/>
      <c r="BE18" s="447"/>
      <c r="BF18" s="447"/>
      <c r="BG18" s="447"/>
      <c r="BH18" s="447"/>
      <c r="BI18" s="447"/>
      <c r="BJ18" s="447"/>
      <c r="BK18" s="447"/>
      <c r="BL18" s="447"/>
    </row>
    <row r="19" spans="1:64" s="487" customFormat="1" ht="24" customHeight="1">
      <c r="A19" s="778" t="s">
        <v>367</v>
      </c>
      <c r="B19" s="779" t="s">
        <v>47</v>
      </c>
      <c r="C19" s="780" t="s">
        <v>368</v>
      </c>
      <c r="D19" s="857">
        <v>8320125.4899999984</v>
      </c>
      <c r="E19" s="858">
        <v>0</v>
      </c>
      <c r="F19" s="858">
        <v>0</v>
      </c>
      <c r="G19" s="861">
        <v>0</v>
      </c>
      <c r="H19" s="860">
        <v>0</v>
      </c>
      <c r="I19" s="447"/>
      <c r="J19" s="447"/>
      <c r="K19" s="447"/>
      <c r="L19" s="447"/>
      <c r="M19" s="447"/>
      <c r="N19" s="447"/>
      <c r="O19" s="447"/>
      <c r="P19" s="447"/>
      <c r="Q19" s="447"/>
      <c r="R19" s="447"/>
      <c r="S19" s="447"/>
      <c r="T19" s="447"/>
      <c r="U19" s="447"/>
      <c r="V19" s="447"/>
      <c r="W19" s="447"/>
      <c r="X19" s="447"/>
      <c r="Y19" s="447"/>
      <c r="Z19" s="447"/>
      <c r="AA19" s="447"/>
      <c r="AB19" s="447"/>
      <c r="AC19" s="447"/>
      <c r="AD19" s="447"/>
      <c r="AE19" s="447"/>
      <c r="AF19" s="447"/>
      <c r="AG19" s="447"/>
      <c r="AH19" s="447"/>
      <c r="AI19" s="447"/>
      <c r="AJ19" s="447"/>
      <c r="AK19" s="447"/>
      <c r="AL19" s="447"/>
      <c r="AM19" s="447"/>
      <c r="AN19" s="447"/>
      <c r="AO19" s="447"/>
      <c r="AP19" s="447"/>
      <c r="AQ19" s="447"/>
      <c r="AR19" s="447"/>
      <c r="AS19" s="447"/>
      <c r="AT19" s="447"/>
      <c r="AU19" s="447"/>
      <c r="AV19" s="447"/>
      <c r="AW19" s="447"/>
      <c r="AX19" s="447"/>
      <c r="AY19" s="447"/>
      <c r="AZ19" s="447"/>
      <c r="BA19" s="447"/>
      <c r="BB19" s="447"/>
      <c r="BC19" s="447"/>
      <c r="BD19" s="447"/>
      <c r="BE19" s="447"/>
      <c r="BF19" s="447"/>
      <c r="BG19" s="447"/>
      <c r="BH19" s="447"/>
      <c r="BI19" s="447"/>
      <c r="BJ19" s="447"/>
      <c r="BK19" s="447"/>
      <c r="BL19" s="447"/>
    </row>
    <row r="20" spans="1:64" s="489" customFormat="1" ht="24" hidden="1" customHeight="1">
      <c r="A20" s="781" t="s">
        <v>369</v>
      </c>
      <c r="B20" s="782" t="s">
        <v>47</v>
      </c>
      <c r="C20" s="783" t="s">
        <v>132</v>
      </c>
      <c r="D20" s="857">
        <v>0</v>
      </c>
      <c r="E20" s="858">
        <v>0</v>
      </c>
      <c r="F20" s="858">
        <v>0</v>
      </c>
      <c r="G20" s="862">
        <v>0</v>
      </c>
      <c r="H20" s="860">
        <v>0</v>
      </c>
      <c r="I20" s="488"/>
      <c r="J20" s="488"/>
      <c r="K20" s="488"/>
      <c r="L20" s="488"/>
      <c r="M20" s="488"/>
      <c r="N20" s="488"/>
      <c r="O20" s="488"/>
      <c r="P20" s="488"/>
      <c r="Q20" s="488"/>
      <c r="R20" s="488"/>
      <c r="S20" s="488"/>
      <c r="T20" s="488"/>
      <c r="U20" s="488"/>
      <c r="V20" s="488"/>
      <c r="W20" s="488"/>
      <c r="X20" s="488"/>
      <c r="Y20" s="488"/>
      <c r="Z20" s="488"/>
      <c r="AA20" s="488"/>
      <c r="AB20" s="488"/>
      <c r="AC20" s="488"/>
      <c r="AD20" s="488"/>
      <c r="AE20" s="488"/>
      <c r="AF20" s="488"/>
      <c r="AG20" s="488"/>
      <c r="AH20" s="488"/>
      <c r="AI20" s="488"/>
      <c r="AJ20" s="488"/>
      <c r="AK20" s="488"/>
      <c r="AL20" s="488"/>
      <c r="AM20" s="488"/>
      <c r="AN20" s="488"/>
      <c r="AO20" s="488"/>
      <c r="AP20" s="488"/>
      <c r="AQ20" s="488"/>
      <c r="AR20" s="488"/>
      <c r="AS20" s="488"/>
      <c r="AT20" s="488"/>
      <c r="AU20" s="488"/>
      <c r="AV20" s="488"/>
      <c r="AW20" s="488"/>
      <c r="AX20" s="488"/>
      <c r="AY20" s="488"/>
      <c r="AZ20" s="488"/>
      <c r="BA20" s="488"/>
      <c r="BB20" s="488"/>
      <c r="BC20" s="488"/>
      <c r="BD20" s="488"/>
      <c r="BE20" s="488"/>
      <c r="BF20" s="488"/>
      <c r="BG20" s="488"/>
      <c r="BH20" s="488"/>
      <c r="BI20" s="488"/>
      <c r="BJ20" s="488"/>
      <c r="BK20" s="488"/>
      <c r="BL20" s="488"/>
    </row>
    <row r="21" spans="1:64" s="489" customFormat="1" ht="24" customHeight="1">
      <c r="A21" s="781" t="s">
        <v>370</v>
      </c>
      <c r="B21" s="784" t="s">
        <v>47</v>
      </c>
      <c r="C21" s="783" t="s">
        <v>371</v>
      </c>
      <c r="D21" s="857">
        <v>4246957.26</v>
      </c>
      <c r="E21" s="858">
        <v>0</v>
      </c>
      <c r="F21" s="858">
        <v>0</v>
      </c>
      <c r="G21" s="862">
        <v>0</v>
      </c>
      <c r="H21" s="860">
        <v>0</v>
      </c>
      <c r="I21" s="488"/>
      <c r="J21" s="488"/>
      <c r="K21" s="488"/>
      <c r="L21" s="488"/>
      <c r="M21" s="488"/>
      <c r="N21" s="488"/>
      <c r="O21" s="488"/>
      <c r="P21" s="488"/>
      <c r="Q21" s="488"/>
      <c r="R21" s="488"/>
      <c r="S21" s="488"/>
      <c r="T21" s="488"/>
      <c r="U21" s="488"/>
      <c r="V21" s="488"/>
      <c r="W21" s="488"/>
      <c r="X21" s="488"/>
      <c r="Y21" s="488"/>
      <c r="Z21" s="488"/>
      <c r="AA21" s="488"/>
      <c r="AB21" s="488"/>
      <c r="AC21" s="488"/>
      <c r="AD21" s="488"/>
      <c r="AE21" s="488"/>
      <c r="AF21" s="488"/>
      <c r="AG21" s="488"/>
      <c r="AH21" s="488"/>
      <c r="AI21" s="488"/>
      <c r="AJ21" s="488"/>
      <c r="AK21" s="488"/>
      <c r="AL21" s="488"/>
      <c r="AM21" s="488"/>
      <c r="AN21" s="488"/>
      <c r="AO21" s="488"/>
      <c r="AP21" s="488"/>
      <c r="AQ21" s="488"/>
      <c r="AR21" s="488"/>
      <c r="AS21" s="488"/>
      <c r="AT21" s="488"/>
      <c r="AU21" s="488"/>
      <c r="AV21" s="488"/>
      <c r="AW21" s="488"/>
      <c r="AX21" s="488"/>
      <c r="AY21" s="488"/>
      <c r="AZ21" s="488"/>
      <c r="BA21" s="488"/>
      <c r="BB21" s="488"/>
      <c r="BC21" s="488"/>
      <c r="BD21" s="488"/>
      <c r="BE21" s="488"/>
      <c r="BF21" s="488"/>
      <c r="BG21" s="488"/>
      <c r="BH21" s="488"/>
      <c r="BI21" s="488"/>
      <c r="BJ21" s="488"/>
      <c r="BK21" s="488"/>
      <c r="BL21" s="488"/>
    </row>
    <row r="22" spans="1:64" s="489" customFormat="1" ht="24" customHeight="1">
      <c r="A22" s="781" t="s">
        <v>372</v>
      </c>
      <c r="B22" s="784" t="s">
        <v>47</v>
      </c>
      <c r="C22" s="783" t="s">
        <v>373</v>
      </c>
      <c r="D22" s="857">
        <v>985057.95000000007</v>
      </c>
      <c r="E22" s="858">
        <v>200</v>
      </c>
      <c r="F22" s="858">
        <v>0</v>
      </c>
      <c r="G22" s="862">
        <v>200</v>
      </c>
      <c r="H22" s="860">
        <v>0</v>
      </c>
      <c r="I22" s="488"/>
      <c r="J22" s="488"/>
      <c r="K22" s="488"/>
      <c r="L22" s="488"/>
      <c r="M22" s="488"/>
      <c r="N22" s="488"/>
      <c r="O22" s="488"/>
      <c r="P22" s="488"/>
      <c r="Q22" s="488"/>
      <c r="R22" s="488"/>
      <c r="S22" s="488"/>
      <c r="T22" s="488"/>
      <c r="U22" s="488"/>
      <c r="V22" s="488"/>
      <c r="W22" s="488"/>
      <c r="X22" s="488"/>
      <c r="Y22" s="488"/>
      <c r="Z22" s="488"/>
      <c r="AA22" s="488"/>
      <c r="AB22" s="488"/>
      <c r="AC22" s="488"/>
      <c r="AD22" s="488"/>
      <c r="AE22" s="488"/>
      <c r="AF22" s="488"/>
      <c r="AG22" s="488"/>
      <c r="AH22" s="488"/>
      <c r="AI22" s="488"/>
      <c r="AJ22" s="488"/>
      <c r="AK22" s="488"/>
      <c r="AL22" s="488"/>
      <c r="AM22" s="488"/>
      <c r="AN22" s="488"/>
      <c r="AO22" s="488"/>
      <c r="AP22" s="488"/>
      <c r="AQ22" s="488"/>
      <c r="AR22" s="488"/>
      <c r="AS22" s="488"/>
      <c r="AT22" s="488"/>
      <c r="AU22" s="488"/>
      <c r="AV22" s="488"/>
      <c r="AW22" s="488"/>
      <c r="AX22" s="488"/>
      <c r="AY22" s="488"/>
      <c r="AZ22" s="488"/>
      <c r="BA22" s="488"/>
      <c r="BB22" s="488"/>
      <c r="BC22" s="488"/>
      <c r="BD22" s="488"/>
      <c r="BE22" s="488"/>
      <c r="BF22" s="488"/>
      <c r="BG22" s="488"/>
      <c r="BH22" s="488"/>
      <c r="BI22" s="488"/>
      <c r="BJ22" s="488"/>
      <c r="BK22" s="488"/>
      <c r="BL22" s="488"/>
    </row>
    <row r="23" spans="1:64" s="488" customFormat="1" ht="24" hidden="1" customHeight="1">
      <c r="A23" s="781" t="s">
        <v>374</v>
      </c>
      <c r="B23" s="784" t="s">
        <v>47</v>
      </c>
      <c r="C23" s="783" t="s">
        <v>375</v>
      </c>
      <c r="D23" s="857">
        <v>0</v>
      </c>
      <c r="E23" s="858">
        <v>0</v>
      </c>
      <c r="F23" s="858">
        <v>0</v>
      </c>
      <c r="G23" s="862">
        <v>0</v>
      </c>
      <c r="H23" s="860">
        <v>0</v>
      </c>
    </row>
    <row r="24" spans="1:64" s="489" customFormat="1" ht="24" customHeight="1">
      <c r="A24" s="781" t="s">
        <v>377</v>
      </c>
      <c r="B24" s="784" t="s">
        <v>47</v>
      </c>
      <c r="C24" s="783" t="s">
        <v>83</v>
      </c>
      <c r="D24" s="857">
        <v>29875806.469999988</v>
      </c>
      <c r="E24" s="858">
        <v>1556.48</v>
      </c>
      <c r="F24" s="858">
        <v>1056.48</v>
      </c>
      <c r="G24" s="862">
        <v>1556.48</v>
      </c>
      <c r="H24" s="860">
        <v>0</v>
      </c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Y24" s="488"/>
      <c r="Z24" s="488"/>
      <c r="AA24" s="488"/>
      <c r="AB24" s="488"/>
      <c r="AC24" s="488"/>
      <c r="AD24" s="488"/>
      <c r="AE24" s="488"/>
      <c r="AF24" s="488"/>
      <c r="AG24" s="488"/>
      <c r="AH24" s="488"/>
      <c r="AI24" s="488"/>
      <c r="AJ24" s="488"/>
      <c r="AK24" s="488"/>
      <c r="AL24" s="488"/>
      <c r="AM24" s="488"/>
      <c r="AN24" s="488"/>
      <c r="AO24" s="488"/>
      <c r="AP24" s="488"/>
      <c r="AQ24" s="488"/>
      <c r="AR24" s="488"/>
      <c r="AS24" s="488"/>
      <c r="AT24" s="488"/>
      <c r="AU24" s="488"/>
      <c r="AV24" s="488"/>
      <c r="AW24" s="488"/>
      <c r="AX24" s="488"/>
      <c r="AY24" s="488"/>
      <c r="AZ24" s="488"/>
      <c r="BA24" s="488"/>
      <c r="BB24" s="488"/>
      <c r="BC24" s="488"/>
      <c r="BD24" s="488"/>
      <c r="BE24" s="488"/>
      <c r="BF24" s="488"/>
      <c r="BG24" s="488"/>
      <c r="BH24" s="488"/>
      <c r="BI24" s="488"/>
      <c r="BJ24" s="488"/>
      <c r="BK24" s="488"/>
      <c r="BL24" s="488"/>
    </row>
    <row r="25" spans="1:64" s="490" customFormat="1" ht="24" customHeight="1">
      <c r="A25" s="781" t="s">
        <v>383</v>
      </c>
      <c r="B25" s="784" t="s">
        <v>47</v>
      </c>
      <c r="C25" s="783" t="s">
        <v>113</v>
      </c>
      <c r="D25" s="857">
        <v>4013.58</v>
      </c>
      <c r="E25" s="858">
        <v>0</v>
      </c>
      <c r="F25" s="858">
        <v>0</v>
      </c>
      <c r="G25" s="862">
        <v>0</v>
      </c>
      <c r="H25" s="860">
        <v>0</v>
      </c>
      <c r="I25" s="488"/>
      <c r="J25" s="488"/>
      <c r="K25" s="488"/>
      <c r="L25" s="488"/>
      <c r="M25" s="488"/>
      <c r="N25" s="488"/>
      <c r="O25" s="488"/>
      <c r="P25" s="488"/>
      <c r="Q25" s="488"/>
      <c r="R25" s="488"/>
      <c r="S25" s="488"/>
      <c r="T25" s="488"/>
      <c r="U25" s="488"/>
      <c r="V25" s="488"/>
      <c r="W25" s="488"/>
      <c r="X25" s="488"/>
      <c r="Y25" s="488"/>
      <c r="Z25" s="488"/>
      <c r="AA25" s="488"/>
      <c r="AB25" s="488"/>
      <c r="AC25" s="488"/>
      <c r="AD25" s="488"/>
      <c r="AE25" s="488"/>
      <c r="AF25" s="488"/>
      <c r="AG25" s="488"/>
      <c r="AH25" s="488"/>
      <c r="AI25" s="488"/>
      <c r="AJ25" s="488"/>
      <c r="AK25" s="488"/>
      <c r="AL25" s="488"/>
      <c r="AM25" s="488"/>
      <c r="AN25" s="488"/>
      <c r="AO25" s="488"/>
      <c r="AP25" s="488"/>
      <c r="AQ25" s="488"/>
      <c r="AR25" s="488"/>
      <c r="AS25" s="488"/>
      <c r="AT25" s="488"/>
      <c r="AU25" s="488"/>
      <c r="AV25" s="488"/>
      <c r="AW25" s="488"/>
      <c r="AX25" s="488"/>
      <c r="AY25" s="488"/>
      <c r="AZ25" s="488"/>
      <c r="BA25" s="488"/>
      <c r="BB25" s="488"/>
      <c r="BC25" s="488"/>
      <c r="BD25" s="488"/>
      <c r="BE25" s="488"/>
      <c r="BF25" s="488"/>
      <c r="BG25" s="488"/>
      <c r="BH25" s="488"/>
      <c r="BI25" s="488"/>
      <c r="BJ25" s="488"/>
      <c r="BK25" s="488"/>
      <c r="BL25" s="488"/>
    </row>
    <row r="26" spans="1:64" s="491" customFormat="1" ht="24" customHeight="1">
      <c r="A26" s="781" t="s">
        <v>387</v>
      </c>
      <c r="B26" s="784" t="s">
        <v>47</v>
      </c>
      <c r="C26" s="783" t="s">
        <v>580</v>
      </c>
      <c r="D26" s="857">
        <v>2977007.7599999993</v>
      </c>
      <c r="E26" s="858">
        <v>0</v>
      </c>
      <c r="F26" s="858">
        <v>0</v>
      </c>
      <c r="G26" s="862">
        <v>0</v>
      </c>
      <c r="H26" s="860">
        <v>0</v>
      </c>
      <c r="I26" s="488"/>
      <c r="J26" s="488"/>
      <c r="K26" s="488"/>
      <c r="L26" s="488"/>
      <c r="M26" s="488"/>
      <c r="N26" s="488"/>
      <c r="O26" s="488"/>
      <c r="P26" s="488"/>
      <c r="Q26" s="488"/>
      <c r="R26" s="488"/>
      <c r="S26" s="488"/>
      <c r="T26" s="488"/>
      <c r="U26" s="488"/>
      <c r="V26" s="488"/>
      <c r="W26" s="488"/>
      <c r="X26" s="488"/>
      <c r="Y26" s="488"/>
      <c r="Z26" s="488"/>
      <c r="AA26" s="488"/>
      <c r="AB26" s="488"/>
      <c r="AC26" s="488"/>
      <c r="AD26" s="488"/>
      <c r="AE26" s="488"/>
      <c r="AF26" s="488"/>
      <c r="AG26" s="488"/>
      <c r="AH26" s="488"/>
      <c r="AI26" s="488"/>
      <c r="AJ26" s="488"/>
      <c r="AK26" s="488"/>
      <c r="AL26" s="488"/>
      <c r="AM26" s="488"/>
      <c r="AN26" s="488"/>
      <c r="AO26" s="488"/>
      <c r="AP26" s="488"/>
      <c r="AQ26" s="488"/>
      <c r="AR26" s="488"/>
      <c r="AS26" s="488"/>
      <c r="AT26" s="488"/>
      <c r="AU26" s="488"/>
      <c r="AV26" s="488"/>
      <c r="AW26" s="488"/>
      <c r="AX26" s="488"/>
      <c r="AY26" s="488"/>
      <c r="AZ26" s="488"/>
      <c r="BA26" s="488"/>
      <c r="BB26" s="488"/>
      <c r="BC26" s="488"/>
      <c r="BD26" s="488"/>
      <c r="BE26" s="488"/>
      <c r="BF26" s="488"/>
      <c r="BG26" s="488"/>
      <c r="BH26" s="488"/>
      <c r="BI26" s="488"/>
      <c r="BJ26" s="488"/>
      <c r="BK26" s="488"/>
      <c r="BL26" s="488"/>
    </row>
    <row r="27" spans="1:64" s="492" customFormat="1" ht="24" hidden="1" customHeight="1">
      <c r="A27" s="778" t="s">
        <v>400</v>
      </c>
      <c r="B27" s="779" t="s">
        <v>47</v>
      </c>
      <c r="C27" s="780" t="s">
        <v>401</v>
      </c>
      <c r="D27" s="857">
        <v>0</v>
      </c>
      <c r="E27" s="858">
        <v>0</v>
      </c>
      <c r="F27" s="858">
        <v>0</v>
      </c>
      <c r="G27" s="861">
        <v>0</v>
      </c>
      <c r="H27" s="860">
        <v>0</v>
      </c>
      <c r="I27" s="447"/>
      <c r="J27" s="447"/>
      <c r="K27" s="447"/>
      <c r="L27" s="447"/>
      <c r="M27" s="447"/>
      <c r="N27" s="447"/>
      <c r="O27" s="447"/>
      <c r="P27" s="447"/>
      <c r="Q27" s="447"/>
      <c r="R27" s="447"/>
      <c r="S27" s="447"/>
      <c r="T27" s="447"/>
      <c r="U27" s="447"/>
      <c r="V27" s="447"/>
      <c r="W27" s="447"/>
      <c r="X27" s="447"/>
      <c r="Y27" s="447"/>
      <c r="Z27" s="447"/>
      <c r="AA27" s="447"/>
      <c r="AB27" s="447"/>
      <c r="AC27" s="447"/>
      <c r="AD27" s="447"/>
      <c r="AE27" s="447"/>
      <c r="AF27" s="447"/>
      <c r="AG27" s="447"/>
      <c r="AH27" s="447"/>
      <c r="AI27" s="447"/>
      <c r="AJ27" s="447"/>
      <c r="AK27" s="447"/>
      <c r="AL27" s="447"/>
      <c r="AM27" s="447"/>
      <c r="AN27" s="447"/>
      <c r="AO27" s="447"/>
      <c r="AP27" s="447"/>
      <c r="AQ27" s="447"/>
      <c r="AR27" s="447"/>
      <c r="AS27" s="447"/>
      <c r="AT27" s="447"/>
      <c r="AU27" s="447"/>
      <c r="AV27" s="447"/>
      <c r="AW27" s="447"/>
      <c r="AX27" s="447"/>
      <c r="AY27" s="447"/>
      <c r="AZ27" s="447"/>
      <c r="BA27" s="447"/>
      <c r="BB27" s="447"/>
      <c r="BC27" s="447"/>
      <c r="BD27" s="447"/>
      <c r="BE27" s="447"/>
      <c r="BF27" s="447"/>
      <c r="BG27" s="447"/>
      <c r="BH27" s="447"/>
      <c r="BI27" s="447"/>
      <c r="BJ27" s="447"/>
      <c r="BK27" s="447"/>
      <c r="BL27" s="447"/>
    </row>
    <row r="28" spans="1:64" s="492" customFormat="1" ht="24" customHeight="1">
      <c r="A28" s="778" t="s">
        <v>402</v>
      </c>
      <c r="B28" s="779" t="s">
        <v>47</v>
      </c>
      <c r="C28" s="780" t="s">
        <v>115</v>
      </c>
      <c r="D28" s="857">
        <v>4389301.3299999991</v>
      </c>
      <c r="E28" s="858">
        <v>430.5</v>
      </c>
      <c r="F28" s="858">
        <v>0</v>
      </c>
      <c r="G28" s="861">
        <v>430.5</v>
      </c>
      <c r="H28" s="860">
        <v>0</v>
      </c>
      <c r="I28" s="447"/>
      <c r="J28" s="447"/>
      <c r="K28" s="447"/>
      <c r="L28" s="447"/>
      <c r="M28" s="447"/>
      <c r="N28" s="447"/>
      <c r="O28" s="447"/>
      <c r="P28" s="447"/>
      <c r="Q28" s="447"/>
      <c r="R28" s="447"/>
      <c r="S28" s="447"/>
      <c r="T28" s="447"/>
      <c r="U28" s="447"/>
      <c r="V28" s="447"/>
      <c r="W28" s="447"/>
      <c r="X28" s="447"/>
      <c r="Y28" s="447"/>
      <c r="Z28" s="447"/>
      <c r="AA28" s="447"/>
      <c r="AB28" s="447"/>
      <c r="AC28" s="447"/>
      <c r="AD28" s="447"/>
      <c r="AE28" s="447"/>
      <c r="AF28" s="447"/>
      <c r="AG28" s="447"/>
      <c r="AH28" s="447"/>
      <c r="AI28" s="447"/>
      <c r="AJ28" s="447"/>
      <c r="AK28" s="447"/>
      <c r="AL28" s="447"/>
      <c r="AM28" s="447"/>
      <c r="AN28" s="447"/>
      <c r="AO28" s="447"/>
      <c r="AP28" s="447"/>
      <c r="AQ28" s="447"/>
      <c r="AR28" s="447"/>
      <c r="AS28" s="447"/>
      <c r="AT28" s="447"/>
      <c r="AU28" s="447"/>
      <c r="AV28" s="447"/>
      <c r="AW28" s="447"/>
      <c r="AX28" s="447"/>
      <c r="AY28" s="447"/>
      <c r="AZ28" s="447"/>
      <c r="BA28" s="447"/>
      <c r="BB28" s="447"/>
      <c r="BC28" s="447"/>
      <c r="BD28" s="447"/>
      <c r="BE28" s="447"/>
      <c r="BF28" s="447"/>
      <c r="BG28" s="447"/>
      <c r="BH28" s="447"/>
      <c r="BI28" s="447"/>
      <c r="BJ28" s="447"/>
      <c r="BK28" s="447"/>
      <c r="BL28" s="447"/>
    </row>
    <row r="29" spans="1:64" s="493" customFormat="1" ht="24" customHeight="1">
      <c r="A29" s="778" t="s">
        <v>403</v>
      </c>
      <c r="B29" s="779" t="s">
        <v>47</v>
      </c>
      <c r="C29" s="780" t="s">
        <v>404</v>
      </c>
      <c r="D29" s="857">
        <v>28458301.309999995</v>
      </c>
      <c r="E29" s="858">
        <v>31136.2</v>
      </c>
      <c r="F29" s="858">
        <v>0</v>
      </c>
      <c r="G29" s="861">
        <v>26321.16</v>
      </c>
      <c r="H29" s="860">
        <v>4815.04</v>
      </c>
      <c r="I29" s="447"/>
      <c r="J29" s="447"/>
      <c r="K29" s="447"/>
      <c r="L29" s="447"/>
      <c r="M29" s="447"/>
      <c r="N29" s="447"/>
      <c r="O29" s="447"/>
      <c r="P29" s="447"/>
      <c r="Q29" s="447"/>
      <c r="R29" s="447"/>
      <c r="S29" s="447"/>
      <c r="T29" s="447"/>
      <c r="U29" s="447"/>
      <c r="V29" s="447"/>
      <c r="W29" s="447"/>
      <c r="X29" s="447"/>
      <c r="Y29" s="447"/>
      <c r="Z29" s="447"/>
      <c r="AA29" s="447"/>
      <c r="AB29" s="447"/>
      <c r="AC29" s="447"/>
      <c r="AD29" s="447"/>
      <c r="AE29" s="447"/>
      <c r="AF29" s="447"/>
      <c r="AG29" s="447"/>
      <c r="AH29" s="447"/>
      <c r="AI29" s="447"/>
      <c r="AJ29" s="447"/>
      <c r="AK29" s="447"/>
      <c r="AL29" s="447"/>
      <c r="AM29" s="447"/>
      <c r="AN29" s="447"/>
      <c r="AO29" s="447"/>
      <c r="AP29" s="447"/>
      <c r="AQ29" s="447"/>
      <c r="AR29" s="447"/>
      <c r="AS29" s="447"/>
      <c r="AT29" s="447"/>
      <c r="AU29" s="447"/>
      <c r="AV29" s="447"/>
      <c r="AW29" s="447"/>
      <c r="AX29" s="447"/>
      <c r="AY29" s="447"/>
      <c r="AZ29" s="447"/>
      <c r="BA29" s="447"/>
      <c r="BB29" s="447"/>
      <c r="BC29" s="447"/>
      <c r="BD29" s="447"/>
      <c r="BE29" s="447"/>
      <c r="BF29" s="447"/>
      <c r="BG29" s="447"/>
      <c r="BH29" s="447"/>
      <c r="BI29" s="447"/>
      <c r="BJ29" s="447"/>
      <c r="BK29" s="447"/>
      <c r="BL29" s="447"/>
    </row>
    <row r="30" spans="1:64" s="492" customFormat="1" ht="24" customHeight="1">
      <c r="A30" s="778" t="s">
        <v>405</v>
      </c>
      <c r="B30" s="779" t="s">
        <v>47</v>
      </c>
      <c r="C30" s="780" t="s">
        <v>406</v>
      </c>
      <c r="D30" s="857">
        <v>5550.2400000000007</v>
      </c>
      <c r="E30" s="858">
        <v>0</v>
      </c>
      <c r="F30" s="858">
        <v>0</v>
      </c>
      <c r="G30" s="861">
        <v>0</v>
      </c>
      <c r="H30" s="860">
        <v>0</v>
      </c>
      <c r="I30" s="447"/>
      <c r="J30" s="447"/>
      <c r="K30" s="447"/>
      <c r="L30" s="447"/>
      <c r="M30" s="447"/>
      <c r="N30" s="447"/>
      <c r="O30" s="447"/>
      <c r="P30" s="447"/>
      <c r="Q30" s="447"/>
      <c r="R30" s="447"/>
      <c r="S30" s="447"/>
      <c r="T30" s="447"/>
      <c r="U30" s="447"/>
      <c r="V30" s="447"/>
      <c r="W30" s="447"/>
      <c r="X30" s="447"/>
      <c r="Y30" s="447"/>
      <c r="Z30" s="447"/>
      <c r="AA30" s="447"/>
      <c r="AB30" s="447"/>
      <c r="AC30" s="447"/>
      <c r="AD30" s="447"/>
      <c r="AE30" s="447"/>
      <c r="AF30" s="447"/>
      <c r="AG30" s="447"/>
      <c r="AH30" s="447"/>
      <c r="AI30" s="447"/>
      <c r="AJ30" s="447"/>
      <c r="AK30" s="447"/>
      <c r="AL30" s="447"/>
      <c r="AM30" s="447"/>
      <c r="AN30" s="447"/>
      <c r="AO30" s="447"/>
      <c r="AP30" s="447"/>
      <c r="AQ30" s="447"/>
      <c r="AR30" s="447"/>
      <c r="AS30" s="447"/>
      <c r="AT30" s="447"/>
      <c r="AU30" s="447"/>
      <c r="AV30" s="447"/>
      <c r="AW30" s="447"/>
      <c r="AX30" s="447"/>
      <c r="AY30" s="447"/>
      <c r="AZ30" s="447"/>
      <c r="BA30" s="447"/>
      <c r="BB30" s="447"/>
      <c r="BC30" s="447"/>
      <c r="BD30" s="447"/>
      <c r="BE30" s="447"/>
      <c r="BF30" s="447"/>
      <c r="BG30" s="447"/>
      <c r="BH30" s="447"/>
      <c r="BI30" s="447"/>
      <c r="BJ30" s="447"/>
      <c r="BK30" s="447"/>
      <c r="BL30" s="447"/>
    </row>
    <row r="31" spans="1:64" s="492" customFormat="1" ht="24" customHeight="1">
      <c r="A31" s="778" t="s">
        <v>407</v>
      </c>
      <c r="B31" s="779" t="s">
        <v>47</v>
      </c>
      <c r="C31" s="780" t="s">
        <v>583</v>
      </c>
      <c r="D31" s="857">
        <v>342584.12999999989</v>
      </c>
      <c r="E31" s="858">
        <v>0</v>
      </c>
      <c r="F31" s="858">
        <v>0</v>
      </c>
      <c r="G31" s="861">
        <v>0</v>
      </c>
      <c r="H31" s="860">
        <v>0</v>
      </c>
    </row>
    <row r="32" spans="1:64" s="487" customFormat="1" ht="24" customHeight="1">
      <c r="A32" s="778" t="s">
        <v>410</v>
      </c>
      <c r="B32" s="779" t="s">
        <v>47</v>
      </c>
      <c r="C32" s="780" t="s">
        <v>584</v>
      </c>
      <c r="D32" s="857">
        <v>47.6</v>
      </c>
      <c r="E32" s="858">
        <v>0</v>
      </c>
      <c r="F32" s="858">
        <v>0</v>
      </c>
      <c r="G32" s="861">
        <v>0</v>
      </c>
      <c r="H32" s="860">
        <v>0</v>
      </c>
    </row>
    <row r="33" spans="1:8" s="487" customFormat="1" ht="24" customHeight="1">
      <c r="A33" s="778" t="s">
        <v>426</v>
      </c>
      <c r="B33" s="779" t="s">
        <v>47</v>
      </c>
      <c r="C33" s="780" t="s">
        <v>178</v>
      </c>
      <c r="D33" s="857">
        <v>1340348.2600000005</v>
      </c>
      <c r="E33" s="858">
        <v>0</v>
      </c>
      <c r="F33" s="858">
        <v>0</v>
      </c>
      <c r="G33" s="861">
        <v>0</v>
      </c>
      <c r="H33" s="860">
        <v>0</v>
      </c>
    </row>
    <row r="34" spans="1:8" s="487" customFormat="1" ht="24" customHeight="1">
      <c r="A34" s="778" t="s">
        <v>413</v>
      </c>
      <c r="B34" s="779" t="s">
        <v>47</v>
      </c>
      <c r="C34" s="780" t="s">
        <v>585</v>
      </c>
      <c r="D34" s="857">
        <v>3568863.99</v>
      </c>
      <c r="E34" s="858">
        <v>0</v>
      </c>
      <c r="F34" s="858">
        <v>0</v>
      </c>
      <c r="G34" s="861">
        <v>0</v>
      </c>
      <c r="H34" s="860">
        <v>0</v>
      </c>
    </row>
    <row r="35" spans="1:8" s="487" customFormat="1" ht="24" customHeight="1">
      <c r="A35" s="778" t="s">
        <v>416</v>
      </c>
      <c r="B35" s="494" t="s">
        <v>47</v>
      </c>
      <c r="C35" s="780" t="s">
        <v>586</v>
      </c>
      <c r="D35" s="857">
        <v>993445.94000000018</v>
      </c>
      <c r="E35" s="858">
        <v>0</v>
      </c>
      <c r="F35" s="858">
        <v>0</v>
      </c>
      <c r="G35" s="861">
        <v>0</v>
      </c>
      <c r="H35" s="860">
        <v>0</v>
      </c>
    </row>
    <row r="36" spans="1:8" s="487" customFormat="1" ht="36.75" hidden="1" customHeight="1">
      <c r="A36" s="495" t="s">
        <v>419</v>
      </c>
      <c r="B36" s="496" t="s">
        <v>47</v>
      </c>
      <c r="C36" s="785" t="s">
        <v>587</v>
      </c>
      <c r="D36" s="857" t="e">
        <f>SUMIFS(#REF!,#REF!,"85",#REF!,A36)</f>
        <v>#REF!</v>
      </c>
      <c r="E36" s="858" t="e">
        <f>SUMIFS(#REF!,#REF!,A36,#REF!,"85")+SUMIFS(#REF!,#REF!,A36,#REF!,"85")</f>
        <v>#REF!</v>
      </c>
      <c r="F36" s="858" t="e">
        <f>SUMIFS(#REF!,#REF!,A36,#REF!,"85")</f>
        <v>#REF!</v>
      </c>
      <c r="G36" s="863" t="e">
        <f t="shared" ref="G36" si="0">E36-H36</f>
        <v>#REF!</v>
      </c>
      <c r="H36" s="860" t="e">
        <f>SUMIFS(#REF!,#REF!,"456",#REF!,A36,#REF!,"85")+SUMIFS(#REF!,#REF!,"457",#REF!,A36,#REF!,"85")+SUMIFS(#REF!,#REF!,"458",#REF!,A36,#REF!,"85")+SUMIFS(#REF!,#REF!,"465",#REF!,A36,#REF!,"85")+SUMIFS(#REF!,#REF!,"466",#REF!,A36,#REF!,"85")+SUMIFS(#REF!,#REF!,"467",#REF!,A36,#REF!,"85")+SUMIFS(#REF!,#REF!,"468",#REF!,A36,#REF!,"85")+SUMIFS(#REF!,#REF!,"456",#REF!,A36,#REF!,"85")+SUMIFS(#REF!,#REF!,"457",#REF!,A36,#REF!,"85")+SUMIFS(#REF!,#REF!,"458",#REF!,A36,#REF!,"85")+SUMIFS(#REF!,#REF!,"465",#REF!,A36,#REF!,"85")+SUMIFS(#REF!,#REF!,"466",#REF!,A36,#REF!,"85")+SUMIFS(#REF!,#REF!,"467",#REF!,A36,#REF!,"85")+SUMIFS(#REF!,#REF!,"468",#REF!,A36,#REF!,"85")</f>
        <v>#REF!</v>
      </c>
    </row>
    <row r="37" spans="1:8" s="487" customFormat="1" ht="19.5" customHeight="1">
      <c r="A37" s="497" t="s">
        <v>4</v>
      </c>
      <c r="B37" s="498"/>
      <c r="C37" s="497"/>
      <c r="D37" s="499" t="s">
        <v>4</v>
      </c>
      <c r="E37" s="499" t="s">
        <v>4</v>
      </c>
      <c r="F37" s="499" t="s">
        <v>4</v>
      </c>
      <c r="G37" s="500" t="s">
        <v>4</v>
      </c>
      <c r="H37" s="499" t="s">
        <v>4</v>
      </c>
    </row>
    <row r="38" spans="1:8" s="487" customFormat="1" ht="16.5" customHeight="1">
      <c r="A38" s="501"/>
      <c r="B38" s="494"/>
      <c r="C38" s="502"/>
      <c r="D38" s="503"/>
      <c r="E38" s="504"/>
      <c r="F38" s="504"/>
      <c r="G38" s="505"/>
      <c r="H38" s="506"/>
    </row>
    <row r="39" spans="1:8" s="487" customFormat="1" ht="18.75" customHeight="1"/>
    <row r="40" spans="1:8" ht="16.5" customHeight="1">
      <c r="A40" s="507" t="s">
        <v>4</v>
      </c>
      <c r="B40" s="508"/>
      <c r="C40" s="507"/>
      <c r="D40" s="447" t="s">
        <v>4</v>
      </c>
    </row>
    <row r="41" spans="1:8" ht="22.5" hidden="1" customHeight="1">
      <c r="B41" s="1602" t="s">
        <v>601</v>
      </c>
      <c r="C41" s="1602"/>
      <c r="D41" s="447">
        <v>0</v>
      </c>
    </row>
    <row r="42" spans="1:8">
      <c r="D42" s="447" t="s">
        <v>4</v>
      </c>
    </row>
    <row r="43" spans="1:8">
      <c r="D43" s="447" t="s">
        <v>4</v>
      </c>
    </row>
    <row r="44" spans="1:8">
      <c r="D44" s="447" t="s">
        <v>4</v>
      </c>
    </row>
    <row r="45" spans="1:8">
      <c r="D45" s="447" t="s">
        <v>4</v>
      </c>
    </row>
    <row r="46" spans="1:8">
      <c r="D46" s="447" t="s">
        <v>4</v>
      </c>
    </row>
    <row r="47" spans="1:8">
      <c r="D47" s="509" t="s">
        <v>4</v>
      </c>
    </row>
    <row r="48" spans="1:8">
      <c r="D48" s="447" t="s">
        <v>4</v>
      </c>
    </row>
    <row r="49" spans="4:4">
      <c r="D49" s="447" t="s">
        <v>4</v>
      </c>
    </row>
    <row r="50" spans="4:4">
      <c r="D50" s="447" t="s">
        <v>4</v>
      </c>
    </row>
    <row r="51" spans="4:4">
      <c r="D51" s="447" t="s">
        <v>4</v>
      </c>
    </row>
    <row r="52" spans="4:4">
      <c r="D52" s="447" t="s">
        <v>4</v>
      </c>
    </row>
    <row r="53" spans="4:4">
      <c r="D53" s="447" t="s">
        <v>4</v>
      </c>
    </row>
    <row r="54" spans="4:4">
      <c r="D54" s="447" t="s">
        <v>4</v>
      </c>
    </row>
    <row r="55" spans="4:4">
      <c r="D55" s="510" t="s">
        <v>4</v>
      </c>
    </row>
    <row r="56" spans="4:4">
      <c r="D56" s="510" t="s">
        <v>4</v>
      </c>
    </row>
    <row r="57" spans="4:4">
      <c r="D57" s="510" t="s">
        <v>4</v>
      </c>
    </row>
    <row r="58" spans="4:4">
      <c r="D58" s="510" t="s">
        <v>4</v>
      </c>
    </row>
    <row r="59" spans="4:4">
      <c r="D59" s="510" t="s">
        <v>4</v>
      </c>
    </row>
    <row r="60" spans="4:4">
      <c r="D60" s="510" t="s">
        <v>4</v>
      </c>
    </row>
    <row r="61" spans="4:4">
      <c r="D61" s="510" t="s">
        <v>4</v>
      </c>
    </row>
    <row r="62" spans="4:4">
      <c r="D62" s="510" t="s">
        <v>4</v>
      </c>
    </row>
    <row r="63" spans="4:4">
      <c r="D63" s="510" t="s">
        <v>4</v>
      </c>
    </row>
    <row r="64" spans="4:4">
      <c r="D64" s="510" t="s">
        <v>4</v>
      </c>
    </row>
    <row r="65" spans="4:4">
      <c r="D65" s="510" t="s">
        <v>4</v>
      </c>
    </row>
    <row r="66" spans="4:4">
      <c r="D66" s="510" t="s">
        <v>4</v>
      </c>
    </row>
    <row r="67" spans="4:4">
      <c r="D67" s="510" t="s">
        <v>4</v>
      </c>
    </row>
    <row r="68" spans="4:4">
      <c r="D68" s="510" t="s">
        <v>4</v>
      </c>
    </row>
    <row r="69" spans="4:4">
      <c r="D69" s="510" t="s">
        <v>4</v>
      </c>
    </row>
    <row r="70" spans="4:4">
      <c r="D70" s="510" t="s">
        <v>4</v>
      </c>
    </row>
    <row r="71" spans="4:4">
      <c r="D71" s="510" t="s">
        <v>4</v>
      </c>
    </row>
    <row r="72" spans="4:4">
      <c r="D72" s="510" t="s">
        <v>4</v>
      </c>
    </row>
    <row r="73" spans="4:4">
      <c r="D73" s="510" t="s">
        <v>4</v>
      </c>
    </row>
    <row r="74" spans="4:4">
      <c r="D74" s="510" t="s">
        <v>4</v>
      </c>
    </row>
    <row r="75" spans="4:4">
      <c r="D75" s="510" t="s">
        <v>4</v>
      </c>
    </row>
    <row r="76" spans="4:4">
      <c r="D76" s="510" t="s">
        <v>4</v>
      </c>
    </row>
    <row r="77" spans="4:4">
      <c r="D77" s="510" t="s">
        <v>4</v>
      </c>
    </row>
    <row r="78" spans="4:4">
      <c r="D78" s="510" t="s">
        <v>4</v>
      </c>
    </row>
    <row r="79" spans="4:4">
      <c r="D79" s="510" t="s">
        <v>4</v>
      </c>
    </row>
    <row r="80" spans="4:4">
      <c r="D80" s="510" t="s">
        <v>4</v>
      </c>
    </row>
    <row r="81" spans="4:4">
      <c r="D81" s="510" t="s">
        <v>4</v>
      </c>
    </row>
    <row r="82" spans="4:4">
      <c r="D82" s="510" t="s">
        <v>4</v>
      </c>
    </row>
    <row r="83" spans="4:4">
      <c r="D83" s="510" t="s">
        <v>4</v>
      </c>
    </row>
    <row r="84" spans="4:4">
      <c r="D84" s="510" t="s">
        <v>4</v>
      </c>
    </row>
    <row r="85" spans="4:4">
      <c r="D85" s="510" t="s">
        <v>4</v>
      </c>
    </row>
    <row r="86" spans="4:4">
      <c r="D86" s="510" t="s">
        <v>4</v>
      </c>
    </row>
    <row r="87" spans="4:4">
      <c r="D87" s="510" t="s">
        <v>4</v>
      </c>
    </row>
    <row r="88" spans="4:4">
      <c r="D88" s="510" t="s">
        <v>4</v>
      </c>
    </row>
    <row r="89" spans="4:4">
      <c r="D89" s="510" t="s">
        <v>4</v>
      </c>
    </row>
    <row r="90" spans="4:4">
      <c r="D90" s="510" t="s">
        <v>4</v>
      </c>
    </row>
    <row r="91" spans="4:4">
      <c r="D91" s="510" t="s">
        <v>4</v>
      </c>
    </row>
    <row r="92" spans="4:4">
      <c r="D92" s="510" t="s">
        <v>4</v>
      </c>
    </row>
    <row r="93" spans="4:4">
      <c r="D93" s="510" t="s">
        <v>4</v>
      </c>
    </row>
    <row r="94" spans="4:4">
      <c r="D94" s="510" t="s">
        <v>4</v>
      </c>
    </row>
    <row r="95" spans="4:4">
      <c r="D95" s="510" t="s">
        <v>4</v>
      </c>
    </row>
    <row r="96" spans="4:4">
      <c r="D96" s="510" t="s">
        <v>4</v>
      </c>
    </row>
    <row r="97" spans="4:4">
      <c r="D97" s="510" t="s">
        <v>4</v>
      </c>
    </row>
    <row r="98" spans="4:4">
      <c r="D98" s="510" t="s">
        <v>4</v>
      </c>
    </row>
    <row r="99" spans="4:4">
      <c r="D99" s="510" t="s">
        <v>4</v>
      </c>
    </row>
    <row r="100" spans="4:4">
      <c r="D100" s="510" t="s">
        <v>4</v>
      </c>
    </row>
    <row r="101" spans="4:4">
      <c r="D101" s="510" t="s">
        <v>4</v>
      </c>
    </row>
    <row r="102" spans="4:4">
      <c r="D102" s="510" t="s">
        <v>4</v>
      </c>
    </row>
    <row r="103" spans="4:4">
      <c r="D103" s="510" t="s">
        <v>4</v>
      </c>
    </row>
    <row r="104" spans="4:4">
      <c r="D104" s="510" t="s">
        <v>4</v>
      </c>
    </row>
    <row r="105" spans="4:4">
      <c r="D105" s="510" t="s">
        <v>4</v>
      </c>
    </row>
    <row r="106" spans="4:4">
      <c r="D106" s="510" t="s">
        <v>4</v>
      </c>
    </row>
    <row r="107" spans="4:4">
      <c r="D107" s="510" t="s">
        <v>4</v>
      </c>
    </row>
    <row r="108" spans="4:4">
      <c r="D108" s="510" t="s">
        <v>4</v>
      </c>
    </row>
    <row r="109" spans="4:4">
      <c r="D109" s="510" t="s">
        <v>4</v>
      </c>
    </row>
    <row r="110" spans="4:4">
      <c r="D110" s="510" t="s">
        <v>4</v>
      </c>
    </row>
    <row r="111" spans="4:4">
      <c r="D111" s="510" t="s">
        <v>4</v>
      </c>
    </row>
    <row r="112" spans="4:4">
      <c r="D112" s="510" t="s">
        <v>4</v>
      </c>
    </row>
    <row r="113" spans="4:4">
      <c r="D113" s="510" t="s">
        <v>4</v>
      </c>
    </row>
    <row r="114" spans="4:4">
      <c r="D114" s="510" t="s">
        <v>4</v>
      </c>
    </row>
    <row r="115" spans="4:4">
      <c r="D115" s="510" t="s">
        <v>4</v>
      </c>
    </row>
    <row r="116" spans="4:4">
      <c r="D116" s="510" t="s">
        <v>4</v>
      </c>
    </row>
    <row r="117" spans="4:4">
      <c r="D117" s="510" t="s">
        <v>4</v>
      </c>
    </row>
    <row r="118" spans="4:4">
      <c r="D118" s="510" t="s">
        <v>4</v>
      </c>
    </row>
    <row r="119" spans="4:4">
      <c r="D119" s="510" t="s">
        <v>4</v>
      </c>
    </row>
    <row r="120" spans="4:4">
      <c r="D120" s="510" t="s">
        <v>4</v>
      </c>
    </row>
    <row r="121" spans="4:4">
      <c r="D121" s="510" t="s">
        <v>4</v>
      </c>
    </row>
    <row r="122" spans="4:4">
      <c r="D122" s="510" t="s">
        <v>4</v>
      </c>
    </row>
    <row r="123" spans="4:4">
      <c r="D123" s="510" t="s">
        <v>4</v>
      </c>
    </row>
    <row r="124" spans="4:4">
      <c r="D124" s="510" t="s">
        <v>4</v>
      </c>
    </row>
    <row r="125" spans="4:4">
      <c r="D125" s="510" t="s">
        <v>4</v>
      </c>
    </row>
    <row r="126" spans="4:4">
      <c r="D126" s="510" t="s">
        <v>4</v>
      </c>
    </row>
    <row r="127" spans="4:4">
      <c r="D127" s="510" t="s">
        <v>4</v>
      </c>
    </row>
    <row r="128" spans="4:4">
      <c r="D128" s="510" t="s">
        <v>4</v>
      </c>
    </row>
    <row r="129" spans="4:4">
      <c r="D129" s="510" t="s">
        <v>4</v>
      </c>
    </row>
    <row r="130" spans="4:4">
      <c r="D130" s="510" t="s">
        <v>4</v>
      </c>
    </row>
    <row r="131" spans="4:4">
      <c r="D131" s="510" t="s">
        <v>4</v>
      </c>
    </row>
    <row r="132" spans="4:4">
      <c r="D132" s="510" t="s">
        <v>4</v>
      </c>
    </row>
    <row r="133" spans="4:4">
      <c r="D133" s="510" t="s">
        <v>4</v>
      </c>
    </row>
    <row r="134" spans="4:4">
      <c r="D134" s="510" t="s">
        <v>4</v>
      </c>
    </row>
    <row r="135" spans="4:4">
      <c r="D135" s="510" t="s">
        <v>4</v>
      </c>
    </row>
    <row r="136" spans="4:4">
      <c r="D136" s="510" t="s">
        <v>4</v>
      </c>
    </row>
    <row r="137" spans="4:4">
      <c r="D137" s="510" t="s">
        <v>4</v>
      </c>
    </row>
    <row r="138" spans="4:4">
      <c r="D138" s="510" t="s">
        <v>4</v>
      </c>
    </row>
    <row r="139" spans="4:4">
      <c r="D139" s="510" t="s">
        <v>4</v>
      </c>
    </row>
    <row r="140" spans="4:4">
      <c r="D140" s="510" t="s">
        <v>4</v>
      </c>
    </row>
    <row r="141" spans="4:4">
      <c r="D141" s="510" t="s">
        <v>4</v>
      </c>
    </row>
    <row r="142" spans="4:4">
      <c r="D142" s="510" t="s">
        <v>4</v>
      </c>
    </row>
    <row r="143" spans="4:4">
      <c r="D143" s="510" t="s">
        <v>4</v>
      </c>
    </row>
    <row r="144" spans="4:4">
      <c r="D144" s="510" t="s">
        <v>4</v>
      </c>
    </row>
    <row r="145" spans="4:4">
      <c r="D145" s="510" t="s">
        <v>4</v>
      </c>
    </row>
    <row r="146" spans="4:4">
      <c r="D146" s="510" t="s">
        <v>4</v>
      </c>
    </row>
    <row r="147" spans="4:4">
      <c r="D147" s="510" t="s">
        <v>4</v>
      </c>
    </row>
    <row r="148" spans="4:4">
      <c r="D148" s="510" t="s">
        <v>4</v>
      </c>
    </row>
    <row r="149" spans="4:4">
      <c r="D149" s="510" t="s">
        <v>4</v>
      </c>
    </row>
    <row r="150" spans="4:4">
      <c r="D150" s="510" t="s">
        <v>4</v>
      </c>
    </row>
    <row r="151" spans="4:4">
      <c r="D151" s="510" t="s">
        <v>4</v>
      </c>
    </row>
    <row r="152" spans="4:4">
      <c r="D152" s="510" t="s">
        <v>4</v>
      </c>
    </row>
    <row r="153" spans="4:4">
      <c r="D153" s="510" t="s">
        <v>4</v>
      </c>
    </row>
    <row r="154" spans="4:4">
      <c r="D154" s="510" t="s">
        <v>4</v>
      </c>
    </row>
    <row r="155" spans="4:4">
      <c r="D155" s="510" t="s">
        <v>4</v>
      </c>
    </row>
    <row r="156" spans="4:4">
      <c r="D156" s="510" t="s">
        <v>4</v>
      </c>
    </row>
    <row r="157" spans="4:4">
      <c r="D157" s="510" t="s">
        <v>4</v>
      </c>
    </row>
    <row r="158" spans="4:4">
      <c r="D158" s="510" t="s">
        <v>4</v>
      </c>
    </row>
    <row r="159" spans="4:4">
      <c r="D159" s="510" t="s">
        <v>4</v>
      </c>
    </row>
    <row r="160" spans="4:4">
      <c r="D160" s="510" t="s">
        <v>4</v>
      </c>
    </row>
    <row r="161" spans="4:4">
      <c r="D161" s="510" t="s">
        <v>4</v>
      </c>
    </row>
    <row r="162" spans="4:4">
      <c r="D162" s="510" t="s">
        <v>4</v>
      </c>
    </row>
    <row r="163" spans="4:4">
      <c r="D163" s="510" t="s">
        <v>4</v>
      </c>
    </row>
    <row r="164" spans="4:4">
      <c r="D164" s="510" t="s">
        <v>4</v>
      </c>
    </row>
    <row r="165" spans="4:4">
      <c r="D165" s="510" t="s">
        <v>4</v>
      </c>
    </row>
    <row r="166" spans="4:4">
      <c r="D166" s="510" t="s">
        <v>4</v>
      </c>
    </row>
    <row r="167" spans="4:4">
      <c r="D167" s="510" t="s">
        <v>4</v>
      </c>
    </row>
    <row r="168" spans="4:4">
      <c r="D168" s="510" t="s">
        <v>4</v>
      </c>
    </row>
    <row r="169" spans="4:4">
      <c r="D169" s="510" t="s">
        <v>4</v>
      </c>
    </row>
    <row r="170" spans="4:4">
      <c r="D170" s="510" t="s">
        <v>4</v>
      </c>
    </row>
    <row r="171" spans="4:4">
      <c r="D171" s="510" t="s">
        <v>4</v>
      </c>
    </row>
    <row r="172" spans="4:4">
      <c r="D172" s="510" t="s">
        <v>4</v>
      </c>
    </row>
    <row r="173" spans="4:4">
      <c r="D173" s="510" t="s">
        <v>4</v>
      </c>
    </row>
    <row r="174" spans="4:4">
      <c r="D174" s="510" t="s">
        <v>4</v>
      </c>
    </row>
    <row r="175" spans="4:4">
      <c r="D175" s="510" t="s">
        <v>4</v>
      </c>
    </row>
    <row r="176" spans="4:4">
      <c r="D176" s="510" t="s">
        <v>4</v>
      </c>
    </row>
    <row r="177" spans="4:4">
      <c r="D177" s="510" t="s">
        <v>4</v>
      </c>
    </row>
    <row r="178" spans="4:4">
      <c r="D178" s="510" t="s">
        <v>4</v>
      </c>
    </row>
    <row r="179" spans="4:4">
      <c r="D179" s="510" t="s">
        <v>4</v>
      </c>
    </row>
    <row r="180" spans="4:4">
      <c r="D180" s="510" t="s">
        <v>4</v>
      </c>
    </row>
    <row r="181" spans="4:4">
      <c r="D181" s="510" t="s">
        <v>4</v>
      </c>
    </row>
    <row r="182" spans="4:4">
      <c r="D182" s="510" t="s">
        <v>4</v>
      </c>
    </row>
    <row r="183" spans="4:4">
      <c r="D183" s="510" t="s">
        <v>4</v>
      </c>
    </row>
    <row r="184" spans="4:4">
      <c r="D184" s="510" t="s">
        <v>4</v>
      </c>
    </row>
    <row r="185" spans="4:4">
      <c r="D185" s="510" t="s">
        <v>4</v>
      </c>
    </row>
    <row r="186" spans="4:4">
      <c r="D186" s="510" t="s">
        <v>4</v>
      </c>
    </row>
    <row r="187" spans="4:4">
      <c r="D187" s="510" t="s">
        <v>4</v>
      </c>
    </row>
    <row r="188" spans="4:4">
      <c r="D188" s="510" t="s">
        <v>4</v>
      </c>
    </row>
    <row r="189" spans="4:4">
      <c r="D189" s="510" t="s">
        <v>4</v>
      </c>
    </row>
    <row r="190" spans="4:4">
      <c r="D190" s="510" t="s">
        <v>4</v>
      </c>
    </row>
    <row r="191" spans="4:4">
      <c r="D191" s="510" t="s">
        <v>4</v>
      </c>
    </row>
    <row r="192" spans="4:4">
      <c r="D192" s="510" t="s">
        <v>4</v>
      </c>
    </row>
    <row r="193" spans="4:4">
      <c r="D193" s="510" t="s">
        <v>4</v>
      </c>
    </row>
    <row r="194" spans="4:4">
      <c r="D194" s="510" t="s">
        <v>4</v>
      </c>
    </row>
    <row r="195" spans="4:4">
      <c r="D195" s="510" t="s">
        <v>4</v>
      </c>
    </row>
    <row r="196" spans="4:4">
      <c r="D196" s="510" t="s">
        <v>4</v>
      </c>
    </row>
    <row r="197" spans="4:4">
      <c r="D197" s="510" t="s">
        <v>4</v>
      </c>
    </row>
    <row r="198" spans="4:4">
      <c r="D198" s="510" t="s">
        <v>4</v>
      </c>
    </row>
    <row r="199" spans="4:4">
      <c r="D199" s="510" t="s">
        <v>4</v>
      </c>
    </row>
    <row r="200" spans="4:4">
      <c r="D200" s="510" t="s">
        <v>4</v>
      </c>
    </row>
    <row r="201" spans="4:4">
      <c r="D201" s="510" t="s">
        <v>4</v>
      </c>
    </row>
    <row r="202" spans="4:4">
      <c r="D202" s="510" t="s">
        <v>4</v>
      </c>
    </row>
    <row r="203" spans="4:4">
      <c r="D203" s="510" t="s">
        <v>4</v>
      </c>
    </row>
    <row r="204" spans="4:4">
      <c r="D204" s="510" t="s">
        <v>4</v>
      </c>
    </row>
    <row r="205" spans="4:4">
      <c r="D205" s="510" t="s">
        <v>4</v>
      </c>
    </row>
    <row r="206" spans="4:4">
      <c r="D206" s="510" t="s">
        <v>4</v>
      </c>
    </row>
    <row r="207" spans="4:4">
      <c r="D207" s="510" t="s">
        <v>4</v>
      </c>
    </row>
    <row r="208" spans="4:4">
      <c r="D208" s="510" t="s">
        <v>4</v>
      </c>
    </row>
    <row r="209" spans="4:4">
      <c r="D209" s="510" t="s">
        <v>4</v>
      </c>
    </row>
    <row r="210" spans="4:4">
      <c r="D210" s="510" t="s">
        <v>4</v>
      </c>
    </row>
    <row r="211" spans="4:4">
      <c r="D211" s="510" t="s">
        <v>4</v>
      </c>
    </row>
    <row r="212" spans="4:4">
      <c r="D212" s="510" t="s">
        <v>4</v>
      </c>
    </row>
    <row r="213" spans="4:4">
      <c r="D213" s="510" t="s">
        <v>4</v>
      </c>
    </row>
    <row r="214" spans="4:4">
      <c r="D214" s="510" t="s">
        <v>4</v>
      </c>
    </row>
    <row r="215" spans="4:4">
      <c r="D215" s="510" t="s">
        <v>4</v>
      </c>
    </row>
    <row r="216" spans="4:4">
      <c r="D216" s="510" t="s">
        <v>4</v>
      </c>
    </row>
    <row r="217" spans="4:4">
      <c r="D217" s="510" t="s">
        <v>4</v>
      </c>
    </row>
    <row r="218" spans="4:4">
      <c r="D218" s="510" t="s">
        <v>4</v>
      </c>
    </row>
    <row r="219" spans="4:4">
      <c r="D219" s="510" t="s">
        <v>4</v>
      </c>
    </row>
    <row r="220" spans="4:4">
      <c r="D220" s="510" t="s">
        <v>4</v>
      </c>
    </row>
    <row r="221" spans="4:4">
      <c r="D221" s="510" t="s">
        <v>4</v>
      </c>
    </row>
    <row r="222" spans="4:4">
      <c r="D222" s="510" t="s">
        <v>4</v>
      </c>
    </row>
    <row r="223" spans="4:4">
      <c r="D223" s="510" t="s">
        <v>4</v>
      </c>
    </row>
    <row r="224" spans="4:4">
      <c r="D224" s="510" t="s">
        <v>4</v>
      </c>
    </row>
    <row r="225" spans="4:4">
      <c r="D225" s="510" t="s">
        <v>4</v>
      </c>
    </row>
    <row r="226" spans="4:4">
      <c r="D226" s="510" t="s">
        <v>4</v>
      </c>
    </row>
    <row r="227" spans="4:4">
      <c r="D227" s="510" t="s">
        <v>4</v>
      </c>
    </row>
    <row r="228" spans="4:4">
      <c r="D228" s="510" t="s">
        <v>4</v>
      </c>
    </row>
    <row r="229" spans="4:4">
      <c r="D229" s="510" t="s">
        <v>4</v>
      </c>
    </row>
    <row r="230" spans="4:4">
      <c r="D230" s="510" t="s">
        <v>4</v>
      </c>
    </row>
    <row r="231" spans="4:4">
      <c r="D231" s="510" t="s">
        <v>4</v>
      </c>
    </row>
    <row r="232" spans="4:4">
      <c r="D232" s="510" t="s">
        <v>4</v>
      </c>
    </row>
    <row r="233" spans="4:4">
      <c r="D233" s="510" t="s">
        <v>4</v>
      </c>
    </row>
    <row r="234" spans="4:4">
      <c r="D234" s="510" t="s">
        <v>4</v>
      </c>
    </row>
    <row r="235" spans="4:4">
      <c r="D235" s="510" t="s">
        <v>4</v>
      </c>
    </row>
    <row r="236" spans="4:4">
      <c r="D236" s="510" t="s">
        <v>4</v>
      </c>
    </row>
    <row r="237" spans="4:4">
      <c r="D237" s="510" t="s">
        <v>4</v>
      </c>
    </row>
    <row r="238" spans="4:4">
      <c r="D238" s="510" t="s">
        <v>4</v>
      </c>
    </row>
    <row r="239" spans="4:4">
      <c r="D239" s="510" t="s">
        <v>4</v>
      </c>
    </row>
    <row r="240" spans="4:4">
      <c r="D240" s="510" t="s">
        <v>4</v>
      </c>
    </row>
    <row r="241" spans="4:4">
      <c r="D241" s="510" t="s">
        <v>4</v>
      </c>
    </row>
    <row r="242" spans="4:4">
      <c r="D242" s="510" t="s">
        <v>4</v>
      </c>
    </row>
    <row r="243" spans="4:4">
      <c r="D243" s="510" t="s">
        <v>4</v>
      </c>
    </row>
    <row r="244" spans="4:4">
      <c r="D244" s="510" t="s">
        <v>4</v>
      </c>
    </row>
    <row r="245" spans="4:4">
      <c r="D245" s="510" t="s">
        <v>4</v>
      </c>
    </row>
    <row r="246" spans="4:4">
      <c r="D246" s="510" t="s">
        <v>4</v>
      </c>
    </row>
    <row r="247" spans="4:4">
      <c r="D247" s="510" t="s">
        <v>4</v>
      </c>
    </row>
    <row r="248" spans="4:4">
      <c r="D248" s="510" t="s">
        <v>4</v>
      </c>
    </row>
    <row r="249" spans="4:4">
      <c r="D249" s="510" t="s">
        <v>4</v>
      </c>
    </row>
    <row r="250" spans="4:4">
      <c r="D250" s="510" t="s">
        <v>4</v>
      </c>
    </row>
    <row r="251" spans="4:4">
      <c r="D251" s="510" t="s">
        <v>4</v>
      </c>
    </row>
    <row r="252" spans="4:4">
      <c r="D252" s="510" t="s">
        <v>4</v>
      </c>
    </row>
    <row r="253" spans="4:4">
      <c r="D253" s="510" t="s">
        <v>4</v>
      </c>
    </row>
    <row r="254" spans="4:4">
      <c r="D254" s="510" t="s">
        <v>4</v>
      </c>
    </row>
    <row r="255" spans="4:4">
      <c r="D255" s="510" t="s">
        <v>4</v>
      </c>
    </row>
    <row r="256" spans="4:4">
      <c r="D256" s="510" t="s">
        <v>4</v>
      </c>
    </row>
    <row r="257" spans="4:4">
      <c r="D257" s="510" t="s">
        <v>4</v>
      </c>
    </row>
    <row r="258" spans="4:4">
      <c r="D258" s="510" t="s">
        <v>4</v>
      </c>
    </row>
    <row r="259" spans="4:4">
      <c r="D259" s="510" t="s">
        <v>4</v>
      </c>
    </row>
    <row r="260" spans="4:4">
      <c r="D260" s="510" t="s">
        <v>4</v>
      </c>
    </row>
    <row r="261" spans="4:4">
      <c r="D261" s="510" t="s">
        <v>4</v>
      </c>
    </row>
    <row r="262" spans="4:4">
      <c r="D262" s="510" t="s">
        <v>4</v>
      </c>
    </row>
    <row r="263" spans="4:4">
      <c r="D263" s="510" t="s">
        <v>4</v>
      </c>
    </row>
    <row r="264" spans="4:4">
      <c r="D264" s="510" t="s">
        <v>4</v>
      </c>
    </row>
    <row r="265" spans="4:4">
      <c r="D265" s="510" t="s">
        <v>4</v>
      </c>
    </row>
    <row r="266" spans="4:4">
      <c r="D266" s="510" t="s">
        <v>4</v>
      </c>
    </row>
    <row r="267" spans="4:4">
      <c r="D267" s="510" t="s">
        <v>4</v>
      </c>
    </row>
    <row r="268" spans="4:4">
      <c r="D268" s="510" t="s">
        <v>4</v>
      </c>
    </row>
    <row r="269" spans="4:4">
      <c r="D269" s="510" t="s">
        <v>4</v>
      </c>
    </row>
    <row r="270" spans="4:4">
      <c r="D270" s="510" t="s">
        <v>4</v>
      </c>
    </row>
    <row r="271" spans="4:4">
      <c r="D271" s="510" t="s">
        <v>4</v>
      </c>
    </row>
    <row r="272" spans="4:4">
      <c r="D272" s="510" t="s">
        <v>4</v>
      </c>
    </row>
    <row r="273" spans="4:4">
      <c r="D273" s="510" t="s">
        <v>4</v>
      </c>
    </row>
    <row r="274" spans="4:4">
      <c r="D274" s="510" t="s">
        <v>4</v>
      </c>
    </row>
    <row r="275" spans="4:4">
      <c r="D275" s="510" t="s">
        <v>4</v>
      </c>
    </row>
    <row r="276" spans="4:4">
      <c r="D276" s="510" t="s">
        <v>4</v>
      </c>
    </row>
    <row r="277" spans="4:4">
      <c r="D277" s="510" t="s">
        <v>4</v>
      </c>
    </row>
    <row r="278" spans="4:4">
      <c r="D278" s="510" t="s">
        <v>4</v>
      </c>
    </row>
    <row r="279" spans="4:4">
      <c r="D279" s="510" t="s">
        <v>4</v>
      </c>
    </row>
    <row r="280" spans="4:4">
      <c r="D280" s="510" t="s">
        <v>4</v>
      </c>
    </row>
    <row r="281" spans="4:4">
      <c r="D281" s="510" t="s">
        <v>4</v>
      </c>
    </row>
    <row r="282" spans="4:4">
      <c r="D282" s="510" t="s">
        <v>4</v>
      </c>
    </row>
    <row r="283" spans="4:4">
      <c r="D283" s="510" t="s">
        <v>4</v>
      </c>
    </row>
    <row r="284" spans="4:4">
      <c r="D284" s="510" t="s">
        <v>4</v>
      </c>
    </row>
    <row r="285" spans="4:4">
      <c r="D285" s="510" t="s">
        <v>4</v>
      </c>
    </row>
    <row r="286" spans="4:4">
      <c r="D286" s="510" t="s">
        <v>4</v>
      </c>
    </row>
    <row r="287" spans="4:4">
      <c r="D287" s="510" t="s">
        <v>4</v>
      </c>
    </row>
    <row r="288" spans="4:4">
      <c r="D288" s="510" t="s">
        <v>4</v>
      </c>
    </row>
    <row r="289" spans="4:4">
      <c r="D289" s="510" t="s">
        <v>4</v>
      </c>
    </row>
    <row r="290" spans="4:4">
      <c r="D290" s="510" t="s">
        <v>4</v>
      </c>
    </row>
    <row r="291" spans="4:4">
      <c r="D291" s="510" t="s">
        <v>4</v>
      </c>
    </row>
    <row r="292" spans="4:4">
      <c r="D292" s="510" t="s">
        <v>4</v>
      </c>
    </row>
    <row r="293" spans="4:4">
      <c r="D293" s="510" t="s">
        <v>4</v>
      </c>
    </row>
    <row r="294" spans="4:4">
      <c r="D294" s="510" t="s">
        <v>4</v>
      </c>
    </row>
    <row r="295" spans="4:4">
      <c r="D295" s="510" t="s">
        <v>4</v>
      </c>
    </row>
    <row r="296" spans="4:4">
      <c r="D296" s="510" t="s">
        <v>4</v>
      </c>
    </row>
    <row r="297" spans="4:4">
      <c r="D297" s="510" t="s">
        <v>4</v>
      </c>
    </row>
    <row r="298" spans="4:4">
      <c r="D298" s="510" t="s">
        <v>4</v>
      </c>
    </row>
    <row r="299" spans="4:4">
      <c r="D299" s="510" t="s">
        <v>4</v>
      </c>
    </row>
    <row r="300" spans="4:4">
      <c r="D300" s="510" t="s">
        <v>4</v>
      </c>
    </row>
    <row r="301" spans="4:4">
      <c r="D301" s="510" t="s">
        <v>4</v>
      </c>
    </row>
    <row r="302" spans="4:4">
      <c r="D302" s="510" t="s">
        <v>4</v>
      </c>
    </row>
    <row r="303" spans="4:4">
      <c r="D303" s="510" t="s">
        <v>4</v>
      </c>
    </row>
    <row r="304" spans="4:4">
      <c r="D304" s="510" t="s">
        <v>4</v>
      </c>
    </row>
    <row r="305" spans="4:4">
      <c r="D305" s="510" t="s">
        <v>4</v>
      </c>
    </row>
    <row r="306" spans="4:4">
      <c r="D306" s="510" t="s">
        <v>4</v>
      </c>
    </row>
    <row r="307" spans="4:4">
      <c r="D307" s="510" t="s">
        <v>4</v>
      </c>
    </row>
    <row r="308" spans="4:4">
      <c r="D308" s="510" t="s">
        <v>4</v>
      </c>
    </row>
    <row r="309" spans="4:4">
      <c r="D309" s="510" t="s">
        <v>4</v>
      </c>
    </row>
    <row r="310" spans="4:4">
      <c r="D310" s="510" t="s">
        <v>4</v>
      </c>
    </row>
    <row r="311" spans="4:4">
      <c r="D311" s="510" t="s">
        <v>4</v>
      </c>
    </row>
    <row r="312" spans="4:4">
      <c r="D312" s="510" t="s">
        <v>4</v>
      </c>
    </row>
    <row r="313" spans="4:4">
      <c r="D313" s="510" t="s">
        <v>4</v>
      </c>
    </row>
    <row r="314" spans="4:4">
      <c r="D314" s="510" t="s">
        <v>4</v>
      </c>
    </row>
    <row r="315" spans="4:4">
      <c r="D315" s="510" t="s">
        <v>4</v>
      </c>
    </row>
    <row r="316" spans="4:4">
      <c r="D316" s="510" t="s">
        <v>4</v>
      </c>
    </row>
    <row r="317" spans="4:4">
      <c r="D317" s="510" t="s">
        <v>4</v>
      </c>
    </row>
    <row r="318" spans="4:4">
      <c r="D318" s="510" t="s">
        <v>4</v>
      </c>
    </row>
    <row r="319" spans="4:4">
      <c r="D319" s="510" t="s">
        <v>4</v>
      </c>
    </row>
    <row r="320" spans="4:4">
      <c r="D320" s="510" t="s">
        <v>4</v>
      </c>
    </row>
    <row r="321" spans="4:4">
      <c r="D321" s="510" t="s">
        <v>4</v>
      </c>
    </row>
    <row r="322" spans="4:4">
      <c r="D322" s="510" t="s">
        <v>4</v>
      </c>
    </row>
    <row r="323" spans="4:4">
      <c r="D323" s="510" t="s">
        <v>4</v>
      </c>
    </row>
    <row r="324" spans="4:4">
      <c r="D324" s="510" t="s">
        <v>4</v>
      </c>
    </row>
    <row r="325" spans="4:4">
      <c r="D325" s="510" t="s">
        <v>4</v>
      </c>
    </row>
    <row r="326" spans="4:4">
      <c r="D326" s="510" t="s">
        <v>4</v>
      </c>
    </row>
    <row r="327" spans="4:4">
      <c r="D327" s="510" t="s">
        <v>4</v>
      </c>
    </row>
    <row r="328" spans="4:4">
      <c r="D328" s="510" t="s">
        <v>4</v>
      </c>
    </row>
    <row r="329" spans="4:4">
      <c r="D329" s="510" t="s">
        <v>4</v>
      </c>
    </row>
    <row r="330" spans="4:4">
      <c r="D330" s="510" t="s">
        <v>4</v>
      </c>
    </row>
    <row r="331" spans="4:4">
      <c r="D331" s="510" t="s">
        <v>4</v>
      </c>
    </row>
    <row r="332" spans="4:4">
      <c r="D332" s="510" t="s">
        <v>4</v>
      </c>
    </row>
    <row r="333" spans="4:4">
      <c r="D333" s="510" t="s">
        <v>4</v>
      </c>
    </row>
    <row r="334" spans="4:4">
      <c r="D334" s="510" t="s">
        <v>4</v>
      </c>
    </row>
    <row r="335" spans="4:4">
      <c r="D335" s="510" t="s">
        <v>4</v>
      </c>
    </row>
    <row r="336" spans="4:4">
      <c r="D336" s="510" t="s">
        <v>4</v>
      </c>
    </row>
    <row r="337" spans="4:4">
      <c r="D337" s="510" t="s">
        <v>4</v>
      </c>
    </row>
    <row r="338" spans="4:4">
      <c r="D338" s="510" t="s">
        <v>4</v>
      </c>
    </row>
    <row r="339" spans="4:4">
      <c r="D339" s="510" t="s">
        <v>4</v>
      </c>
    </row>
    <row r="340" spans="4:4">
      <c r="D340" s="510" t="s">
        <v>4</v>
      </c>
    </row>
    <row r="341" spans="4:4">
      <c r="D341" s="510" t="s">
        <v>4</v>
      </c>
    </row>
    <row r="342" spans="4:4">
      <c r="D342" s="510" t="s">
        <v>4</v>
      </c>
    </row>
    <row r="343" spans="4:4">
      <c r="D343" s="510" t="s">
        <v>4</v>
      </c>
    </row>
    <row r="344" spans="4:4">
      <c r="D344" s="510" t="s">
        <v>4</v>
      </c>
    </row>
    <row r="345" spans="4:4">
      <c r="D345" s="510" t="s">
        <v>4</v>
      </c>
    </row>
    <row r="346" spans="4:4">
      <c r="D346" s="510" t="s">
        <v>4</v>
      </c>
    </row>
    <row r="347" spans="4:4">
      <c r="D347" s="510" t="s">
        <v>4</v>
      </c>
    </row>
    <row r="348" spans="4:4">
      <c r="D348" s="510" t="s">
        <v>4</v>
      </c>
    </row>
    <row r="349" spans="4:4">
      <c r="D349" s="510" t="s">
        <v>4</v>
      </c>
    </row>
    <row r="350" spans="4:4">
      <c r="D350" s="510" t="s">
        <v>4</v>
      </c>
    </row>
    <row r="351" spans="4:4">
      <c r="D351" s="510" t="s">
        <v>4</v>
      </c>
    </row>
    <row r="352" spans="4:4">
      <c r="D352" s="510" t="s">
        <v>4</v>
      </c>
    </row>
    <row r="353" spans="4:4">
      <c r="D353" s="510" t="s">
        <v>4</v>
      </c>
    </row>
    <row r="354" spans="4:4">
      <c r="D354" s="510" t="s">
        <v>4</v>
      </c>
    </row>
    <row r="355" spans="4:4">
      <c r="D355" s="510" t="s">
        <v>4</v>
      </c>
    </row>
    <row r="356" spans="4:4">
      <c r="D356" s="510" t="s">
        <v>4</v>
      </c>
    </row>
    <row r="357" spans="4:4">
      <c r="D357" s="510" t="s">
        <v>4</v>
      </c>
    </row>
    <row r="358" spans="4:4">
      <c r="D358" s="510" t="s">
        <v>4</v>
      </c>
    </row>
    <row r="359" spans="4:4">
      <c r="D359" s="510" t="s">
        <v>4</v>
      </c>
    </row>
    <row r="360" spans="4:4">
      <c r="D360" s="510" t="s">
        <v>4</v>
      </c>
    </row>
    <row r="361" spans="4:4">
      <c r="D361" s="510" t="s">
        <v>4</v>
      </c>
    </row>
    <row r="362" spans="4:4">
      <c r="D362" s="510" t="s">
        <v>4</v>
      </c>
    </row>
    <row r="363" spans="4:4">
      <c r="D363" s="510" t="s">
        <v>4</v>
      </c>
    </row>
    <row r="364" spans="4:4">
      <c r="D364" s="510" t="s">
        <v>4</v>
      </c>
    </row>
    <row r="365" spans="4:4">
      <c r="D365" s="510" t="s">
        <v>4</v>
      </c>
    </row>
    <row r="366" spans="4:4">
      <c r="D366" s="510" t="s">
        <v>4</v>
      </c>
    </row>
    <row r="367" spans="4:4">
      <c r="D367" s="510" t="s">
        <v>4</v>
      </c>
    </row>
    <row r="368" spans="4:4">
      <c r="D368" s="510" t="s">
        <v>4</v>
      </c>
    </row>
    <row r="369" spans="4:4">
      <c r="D369" s="510" t="s">
        <v>4</v>
      </c>
    </row>
    <row r="370" spans="4:4">
      <c r="D370" s="510" t="s">
        <v>4</v>
      </c>
    </row>
    <row r="371" spans="4:4">
      <c r="D371" s="510" t="s">
        <v>4</v>
      </c>
    </row>
    <row r="372" spans="4:4">
      <c r="D372" s="510" t="s">
        <v>4</v>
      </c>
    </row>
    <row r="373" spans="4:4">
      <c r="D373" s="510" t="s">
        <v>4</v>
      </c>
    </row>
    <row r="374" spans="4:4">
      <c r="D374" s="510" t="s">
        <v>4</v>
      </c>
    </row>
    <row r="375" spans="4:4">
      <c r="D375" s="510" t="s">
        <v>4</v>
      </c>
    </row>
    <row r="376" spans="4:4">
      <c r="D376" s="510" t="s">
        <v>4</v>
      </c>
    </row>
    <row r="377" spans="4:4">
      <c r="D377" s="510" t="s">
        <v>4</v>
      </c>
    </row>
    <row r="378" spans="4:4">
      <c r="D378" s="510" t="s">
        <v>4</v>
      </c>
    </row>
    <row r="379" spans="4:4">
      <c r="D379" s="510" t="s">
        <v>4</v>
      </c>
    </row>
    <row r="380" spans="4:4">
      <c r="D380" s="510" t="s">
        <v>4</v>
      </c>
    </row>
    <row r="381" spans="4:4">
      <c r="D381" s="510" t="s">
        <v>4</v>
      </c>
    </row>
    <row r="382" spans="4:4">
      <c r="D382" s="510" t="s">
        <v>4</v>
      </c>
    </row>
    <row r="383" spans="4:4">
      <c r="D383" s="510" t="s">
        <v>4</v>
      </c>
    </row>
    <row r="384" spans="4:4">
      <c r="D384" s="510" t="s">
        <v>4</v>
      </c>
    </row>
    <row r="385" spans="4:4">
      <c r="D385" s="510" t="s">
        <v>4</v>
      </c>
    </row>
    <row r="386" spans="4:4">
      <c r="D386" s="510" t="s">
        <v>4</v>
      </c>
    </row>
    <row r="387" spans="4:4">
      <c r="D387" s="510" t="s">
        <v>4</v>
      </c>
    </row>
    <row r="388" spans="4:4">
      <c r="D388" s="510" t="s">
        <v>4</v>
      </c>
    </row>
    <row r="389" spans="4:4">
      <c r="D389" s="510" t="s">
        <v>4</v>
      </c>
    </row>
    <row r="390" spans="4:4">
      <c r="D390" s="510" t="s">
        <v>4</v>
      </c>
    </row>
    <row r="391" spans="4:4">
      <c r="D391" s="510" t="s">
        <v>4</v>
      </c>
    </row>
    <row r="392" spans="4:4">
      <c r="D392" s="510" t="s">
        <v>4</v>
      </c>
    </row>
    <row r="393" spans="4:4">
      <c r="D393" s="510" t="s">
        <v>4</v>
      </c>
    </row>
    <row r="394" spans="4:4">
      <c r="D394" s="510" t="s">
        <v>4</v>
      </c>
    </row>
    <row r="395" spans="4:4">
      <c r="D395" s="510" t="s">
        <v>4</v>
      </c>
    </row>
    <row r="396" spans="4:4">
      <c r="D396" s="510" t="s">
        <v>4</v>
      </c>
    </row>
    <row r="397" spans="4:4">
      <c r="D397" s="510" t="s">
        <v>4</v>
      </c>
    </row>
    <row r="398" spans="4:4">
      <c r="D398" s="510" t="s">
        <v>4</v>
      </c>
    </row>
    <row r="399" spans="4:4">
      <c r="D399" s="510" t="s">
        <v>4</v>
      </c>
    </row>
    <row r="400" spans="4:4">
      <c r="D400" s="510" t="s">
        <v>4</v>
      </c>
    </row>
    <row r="401" spans="4:4">
      <c r="D401" s="510" t="s">
        <v>4</v>
      </c>
    </row>
    <row r="402" spans="4:4">
      <c r="D402" s="510" t="s">
        <v>4</v>
      </c>
    </row>
    <row r="403" spans="4:4">
      <c r="D403" s="510" t="s">
        <v>4</v>
      </c>
    </row>
    <row r="404" spans="4:4">
      <c r="D404" s="510" t="s">
        <v>4</v>
      </c>
    </row>
    <row r="405" spans="4:4">
      <c r="D405" s="510" t="s">
        <v>4</v>
      </c>
    </row>
    <row r="406" spans="4:4">
      <c r="D406" s="510" t="s">
        <v>4</v>
      </c>
    </row>
    <row r="407" spans="4:4">
      <c r="D407" s="510" t="s">
        <v>4</v>
      </c>
    </row>
    <row r="408" spans="4:4">
      <c r="D408" s="510" t="s">
        <v>4</v>
      </c>
    </row>
    <row r="409" spans="4:4">
      <c r="D409" s="510" t="s">
        <v>4</v>
      </c>
    </row>
    <row r="410" spans="4:4">
      <c r="D410" s="510" t="s">
        <v>4</v>
      </c>
    </row>
    <row r="411" spans="4:4">
      <c r="D411" s="510" t="s">
        <v>4</v>
      </c>
    </row>
    <row r="412" spans="4:4">
      <c r="D412" s="510" t="s">
        <v>4</v>
      </c>
    </row>
    <row r="413" spans="4:4">
      <c r="D413" s="510" t="s">
        <v>4</v>
      </c>
    </row>
    <row r="414" spans="4:4">
      <c r="D414" s="510" t="s">
        <v>4</v>
      </c>
    </row>
    <row r="415" spans="4:4">
      <c r="D415" s="510" t="s">
        <v>4</v>
      </c>
    </row>
    <row r="416" spans="4:4">
      <c r="D416" s="510" t="s">
        <v>4</v>
      </c>
    </row>
    <row r="417" spans="4:4">
      <c r="D417" s="510" t="s">
        <v>4</v>
      </c>
    </row>
    <row r="418" spans="4:4">
      <c r="D418" s="510" t="s">
        <v>4</v>
      </c>
    </row>
    <row r="419" spans="4:4">
      <c r="D419" s="510" t="s">
        <v>4</v>
      </c>
    </row>
    <row r="420" spans="4:4">
      <c r="D420" s="510" t="s">
        <v>4</v>
      </c>
    </row>
    <row r="421" spans="4:4">
      <c r="D421" s="510" t="s">
        <v>4</v>
      </c>
    </row>
    <row r="422" spans="4:4">
      <c r="D422" s="510" t="s">
        <v>4</v>
      </c>
    </row>
    <row r="423" spans="4:4">
      <c r="D423" s="510" t="s">
        <v>4</v>
      </c>
    </row>
    <row r="424" spans="4:4">
      <c r="D424" s="510" t="s">
        <v>4</v>
      </c>
    </row>
    <row r="425" spans="4:4">
      <c r="D425" s="510" t="s">
        <v>4</v>
      </c>
    </row>
    <row r="426" spans="4:4">
      <c r="D426" s="510" t="s">
        <v>4</v>
      </c>
    </row>
    <row r="427" spans="4:4">
      <c r="D427" s="510" t="s">
        <v>4</v>
      </c>
    </row>
    <row r="428" spans="4:4">
      <c r="D428" s="510" t="s">
        <v>4</v>
      </c>
    </row>
    <row r="429" spans="4:4">
      <c r="D429" s="510" t="s">
        <v>4</v>
      </c>
    </row>
    <row r="430" spans="4:4">
      <c r="D430" s="510" t="s">
        <v>4</v>
      </c>
    </row>
    <row r="431" spans="4:4">
      <c r="D431" s="510" t="s">
        <v>4</v>
      </c>
    </row>
    <row r="432" spans="4:4">
      <c r="D432" s="510" t="s">
        <v>4</v>
      </c>
    </row>
    <row r="433" spans="4:4">
      <c r="D433" s="510" t="s">
        <v>4</v>
      </c>
    </row>
    <row r="434" spans="4:4">
      <c r="D434" s="510" t="s">
        <v>4</v>
      </c>
    </row>
    <row r="435" spans="4:4">
      <c r="D435" s="510" t="s">
        <v>4</v>
      </c>
    </row>
    <row r="436" spans="4:4">
      <c r="D436" s="510" t="s">
        <v>4</v>
      </c>
    </row>
    <row r="437" spans="4:4">
      <c r="D437" s="510" t="s">
        <v>4</v>
      </c>
    </row>
    <row r="438" spans="4:4">
      <c r="D438" s="510" t="s">
        <v>4</v>
      </c>
    </row>
    <row r="439" spans="4:4">
      <c r="D439" s="510" t="s">
        <v>4</v>
      </c>
    </row>
    <row r="440" spans="4:4">
      <c r="D440" s="510" t="s">
        <v>4</v>
      </c>
    </row>
    <row r="441" spans="4:4">
      <c r="D441" s="510" t="s">
        <v>4</v>
      </c>
    </row>
    <row r="442" spans="4:4">
      <c r="D442" s="510" t="s">
        <v>4</v>
      </c>
    </row>
    <row r="443" spans="4:4">
      <c r="D443" s="510" t="s">
        <v>4</v>
      </c>
    </row>
    <row r="444" spans="4:4">
      <c r="D444" s="510" t="s">
        <v>4</v>
      </c>
    </row>
    <row r="445" spans="4:4">
      <c r="D445" s="510" t="s">
        <v>4</v>
      </c>
    </row>
    <row r="446" spans="4:4">
      <c r="D446" s="510" t="s">
        <v>4</v>
      </c>
    </row>
    <row r="447" spans="4:4">
      <c r="D447" s="510" t="s">
        <v>4</v>
      </c>
    </row>
    <row r="448" spans="4:4">
      <c r="D448" s="510" t="s">
        <v>4</v>
      </c>
    </row>
    <row r="449" spans="4:4">
      <c r="D449" s="510" t="s">
        <v>4</v>
      </c>
    </row>
    <row r="450" spans="4:4">
      <c r="D450" s="510" t="s">
        <v>4</v>
      </c>
    </row>
    <row r="451" spans="4:4">
      <c r="D451" s="510" t="s">
        <v>4</v>
      </c>
    </row>
    <row r="452" spans="4:4">
      <c r="D452" s="510" t="s">
        <v>4</v>
      </c>
    </row>
    <row r="453" spans="4:4">
      <c r="D453" s="510" t="s">
        <v>4</v>
      </c>
    </row>
    <row r="454" spans="4:4">
      <c r="D454" s="510" t="s">
        <v>4</v>
      </c>
    </row>
    <row r="455" spans="4:4">
      <c r="D455" s="510" t="s">
        <v>4</v>
      </c>
    </row>
    <row r="456" spans="4:4">
      <c r="D456" s="510" t="s">
        <v>4</v>
      </c>
    </row>
    <row r="457" spans="4:4">
      <c r="D457" s="510" t="s">
        <v>4</v>
      </c>
    </row>
    <row r="458" spans="4:4">
      <c r="D458" s="510" t="s">
        <v>4</v>
      </c>
    </row>
    <row r="459" spans="4:4">
      <c r="D459" s="510" t="s">
        <v>4</v>
      </c>
    </row>
    <row r="460" spans="4:4">
      <c r="D460" s="510" t="s">
        <v>4</v>
      </c>
    </row>
    <row r="461" spans="4:4">
      <c r="D461" s="510" t="s">
        <v>4</v>
      </c>
    </row>
    <row r="462" spans="4:4">
      <c r="D462" s="510" t="s">
        <v>4</v>
      </c>
    </row>
    <row r="463" spans="4:4">
      <c r="D463" s="510" t="s">
        <v>4</v>
      </c>
    </row>
    <row r="464" spans="4:4">
      <c r="D464" s="510" t="s">
        <v>4</v>
      </c>
    </row>
    <row r="465" spans="4:4">
      <c r="D465" s="510" t="s">
        <v>4</v>
      </c>
    </row>
    <row r="466" spans="4:4">
      <c r="D466" s="510" t="s">
        <v>4</v>
      </c>
    </row>
    <row r="467" spans="4:4">
      <c r="D467" s="510" t="s">
        <v>4</v>
      </c>
    </row>
    <row r="468" spans="4:4">
      <c r="D468" s="510" t="s">
        <v>4</v>
      </c>
    </row>
    <row r="469" spans="4:4">
      <c r="D469" s="510" t="s">
        <v>4</v>
      </c>
    </row>
    <row r="470" spans="4:4">
      <c r="D470" s="510" t="s">
        <v>4</v>
      </c>
    </row>
    <row r="471" spans="4:4">
      <c r="D471" s="510" t="s">
        <v>4</v>
      </c>
    </row>
    <row r="472" spans="4:4">
      <c r="D472" s="510" t="s">
        <v>4</v>
      </c>
    </row>
    <row r="473" spans="4:4">
      <c r="D473" s="510" t="s">
        <v>4</v>
      </c>
    </row>
    <row r="474" spans="4:4">
      <c r="D474" s="510" t="s">
        <v>4</v>
      </c>
    </row>
    <row r="475" spans="4:4">
      <c r="D475" s="510" t="s">
        <v>4</v>
      </c>
    </row>
    <row r="476" spans="4:4">
      <c r="D476" s="510" t="s">
        <v>4</v>
      </c>
    </row>
    <row r="477" spans="4:4">
      <c r="D477" s="510" t="s">
        <v>4</v>
      </c>
    </row>
    <row r="478" spans="4:4">
      <c r="D478" s="510" t="s">
        <v>4</v>
      </c>
    </row>
    <row r="479" spans="4:4">
      <c r="D479" s="510" t="s">
        <v>4</v>
      </c>
    </row>
    <row r="480" spans="4:4">
      <c r="D480" s="510" t="s">
        <v>4</v>
      </c>
    </row>
    <row r="481" spans="4:4">
      <c r="D481" s="510" t="s">
        <v>4</v>
      </c>
    </row>
    <row r="482" spans="4:4">
      <c r="D482" s="510" t="s">
        <v>4</v>
      </c>
    </row>
    <row r="483" spans="4:4">
      <c r="D483" s="510" t="s">
        <v>4</v>
      </c>
    </row>
    <row r="484" spans="4:4">
      <c r="D484" s="510" t="s">
        <v>4</v>
      </c>
    </row>
    <row r="485" spans="4:4">
      <c r="D485" s="510" t="s">
        <v>4</v>
      </c>
    </row>
    <row r="486" spans="4:4">
      <c r="D486" s="510" t="s">
        <v>4</v>
      </c>
    </row>
    <row r="487" spans="4:4">
      <c r="D487" s="510" t="s">
        <v>4</v>
      </c>
    </row>
    <row r="488" spans="4:4">
      <c r="D488" s="510" t="s">
        <v>4</v>
      </c>
    </row>
    <row r="489" spans="4:4">
      <c r="D489" s="510" t="s">
        <v>4</v>
      </c>
    </row>
    <row r="490" spans="4:4">
      <c r="D490" s="510" t="s">
        <v>4</v>
      </c>
    </row>
    <row r="491" spans="4:4">
      <c r="D491" s="510" t="s">
        <v>4</v>
      </c>
    </row>
    <row r="492" spans="4:4">
      <c r="D492" s="510" t="s">
        <v>4</v>
      </c>
    </row>
    <row r="493" spans="4:4">
      <c r="D493" s="510" t="s">
        <v>4</v>
      </c>
    </row>
    <row r="494" spans="4:4">
      <c r="D494" s="510" t="s">
        <v>4</v>
      </c>
    </row>
    <row r="495" spans="4:4">
      <c r="D495" s="510" t="s">
        <v>4</v>
      </c>
    </row>
    <row r="496" spans="4:4">
      <c r="D496" s="510" t="s">
        <v>4</v>
      </c>
    </row>
    <row r="497" spans="4:4">
      <c r="D497" s="510" t="s">
        <v>4</v>
      </c>
    </row>
    <row r="498" spans="4:4">
      <c r="D498" s="510" t="s">
        <v>4</v>
      </c>
    </row>
    <row r="499" spans="4:4">
      <c r="D499" s="510" t="s">
        <v>4</v>
      </c>
    </row>
    <row r="500" spans="4:4">
      <c r="D500" s="510" t="s">
        <v>4</v>
      </c>
    </row>
    <row r="501" spans="4:4">
      <c r="D501" s="510" t="s">
        <v>4</v>
      </c>
    </row>
    <row r="502" spans="4:4">
      <c r="D502" s="510" t="s">
        <v>4</v>
      </c>
    </row>
    <row r="503" spans="4:4">
      <c r="D503" s="510" t="s">
        <v>4</v>
      </c>
    </row>
    <row r="504" spans="4:4">
      <c r="D504" s="510" t="s">
        <v>4</v>
      </c>
    </row>
    <row r="505" spans="4:4">
      <c r="D505" s="510" t="s">
        <v>4</v>
      </c>
    </row>
    <row r="506" spans="4:4">
      <c r="D506" s="510" t="s">
        <v>4</v>
      </c>
    </row>
    <row r="507" spans="4:4">
      <c r="D507" s="510" t="s">
        <v>4</v>
      </c>
    </row>
    <row r="508" spans="4:4">
      <c r="D508" s="510" t="s">
        <v>4</v>
      </c>
    </row>
    <row r="509" spans="4:4">
      <c r="D509" s="510" t="s">
        <v>4</v>
      </c>
    </row>
    <row r="510" spans="4:4">
      <c r="D510" s="510" t="s">
        <v>4</v>
      </c>
    </row>
    <row r="511" spans="4:4">
      <c r="D511" s="510" t="s">
        <v>4</v>
      </c>
    </row>
    <row r="512" spans="4:4">
      <c r="D512" s="510" t="s">
        <v>4</v>
      </c>
    </row>
    <row r="513" spans="4:4">
      <c r="D513" s="510" t="s">
        <v>4</v>
      </c>
    </row>
    <row r="514" spans="4:4">
      <c r="D514" s="510" t="s">
        <v>4</v>
      </c>
    </row>
    <row r="515" spans="4:4">
      <c r="D515" s="510" t="s">
        <v>4</v>
      </c>
    </row>
    <row r="516" spans="4:4">
      <c r="D516" s="510" t="s">
        <v>4</v>
      </c>
    </row>
    <row r="517" spans="4:4">
      <c r="D517" s="510" t="s">
        <v>4</v>
      </c>
    </row>
    <row r="518" spans="4:4">
      <c r="D518" s="510" t="s">
        <v>4</v>
      </c>
    </row>
    <row r="519" spans="4:4">
      <c r="D519" s="510" t="s">
        <v>4</v>
      </c>
    </row>
    <row r="520" spans="4:4">
      <c r="D520" s="510" t="s">
        <v>4</v>
      </c>
    </row>
    <row r="521" spans="4:4">
      <c r="D521" s="510" t="s">
        <v>4</v>
      </c>
    </row>
    <row r="522" spans="4:4">
      <c r="D522" s="510" t="s">
        <v>4</v>
      </c>
    </row>
    <row r="523" spans="4:4">
      <c r="D523" s="510" t="s">
        <v>4</v>
      </c>
    </row>
    <row r="524" spans="4:4">
      <c r="D524" s="510" t="s">
        <v>4</v>
      </c>
    </row>
    <row r="525" spans="4:4">
      <c r="D525" s="510" t="s">
        <v>4</v>
      </c>
    </row>
    <row r="526" spans="4:4">
      <c r="D526" s="510" t="s">
        <v>4</v>
      </c>
    </row>
    <row r="527" spans="4:4">
      <c r="D527" s="510" t="s">
        <v>4</v>
      </c>
    </row>
    <row r="528" spans="4:4">
      <c r="D528" s="510" t="s">
        <v>4</v>
      </c>
    </row>
    <row r="529" spans="4:4">
      <c r="D529" s="510" t="s">
        <v>4</v>
      </c>
    </row>
    <row r="530" spans="4:4">
      <c r="D530" s="510" t="s">
        <v>4</v>
      </c>
    </row>
    <row r="531" spans="4:4">
      <c r="D531" s="510" t="s">
        <v>4</v>
      </c>
    </row>
    <row r="532" spans="4:4">
      <c r="D532" s="510" t="s">
        <v>4</v>
      </c>
    </row>
    <row r="533" spans="4:4">
      <c r="D533" s="510" t="s">
        <v>4</v>
      </c>
    </row>
    <row r="534" spans="4:4">
      <c r="D534" s="510" t="s">
        <v>4</v>
      </c>
    </row>
    <row r="535" spans="4:4">
      <c r="D535" s="510" t="s">
        <v>4</v>
      </c>
    </row>
    <row r="536" spans="4:4">
      <c r="D536" s="510" t="s">
        <v>4</v>
      </c>
    </row>
    <row r="537" spans="4:4">
      <c r="D537" s="510" t="s">
        <v>4</v>
      </c>
    </row>
    <row r="538" spans="4:4">
      <c r="D538" s="510" t="s">
        <v>4</v>
      </c>
    </row>
    <row r="539" spans="4:4">
      <c r="D539" s="510" t="s">
        <v>4</v>
      </c>
    </row>
    <row r="540" spans="4:4">
      <c r="D540" s="510" t="s">
        <v>4</v>
      </c>
    </row>
    <row r="541" spans="4:4">
      <c r="D541" s="510" t="s">
        <v>4</v>
      </c>
    </row>
    <row r="542" spans="4:4">
      <c r="D542" s="510" t="s">
        <v>4</v>
      </c>
    </row>
    <row r="543" spans="4:4">
      <c r="D543" s="510" t="s">
        <v>4</v>
      </c>
    </row>
    <row r="544" spans="4:4">
      <c r="D544" s="510" t="s">
        <v>4</v>
      </c>
    </row>
    <row r="545" spans="4:4">
      <c r="D545" s="510" t="s">
        <v>4</v>
      </c>
    </row>
    <row r="546" spans="4:4">
      <c r="D546" s="510" t="s">
        <v>4</v>
      </c>
    </row>
    <row r="547" spans="4:4">
      <c r="D547" s="510" t="s">
        <v>4</v>
      </c>
    </row>
    <row r="548" spans="4:4">
      <c r="D548" s="510" t="s">
        <v>4</v>
      </c>
    </row>
    <row r="549" spans="4:4">
      <c r="D549" s="510" t="s">
        <v>4</v>
      </c>
    </row>
    <row r="550" spans="4:4">
      <c r="D550" s="510" t="s">
        <v>4</v>
      </c>
    </row>
    <row r="551" spans="4:4">
      <c r="D551" s="510" t="s">
        <v>4</v>
      </c>
    </row>
    <row r="552" spans="4:4">
      <c r="D552" s="510" t="s">
        <v>4</v>
      </c>
    </row>
    <row r="553" spans="4:4">
      <c r="D553" s="510" t="s">
        <v>4</v>
      </c>
    </row>
    <row r="554" spans="4:4">
      <c r="D554" s="510" t="s">
        <v>4</v>
      </c>
    </row>
    <row r="555" spans="4:4">
      <c r="D555" s="510" t="s">
        <v>4</v>
      </c>
    </row>
    <row r="556" spans="4:4">
      <c r="D556" s="510" t="s">
        <v>4</v>
      </c>
    </row>
    <row r="557" spans="4:4">
      <c r="D557" s="510" t="s">
        <v>4</v>
      </c>
    </row>
    <row r="558" spans="4:4">
      <c r="D558" s="510" t="s">
        <v>4</v>
      </c>
    </row>
    <row r="559" spans="4:4">
      <c r="D559" s="510" t="s">
        <v>4</v>
      </c>
    </row>
    <row r="560" spans="4:4">
      <c r="D560" s="510" t="s">
        <v>4</v>
      </c>
    </row>
    <row r="561" spans="4:4">
      <c r="D561" s="510" t="s">
        <v>4</v>
      </c>
    </row>
    <row r="562" spans="4:4">
      <c r="D562" s="510" t="s">
        <v>4</v>
      </c>
    </row>
    <row r="563" spans="4:4">
      <c r="D563" s="510" t="s">
        <v>4</v>
      </c>
    </row>
    <row r="564" spans="4:4">
      <c r="D564" s="510" t="s">
        <v>4</v>
      </c>
    </row>
    <row r="565" spans="4:4">
      <c r="D565" s="510" t="s">
        <v>4</v>
      </c>
    </row>
    <row r="566" spans="4:4">
      <c r="D566" s="510" t="s">
        <v>4</v>
      </c>
    </row>
    <row r="567" spans="4:4">
      <c r="D567" s="510" t="s">
        <v>4</v>
      </c>
    </row>
    <row r="568" spans="4:4">
      <c r="D568" s="510" t="s">
        <v>4</v>
      </c>
    </row>
    <row r="569" spans="4:4">
      <c r="D569" s="510" t="s">
        <v>4</v>
      </c>
    </row>
    <row r="570" spans="4:4">
      <c r="D570" s="510" t="s">
        <v>4</v>
      </c>
    </row>
    <row r="571" spans="4:4">
      <c r="D571" s="510" t="s">
        <v>4</v>
      </c>
    </row>
    <row r="572" spans="4:4">
      <c r="D572" s="510" t="s">
        <v>4</v>
      </c>
    </row>
    <row r="573" spans="4:4">
      <c r="D573" s="510" t="s">
        <v>4</v>
      </c>
    </row>
    <row r="574" spans="4:4">
      <c r="D574" s="510" t="s">
        <v>4</v>
      </c>
    </row>
  </sheetData>
  <mergeCells count="8">
    <mergeCell ref="A13:C13"/>
    <mergeCell ref="B41:C4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60" firstPageNumber="51" orientation="landscape" useFirstPageNumber="1" r:id="rId1"/>
  <headerFooter alignWithMargins="0">
    <oddHeader>&amp;C&amp;"Arial,Normalny"&amp;13- &amp;P 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AD45"/>
  <sheetViews>
    <sheetView showGridLines="0" zoomScale="80" zoomScaleNormal="80" workbookViewId="0">
      <selection activeCell="P18" sqref="P18"/>
    </sheetView>
  </sheetViews>
  <sheetFormatPr defaultColWidth="12.5703125" defaultRowHeight="15"/>
  <cols>
    <col min="1" max="1" width="4.85546875" style="513" customWidth="1"/>
    <col min="2" max="2" width="1.7109375" style="513" customWidth="1"/>
    <col min="3" max="3" width="55" style="513" customWidth="1"/>
    <col min="4" max="4" width="20.140625" style="513" customWidth="1"/>
    <col min="5" max="8" width="21.42578125" style="513" customWidth="1"/>
    <col min="9" max="256" width="12.5703125" style="513"/>
    <col min="257" max="257" width="4.85546875" style="513" customWidth="1"/>
    <col min="258" max="258" width="1.7109375" style="513" customWidth="1"/>
    <col min="259" max="259" width="55" style="513" customWidth="1"/>
    <col min="260" max="260" width="20.140625" style="513" customWidth="1"/>
    <col min="261" max="264" width="21.42578125" style="513" customWidth="1"/>
    <col min="265" max="512" width="12.5703125" style="513"/>
    <col min="513" max="513" width="4.85546875" style="513" customWidth="1"/>
    <col min="514" max="514" width="1.7109375" style="513" customWidth="1"/>
    <col min="515" max="515" width="55" style="513" customWidth="1"/>
    <col min="516" max="516" width="20.140625" style="513" customWidth="1"/>
    <col min="517" max="520" width="21.42578125" style="513" customWidth="1"/>
    <col min="521" max="768" width="12.5703125" style="513"/>
    <col min="769" max="769" width="4.85546875" style="513" customWidth="1"/>
    <col min="770" max="770" width="1.7109375" style="513" customWidth="1"/>
    <col min="771" max="771" width="55" style="513" customWidth="1"/>
    <col min="772" max="772" width="20.140625" style="513" customWidth="1"/>
    <col min="773" max="776" width="21.42578125" style="513" customWidth="1"/>
    <col min="777" max="1024" width="12.5703125" style="513"/>
    <col min="1025" max="1025" width="4.85546875" style="513" customWidth="1"/>
    <col min="1026" max="1026" width="1.7109375" style="513" customWidth="1"/>
    <col min="1027" max="1027" width="55" style="513" customWidth="1"/>
    <col min="1028" max="1028" width="20.140625" style="513" customWidth="1"/>
    <col min="1029" max="1032" width="21.42578125" style="513" customWidth="1"/>
    <col min="1033" max="1280" width="12.5703125" style="513"/>
    <col min="1281" max="1281" width="4.85546875" style="513" customWidth="1"/>
    <col min="1282" max="1282" width="1.7109375" style="513" customWidth="1"/>
    <col min="1283" max="1283" width="55" style="513" customWidth="1"/>
    <col min="1284" max="1284" width="20.140625" style="513" customWidth="1"/>
    <col min="1285" max="1288" width="21.42578125" style="513" customWidth="1"/>
    <col min="1289" max="1536" width="12.5703125" style="513"/>
    <col min="1537" max="1537" width="4.85546875" style="513" customWidth="1"/>
    <col min="1538" max="1538" width="1.7109375" style="513" customWidth="1"/>
    <col min="1539" max="1539" width="55" style="513" customWidth="1"/>
    <col min="1540" max="1540" width="20.140625" style="513" customWidth="1"/>
    <col min="1541" max="1544" width="21.42578125" style="513" customWidth="1"/>
    <col min="1545" max="1792" width="12.5703125" style="513"/>
    <col min="1793" max="1793" width="4.85546875" style="513" customWidth="1"/>
    <col min="1794" max="1794" width="1.7109375" style="513" customWidth="1"/>
    <col min="1795" max="1795" width="55" style="513" customWidth="1"/>
    <col min="1796" max="1796" width="20.140625" style="513" customWidth="1"/>
    <col min="1797" max="1800" width="21.42578125" style="513" customWidth="1"/>
    <col min="1801" max="2048" width="12.5703125" style="513"/>
    <col min="2049" max="2049" width="4.85546875" style="513" customWidth="1"/>
    <col min="2050" max="2050" width="1.7109375" style="513" customWidth="1"/>
    <col min="2051" max="2051" width="55" style="513" customWidth="1"/>
    <col min="2052" max="2052" width="20.140625" style="513" customWidth="1"/>
    <col min="2053" max="2056" width="21.42578125" style="513" customWidth="1"/>
    <col min="2057" max="2304" width="12.5703125" style="513"/>
    <col min="2305" max="2305" width="4.85546875" style="513" customWidth="1"/>
    <col min="2306" max="2306" width="1.7109375" style="513" customWidth="1"/>
    <col min="2307" max="2307" width="55" style="513" customWidth="1"/>
    <col min="2308" max="2308" width="20.140625" style="513" customWidth="1"/>
    <col min="2309" max="2312" width="21.42578125" style="513" customWidth="1"/>
    <col min="2313" max="2560" width="12.5703125" style="513"/>
    <col min="2561" max="2561" width="4.85546875" style="513" customWidth="1"/>
    <col min="2562" max="2562" width="1.7109375" style="513" customWidth="1"/>
    <col min="2563" max="2563" width="55" style="513" customWidth="1"/>
    <col min="2564" max="2564" width="20.140625" style="513" customWidth="1"/>
    <col min="2565" max="2568" width="21.42578125" style="513" customWidth="1"/>
    <col min="2569" max="2816" width="12.5703125" style="513"/>
    <col min="2817" max="2817" width="4.85546875" style="513" customWidth="1"/>
    <col min="2818" max="2818" width="1.7109375" style="513" customWidth="1"/>
    <col min="2819" max="2819" width="55" style="513" customWidth="1"/>
    <col min="2820" max="2820" width="20.140625" style="513" customWidth="1"/>
    <col min="2821" max="2824" width="21.42578125" style="513" customWidth="1"/>
    <col min="2825" max="3072" width="12.5703125" style="513"/>
    <col min="3073" max="3073" width="4.85546875" style="513" customWidth="1"/>
    <col min="3074" max="3074" width="1.7109375" style="513" customWidth="1"/>
    <col min="3075" max="3075" width="55" style="513" customWidth="1"/>
    <col min="3076" max="3076" width="20.140625" style="513" customWidth="1"/>
    <col min="3077" max="3080" width="21.42578125" style="513" customWidth="1"/>
    <col min="3081" max="3328" width="12.5703125" style="513"/>
    <col min="3329" max="3329" width="4.85546875" style="513" customWidth="1"/>
    <col min="3330" max="3330" width="1.7109375" style="513" customWidth="1"/>
    <col min="3331" max="3331" width="55" style="513" customWidth="1"/>
    <col min="3332" max="3332" width="20.140625" style="513" customWidth="1"/>
    <col min="3333" max="3336" width="21.42578125" style="513" customWidth="1"/>
    <col min="3337" max="3584" width="12.5703125" style="513"/>
    <col min="3585" max="3585" width="4.85546875" style="513" customWidth="1"/>
    <col min="3586" max="3586" width="1.7109375" style="513" customWidth="1"/>
    <col min="3587" max="3587" width="55" style="513" customWidth="1"/>
    <col min="3588" max="3588" width="20.140625" style="513" customWidth="1"/>
    <col min="3589" max="3592" width="21.42578125" style="513" customWidth="1"/>
    <col min="3593" max="3840" width="12.5703125" style="513"/>
    <col min="3841" max="3841" width="4.85546875" style="513" customWidth="1"/>
    <col min="3842" max="3842" width="1.7109375" style="513" customWidth="1"/>
    <col min="3843" max="3843" width="55" style="513" customWidth="1"/>
    <col min="3844" max="3844" width="20.140625" style="513" customWidth="1"/>
    <col min="3845" max="3848" width="21.42578125" style="513" customWidth="1"/>
    <col min="3849" max="4096" width="12.5703125" style="513"/>
    <col min="4097" max="4097" width="4.85546875" style="513" customWidth="1"/>
    <col min="4098" max="4098" width="1.7109375" style="513" customWidth="1"/>
    <col min="4099" max="4099" width="55" style="513" customWidth="1"/>
    <col min="4100" max="4100" width="20.140625" style="513" customWidth="1"/>
    <col min="4101" max="4104" width="21.42578125" style="513" customWidth="1"/>
    <col min="4105" max="4352" width="12.5703125" style="513"/>
    <col min="4353" max="4353" width="4.85546875" style="513" customWidth="1"/>
    <col min="4354" max="4354" width="1.7109375" style="513" customWidth="1"/>
    <col min="4355" max="4355" width="55" style="513" customWidth="1"/>
    <col min="4356" max="4356" width="20.140625" style="513" customWidth="1"/>
    <col min="4357" max="4360" width="21.42578125" style="513" customWidth="1"/>
    <col min="4361" max="4608" width="12.5703125" style="513"/>
    <col min="4609" max="4609" width="4.85546875" style="513" customWidth="1"/>
    <col min="4610" max="4610" width="1.7109375" style="513" customWidth="1"/>
    <col min="4611" max="4611" width="55" style="513" customWidth="1"/>
    <col min="4612" max="4612" width="20.140625" style="513" customWidth="1"/>
    <col min="4613" max="4616" width="21.42578125" style="513" customWidth="1"/>
    <col min="4617" max="4864" width="12.5703125" style="513"/>
    <col min="4865" max="4865" width="4.85546875" style="513" customWidth="1"/>
    <col min="4866" max="4866" width="1.7109375" style="513" customWidth="1"/>
    <col min="4867" max="4867" width="55" style="513" customWidth="1"/>
    <col min="4868" max="4868" width="20.140625" style="513" customWidth="1"/>
    <col min="4869" max="4872" width="21.42578125" style="513" customWidth="1"/>
    <col min="4873" max="5120" width="12.5703125" style="513"/>
    <col min="5121" max="5121" width="4.85546875" style="513" customWidth="1"/>
    <col min="5122" max="5122" width="1.7109375" style="513" customWidth="1"/>
    <col min="5123" max="5123" width="55" style="513" customWidth="1"/>
    <col min="5124" max="5124" width="20.140625" style="513" customWidth="1"/>
    <col min="5125" max="5128" width="21.42578125" style="513" customWidth="1"/>
    <col min="5129" max="5376" width="12.5703125" style="513"/>
    <col min="5377" max="5377" width="4.85546875" style="513" customWidth="1"/>
    <col min="5378" max="5378" width="1.7109375" style="513" customWidth="1"/>
    <col min="5379" max="5379" width="55" style="513" customWidth="1"/>
    <col min="5380" max="5380" width="20.140625" style="513" customWidth="1"/>
    <col min="5381" max="5384" width="21.42578125" style="513" customWidth="1"/>
    <col min="5385" max="5632" width="12.5703125" style="513"/>
    <col min="5633" max="5633" width="4.85546875" style="513" customWidth="1"/>
    <col min="5634" max="5634" width="1.7109375" style="513" customWidth="1"/>
    <col min="5635" max="5635" width="55" style="513" customWidth="1"/>
    <col min="5636" max="5636" width="20.140625" style="513" customWidth="1"/>
    <col min="5637" max="5640" width="21.42578125" style="513" customWidth="1"/>
    <col min="5641" max="5888" width="12.5703125" style="513"/>
    <col min="5889" max="5889" width="4.85546875" style="513" customWidth="1"/>
    <col min="5890" max="5890" width="1.7109375" style="513" customWidth="1"/>
    <col min="5891" max="5891" width="55" style="513" customWidth="1"/>
    <col min="5892" max="5892" width="20.140625" style="513" customWidth="1"/>
    <col min="5893" max="5896" width="21.42578125" style="513" customWidth="1"/>
    <col min="5897" max="6144" width="12.5703125" style="513"/>
    <col min="6145" max="6145" width="4.85546875" style="513" customWidth="1"/>
    <col min="6146" max="6146" width="1.7109375" style="513" customWidth="1"/>
    <col min="6147" max="6147" width="55" style="513" customWidth="1"/>
    <col min="6148" max="6148" width="20.140625" style="513" customWidth="1"/>
    <col min="6149" max="6152" width="21.42578125" style="513" customWidth="1"/>
    <col min="6153" max="6400" width="12.5703125" style="513"/>
    <col min="6401" max="6401" width="4.85546875" style="513" customWidth="1"/>
    <col min="6402" max="6402" width="1.7109375" style="513" customWidth="1"/>
    <col min="6403" max="6403" width="55" style="513" customWidth="1"/>
    <col min="6404" max="6404" width="20.140625" style="513" customWidth="1"/>
    <col min="6405" max="6408" width="21.42578125" style="513" customWidth="1"/>
    <col min="6409" max="6656" width="12.5703125" style="513"/>
    <col min="6657" max="6657" width="4.85546875" style="513" customWidth="1"/>
    <col min="6658" max="6658" width="1.7109375" style="513" customWidth="1"/>
    <col min="6659" max="6659" width="55" style="513" customWidth="1"/>
    <col min="6660" max="6660" width="20.140625" style="513" customWidth="1"/>
    <col min="6661" max="6664" width="21.42578125" style="513" customWidth="1"/>
    <col min="6665" max="6912" width="12.5703125" style="513"/>
    <col min="6913" max="6913" width="4.85546875" style="513" customWidth="1"/>
    <col min="6914" max="6914" width="1.7109375" style="513" customWidth="1"/>
    <col min="6915" max="6915" width="55" style="513" customWidth="1"/>
    <col min="6916" max="6916" width="20.140625" style="513" customWidth="1"/>
    <col min="6917" max="6920" width="21.42578125" style="513" customWidth="1"/>
    <col min="6921" max="7168" width="12.5703125" style="513"/>
    <col min="7169" max="7169" width="4.85546875" style="513" customWidth="1"/>
    <col min="7170" max="7170" width="1.7109375" style="513" customWidth="1"/>
    <col min="7171" max="7171" width="55" style="513" customWidth="1"/>
    <col min="7172" max="7172" width="20.140625" style="513" customWidth="1"/>
    <col min="7173" max="7176" width="21.42578125" style="513" customWidth="1"/>
    <col min="7177" max="7424" width="12.5703125" style="513"/>
    <col min="7425" max="7425" width="4.85546875" style="513" customWidth="1"/>
    <col min="7426" max="7426" width="1.7109375" style="513" customWidth="1"/>
    <col min="7427" max="7427" width="55" style="513" customWidth="1"/>
    <col min="7428" max="7428" width="20.140625" style="513" customWidth="1"/>
    <col min="7429" max="7432" width="21.42578125" style="513" customWidth="1"/>
    <col min="7433" max="7680" width="12.5703125" style="513"/>
    <col min="7681" max="7681" width="4.85546875" style="513" customWidth="1"/>
    <col min="7682" max="7682" width="1.7109375" style="513" customWidth="1"/>
    <col min="7683" max="7683" width="55" style="513" customWidth="1"/>
    <col min="7684" max="7684" width="20.140625" style="513" customWidth="1"/>
    <col min="7685" max="7688" width="21.42578125" style="513" customWidth="1"/>
    <col min="7689" max="7936" width="12.5703125" style="513"/>
    <col min="7937" max="7937" width="4.85546875" style="513" customWidth="1"/>
    <col min="7938" max="7938" width="1.7109375" style="513" customWidth="1"/>
    <col min="7939" max="7939" width="55" style="513" customWidth="1"/>
    <col min="7940" max="7940" width="20.140625" style="513" customWidth="1"/>
    <col min="7941" max="7944" width="21.42578125" style="513" customWidth="1"/>
    <col min="7945" max="8192" width="12.5703125" style="513"/>
    <col min="8193" max="8193" width="4.85546875" style="513" customWidth="1"/>
    <col min="8194" max="8194" width="1.7109375" style="513" customWidth="1"/>
    <col min="8195" max="8195" width="55" style="513" customWidth="1"/>
    <col min="8196" max="8196" width="20.140625" style="513" customWidth="1"/>
    <col min="8197" max="8200" width="21.42578125" style="513" customWidth="1"/>
    <col min="8201" max="8448" width="12.5703125" style="513"/>
    <col min="8449" max="8449" width="4.85546875" style="513" customWidth="1"/>
    <col min="8450" max="8450" width="1.7109375" style="513" customWidth="1"/>
    <col min="8451" max="8451" width="55" style="513" customWidth="1"/>
    <col min="8452" max="8452" width="20.140625" style="513" customWidth="1"/>
    <col min="8453" max="8456" width="21.42578125" style="513" customWidth="1"/>
    <col min="8457" max="8704" width="12.5703125" style="513"/>
    <col min="8705" max="8705" width="4.85546875" style="513" customWidth="1"/>
    <col min="8706" max="8706" width="1.7109375" style="513" customWidth="1"/>
    <col min="8707" max="8707" width="55" style="513" customWidth="1"/>
    <col min="8708" max="8708" width="20.140625" style="513" customWidth="1"/>
    <col min="8709" max="8712" width="21.42578125" style="513" customWidth="1"/>
    <col min="8713" max="8960" width="12.5703125" style="513"/>
    <col min="8961" max="8961" width="4.85546875" style="513" customWidth="1"/>
    <col min="8962" max="8962" width="1.7109375" style="513" customWidth="1"/>
    <col min="8963" max="8963" width="55" style="513" customWidth="1"/>
    <col min="8964" max="8964" width="20.140625" style="513" customWidth="1"/>
    <col min="8965" max="8968" width="21.42578125" style="513" customWidth="1"/>
    <col min="8969" max="9216" width="12.5703125" style="513"/>
    <col min="9217" max="9217" width="4.85546875" style="513" customWidth="1"/>
    <col min="9218" max="9218" width="1.7109375" style="513" customWidth="1"/>
    <col min="9219" max="9219" width="55" style="513" customWidth="1"/>
    <col min="9220" max="9220" width="20.140625" style="513" customWidth="1"/>
    <col min="9221" max="9224" width="21.42578125" style="513" customWidth="1"/>
    <col min="9225" max="9472" width="12.5703125" style="513"/>
    <col min="9473" max="9473" width="4.85546875" style="513" customWidth="1"/>
    <col min="9474" max="9474" width="1.7109375" style="513" customWidth="1"/>
    <col min="9475" max="9475" width="55" style="513" customWidth="1"/>
    <col min="9476" max="9476" width="20.140625" style="513" customWidth="1"/>
    <col min="9477" max="9480" width="21.42578125" style="513" customWidth="1"/>
    <col min="9481" max="9728" width="12.5703125" style="513"/>
    <col min="9729" max="9729" width="4.85546875" style="513" customWidth="1"/>
    <col min="9730" max="9730" width="1.7109375" style="513" customWidth="1"/>
    <col min="9731" max="9731" width="55" style="513" customWidth="1"/>
    <col min="9732" max="9732" width="20.140625" style="513" customWidth="1"/>
    <col min="9733" max="9736" width="21.42578125" style="513" customWidth="1"/>
    <col min="9737" max="9984" width="12.5703125" style="513"/>
    <col min="9985" max="9985" width="4.85546875" style="513" customWidth="1"/>
    <col min="9986" max="9986" width="1.7109375" style="513" customWidth="1"/>
    <col min="9987" max="9987" width="55" style="513" customWidth="1"/>
    <col min="9988" max="9988" width="20.140625" style="513" customWidth="1"/>
    <col min="9989" max="9992" width="21.42578125" style="513" customWidth="1"/>
    <col min="9993" max="10240" width="12.5703125" style="513"/>
    <col min="10241" max="10241" width="4.85546875" style="513" customWidth="1"/>
    <col min="10242" max="10242" width="1.7109375" style="513" customWidth="1"/>
    <col min="10243" max="10243" width="55" style="513" customWidth="1"/>
    <col min="10244" max="10244" width="20.140625" style="513" customWidth="1"/>
    <col min="10245" max="10248" width="21.42578125" style="513" customWidth="1"/>
    <col min="10249" max="10496" width="12.5703125" style="513"/>
    <col min="10497" max="10497" width="4.85546875" style="513" customWidth="1"/>
    <col min="10498" max="10498" width="1.7109375" style="513" customWidth="1"/>
    <col min="10499" max="10499" width="55" style="513" customWidth="1"/>
    <col min="10500" max="10500" width="20.140625" style="513" customWidth="1"/>
    <col min="10501" max="10504" width="21.42578125" style="513" customWidth="1"/>
    <col min="10505" max="10752" width="12.5703125" style="513"/>
    <col min="10753" max="10753" width="4.85546875" style="513" customWidth="1"/>
    <col min="10754" max="10754" width="1.7109375" style="513" customWidth="1"/>
    <col min="10755" max="10755" width="55" style="513" customWidth="1"/>
    <col min="10756" max="10756" width="20.140625" style="513" customWidth="1"/>
    <col min="10757" max="10760" width="21.42578125" style="513" customWidth="1"/>
    <col min="10761" max="11008" width="12.5703125" style="513"/>
    <col min="11009" max="11009" width="4.85546875" style="513" customWidth="1"/>
    <col min="11010" max="11010" width="1.7109375" style="513" customWidth="1"/>
    <col min="11011" max="11011" width="55" style="513" customWidth="1"/>
    <col min="11012" max="11012" width="20.140625" style="513" customWidth="1"/>
    <col min="11013" max="11016" width="21.42578125" style="513" customWidth="1"/>
    <col min="11017" max="11264" width="12.5703125" style="513"/>
    <col min="11265" max="11265" width="4.85546875" style="513" customWidth="1"/>
    <col min="11266" max="11266" width="1.7109375" style="513" customWidth="1"/>
    <col min="11267" max="11267" width="55" style="513" customWidth="1"/>
    <col min="11268" max="11268" width="20.140625" style="513" customWidth="1"/>
    <col min="11269" max="11272" width="21.42578125" style="513" customWidth="1"/>
    <col min="11273" max="11520" width="12.5703125" style="513"/>
    <col min="11521" max="11521" width="4.85546875" style="513" customWidth="1"/>
    <col min="11522" max="11522" width="1.7109375" style="513" customWidth="1"/>
    <col min="11523" max="11523" width="55" style="513" customWidth="1"/>
    <col min="11524" max="11524" width="20.140625" style="513" customWidth="1"/>
    <col min="11525" max="11528" width="21.42578125" style="513" customWidth="1"/>
    <col min="11529" max="11776" width="12.5703125" style="513"/>
    <col min="11777" max="11777" width="4.85546875" style="513" customWidth="1"/>
    <col min="11778" max="11778" width="1.7109375" style="513" customWidth="1"/>
    <col min="11779" max="11779" width="55" style="513" customWidth="1"/>
    <col min="11780" max="11780" width="20.140625" style="513" customWidth="1"/>
    <col min="11781" max="11784" width="21.42578125" style="513" customWidth="1"/>
    <col min="11785" max="12032" width="12.5703125" style="513"/>
    <col min="12033" max="12033" width="4.85546875" style="513" customWidth="1"/>
    <col min="12034" max="12034" width="1.7109375" style="513" customWidth="1"/>
    <col min="12035" max="12035" width="55" style="513" customWidth="1"/>
    <col min="12036" max="12036" width="20.140625" style="513" customWidth="1"/>
    <col min="12037" max="12040" width="21.42578125" style="513" customWidth="1"/>
    <col min="12041" max="12288" width="12.5703125" style="513"/>
    <col min="12289" max="12289" width="4.85546875" style="513" customWidth="1"/>
    <col min="12290" max="12290" width="1.7109375" style="513" customWidth="1"/>
    <col min="12291" max="12291" width="55" style="513" customWidth="1"/>
    <col min="12292" max="12292" width="20.140625" style="513" customWidth="1"/>
    <col min="12293" max="12296" width="21.42578125" style="513" customWidth="1"/>
    <col min="12297" max="12544" width="12.5703125" style="513"/>
    <col min="12545" max="12545" width="4.85546875" style="513" customWidth="1"/>
    <col min="12546" max="12546" width="1.7109375" style="513" customWidth="1"/>
    <col min="12547" max="12547" width="55" style="513" customWidth="1"/>
    <col min="12548" max="12548" width="20.140625" style="513" customWidth="1"/>
    <col min="12549" max="12552" width="21.42578125" style="513" customWidth="1"/>
    <col min="12553" max="12800" width="12.5703125" style="513"/>
    <col min="12801" max="12801" width="4.85546875" style="513" customWidth="1"/>
    <col min="12802" max="12802" width="1.7109375" style="513" customWidth="1"/>
    <col min="12803" max="12803" width="55" style="513" customWidth="1"/>
    <col min="12804" max="12804" width="20.140625" style="513" customWidth="1"/>
    <col min="12805" max="12808" width="21.42578125" style="513" customWidth="1"/>
    <col min="12809" max="13056" width="12.5703125" style="513"/>
    <col min="13057" max="13057" width="4.85546875" style="513" customWidth="1"/>
    <col min="13058" max="13058" width="1.7109375" style="513" customWidth="1"/>
    <col min="13059" max="13059" width="55" style="513" customWidth="1"/>
    <col min="13060" max="13060" width="20.140625" style="513" customWidth="1"/>
    <col min="13061" max="13064" width="21.42578125" style="513" customWidth="1"/>
    <col min="13065" max="13312" width="12.5703125" style="513"/>
    <col min="13313" max="13313" width="4.85546875" style="513" customWidth="1"/>
    <col min="13314" max="13314" width="1.7109375" style="513" customWidth="1"/>
    <col min="13315" max="13315" width="55" style="513" customWidth="1"/>
    <col min="13316" max="13316" width="20.140625" style="513" customWidth="1"/>
    <col min="13317" max="13320" width="21.42578125" style="513" customWidth="1"/>
    <col min="13321" max="13568" width="12.5703125" style="513"/>
    <col min="13569" max="13569" width="4.85546875" style="513" customWidth="1"/>
    <col min="13570" max="13570" width="1.7109375" style="513" customWidth="1"/>
    <col min="13571" max="13571" width="55" style="513" customWidth="1"/>
    <col min="13572" max="13572" width="20.140625" style="513" customWidth="1"/>
    <col min="13573" max="13576" width="21.42578125" style="513" customWidth="1"/>
    <col min="13577" max="13824" width="12.5703125" style="513"/>
    <col min="13825" max="13825" width="4.85546875" style="513" customWidth="1"/>
    <col min="13826" max="13826" width="1.7109375" style="513" customWidth="1"/>
    <col min="13827" max="13827" width="55" style="513" customWidth="1"/>
    <col min="13828" max="13828" width="20.140625" style="513" customWidth="1"/>
    <col min="13829" max="13832" width="21.42578125" style="513" customWidth="1"/>
    <col min="13833" max="14080" width="12.5703125" style="513"/>
    <col min="14081" max="14081" width="4.85546875" style="513" customWidth="1"/>
    <col min="14082" max="14082" width="1.7109375" style="513" customWidth="1"/>
    <col min="14083" max="14083" width="55" style="513" customWidth="1"/>
    <col min="14084" max="14084" width="20.140625" style="513" customWidth="1"/>
    <col min="14085" max="14088" width="21.42578125" style="513" customWidth="1"/>
    <col min="14089" max="14336" width="12.5703125" style="513"/>
    <col min="14337" max="14337" width="4.85546875" style="513" customWidth="1"/>
    <col min="14338" max="14338" width="1.7109375" style="513" customWidth="1"/>
    <col min="14339" max="14339" width="55" style="513" customWidth="1"/>
    <col min="14340" max="14340" width="20.140625" style="513" customWidth="1"/>
    <col min="14341" max="14344" width="21.42578125" style="513" customWidth="1"/>
    <col min="14345" max="14592" width="12.5703125" style="513"/>
    <col min="14593" max="14593" width="4.85546875" style="513" customWidth="1"/>
    <col min="14594" max="14594" width="1.7109375" style="513" customWidth="1"/>
    <col min="14595" max="14595" width="55" style="513" customWidth="1"/>
    <col min="14596" max="14596" width="20.140625" style="513" customWidth="1"/>
    <col min="14597" max="14600" width="21.42578125" style="513" customWidth="1"/>
    <col min="14601" max="14848" width="12.5703125" style="513"/>
    <col min="14849" max="14849" width="4.85546875" style="513" customWidth="1"/>
    <col min="14850" max="14850" width="1.7109375" style="513" customWidth="1"/>
    <col min="14851" max="14851" width="55" style="513" customWidth="1"/>
    <col min="14852" max="14852" width="20.140625" style="513" customWidth="1"/>
    <col min="14853" max="14856" width="21.42578125" style="513" customWidth="1"/>
    <col min="14857" max="15104" width="12.5703125" style="513"/>
    <col min="15105" max="15105" width="4.85546875" style="513" customWidth="1"/>
    <col min="15106" max="15106" width="1.7109375" style="513" customWidth="1"/>
    <col min="15107" max="15107" width="55" style="513" customWidth="1"/>
    <col min="15108" max="15108" width="20.140625" style="513" customWidth="1"/>
    <col min="15109" max="15112" width="21.42578125" style="513" customWidth="1"/>
    <col min="15113" max="15360" width="12.5703125" style="513"/>
    <col min="15361" max="15361" width="4.85546875" style="513" customWidth="1"/>
    <col min="15362" max="15362" width="1.7109375" style="513" customWidth="1"/>
    <col min="15363" max="15363" width="55" style="513" customWidth="1"/>
    <col min="15364" max="15364" width="20.140625" style="513" customWidth="1"/>
    <col min="15365" max="15368" width="21.42578125" style="513" customWidth="1"/>
    <col min="15369" max="15616" width="12.5703125" style="513"/>
    <col min="15617" max="15617" width="4.85546875" style="513" customWidth="1"/>
    <col min="15618" max="15618" width="1.7109375" style="513" customWidth="1"/>
    <col min="15619" max="15619" width="55" style="513" customWidth="1"/>
    <col min="15620" max="15620" width="20.140625" style="513" customWidth="1"/>
    <col min="15621" max="15624" width="21.42578125" style="513" customWidth="1"/>
    <col min="15625" max="15872" width="12.5703125" style="513"/>
    <col min="15873" max="15873" width="4.85546875" style="513" customWidth="1"/>
    <col min="15874" max="15874" width="1.7109375" style="513" customWidth="1"/>
    <col min="15875" max="15875" width="55" style="513" customWidth="1"/>
    <col min="15876" max="15876" width="20.140625" style="513" customWidth="1"/>
    <col min="15877" max="15880" width="21.42578125" style="513" customWidth="1"/>
    <col min="15881" max="16128" width="12.5703125" style="513"/>
    <col min="16129" max="16129" width="4.85546875" style="513" customWidth="1"/>
    <col min="16130" max="16130" width="1.7109375" style="513" customWidth="1"/>
    <col min="16131" max="16131" width="55" style="513" customWidth="1"/>
    <col min="16132" max="16132" width="20.140625" style="513" customWidth="1"/>
    <col min="16133" max="16136" width="21.42578125" style="513" customWidth="1"/>
    <col min="16137" max="16384" width="12.5703125" style="513"/>
  </cols>
  <sheetData>
    <row r="1" spans="1:30" ht="16.5" customHeight="1">
      <c r="A1" s="1617" t="s">
        <v>602</v>
      </c>
      <c r="B1" s="1617"/>
      <c r="C1" s="1617"/>
      <c r="D1" s="511"/>
      <c r="E1" s="511"/>
      <c r="F1" s="511"/>
      <c r="G1" s="512"/>
      <c r="H1" s="512"/>
    </row>
    <row r="2" spans="1:30" ht="15.75" customHeight="1">
      <c r="A2" s="1618" t="s">
        <v>603</v>
      </c>
      <c r="B2" s="1618"/>
      <c r="C2" s="1618"/>
      <c r="D2" s="1618"/>
      <c r="E2" s="1618"/>
      <c r="F2" s="1618"/>
      <c r="G2" s="1618"/>
      <c r="H2" s="1618"/>
    </row>
    <row r="3" spans="1:30" ht="12" customHeight="1">
      <c r="A3" s="511"/>
      <c r="B3" s="511"/>
      <c r="C3" s="514"/>
      <c r="D3" s="515"/>
      <c r="E3" s="515"/>
      <c r="F3" s="515"/>
      <c r="G3" s="516"/>
      <c r="H3" s="516"/>
    </row>
    <row r="4" spans="1:30" ht="15" customHeight="1">
      <c r="A4" s="517"/>
      <c r="B4" s="517"/>
      <c r="C4" s="514"/>
      <c r="D4" s="515"/>
      <c r="E4" s="515"/>
      <c r="F4" s="515"/>
      <c r="G4" s="516"/>
      <c r="H4" s="518" t="s">
        <v>2</v>
      </c>
    </row>
    <row r="5" spans="1:30" ht="16.5" customHeight="1">
      <c r="A5" s="519"/>
      <c r="B5" s="512"/>
      <c r="C5" s="520"/>
      <c r="D5" s="1619" t="s">
        <v>563</v>
      </c>
      <c r="E5" s="1620"/>
      <c r="F5" s="1621"/>
      <c r="G5" s="1622" t="s">
        <v>564</v>
      </c>
      <c r="H5" s="1623"/>
    </row>
    <row r="6" spans="1:30" ht="15" customHeight="1">
      <c r="A6" s="521"/>
      <c r="B6" s="512"/>
      <c r="C6" s="522"/>
      <c r="D6" s="1610" t="s">
        <v>752</v>
      </c>
      <c r="E6" s="1611"/>
      <c r="F6" s="1612"/>
      <c r="G6" s="1591" t="s">
        <v>752</v>
      </c>
      <c r="H6" s="1593"/>
      <c r="K6" s="523" t="s">
        <v>4</v>
      </c>
      <c r="L6" s="523" t="s">
        <v>4</v>
      </c>
      <c r="M6" s="523" t="s">
        <v>4</v>
      </c>
      <c r="N6" s="523" t="s">
        <v>4</v>
      </c>
      <c r="W6" s="523" t="s">
        <v>4</v>
      </c>
      <c r="X6" s="523" t="s">
        <v>4</v>
      </c>
      <c r="Y6" s="523" t="s">
        <v>4</v>
      </c>
      <c r="Z6" s="523" t="s">
        <v>4</v>
      </c>
    </row>
    <row r="7" spans="1:30" ht="15.75">
      <c r="A7" s="521"/>
      <c r="B7" s="512"/>
      <c r="C7" s="524" t="s">
        <v>3</v>
      </c>
      <c r="D7" s="525"/>
      <c r="E7" s="526" t="s">
        <v>565</v>
      </c>
      <c r="F7" s="527"/>
      <c r="G7" s="528" t="s">
        <v>4</v>
      </c>
      <c r="H7" s="529" t="s">
        <v>4</v>
      </c>
    </row>
    <row r="8" spans="1:30" ht="14.25" customHeight="1">
      <c r="A8" s="521"/>
      <c r="B8" s="512"/>
      <c r="C8" s="530"/>
      <c r="D8" s="531"/>
      <c r="E8" s="532"/>
      <c r="F8" s="533" t="s">
        <v>565</v>
      </c>
      <c r="G8" s="534" t="s">
        <v>566</v>
      </c>
      <c r="H8" s="529" t="s">
        <v>567</v>
      </c>
      <c r="K8" s="523" t="s">
        <v>4</v>
      </c>
      <c r="L8" s="523" t="s">
        <v>4</v>
      </c>
      <c r="M8" s="523" t="s">
        <v>4</v>
      </c>
      <c r="N8" s="523" t="s">
        <v>4</v>
      </c>
      <c r="W8" s="523" t="s">
        <v>4</v>
      </c>
      <c r="X8" s="523" t="s">
        <v>4</v>
      </c>
      <c r="Y8" s="523" t="s">
        <v>4</v>
      </c>
      <c r="Z8" s="523" t="s">
        <v>4</v>
      </c>
    </row>
    <row r="9" spans="1:30" ht="14.25" customHeight="1">
      <c r="A9" s="521"/>
      <c r="B9" s="512"/>
      <c r="C9" s="535"/>
      <c r="D9" s="536" t="s">
        <v>568</v>
      </c>
      <c r="E9" s="537" t="s">
        <v>569</v>
      </c>
      <c r="F9" s="538" t="s">
        <v>570</v>
      </c>
      <c r="G9" s="534" t="s">
        <v>571</v>
      </c>
      <c r="H9" s="529" t="s">
        <v>572</v>
      </c>
    </row>
    <row r="10" spans="1:30" ht="14.25" customHeight="1">
      <c r="A10" s="539"/>
      <c r="B10" s="517"/>
      <c r="C10" s="540"/>
      <c r="D10" s="541"/>
      <c r="E10" s="542"/>
      <c r="F10" s="538" t="s">
        <v>573</v>
      </c>
      <c r="G10" s="543" t="s">
        <v>574</v>
      </c>
      <c r="H10" s="544"/>
      <c r="K10" s="523" t="s">
        <v>4</v>
      </c>
      <c r="L10" s="523" t="s">
        <v>4</v>
      </c>
      <c r="M10" s="523" t="s">
        <v>4</v>
      </c>
      <c r="N10" s="523" t="s">
        <v>4</v>
      </c>
      <c r="W10" s="523" t="s">
        <v>4</v>
      </c>
      <c r="X10" s="523" t="s">
        <v>4</v>
      </c>
      <c r="Y10" s="523" t="s">
        <v>4</v>
      </c>
      <c r="Z10" s="523" t="s">
        <v>4</v>
      </c>
    </row>
    <row r="11" spans="1:30" ht="9.9499999999999993" customHeight="1">
      <c r="A11" s="545"/>
      <c r="B11" s="546"/>
      <c r="C11" s="547" t="s">
        <v>439</v>
      </c>
      <c r="D11" s="548">
        <v>2</v>
      </c>
      <c r="E11" s="549">
        <v>3</v>
      </c>
      <c r="F11" s="549">
        <v>4</v>
      </c>
      <c r="G11" s="550">
        <v>5</v>
      </c>
      <c r="H11" s="551">
        <v>6</v>
      </c>
    </row>
    <row r="12" spans="1:30" ht="15.75" customHeight="1">
      <c r="A12" s="519"/>
      <c r="B12" s="552"/>
      <c r="C12" s="553" t="s">
        <v>4</v>
      </c>
      <c r="D12" s="554" t="s">
        <v>4</v>
      </c>
      <c r="E12" s="555" t="s">
        <v>124</v>
      </c>
      <c r="F12" s="556"/>
      <c r="G12" s="557" t="s">
        <v>4</v>
      </c>
      <c r="H12" s="558" t="s">
        <v>124</v>
      </c>
      <c r="K12" s="523" t="s">
        <v>4</v>
      </c>
      <c r="L12" s="523" t="s">
        <v>4</v>
      </c>
      <c r="M12" s="523" t="s">
        <v>4</v>
      </c>
      <c r="N12" s="523" t="s">
        <v>4</v>
      </c>
      <c r="W12" s="523" t="s">
        <v>4</v>
      </c>
      <c r="X12" s="523" t="s">
        <v>4</v>
      </c>
      <c r="Y12" s="523" t="s">
        <v>4</v>
      </c>
      <c r="Z12" s="523" t="s">
        <v>4</v>
      </c>
    </row>
    <row r="13" spans="1:30" ht="15.75">
      <c r="A13" s="1613" t="s">
        <v>40</v>
      </c>
      <c r="B13" s="1614"/>
      <c r="C13" s="1615"/>
      <c r="D13" s="865">
        <v>136993693.36000001</v>
      </c>
      <c r="E13" s="866">
        <v>1637559.5799999998</v>
      </c>
      <c r="F13" s="866">
        <v>1056.48</v>
      </c>
      <c r="G13" s="867">
        <v>1620012.0099999998</v>
      </c>
      <c r="H13" s="868">
        <v>17547.57</v>
      </c>
    </row>
    <row r="14" spans="1:30" s="561" customFormat="1" ht="24" customHeight="1">
      <c r="A14" s="864">
        <v>2</v>
      </c>
      <c r="B14" s="559" t="s">
        <v>47</v>
      </c>
      <c r="C14" s="560" t="s">
        <v>604</v>
      </c>
      <c r="D14" s="869">
        <v>11393868.33</v>
      </c>
      <c r="E14" s="870">
        <v>17181.990000000002</v>
      </c>
      <c r="F14" s="870">
        <v>0</v>
      </c>
      <c r="G14" s="871">
        <v>17181.990000000002</v>
      </c>
      <c r="H14" s="872">
        <v>0</v>
      </c>
      <c r="I14" s="513"/>
      <c r="J14" s="513"/>
      <c r="K14" s="523" t="s">
        <v>4</v>
      </c>
      <c r="L14" s="523" t="s">
        <v>4</v>
      </c>
      <c r="M14" s="523" t="s">
        <v>4</v>
      </c>
      <c r="N14" s="523" t="s">
        <v>4</v>
      </c>
      <c r="O14" s="513"/>
      <c r="P14" s="513"/>
      <c r="Q14" s="513"/>
      <c r="R14" s="513"/>
      <c r="S14" s="513"/>
      <c r="T14" s="513"/>
      <c r="U14" s="513"/>
      <c r="V14" s="513"/>
      <c r="W14" s="523" t="s">
        <v>4</v>
      </c>
      <c r="X14" s="523" t="s">
        <v>4</v>
      </c>
      <c r="Y14" s="523" t="s">
        <v>4</v>
      </c>
      <c r="Z14" s="523" t="s">
        <v>4</v>
      </c>
      <c r="AA14" s="513"/>
      <c r="AB14" s="513"/>
      <c r="AC14" s="513"/>
      <c r="AD14" s="513"/>
    </row>
    <row r="15" spans="1:30" s="561" customFormat="1" ht="24" customHeight="1">
      <c r="A15" s="864">
        <v>4</v>
      </c>
      <c r="B15" s="559" t="s">
        <v>47</v>
      </c>
      <c r="C15" s="560" t="s">
        <v>605</v>
      </c>
      <c r="D15" s="869">
        <v>11315097.340000004</v>
      </c>
      <c r="E15" s="870">
        <v>0</v>
      </c>
      <c r="F15" s="870">
        <v>0</v>
      </c>
      <c r="G15" s="871">
        <v>0</v>
      </c>
      <c r="H15" s="872">
        <v>0</v>
      </c>
      <c r="I15" s="513"/>
      <c r="J15" s="513"/>
      <c r="K15" s="513"/>
      <c r="L15" s="513"/>
      <c r="M15" s="513"/>
      <c r="N15" s="513"/>
      <c r="O15" s="513"/>
      <c r="P15" s="513"/>
      <c r="Q15" s="513"/>
      <c r="R15" s="513"/>
      <c r="S15" s="513"/>
      <c r="T15" s="513"/>
      <c r="U15" s="513"/>
      <c r="V15" s="513"/>
      <c r="W15" s="513"/>
      <c r="X15" s="513"/>
      <c r="Y15" s="513"/>
      <c r="Z15" s="513"/>
      <c r="AA15" s="513"/>
      <c r="AB15" s="513"/>
      <c r="AC15" s="513"/>
      <c r="AD15" s="513"/>
    </row>
    <row r="16" spans="1:30" s="561" customFormat="1" ht="24" customHeight="1">
      <c r="A16" s="864">
        <v>6</v>
      </c>
      <c r="B16" s="559" t="s">
        <v>47</v>
      </c>
      <c r="C16" s="560" t="s">
        <v>606</v>
      </c>
      <c r="D16" s="869">
        <v>6243953.0200000014</v>
      </c>
      <c r="E16" s="870">
        <v>1453597.14</v>
      </c>
      <c r="F16" s="870">
        <v>299.48</v>
      </c>
      <c r="G16" s="871">
        <v>1453597.14</v>
      </c>
      <c r="H16" s="872">
        <v>0</v>
      </c>
      <c r="I16" s="513"/>
      <c r="J16" s="513"/>
      <c r="K16" s="523" t="s">
        <v>4</v>
      </c>
      <c r="L16" s="523" t="s">
        <v>4</v>
      </c>
      <c r="M16" s="523" t="s">
        <v>4</v>
      </c>
      <c r="N16" s="523" t="s">
        <v>4</v>
      </c>
      <c r="O16" s="513"/>
      <c r="P16" s="513"/>
      <c r="Q16" s="513"/>
      <c r="R16" s="513"/>
      <c r="S16" s="513"/>
      <c r="T16" s="513"/>
      <c r="U16" s="513"/>
      <c r="V16" s="513"/>
      <c r="W16" s="523" t="s">
        <v>4</v>
      </c>
      <c r="X16" s="523" t="s">
        <v>4</v>
      </c>
      <c r="Y16" s="523" t="s">
        <v>4</v>
      </c>
      <c r="Z16" s="523" t="s">
        <v>4</v>
      </c>
      <c r="AA16" s="513"/>
      <c r="AB16" s="513"/>
      <c r="AC16" s="513"/>
      <c r="AD16" s="513"/>
    </row>
    <row r="17" spans="1:30" s="561" customFormat="1" ht="24" customHeight="1">
      <c r="A17" s="864">
        <v>8</v>
      </c>
      <c r="B17" s="559" t="s">
        <v>47</v>
      </c>
      <c r="C17" s="560" t="s">
        <v>607</v>
      </c>
      <c r="D17" s="869">
        <v>4320804.0799999982</v>
      </c>
      <c r="E17" s="870">
        <v>0</v>
      </c>
      <c r="F17" s="870">
        <v>0</v>
      </c>
      <c r="G17" s="871">
        <v>0</v>
      </c>
      <c r="H17" s="872">
        <v>0</v>
      </c>
      <c r="I17" s="513"/>
      <c r="J17" s="513"/>
      <c r="K17" s="513"/>
      <c r="L17" s="513"/>
      <c r="M17" s="513"/>
      <c r="N17" s="513"/>
      <c r="O17" s="513"/>
      <c r="P17" s="513"/>
      <c r="Q17" s="513"/>
      <c r="R17" s="513"/>
      <c r="S17" s="513"/>
      <c r="T17" s="513"/>
      <c r="U17" s="513"/>
      <c r="V17" s="513"/>
      <c r="W17" s="513"/>
      <c r="X17" s="513"/>
      <c r="Y17" s="513"/>
      <c r="Z17" s="513"/>
      <c r="AA17" s="513"/>
      <c r="AB17" s="513"/>
      <c r="AC17" s="513"/>
      <c r="AD17" s="513"/>
    </row>
    <row r="18" spans="1:30" s="561" customFormat="1" ht="24" customHeight="1">
      <c r="A18" s="864">
        <v>10</v>
      </c>
      <c r="B18" s="559" t="s">
        <v>47</v>
      </c>
      <c r="C18" s="560" t="s">
        <v>608</v>
      </c>
      <c r="D18" s="869">
        <v>10049893.480000004</v>
      </c>
      <c r="E18" s="870">
        <v>166349.95000000001</v>
      </c>
      <c r="F18" s="870">
        <v>757</v>
      </c>
      <c r="G18" s="871">
        <v>148802.38</v>
      </c>
      <c r="H18" s="872">
        <v>17547.57</v>
      </c>
      <c r="I18" s="513"/>
      <c r="J18" s="513"/>
      <c r="K18" s="523" t="s">
        <v>4</v>
      </c>
      <c r="L18" s="523" t="s">
        <v>4</v>
      </c>
      <c r="M18" s="523" t="s">
        <v>4</v>
      </c>
      <c r="N18" s="523" t="s">
        <v>4</v>
      </c>
      <c r="O18" s="513"/>
      <c r="P18" s="513"/>
      <c r="Q18" s="513"/>
      <c r="R18" s="513"/>
      <c r="S18" s="513"/>
      <c r="T18" s="513"/>
      <c r="U18" s="513"/>
      <c r="V18" s="513"/>
      <c r="W18" s="523" t="s">
        <v>4</v>
      </c>
      <c r="X18" s="523" t="s">
        <v>4</v>
      </c>
      <c r="Y18" s="523" t="s">
        <v>4</v>
      </c>
      <c r="Z18" s="523" t="s">
        <v>4</v>
      </c>
      <c r="AA18" s="513"/>
      <c r="AB18" s="513"/>
      <c r="AC18" s="513"/>
      <c r="AD18" s="513"/>
    </row>
    <row r="19" spans="1:30" s="561" customFormat="1" ht="24" customHeight="1">
      <c r="A19" s="864">
        <v>12</v>
      </c>
      <c r="B19" s="559" t="s">
        <v>47</v>
      </c>
      <c r="C19" s="560" t="s">
        <v>609</v>
      </c>
      <c r="D19" s="869">
        <v>16848550.150000006</v>
      </c>
      <c r="E19" s="870">
        <v>0</v>
      </c>
      <c r="F19" s="870">
        <v>0</v>
      </c>
      <c r="G19" s="871">
        <v>0</v>
      </c>
      <c r="H19" s="872">
        <v>0</v>
      </c>
      <c r="I19" s="513"/>
      <c r="J19" s="513"/>
      <c r="K19" s="513"/>
      <c r="L19" s="513"/>
      <c r="M19" s="513"/>
      <c r="N19" s="513"/>
      <c r="O19" s="513"/>
      <c r="P19" s="513"/>
      <c r="Q19" s="513"/>
      <c r="R19" s="513"/>
      <c r="S19" s="513"/>
      <c r="T19" s="513"/>
      <c r="U19" s="513"/>
      <c r="V19" s="513"/>
      <c r="W19" s="513"/>
      <c r="X19" s="513"/>
      <c r="Y19" s="513"/>
      <c r="Z19" s="513"/>
      <c r="AA19" s="513"/>
      <c r="AB19" s="513"/>
      <c r="AC19" s="513"/>
      <c r="AD19" s="513"/>
    </row>
    <row r="20" spans="1:30" s="561" customFormat="1" ht="24" customHeight="1">
      <c r="A20" s="864">
        <v>14</v>
      </c>
      <c r="B20" s="559" t="s">
        <v>47</v>
      </c>
      <c r="C20" s="560" t="s">
        <v>610</v>
      </c>
      <c r="D20" s="869">
        <v>6794859.5100000016</v>
      </c>
      <c r="E20" s="870">
        <v>430.5</v>
      </c>
      <c r="F20" s="870">
        <v>0</v>
      </c>
      <c r="G20" s="871">
        <v>430.5</v>
      </c>
      <c r="H20" s="872">
        <v>0</v>
      </c>
      <c r="I20" s="513"/>
      <c r="J20" s="513"/>
      <c r="K20" s="523" t="s">
        <v>4</v>
      </c>
      <c r="L20" s="523" t="s">
        <v>4</v>
      </c>
      <c r="M20" s="523" t="s">
        <v>4</v>
      </c>
      <c r="N20" s="523" t="s">
        <v>4</v>
      </c>
      <c r="O20" s="513"/>
      <c r="P20" s="513"/>
      <c r="Q20" s="513"/>
      <c r="R20" s="513"/>
      <c r="S20" s="513"/>
      <c r="T20" s="513"/>
      <c r="U20" s="513"/>
      <c r="V20" s="513"/>
      <c r="W20" s="523" t="s">
        <v>4</v>
      </c>
      <c r="X20" s="523" t="s">
        <v>4</v>
      </c>
      <c r="Y20" s="523" t="s">
        <v>4</v>
      </c>
      <c r="Z20" s="523" t="s">
        <v>4</v>
      </c>
      <c r="AA20" s="513"/>
      <c r="AB20" s="513"/>
      <c r="AC20" s="513"/>
      <c r="AD20" s="513"/>
    </row>
    <row r="21" spans="1:30" s="561" customFormat="1" ht="24" customHeight="1">
      <c r="A21" s="864">
        <v>16</v>
      </c>
      <c r="B21" s="559" t="s">
        <v>47</v>
      </c>
      <c r="C21" s="560" t="s">
        <v>611</v>
      </c>
      <c r="D21" s="869">
        <v>5489761.1799999978</v>
      </c>
      <c r="E21" s="870">
        <v>0</v>
      </c>
      <c r="F21" s="870">
        <v>0</v>
      </c>
      <c r="G21" s="871">
        <v>0</v>
      </c>
      <c r="H21" s="872">
        <v>0</v>
      </c>
      <c r="I21" s="513"/>
      <c r="J21" s="513"/>
      <c r="K21" s="513"/>
      <c r="L21" s="513"/>
      <c r="M21" s="513"/>
      <c r="N21" s="513"/>
      <c r="O21" s="513"/>
      <c r="P21" s="513"/>
      <c r="Q21" s="513"/>
      <c r="R21" s="513"/>
      <c r="S21" s="513"/>
      <c r="T21" s="513"/>
      <c r="U21" s="513"/>
      <c r="V21" s="513"/>
      <c r="W21" s="513"/>
      <c r="X21" s="513"/>
      <c r="Y21" s="513"/>
      <c r="Z21" s="513"/>
      <c r="AA21" s="513"/>
      <c r="AB21" s="513"/>
      <c r="AC21" s="513"/>
      <c r="AD21" s="513"/>
    </row>
    <row r="22" spans="1:30" s="561" customFormat="1" ht="24" customHeight="1">
      <c r="A22" s="864">
        <v>18</v>
      </c>
      <c r="B22" s="559" t="s">
        <v>47</v>
      </c>
      <c r="C22" s="560" t="s">
        <v>612</v>
      </c>
      <c r="D22" s="869">
        <v>11523938.459999997</v>
      </c>
      <c r="E22" s="870">
        <v>0</v>
      </c>
      <c r="F22" s="870">
        <v>0</v>
      </c>
      <c r="G22" s="871">
        <v>0</v>
      </c>
      <c r="H22" s="872">
        <v>0</v>
      </c>
      <c r="I22" s="513"/>
      <c r="J22" s="513"/>
      <c r="K22" s="523" t="s">
        <v>4</v>
      </c>
      <c r="L22" s="523" t="s">
        <v>4</v>
      </c>
      <c r="M22" s="523" t="s">
        <v>4</v>
      </c>
      <c r="N22" s="523" t="s">
        <v>4</v>
      </c>
      <c r="O22" s="513"/>
      <c r="P22" s="513"/>
      <c r="Q22" s="513"/>
      <c r="R22" s="513"/>
      <c r="S22" s="513"/>
      <c r="T22" s="513"/>
      <c r="U22" s="513"/>
      <c r="V22" s="513"/>
      <c r="W22" s="523" t="s">
        <v>4</v>
      </c>
      <c r="X22" s="523" t="s">
        <v>4</v>
      </c>
      <c r="Y22" s="523" t="s">
        <v>4</v>
      </c>
      <c r="Z22" s="523" t="s">
        <v>4</v>
      </c>
      <c r="AA22" s="513"/>
      <c r="AB22" s="513"/>
      <c r="AC22" s="513"/>
      <c r="AD22" s="513"/>
    </row>
    <row r="23" spans="1:30" s="561" customFormat="1" ht="24" customHeight="1">
      <c r="A23" s="864">
        <v>20</v>
      </c>
      <c r="B23" s="559" t="s">
        <v>47</v>
      </c>
      <c r="C23" s="560" t="s">
        <v>613</v>
      </c>
      <c r="D23" s="869">
        <v>7995540.3500000024</v>
      </c>
      <c r="E23" s="870">
        <v>0</v>
      </c>
      <c r="F23" s="870">
        <v>0</v>
      </c>
      <c r="G23" s="871">
        <v>0</v>
      </c>
      <c r="H23" s="872">
        <v>0</v>
      </c>
      <c r="I23" s="513"/>
      <c r="J23" s="513"/>
      <c r="K23" s="513"/>
      <c r="L23" s="513"/>
      <c r="M23" s="513"/>
      <c r="N23" s="513"/>
      <c r="O23" s="513"/>
      <c r="P23" s="513"/>
      <c r="Q23" s="513"/>
      <c r="R23" s="513"/>
      <c r="S23" s="513"/>
      <c r="T23" s="513"/>
      <c r="U23" s="513"/>
      <c r="V23" s="513"/>
      <c r="W23" s="513"/>
      <c r="X23" s="513"/>
      <c r="Y23" s="513"/>
      <c r="Z23" s="513"/>
      <c r="AA23" s="513"/>
      <c r="AB23" s="513"/>
      <c r="AC23" s="513"/>
      <c r="AD23" s="513"/>
    </row>
    <row r="24" spans="1:30" ht="24" customHeight="1">
      <c r="A24" s="864">
        <v>22</v>
      </c>
      <c r="B24" s="559" t="s">
        <v>47</v>
      </c>
      <c r="C24" s="560" t="s">
        <v>614</v>
      </c>
      <c r="D24" s="869">
        <v>6783839.1700000046</v>
      </c>
      <c r="E24" s="870">
        <v>0</v>
      </c>
      <c r="F24" s="870">
        <v>0</v>
      </c>
      <c r="G24" s="871">
        <v>0</v>
      </c>
      <c r="H24" s="872">
        <v>0</v>
      </c>
      <c r="K24" s="523" t="s">
        <v>4</v>
      </c>
      <c r="L24" s="523" t="s">
        <v>4</v>
      </c>
      <c r="M24" s="523" t="s">
        <v>4</v>
      </c>
      <c r="N24" s="523" t="s">
        <v>4</v>
      </c>
      <c r="W24" s="523" t="s">
        <v>4</v>
      </c>
      <c r="X24" s="523" t="s">
        <v>4</v>
      </c>
      <c r="Y24" s="523" t="s">
        <v>4</v>
      </c>
      <c r="Z24" s="523" t="s">
        <v>4</v>
      </c>
    </row>
    <row r="25" spans="1:30" s="561" customFormat="1" ht="24" customHeight="1">
      <c r="A25" s="864">
        <v>24</v>
      </c>
      <c r="B25" s="559" t="s">
        <v>47</v>
      </c>
      <c r="C25" s="560" t="s">
        <v>615</v>
      </c>
      <c r="D25" s="869">
        <v>3541408.3099999987</v>
      </c>
      <c r="E25" s="870">
        <v>0</v>
      </c>
      <c r="F25" s="870">
        <v>0</v>
      </c>
      <c r="G25" s="871">
        <v>0</v>
      </c>
      <c r="H25" s="872">
        <v>0</v>
      </c>
      <c r="I25" s="513"/>
      <c r="J25" s="513"/>
      <c r="K25" s="513"/>
      <c r="L25" s="513"/>
      <c r="M25" s="513"/>
      <c r="N25" s="513"/>
      <c r="O25" s="513"/>
      <c r="P25" s="513"/>
      <c r="Q25" s="513"/>
      <c r="R25" s="513"/>
      <c r="S25" s="513"/>
      <c r="T25" s="513"/>
      <c r="U25" s="513"/>
      <c r="V25" s="513"/>
      <c r="W25" s="513"/>
      <c r="X25" s="513"/>
      <c r="Y25" s="513"/>
      <c r="Z25" s="513"/>
      <c r="AA25" s="513"/>
      <c r="AB25" s="513"/>
      <c r="AC25" s="513"/>
      <c r="AD25" s="513"/>
    </row>
    <row r="26" spans="1:30" s="562" customFormat="1" ht="24" customHeight="1">
      <c r="A26" s="864">
        <v>26</v>
      </c>
      <c r="B26" s="559" t="s">
        <v>47</v>
      </c>
      <c r="C26" s="560" t="s">
        <v>616</v>
      </c>
      <c r="D26" s="869">
        <v>3527958.209999999</v>
      </c>
      <c r="E26" s="870">
        <v>0</v>
      </c>
      <c r="F26" s="870">
        <v>0</v>
      </c>
      <c r="G26" s="871">
        <v>0</v>
      </c>
      <c r="H26" s="872">
        <v>0</v>
      </c>
      <c r="I26" s="513"/>
      <c r="J26" s="513"/>
      <c r="K26" s="523" t="s">
        <v>4</v>
      </c>
      <c r="L26" s="523" t="s">
        <v>4</v>
      </c>
      <c r="M26" s="523" t="s">
        <v>4</v>
      </c>
      <c r="N26" s="523" t="s">
        <v>4</v>
      </c>
      <c r="O26" s="513"/>
      <c r="P26" s="513"/>
      <c r="Q26" s="513"/>
      <c r="R26" s="513"/>
      <c r="S26" s="513"/>
      <c r="T26" s="513"/>
      <c r="U26" s="513"/>
      <c r="V26" s="513"/>
      <c r="W26" s="523" t="s">
        <v>4</v>
      </c>
      <c r="X26" s="523" t="s">
        <v>4</v>
      </c>
      <c r="Y26" s="523" t="s">
        <v>4</v>
      </c>
      <c r="Z26" s="523" t="s">
        <v>4</v>
      </c>
      <c r="AA26" s="513"/>
      <c r="AB26" s="513"/>
      <c r="AC26" s="513"/>
      <c r="AD26" s="513"/>
    </row>
    <row r="27" spans="1:30" s="563" customFormat="1" ht="24" customHeight="1">
      <c r="A27" s="864">
        <v>28</v>
      </c>
      <c r="B27" s="559" t="s">
        <v>47</v>
      </c>
      <c r="C27" s="560" t="s">
        <v>617</v>
      </c>
      <c r="D27" s="869">
        <v>11593631.299999995</v>
      </c>
      <c r="E27" s="870">
        <v>0</v>
      </c>
      <c r="F27" s="870">
        <v>0</v>
      </c>
      <c r="G27" s="871">
        <v>0</v>
      </c>
      <c r="H27" s="872">
        <v>0</v>
      </c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3"/>
      <c r="T27" s="513"/>
      <c r="U27" s="513"/>
      <c r="V27" s="513"/>
      <c r="W27" s="513"/>
      <c r="X27" s="513"/>
      <c r="Y27" s="513"/>
      <c r="Z27" s="513"/>
      <c r="AA27" s="513"/>
      <c r="AB27" s="513"/>
      <c r="AC27" s="513"/>
      <c r="AD27" s="513"/>
    </row>
    <row r="28" spans="1:30" s="563" customFormat="1" ht="24" customHeight="1">
      <c r="A28" s="864">
        <v>30</v>
      </c>
      <c r="B28" s="559" t="s">
        <v>47</v>
      </c>
      <c r="C28" s="560" t="s">
        <v>618</v>
      </c>
      <c r="D28" s="869">
        <v>15759904.629999997</v>
      </c>
      <c r="E28" s="870">
        <v>0</v>
      </c>
      <c r="F28" s="870">
        <v>0</v>
      </c>
      <c r="G28" s="871">
        <v>0</v>
      </c>
      <c r="H28" s="872">
        <v>0</v>
      </c>
      <c r="I28" s="513"/>
      <c r="J28" s="513"/>
      <c r="K28" s="523" t="s">
        <v>4</v>
      </c>
      <c r="L28" s="523" t="s">
        <v>4</v>
      </c>
      <c r="M28" s="523" t="s">
        <v>4</v>
      </c>
      <c r="N28" s="523" t="s">
        <v>4</v>
      </c>
      <c r="O28" s="513"/>
      <c r="P28" s="513"/>
      <c r="Q28" s="513"/>
      <c r="R28" s="513"/>
      <c r="S28" s="513"/>
      <c r="T28" s="513"/>
      <c r="U28" s="513"/>
      <c r="V28" s="513"/>
      <c r="W28" s="523" t="s">
        <v>4</v>
      </c>
      <c r="X28" s="523" t="s">
        <v>4</v>
      </c>
      <c r="Y28" s="523" t="s">
        <v>4</v>
      </c>
      <c r="Z28" s="523" t="s">
        <v>4</v>
      </c>
      <c r="AA28" s="513"/>
      <c r="AB28" s="513"/>
      <c r="AC28" s="513"/>
      <c r="AD28" s="513"/>
    </row>
    <row r="29" spans="1:30" s="563" customFormat="1" ht="24" customHeight="1">
      <c r="A29" s="864">
        <v>32</v>
      </c>
      <c r="B29" s="559" t="s">
        <v>47</v>
      </c>
      <c r="C29" s="560" t="s">
        <v>619</v>
      </c>
      <c r="D29" s="869">
        <v>3810685.8400000036</v>
      </c>
      <c r="E29" s="870">
        <v>0</v>
      </c>
      <c r="F29" s="870">
        <v>0</v>
      </c>
      <c r="G29" s="871">
        <v>0</v>
      </c>
      <c r="H29" s="872">
        <v>0</v>
      </c>
      <c r="I29" s="513"/>
      <c r="J29" s="513"/>
      <c r="K29" s="513"/>
      <c r="L29" s="513"/>
      <c r="M29" s="513"/>
      <c r="N29" s="513"/>
      <c r="O29" s="513"/>
      <c r="P29" s="513"/>
      <c r="Q29" s="513"/>
      <c r="R29" s="513"/>
      <c r="S29" s="513"/>
      <c r="T29" s="513"/>
      <c r="U29" s="513"/>
      <c r="V29" s="513"/>
      <c r="W29" s="513"/>
      <c r="X29" s="513"/>
      <c r="Y29" s="513"/>
      <c r="Z29" s="513"/>
      <c r="AA29" s="513"/>
      <c r="AB29" s="513"/>
      <c r="AC29" s="513"/>
      <c r="AD29" s="513"/>
    </row>
    <row r="30" spans="1:30" s="561" customFormat="1" ht="19.5" customHeight="1">
      <c r="A30" s="564" t="s">
        <v>4</v>
      </c>
      <c r="B30" s="565"/>
      <c r="C30" s="564"/>
      <c r="D30" s="566" t="s">
        <v>4</v>
      </c>
      <c r="E30" s="566" t="s">
        <v>4</v>
      </c>
      <c r="F30" s="566" t="s">
        <v>4</v>
      </c>
      <c r="G30" s="567" t="s">
        <v>4</v>
      </c>
      <c r="H30" s="566" t="s">
        <v>4</v>
      </c>
      <c r="I30" s="513"/>
      <c r="J30" s="513"/>
      <c r="K30" s="523" t="s">
        <v>4</v>
      </c>
      <c r="L30" s="523" t="s">
        <v>4</v>
      </c>
      <c r="M30" s="523" t="s">
        <v>4</v>
      </c>
      <c r="N30" s="523" t="s">
        <v>4</v>
      </c>
      <c r="O30" s="513"/>
      <c r="P30" s="513"/>
      <c r="Q30" s="513"/>
      <c r="R30" s="513"/>
      <c r="S30" s="513"/>
      <c r="T30" s="513"/>
      <c r="U30" s="513"/>
      <c r="V30" s="513"/>
      <c r="W30" s="523" t="s">
        <v>4</v>
      </c>
      <c r="X30" s="523" t="s">
        <v>4</v>
      </c>
      <c r="Y30" s="523" t="s">
        <v>4</v>
      </c>
      <c r="Z30" s="523" t="s">
        <v>4</v>
      </c>
      <c r="AA30" s="513"/>
      <c r="AB30" s="513"/>
      <c r="AC30" s="513"/>
      <c r="AD30" s="513"/>
    </row>
    <row r="31" spans="1:30" ht="27" customHeight="1">
      <c r="A31" s="511"/>
      <c r="B31" s="1616" t="s">
        <v>4</v>
      </c>
      <c r="C31" s="1616"/>
      <c r="D31" s="511"/>
      <c r="E31" s="511"/>
      <c r="F31" s="511"/>
      <c r="G31" s="511"/>
      <c r="H31" s="511"/>
    </row>
    <row r="32" spans="1:30">
      <c r="A32" s="511"/>
      <c r="B32" s="511"/>
      <c r="C32" s="511"/>
      <c r="D32" s="511"/>
      <c r="E32" s="511"/>
      <c r="F32" s="511"/>
      <c r="G32" s="511"/>
      <c r="H32" s="511"/>
    </row>
    <row r="33" spans="1:8">
      <c r="A33" s="511"/>
      <c r="B33" s="511"/>
      <c r="C33" s="511"/>
      <c r="D33" s="511"/>
      <c r="E33" s="511"/>
      <c r="F33" s="511"/>
      <c r="G33" s="511"/>
      <c r="H33" s="511"/>
    </row>
    <row r="34" spans="1:8">
      <c r="A34" s="511"/>
      <c r="B34" s="511"/>
      <c r="C34" s="511"/>
      <c r="D34" s="511"/>
      <c r="E34" s="511"/>
      <c r="F34" s="511"/>
      <c r="G34" s="511"/>
      <c r="H34" s="511"/>
    </row>
    <row r="37" spans="1:8">
      <c r="D37" s="568" t="s">
        <v>4</v>
      </c>
    </row>
    <row r="45" spans="1:8">
      <c r="D45" s="569" t="s">
        <v>4</v>
      </c>
    </row>
  </sheetData>
  <mergeCells count="8">
    <mergeCell ref="A13:C13"/>
    <mergeCell ref="B31:C3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3307086614173229" footer="0.31496062992125984"/>
  <pageSetup paperSize="9" scale="75" firstPageNumber="52" orientation="landscape" useFirstPageNumber="1" r:id="rId1"/>
  <headerFooter alignWithMargins="0">
    <oddHeader>&amp;C&amp;"Arial,Normalny"&amp;12-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J36"/>
  <sheetViews>
    <sheetView showGridLines="0" showZeros="0" zoomScale="90" zoomScaleNormal="90" zoomScaleSheetLayoutView="75" workbookViewId="0">
      <selection activeCell="J23" sqref="J23"/>
    </sheetView>
  </sheetViews>
  <sheetFormatPr defaultColWidth="27.140625" defaultRowHeight="14.25"/>
  <cols>
    <col min="1" max="1" width="5.85546875" style="287" customWidth="1"/>
    <col min="2" max="2" width="53" style="287" customWidth="1"/>
    <col min="3" max="3" width="22.5703125" style="287" customWidth="1"/>
    <col min="4" max="5" width="22.7109375" style="287" customWidth="1"/>
    <col min="6" max="7" width="23.140625" style="287" customWidth="1"/>
    <col min="8" max="16384" width="27.140625" style="287"/>
  </cols>
  <sheetData>
    <row r="1" spans="1:7" ht="15.75">
      <c r="A1" s="1624" t="s">
        <v>515</v>
      </c>
      <c r="B1" s="1624"/>
      <c r="C1" s="1624"/>
      <c r="D1" s="286"/>
    </row>
    <row r="4" spans="1:7" ht="15.75">
      <c r="A4" s="1625" t="s">
        <v>516</v>
      </c>
      <c r="B4" s="1625"/>
      <c r="C4" s="1625"/>
      <c r="D4" s="1625"/>
      <c r="E4" s="1625"/>
      <c r="F4" s="1625"/>
      <c r="G4" s="798"/>
    </row>
    <row r="5" spans="1:7" ht="15">
      <c r="B5" s="288"/>
      <c r="C5" s="289"/>
      <c r="D5" s="289"/>
      <c r="E5" s="289"/>
      <c r="F5" s="289"/>
      <c r="G5" s="289"/>
    </row>
    <row r="6" spans="1:7" ht="15">
      <c r="F6" s="327" t="s">
        <v>2</v>
      </c>
      <c r="G6" s="327"/>
    </row>
    <row r="7" spans="1:7" ht="15">
      <c r="A7" s="290"/>
      <c r="B7" s="291"/>
      <c r="C7" s="292" t="s">
        <v>227</v>
      </c>
      <c r="D7" s="326" t="s">
        <v>519</v>
      </c>
      <c r="E7" s="323" t="s">
        <v>518</v>
      </c>
      <c r="F7" s="293" t="s">
        <v>517</v>
      </c>
      <c r="G7" s="873"/>
    </row>
    <row r="8" spans="1:7" ht="15">
      <c r="A8" s="294"/>
      <c r="B8" s="295" t="s">
        <v>3</v>
      </c>
      <c r="C8" s="296" t="s">
        <v>228</v>
      </c>
      <c r="D8" s="322" t="s">
        <v>520</v>
      </c>
      <c r="E8" s="324" t="s">
        <v>521</v>
      </c>
      <c r="F8" s="296" t="s">
        <v>520</v>
      </c>
      <c r="G8" s="873"/>
    </row>
    <row r="9" spans="1:7" ht="17.25">
      <c r="A9" s="297"/>
      <c r="B9" s="298"/>
      <c r="C9" s="296" t="s">
        <v>740</v>
      </c>
      <c r="D9" s="322"/>
      <c r="E9" s="324" t="s">
        <v>535</v>
      </c>
      <c r="F9" s="296" t="s">
        <v>522</v>
      </c>
      <c r="G9" s="322"/>
    </row>
    <row r="10" spans="1:7" s="301" customFormat="1" ht="11.25">
      <c r="A10" s="1626" t="s">
        <v>439</v>
      </c>
      <c r="B10" s="1627"/>
      <c r="C10" s="299">
        <v>2</v>
      </c>
      <c r="D10" s="321">
        <v>3</v>
      </c>
      <c r="E10" s="299">
        <v>4</v>
      </c>
      <c r="F10" s="300">
        <v>5</v>
      </c>
      <c r="G10" s="874"/>
    </row>
    <row r="11" spans="1:7" ht="24" customHeight="1">
      <c r="A11" s="1628" t="s">
        <v>523</v>
      </c>
      <c r="B11" s="1629"/>
      <c r="C11" s="711">
        <v>250000000</v>
      </c>
      <c r="D11" s="712">
        <v>250000000</v>
      </c>
      <c r="E11" s="713">
        <v>5254000</v>
      </c>
      <c r="F11" s="713">
        <v>244746000</v>
      </c>
      <c r="G11" s="875"/>
    </row>
    <row r="12" spans="1:7" ht="24" customHeight="1">
      <c r="A12" s="1630" t="s">
        <v>524</v>
      </c>
      <c r="B12" s="1631"/>
      <c r="C12" s="711">
        <v>22701759000</v>
      </c>
      <c r="D12" s="712">
        <v>22701759000</v>
      </c>
      <c r="E12" s="713">
        <v>793329271.04999995</v>
      </c>
      <c r="F12" s="713">
        <v>21908429728.950001</v>
      </c>
      <c r="G12" s="712"/>
    </row>
    <row r="13" spans="1:7" ht="18" customHeight="1">
      <c r="A13" s="1634" t="s">
        <v>525</v>
      </c>
      <c r="B13" s="1635"/>
      <c r="C13" s="714"/>
      <c r="D13" s="715"/>
      <c r="E13" s="716"/>
      <c r="F13" s="713"/>
      <c r="G13" s="875"/>
    </row>
    <row r="14" spans="1:7" ht="15.75" customHeight="1">
      <c r="A14" s="1634" t="s">
        <v>526</v>
      </c>
      <c r="B14" s="1635"/>
      <c r="C14" s="714">
        <v>9941573000</v>
      </c>
      <c r="D14" s="715">
        <v>9941573000</v>
      </c>
      <c r="E14" s="716">
        <v>171105365.97999999</v>
      </c>
      <c r="F14" s="716">
        <v>9770467634.0200005</v>
      </c>
      <c r="G14" s="715"/>
    </row>
    <row r="15" spans="1:7" ht="15.75" customHeight="1">
      <c r="A15" s="1634" t="s">
        <v>527</v>
      </c>
      <c r="B15" s="1635"/>
      <c r="C15" s="714">
        <v>836140000</v>
      </c>
      <c r="D15" s="715">
        <v>836140000</v>
      </c>
      <c r="E15" s="716">
        <v>36500000</v>
      </c>
      <c r="F15" s="716">
        <v>799640000</v>
      </c>
      <c r="G15" s="876"/>
    </row>
    <row r="16" spans="1:7" ht="15.75" customHeight="1">
      <c r="A16" s="1634" t="s">
        <v>528</v>
      </c>
      <c r="B16" s="1635"/>
      <c r="C16" s="714">
        <v>3542639000</v>
      </c>
      <c r="D16" s="715">
        <v>3542639000</v>
      </c>
      <c r="E16" s="716">
        <v>526949092.83000004</v>
      </c>
      <c r="F16" s="716">
        <v>3015689907.1700001</v>
      </c>
      <c r="G16" s="715"/>
    </row>
    <row r="17" spans="1:10" ht="15.75" customHeight="1">
      <c r="A17" s="1634" t="s">
        <v>529</v>
      </c>
      <c r="B17" s="1635"/>
      <c r="C17" s="714">
        <v>2109773000</v>
      </c>
      <c r="D17" s="715">
        <v>2109773000</v>
      </c>
      <c r="E17" s="716">
        <v>18253018.799999997</v>
      </c>
      <c r="F17" s="716">
        <v>2091519981.2</v>
      </c>
      <c r="G17" s="715"/>
    </row>
    <row r="18" spans="1:10" ht="15.75" customHeight="1">
      <c r="A18" s="1634" t="s">
        <v>707</v>
      </c>
      <c r="B18" s="1635"/>
      <c r="C18" s="714">
        <v>2000000000</v>
      </c>
      <c r="D18" s="715">
        <v>2000000000</v>
      </c>
      <c r="E18" s="716">
        <v>0</v>
      </c>
      <c r="F18" s="716">
        <v>2000000000</v>
      </c>
      <c r="G18" s="876"/>
    </row>
    <row r="19" spans="1:10" ht="15.75" customHeight="1">
      <c r="A19" s="1634" t="s">
        <v>530</v>
      </c>
      <c r="B19" s="1635"/>
      <c r="C19" s="1170"/>
      <c r="E19" s="1170"/>
      <c r="F19" s="1170"/>
      <c r="G19" s="876"/>
    </row>
    <row r="20" spans="1:10" ht="15.75" customHeight="1">
      <c r="A20" s="302" t="s">
        <v>531</v>
      </c>
      <c r="B20" s="303"/>
      <c r="C20" s="714">
        <v>4271634000</v>
      </c>
      <c r="D20" s="715">
        <v>4271634000</v>
      </c>
      <c r="E20" s="716">
        <v>40521793.43999999</v>
      </c>
      <c r="F20" s="716">
        <v>4231112206.5599999</v>
      </c>
      <c r="G20" s="715"/>
    </row>
    <row r="21" spans="1:10" ht="12.75" customHeight="1">
      <c r="A21" s="1632" t="s">
        <v>4</v>
      </c>
      <c r="B21" s="1633"/>
      <c r="C21" s="304"/>
      <c r="D21" s="305"/>
      <c r="E21" s="325"/>
      <c r="F21" s="306"/>
      <c r="G21" s="877"/>
    </row>
    <row r="22" spans="1:10" s="320" customFormat="1" ht="22.5" customHeight="1">
      <c r="A22" s="671"/>
      <c r="B22" s="663"/>
      <c r="C22" s="663"/>
      <c r="D22" s="663"/>
      <c r="E22" s="663"/>
      <c r="F22" s="663"/>
      <c r="G22" s="663"/>
      <c r="H22" s="319"/>
      <c r="I22" s="319"/>
      <c r="J22" s="319"/>
    </row>
    <row r="23" spans="1:10" ht="16.5" customHeight="1">
      <c r="A23" s="671"/>
    </row>
    <row r="24" spans="1:10" ht="15.75" customHeight="1">
      <c r="A24" s="310"/>
      <c r="B24" s="307"/>
      <c r="C24" s="308"/>
      <c r="D24" s="308"/>
      <c r="E24" s="309"/>
      <c r="F24" s="308"/>
      <c r="G24" s="308"/>
    </row>
    <row r="25" spans="1:10" ht="15.75" customHeight="1">
      <c r="A25" s="310"/>
      <c r="B25" s="307"/>
      <c r="C25" s="308"/>
      <c r="D25" s="308"/>
      <c r="E25" s="309"/>
      <c r="F25" s="308"/>
      <c r="G25" s="308"/>
    </row>
    <row r="26" spans="1:10" ht="17.25" customHeight="1"/>
    <row r="30" spans="1:10" ht="15">
      <c r="D30" s="277"/>
      <c r="E30" s="278"/>
    </row>
    <row r="36" spans="3:7" ht="15">
      <c r="C36" s="55"/>
      <c r="D36" s="55"/>
      <c r="E36" s="55"/>
      <c r="F36" s="55"/>
      <c r="G36" s="55"/>
    </row>
  </sheetData>
  <mergeCells count="13">
    <mergeCell ref="A21:B21"/>
    <mergeCell ref="A13:B13"/>
    <mergeCell ref="A14:B14"/>
    <mergeCell ref="A15:B15"/>
    <mergeCell ref="A16:B16"/>
    <mergeCell ref="A17:B17"/>
    <mergeCell ref="A19:B19"/>
    <mergeCell ref="A18:B18"/>
    <mergeCell ref="A1:C1"/>
    <mergeCell ref="A4:F4"/>
    <mergeCell ref="A10:B10"/>
    <mergeCell ref="A11:B11"/>
    <mergeCell ref="A12:B12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firstPageNumber="53" orientation="landscape" useFirstPageNumber="1" r:id="rId1"/>
  <headerFooter alignWithMargins="0">
    <oddHeader>&amp;C&amp;"Arial,Normalny"&amp;12 -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P35"/>
  <sheetViews>
    <sheetView showGridLines="0" showZeros="0" showOutlineSymbols="0" zoomScale="90" zoomScaleNormal="90" workbookViewId="0">
      <selection activeCell="H7" sqref="H7"/>
    </sheetView>
  </sheetViews>
  <sheetFormatPr defaultRowHeight="12.75"/>
  <cols>
    <col min="1" max="1" width="4.5703125" style="180" customWidth="1"/>
    <col min="2" max="2" width="87.28515625" style="180" customWidth="1"/>
    <col min="3" max="3" width="21.85546875" style="180" customWidth="1"/>
    <col min="4" max="4" width="20.7109375" style="180" customWidth="1"/>
    <col min="5" max="5" width="16.7109375" style="180" customWidth="1"/>
    <col min="6" max="6" width="3.85546875" style="180" customWidth="1"/>
    <col min="7" max="8" width="9.140625" style="180"/>
    <col min="9" max="9" width="13.85546875" style="180" bestFit="1" customWidth="1"/>
    <col min="10" max="12" width="18.5703125" style="180" bestFit="1" customWidth="1"/>
    <col min="13" max="13" width="9.140625" style="180"/>
    <col min="14" max="14" width="19.28515625" style="180" customWidth="1"/>
    <col min="15" max="15" width="9.140625" style="180"/>
    <col min="16" max="16" width="25.42578125" style="180" customWidth="1"/>
    <col min="17" max="256" width="9.140625" style="180"/>
    <col min="257" max="257" width="4.5703125" style="180" customWidth="1"/>
    <col min="258" max="258" width="87.28515625" style="180" customWidth="1"/>
    <col min="259" max="260" width="20.7109375" style="180" customWidth="1"/>
    <col min="261" max="261" width="16.7109375" style="180" customWidth="1"/>
    <col min="262" max="262" width="3.85546875" style="180" customWidth="1"/>
    <col min="263" max="269" width="9.140625" style="180"/>
    <col min="270" max="270" width="19.28515625" style="180" customWidth="1"/>
    <col min="271" max="271" width="9.140625" style="180"/>
    <col min="272" max="272" width="25.42578125" style="180" customWidth="1"/>
    <col min="273" max="512" width="9.140625" style="180"/>
    <col min="513" max="513" width="4.5703125" style="180" customWidth="1"/>
    <col min="514" max="514" width="87.28515625" style="180" customWidth="1"/>
    <col min="515" max="516" width="20.7109375" style="180" customWidth="1"/>
    <col min="517" max="517" width="16.7109375" style="180" customWidth="1"/>
    <col min="518" max="518" width="3.85546875" style="180" customWidth="1"/>
    <col min="519" max="525" width="9.140625" style="180"/>
    <col min="526" max="526" width="19.28515625" style="180" customWidth="1"/>
    <col min="527" max="527" width="9.140625" style="180"/>
    <col min="528" max="528" width="25.42578125" style="180" customWidth="1"/>
    <col min="529" max="768" width="9.140625" style="180"/>
    <col min="769" max="769" width="4.5703125" style="180" customWidth="1"/>
    <col min="770" max="770" width="87.28515625" style="180" customWidth="1"/>
    <col min="771" max="772" width="20.7109375" style="180" customWidth="1"/>
    <col min="773" max="773" width="16.7109375" style="180" customWidth="1"/>
    <col min="774" max="774" width="3.85546875" style="180" customWidth="1"/>
    <col min="775" max="781" width="9.140625" style="180"/>
    <col min="782" max="782" width="19.28515625" style="180" customWidth="1"/>
    <col min="783" max="783" width="9.140625" style="180"/>
    <col min="784" max="784" width="25.42578125" style="180" customWidth="1"/>
    <col min="785" max="1024" width="9.140625" style="180"/>
    <col min="1025" max="1025" width="4.5703125" style="180" customWidth="1"/>
    <col min="1026" max="1026" width="87.28515625" style="180" customWidth="1"/>
    <col min="1027" max="1028" width="20.7109375" style="180" customWidth="1"/>
    <col min="1029" max="1029" width="16.7109375" style="180" customWidth="1"/>
    <col min="1030" max="1030" width="3.85546875" style="180" customWidth="1"/>
    <col min="1031" max="1037" width="9.140625" style="180"/>
    <col min="1038" max="1038" width="19.28515625" style="180" customWidth="1"/>
    <col min="1039" max="1039" width="9.140625" style="180"/>
    <col min="1040" max="1040" width="25.42578125" style="180" customWidth="1"/>
    <col min="1041" max="1280" width="9.140625" style="180"/>
    <col min="1281" max="1281" width="4.5703125" style="180" customWidth="1"/>
    <col min="1282" max="1282" width="87.28515625" style="180" customWidth="1"/>
    <col min="1283" max="1284" width="20.7109375" style="180" customWidth="1"/>
    <col min="1285" max="1285" width="16.7109375" style="180" customWidth="1"/>
    <col min="1286" max="1286" width="3.85546875" style="180" customWidth="1"/>
    <col min="1287" max="1293" width="9.140625" style="180"/>
    <col min="1294" max="1294" width="19.28515625" style="180" customWidth="1"/>
    <col min="1295" max="1295" width="9.140625" style="180"/>
    <col min="1296" max="1296" width="25.42578125" style="180" customWidth="1"/>
    <col min="1297" max="1536" width="9.140625" style="180"/>
    <col min="1537" max="1537" width="4.5703125" style="180" customWidth="1"/>
    <col min="1538" max="1538" width="87.28515625" style="180" customWidth="1"/>
    <col min="1539" max="1540" width="20.7109375" style="180" customWidth="1"/>
    <col min="1541" max="1541" width="16.7109375" style="180" customWidth="1"/>
    <col min="1542" max="1542" width="3.85546875" style="180" customWidth="1"/>
    <col min="1543" max="1549" width="9.140625" style="180"/>
    <col min="1550" max="1550" width="19.28515625" style="180" customWidth="1"/>
    <col min="1551" max="1551" width="9.140625" style="180"/>
    <col min="1552" max="1552" width="25.42578125" style="180" customWidth="1"/>
    <col min="1553" max="1792" width="9.140625" style="180"/>
    <col min="1793" max="1793" width="4.5703125" style="180" customWidth="1"/>
    <col min="1794" max="1794" width="87.28515625" style="180" customWidth="1"/>
    <col min="1795" max="1796" width="20.7109375" style="180" customWidth="1"/>
    <col min="1797" max="1797" width="16.7109375" style="180" customWidth="1"/>
    <col min="1798" max="1798" width="3.85546875" style="180" customWidth="1"/>
    <col min="1799" max="1805" width="9.140625" style="180"/>
    <col min="1806" max="1806" width="19.28515625" style="180" customWidth="1"/>
    <col min="1807" max="1807" width="9.140625" style="180"/>
    <col min="1808" max="1808" width="25.42578125" style="180" customWidth="1"/>
    <col min="1809" max="2048" width="9.140625" style="180"/>
    <col min="2049" max="2049" width="4.5703125" style="180" customWidth="1"/>
    <col min="2050" max="2050" width="87.28515625" style="180" customWidth="1"/>
    <col min="2051" max="2052" width="20.7109375" style="180" customWidth="1"/>
    <col min="2053" max="2053" width="16.7109375" style="180" customWidth="1"/>
    <col min="2054" max="2054" width="3.85546875" style="180" customWidth="1"/>
    <col min="2055" max="2061" width="9.140625" style="180"/>
    <col min="2062" max="2062" width="19.28515625" style="180" customWidth="1"/>
    <col min="2063" max="2063" width="9.140625" style="180"/>
    <col min="2064" max="2064" width="25.42578125" style="180" customWidth="1"/>
    <col min="2065" max="2304" width="9.140625" style="180"/>
    <col min="2305" max="2305" width="4.5703125" style="180" customWidth="1"/>
    <col min="2306" max="2306" width="87.28515625" style="180" customWidth="1"/>
    <col min="2307" max="2308" width="20.7109375" style="180" customWidth="1"/>
    <col min="2309" max="2309" width="16.7109375" style="180" customWidth="1"/>
    <col min="2310" max="2310" width="3.85546875" style="180" customWidth="1"/>
    <col min="2311" max="2317" width="9.140625" style="180"/>
    <col min="2318" max="2318" width="19.28515625" style="180" customWidth="1"/>
    <col min="2319" max="2319" width="9.140625" style="180"/>
    <col min="2320" max="2320" width="25.42578125" style="180" customWidth="1"/>
    <col min="2321" max="2560" width="9.140625" style="180"/>
    <col min="2561" max="2561" width="4.5703125" style="180" customWidth="1"/>
    <col min="2562" max="2562" width="87.28515625" style="180" customWidth="1"/>
    <col min="2563" max="2564" width="20.7109375" style="180" customWidth="1"/>
    <col min="2565" max="2565" width="16.7109375" style="180" customWidth="1"/>
    <col min="2566" max="2566" width="3.85546875" style="180" customWidth="1"/>
    <col min="2567" max="2573" width="9.140625" style="180"/>
    <col min="2574" max="2574" width="19.28515625" style="180" customWidth="1"/>
    <col min="2575" max="2575" width="9.140625" style="180"/>
    <col min="2576" max="2576" width="25.42578125" style="180" customWidth="1"/>
    <col min="2577" max="2816" width="9.140625" style="180"/>
    <col min="2817" max="2817" width="4.5703125" style="180" customWidth="1"/>
    <col min="2818" max="2818" width="87.28515625" style="180" customWidth="1"/>
    <col min="2819" max="2820" width="20.7109375" style="180" customWidth="1"/>
    <col min="2821" max="2821" width="16.7109375" style="180" customWidth="1"/>
    <col min="2822" max="2822" width="3.85546875" style="180" customWidth="1"/>
    <col min="2823" max="2829" width="9.140625" style="180"/>
    <col min="2830" max="2830" width="19.28515625" style="180" customWidth="1"/>
    <col min="2831" max="2831" width="9.140625" style="180"/>
    <col min="2832" max="2832" width="25.42578125" style="180" customWidth="1"/>
    <col min="2833" max="3072" width="9.140625" style="180"/>
    <col min="3073" max="3073" width="4.5703125" style="180" customWidth="1"/>
    <col min="3074" max="3074" width="87.28515625" style="180" customWidth="1"/>
    <col min="3075" max="3076" width="20.7109375" style="180" customWidth="1"/>
    <col min="3077" max="3077" width="16.7109375" style="180" customWidth="1"/>
    <col min="3078" max="3078" width="3.85546875" style="180" customWidth="1"/>
    <col min="3079" max="3085" width="9.140625" style="180"/>
    <col min="3086" max="3086" width="19.28515625" style="180" customWidth="1"/>
    <col min="3087" max="3087" width="9.140625" style="180"/>
    <col min="3088" max="3088" width="25.42578125" style="180" customWidth="1"/>
    <col min="3089" max="3328" width="9.140625" style="180"/>
    <col min="3329" max="3329" width="4.5703125" style="180" customWidth="1"/>
    <col min="3330" max="3330" width="87.28515625" style="180" customWidth="1"/>
    <col min="3331" max="3332" width="20.7109375" style="180" customWidth="1"/>
    <col min="3333" max="3333" width="16.7109375" style="180" customWidth="1"/>
    <col min="3334" max="3334" width="3.85546875" style="180" customWidth="1"/>
    <col min="3335" max="3341" width="9.140625" style="180"/>
    <col min="3342" max="3342" width="19.28515625" style="180" customWidth="1"/>
    <col min="3343" max="3343" width="9.140625" style="180"/>
    <col min="3344" max="3344" width="25.42578125" style="180" customWidth="1"/>
    <col min="3345" max="3584" width="9.140625" style="180"/>
    <col min="3585" max="3585" width="4.5703125" style="180" customWidth="1"/>
    <col min="3586" max="3586" width="87.28515625" style="180" customWidth="1"/>
    <col min="3587" max="3588" width="20.7109375" style="180" customWidth="1"/>
    <col min="3589" max="3589" width="16.7109375" style="180" customWidth="1"/>
    <col min="3590" max="3590" width="3.85546875" style="180" customWidth="1"/>
    <col min="3591" max="3597" width="9.140625" style="180"/>
    <col min="3598" max="3598" width="19.28515625" style="180" customWidth="1"/>
    <col min="3599" max="3599" width="9.140625" style="180"/>
    <col min="3600" max="3600" width="25.42578125" style="180" customWidth="1"/>
    <col min="3601" max="3840" width="9.140625" style="180"/>
    <col min="3841" max="3841" width="4.5703125" style="180" customWidth="1"/>
    <col min="3842" max="3842" width="87.28515625" style="180" customWidth="1"/>
    <col min="3843" max="3844" width="20.7109375" style="180" customWidth="1"/>
    <col min="3845" max="3845" width="16.7109375" style="180" customWidth="1"/>
    <col min="3846" max="3846" width="3.85546875" style="180" customWidth="1"/>
    <col min="3847" max="3853" width="9.140625" style="180"/>
    <col min="3854" max="3854" width="19.28515625" style="180" customWidth="1"/>
    <col min="3855" max="3855" width="9.140625" style="180"/>
    <col min="3856" max="3856" width="25.42578125" style="180" customWidth="1"/>
    <col min="3857" max="4096" width="9.140625" style="180"/>
    <col min="4097" max="4097" width="4.5703125" style="180" customWidth="1"/>
    <col min="4098" max="4098" width="87.28515625" style="180" customWidth="1"/>
    <col min="4099" max="4100" width="20.7109375" style="180" customWidth="1"/>
    <col min="4101" max="4101" width="16.7109375" style="180" customWidth="1"/>
    <col min="4102" max="4102" width="3.85546875" style="180" customWidth="1"/>
    <col min="4103" max="4109" width="9.140625" style="180"/>
    <col min="4110" max="4110" width="19.28515625" style="180" customWidth="1"/>
    <col min="4111" max="4111" width="9.140625" style="180"/>
    <col min="4112" max="4112" width="25.42578125" style="180" customWidth="1"/>
    <col min="4113" max="4352" width="9.140625" style="180"/>
    <col min="4353" max="4353" width="4.5703125" style="180" customWidth="1"/>
    <col min="4354" max="4354" width="87.28515625" style="180" customWidth="1"/>
    <col min="4355" max="4356" width="20.7109375" style="180" customWidth="1"/>
    <col min="4357" max="4357" width="16.7109375" style="180" customWidth="1"/>
    <col min="4358" max="4358" width="3.85546875" style="180" customWidth="1"/>
    <col min="4359" max="4365" width="9.140625" style="180"/>
    <col min="4366" max="4366" width="19.28515625" style="180" customWidth="1"/>
    <col min="4367" max="4367" width="9.140625" style="180"/>
    <col min="4368" max="4368" width="25.42578125" style="180" customWidth="1"/>
    <col min="4369" max="4608" width="9.140625" style="180"/>
    <col min="4609" max="4609" width="4.5703125" style="180" customWidth="1"/>
    <col min="4610" max="4610" width="87.28515625" style="180" customWidth="1"/>
    <col min="4611" max="4612" width="20.7109375" style="180" customWidth="1"/>
    <col min="4613" max="4613" width="16.7109375" style="180" customWidth="1"/>
    <col min="4614" max="4614" width="3.85546875" style="180" customWidth="1"/>
    <col min="4615" max="4621" width="9.140625" style="180"/>
    <col min="4622" max="4622" width="19.28515625" style="180" customWidth="1"/>
    <col min="4623" max="4623" width="9.140625" style="180"/>
    <col min="4624" max="4624" width="25.42578125" style="180" customWidth="1"/>
    <col min="4625" max="4864" width="9.140625" style="180"/>
    <col min="4865" max="4865" width="4.5703125" style="180" customWidth="1"/>
    <col min="4866" max="4866" width="87.28515625" style="180" customWidth="1"/>
    <col min="4867" max="4868" width="20.7109375" style="180" customWidth="1"/>
    <col min="4869" max="4869" width="16.7109375" style="180" customWidth="1"/>
    <col min="4870" max="4870" width="3.85546875" style="180" customWidth="1"/>
    <col min="4871" max="4877" width="9.140625" style="180"/>
    <col min="4878" max="4878" width="19.28515625" style="180" customWidth="1"/>
    <col min="4879" max="4879" width="9.140625" style="180"/>
    <col min="4880" max="4880" width="25.42578125" style="180" customWidth="1"/>
    <col min="4881" max="5120" width="9.140625" style="180"/>
    <col min="5121" max="5121" width="4.5703125" style="180" customWidth="1"/>
    <col min="5122" max="5122" width="87.28515625" style="180" customWidth="1"/>
    <col min="5123" max="5124" width="20.7109375" style="180" customWidth="1"/>
    <col min="5125" max="5125" width="16.7109375" style="180" customWidth="1"/>
    <col min="5126" max="5126" width="3.85546875" style="180" customWidth="1"/>
    <col min="5127" max="5133" width="9.140625" style="180"/>
    <col min="5134" max="5134" width="19.28515625" style="180" customWidth="1"/>
    <col min="5135" max="5135" width="9.140625" style="180"/>
    <col min="5136" max="5136" width="25.42578125" style="180" customWidth="1"/>
    <col min="5137" max="5376" width="9.140625" style="180"/>
    <col min="5377" max="5377" width="4.5703125" style="180" customWidth="1"/>
    <col min="5378" max="5378" width="87.28515625" style="180" customWidth="1"/>
    <col min="5379" max="5380" width="20.7109375" style="180" customWidth="1"/>
    <col min="5381" max="5381" width="16.7109375" style="180" customWidth="1"/>
    <col min="5382" max="5382" width="3.85546875" style="180" customWidth="1"/>
    <col min="5383" max="5389" width="9.140625" style="180"/>
    <col min="5390" max="5390" width="19.28515625" style="180" customWidth="1"/>
    <col min="5391" max="5391" width="9.140625" style="180"/>
    <col min="5392" max="5392" width="25.42578125" style="180" customWidth="1"/>
    <col min="5393" max="5632" width="9.140625" style="180"/>
    <col min="5633" max="5633" width="4.5703125" style="180" customWidth="1"/>
    <col min="5634" max="5634" width="87.28515625" style="180" customWidth="1"/>
    <col min="5635" max="5636" width="20.7109375" style="180" customWidth="1"/>
    <col min="5637" max="5637" width="16.7109375" style="180" customWidth="1"/>
    <col min="5638" max="5638" width="3.85546875" style="180" customWidth="1"/>
    <col min="5639" max="5645" width="9.140625" style="180"/>
    <col min="5646" max="5646" width="19.28515625" style="180" customWidth="1"/>
    <col min="5647" max="5647" width="9.140625" style="180"/>
    <col min="5648" max="5648" width="25.42578125" style="180" customWidth="1"/>
    <col min="5649" max="5888" width="9.140625" style="180"/>
    <col min="5889" max="5889" width="4.5703125" style="180" customWidth="1"/>
    <col min="5890" max="5890" width="87.28515625" style="180" customWidth="1"/>
    <col min="5891" max="5892" width="20.7109375" style="180" customWidth="1"/>
    <col min="5893" max="5893" width="16.7109375" style="180" customWidth="1"/>
    <col min="5894" max="5894" width="3.85546875" style="180" customWidth="1"/>
    <col min="5895" max="5901" width="9.140625" style="180"/>
    <col min="5902" max="5902" width="19.28515625" style="180" customWidth="1"/>
    <col min="5903" max="5903" width="9.140625" style="180"/>
    <col min="5904" max="5904" width="25.42578125" style="180" customWidth="1"/>
    <col min="5905" max="6144" width="9.140625" style="180"/>
    <col min="6145" max="6145" width="4.5703125" style="180" customWidth="1"/>
    <col min="6146" max="6146" width="87.28515625" style="180" customWidth="1"/>
    <col min="6147" max="6148" width="20.7109375" style="180" customWidth="1"/>
    <col min="6149" max="6149" width="16.7109375" style="180" customWidth="1"/>
    <col min="6150" max="6150" width="3.85546875" style="180" customWidth="1"/>
    <col min="6151" max="6157" width="9.140625" style="180"/>
    <col min="6158" max="6158" width="19.28515625" style="180" customWidth="1"/>
    <col min="6159" max="6159" width="9.140625" style="180"/>
    <col min="6160" max="6160" width="25.42578125" style="180" customWidth="1"/>
    <col min="6161" max="6400" width="9.140625" style="180"/>
    <col min="6401" max="6401" width="4.5703125" style="180" customWidth="1"/>
    <col min="6402" max="6402" width="87.28515625" style="180" customWidth="1"/>
    <col min="6403" max="6404" width="20.7109375" style="180" customWidth="1"/>
    <col min="6405" max="6405" width="16.7109375" style="180" customWidth="1"/>
    <col min="6406" max="6406" width="3.85546875" style="180" customWidth="1"/>
    <col min="6407" max="6413" width="9.140625" style="180"/>
    <col min="6414" max="6414" width="19.28515625" style="180" customWidth="1"/>
    <col min="6415" max="6415" width="9.140625" style="180"/>
    <col min="6416" max="6416" width="25.42578125" style="180" customWidth="1"/>
    <col min="6417" max="6656" width="9.140625" style="180"/>
    <col min="6657" max="6657" width="4.5703125" style="180" customWidth="1"/>
    <col min="6658" max="6658" width="87.28515625" style="180" customWidth="1"/>
    <col min="6659" max="6660" width="20.7109375" style="180" customWidth="1"/>
    <col min="6661" max="6661" width="16.7109375" style="180" customWidth="1"/>
    <col min="6662" max="6662" width="3.85546875" style="180" customWidth="1"/>
    <col min="6663" max="6669" width="9.140625" style="180"/>
    <col min="6670" max="6670" width="19.28515625" style="180" customWidth="1"/>
    <col min="6671" max="6671" width="9.140625" style="180"/>
    <col min="6672" max="6672" width="25.42578125" style="180" customWidth="1"/>
    <col min="6673" max="6912" width="9.140625" style="180"/>
    <col min="6913" max="6913" width="4.5703125" style="180" customWidth="1"/>
    <col min="6914" max="6914" width="87.28515625" style="180" customWidth="1"/>
    <col min="6915" max="6916" width="20.7109375" style="180" customWidth="1"/>
    <col min="6917" max="6917" width="16.7109375" style="180" customWidth="1"/>
    <col min="6918" max="6918" width="3.85546875" style="180" customWidth="1"/>
    <col min="6919" max="6925" width="9.140625" style="180"/>
    <col min="6926" max="6926" width="19.28515625" style="180" customWidth="1"/>
    <col min="6927" max="6927" width="9.140625" style="180"/>
    <col min="6928" max="6928" width="25.42578125" style="180" customWidth="1"/>
    <col min="6929" max="7168" width="9.140625" style="180"/>
    <col min="7169" max="7169" width="4.5703125" style="180" customWidth="1"/>
    <col min="7170" max="7170" width="87.28515625" style="180" customWidth="1"/>
    <col min="7171" max="7172" width="20.7109375" style="180" customWidth="1"/>
    <col min="7173" max="7173" width="16.7109375" style="180" customWidth="1"/>
    <col min="7174" max="7174" width="3.85546875" style="180" customWidth="1"/>
    <col min="7175" max="7181" width="9.140625" style="180"/>
    <col min="7182" max="7182" width="19.28515625" style="180" customWidth="1"/>
    <col min="7183" max="7183" width="9.140625" style="180"/>
    <col min="7184" max="7184" width="25.42578125" style="180" customWidth="1"/>
    <col min="7185" max="7424" width="9.140625" style="180"/>
    <col min="7425" max="7425" width="4.5703125" style="180" customWidth="1"/>
    <col min="7426" max="7426" width="87.28515625" style="180" customWidth="1"/>
    <col min="7427" max="7428" width="20.7109375" style="180" customWidth="1"/>
    <col min="7429" max="7429" width="16.7109375" style="180" customWidth="1"/>
    <col min="7430" max="7430" width="3.85546875" style="180" customWidth="1"/>
    <col min="7431" max="7437" width="9.140625" style="180"/>
    <col min="7438" max="7438" width="19.28515625" style="180" customWidth="1"/>
    <col min="7439" max="7439" width="9.140625" style="180"/>
    <col min="7440" max="7440" width="25.42578125" style="180" customWidth="1"/>
    <col min="7441" max="7680" width="9.140625" style="180"/>
    <col min="7681" max="7681" width="4.5703125" style="180" customWidth="1"/>
    <col min="7682" max="7682" width="87.28515625" style="180" customWidth="1"/>
    <col min="7683" max="7684" width="20.7109375" style="180" customWidth="1"/>
    <col min="7685" max="7685" width="16.7109375" style="180" customWidth="1"/>
    <col min="7686" max="7686" width="3.85546875" style="180" customWidth="1"/>
    <col min="7687" max="7693" width="9.140625" style="180"/>
    <col min="7694" max="7694" width="19.28515625" style="180" customWidth="1"/>
    <col min="7695" max="7695" width="9.140625" style="180"/>
    <col min="7696" max="7696" width="25.42578125" style="180" customWidth="1"/>
    <col min="7697" max="7936" width="9.140625" style="180"/>
    <col min="7937" max="7937" width="4.5703125" style="180" customWidth="1"/>
    <col min="7938" max="7938" width="87.28515625" style="180" customWidth="1"/>
    <col min="7939" max="7940" width="20.7109375" style="180" customWidth="1"/>
    <col min="7941" max="7941" width="16.7109375" style="180" customWidth="1"/>
    <col min="7942" max="7942" width="3.85546875" style="180" customWidth="1"/>
    <col min="7943" max="7949" width="9.140625" style="180"/>
    <col min="7950" max="7950" width="19.28515625" style="180" customWidth="1"/>
    <col min="7951" max="7951" width="9.140625" style="180"/>
    <col min="7952" max="7952" width="25.42578125" style="180" customWidth="1"/>
    <col min="7953" max="8192" width="9.140625" style="180"/>
    <col min="8193" max="8193" width="4.5703125" style="180" customWidth="1"/>
    <col min="8194" max="8194" width="87.28515625" style="180" customWidth="1"/>
    <col min="8195" max="8196" width="20.7109375" style="180" customWidth="1"/>
    <col min="8197" max="8197" width="16.7109375" style="180" customWidth="1"/>
    <col min="8198" max="8198" width="3.85546875" style="180" customWidth="1"/>
    <col min="8199" max="8205" width="9.140625" style="180"/>
    <col min="8206" max="8206" width="19.28515625" style="180" customWidth="1"/>
    <col min="8207" max="8207" width="9.140625" style="180"/>
    <col min="8208" max="8208" width="25.42578125" style="180" customWidth="1"/>
    <col min="8209" max="8448" width="9.140625" style="180"/>
    <col min="8449" max="8449" width="4.5703125" style="180" customWidth="1"/>
    <col min="8450" max="8450" width="87.28515625" style="180" customWidth="1"/>
    <col min="8451" max="8452" width="20.7109375" style="180" customWidth="1"/>
    <col min="8453" max="8453" width="16.7109375" style="180" customWidth="1"/>
    <col min="8454" max="8454" width="3.85546875" style="180" customWidth="1"/>
    <col min="8455" max="8461" width="9.140625" style="180"/>
    <col min="8462" max="8462" width="19.28515625" style="180" customWidth="1"/>
    <col min="8463" max="8463" width="9.140625" style="180"/>
    <col min="8464" max="8464" width="25.42578125" style="180" customWidth="1"/>
    <col min="8465" max="8704" width="9.140625" style="180"/>
    <col min="8705" max="8705" width="4.5703125" style="180" customWidth="1"/>
    <col min="8706" max="8706" width="87.28515625" style="180" customWidth="1"/>
    <col min="8707" max="8708" width="20.7109375" style="180" customWidth="1"/>
    <col min="8709" max="8709" width="16.7109375" style="180" customWidth="1"/>
    <col min="8710" max="8710" width="3.85546875" style="180" customWidth="1"/>
    <col min="8711" max="8717" width="9.140625" style="180"/>
    <col min="8718" max="8718" width="19.28515625" style="180" customWidth="1"/>
    <col min="8719" max="8719" width="9.140625" style="180"/>
    <col min="8720" max="8720" width="25.42578125" style="180" customWidth="1"/>
    <col min="8721" max="8960" width="9.140625" style="180"/>
    <col min="8961" max="8961" width="4.5703125" style="180" customWidth="1"/>
    <col min="8962" max="8962" width="87.28515625" style="180" customWidth="1"/>
    <col min="8963" max="8964" width="20.7109375" style="180" customWidth="1"/>
    <col min="8965" max="8965" width="16.7109375" style="180" customWidth="1"/>
    <col min="8966" max="8966" width="3.85546875" style="180" customWidth="1"/>
    <col min="8967" max="8973" width="9.140625" style="180"/>
    <col min="8974" max="8974" width="19.28515625" style="180" customWidth="1"/>
    <col min="8975" max="8975" width="9.140625" style="180"/>
    <col min="8976" max="8976" width="25.42578125" style="180" customWidth="1"/>
    <col min="8977" max="9216" width="9.140625" style="180"/>
    <col min="9217" max="9217" width="4.5703125" style="180" customWidth="1"/>
    <col min="9218" max="9218" width="87.28515625" style="180" customWidth="1"/>
    <col min="9219" max="9220" width="20.7109375" style="180" customWidth="1"/>
    <col min="9221" max="9221" width="16.7109375" style="180" customWidth="1"/>
    <col min="9222" max="9222" width="3.85546875" style="180" customWidth="1"/>
    <col min="9223" max="9229" width="9.140625" style="180"/>
    <col min="9230" max="9230" width="19.28515625" style="180" customWidth="1"/>
    <col min="9231" max="9231" width="9.140625" style="180"/>
    <col min="9232" max="9232" width="25.42578125" style="180" customWidth="1"/>
    <col min="9233" max="9472" width="9.140625" style="180"/>
    <col min="9473" max="9473" width="4.5703125" style="180" customWidth="1"/>
    <col min="9474" max="9474" width="87.28515625" style="180" customWidth="1"/>
    <col min="9475" max="9476" width="20.7109375" style="180" customWidth="1"/>
    <col min="9477" max="9477" width="16.7109375" style="180" customWidth="1"/>
    <col min="9478" max="9478" width="3.85546875" style="180" customWidth="1"/>
    <col min="9479" max="9485" width="9.140625" style="180"/>
    <col min="9486" max="9486" width="19.28515625" style="180" customWidth="1"/>
    <col min="9487" max="9487" width="9.140625" style="180"/>
    <col min="9488" max="9488" width="25.42578125" style="180" customWidth="1"/>
    <col min="9489" max="9728" width="9.140625" style="180"/>
    <col min="9729" max="9729" width="4.5703125" style="180" customWidth="1"/>
    <col min="9730" max="9730" width="87.28515625" style="180" customWidth="1"/>
    <col min="9731" max="9732" width="20.7109375" style="180" customWidth="1"/>
    <col min="9733" max="9733" width="16.7109375" style="180" customWidth="1"/>
    <col min="9734" max="9734" width="3.85546875" style="180" customWidth="1"/>
    <col min="9735" max="9741" width="9.140625" style="180"/>
    <col min="9742" max="9742" width="19.28515625" style="180" customWidth="1"/>
    <col min="9743" max="9743" width="9.140625" style="180"/>
    <col min="9744" max="9744" width="25.42578125" style="180" customWidth="1"/>
    <col min="9745" max="9984" width="9.140625" style="180"/>
    <col min="9985" max="9985" width="4.5703125" style="180" customWidth="1"/>
    <col min="9986" max="9986" width="87.28515625" style="180" customWidth="1"/>
    <col min="9987" max="9988" width="20.7109375" style="180" customWidth="1"/>
    <col min="9989" max="9989" width="16.7109375" style="180" customWidth="1"/>
    <col min="9990" max="9990" width="3.85546875" style="180" customWidth="1"/>
    <col min="9991" max="9997" width="9.140625" style="180"/>
    <col min="9998" max="9998" width="19.28515625" style="180" customWidth="1"/>
    <col min="9999" max="9999" width="9.140625" style="180"/>
    <col min="10000" max="10000" width="25.42578125" style="180" customWidth="1"/>
    <col min="10001" max="10240" width="9.140625" style="180"/>
    <col min="10241" max="10241" width="4.5703125" style="180" customWidth="1"/>
    <col min="10242" max="10242" width="87.28515625" style="180" customWidth="1"/>
    <col min="10243" max="10244" width="20.7109375" style="180" customWidth="1"/>
    <col min="10245" max="10245" width="16.7109375" style="180" customWidth="1"/>
    <col min="10246" max="10246" width="3.85546875" style="180" customWidth="1"/>
    <col min="10247" max="10253" width="9.140625" style="180"/>
    <col min="10254" max="10254" width="19.28515625" style="180" customWidth="1"/>
    <col min="10255" max="10255" width="9.140625" style="180"/>
    <col min="10256" max="10256" width="25.42578125" style="180" customWidth="1"/>
    <col min="10257" max="10496" width="9.140625" style="180"/>
    <col min="10497" max="10497" width="4.5703125" style="180" customWidth="1"/>
    <col min="10498" max="10498" width="87.28515625" style="180" customWidth="1"/>
    <col min="10499" max="10500" width="20.7109375" style="180" customWidth="1"/>
    <col min="10501" max="10501" width="16.7109375" style="180" customWidth="1"/>
    <col min="10502" max="10502" width="3.85546875" style="180" customWidth="1"/>
    <col min="10503" max="10509" width="9.140625" style="180"/>
    <col min="10510" max="10510" width="19.28515625" style="180" customWidth="1"/>
    <col min="10511" max="10511" width="9.140625" style="180"/>
    <col min="10512" max="10512" width="25.42578125" style="180" customWidth="1"/>
    <col min="10513" max="10752" width="9.140625" style="180"/>
    <col min="10753" max="10753" width="4.5703125" style="180" customWidth="1"/>
    <col min="10754" max="10754" width="87.28515625" style="180" customWidth="1"/>
    <col min="10755" max="10756" width="20.7109375" style="180" customWidth="1"/>
    <col min="10757" max="10757" width="16.7109375" style="180" customWidth="1"/>
    <col min="10758" max="10758" width="3.85546875" style="180" customWidth="1"/>
    <col min="10759" max="10765" width="9.140625" style="180"/>
    <col min="10766" max="10766" width="19.28515625" style="180" customWidth="1"/>
    <col min="10767" max="10767" width="9.140625" style="180"/>
    <col min="10768" max="10768" width="25.42578125" style="180" customWidth="1"/>
    <col min="10769" max="11008" width="9.140625" style="180"/>
    <col min="11009" max="11009" width="4.5703125" style="180" customWidth="1"/>
    <col min="11010" max="11010" width="87.28515625" style="180" customWidth="1"/>
    <col min="11011" max="11012" width="20.7109375" style="180" customWidth="1"/>
    <col min="11013" max="11013" width="16.7109375" style="180" customWidth="1"/>
    <col min="11014" max="11014" width="3.85546875" style="180" customWidth="1"/>
    <col min="11015" max="11021" width="9.140625" style="180"/>
    <col min="11022" max="11022" width="19.28515625" style="180" customWidth="1"/>
    <col min="11023" max="11023" width="9.140625" style="180"/>
    <col min="11024" max="11024" width="25.42578125" style="180" customWidth="1"/>
    <col min="11025" max="11264" width="9.140625" style="180"/>
    <col min="11265" max="11265" width="4.5703125" style="180" customWidth="1"/>
    <col min="11266" max="11266" width="87.28515625" style="180" customWidth="1"/>
    <col min="11267" max="11268" width="20.7109375" style="180" customWidth="1"/>
    <col min="11269" max="11269" width="16.7109375" style="180" customWidth="1"/>
    <col min="11270" max="11270" width="3.85546875" style="180" customWidth="1"/>
    <col min="11271" max="11277" width="9.140625" style="180"/>
    <col min="11278" max="11278" width="19.28515625" style="180" customWidth="1"/>
    <col min="11279" max="11279" width="9.140625" style="180"/>
    <col min="11280" max="11280" width="25.42578125" style="180" customWidth="1"/>
    <col min="11281" max="11520" width="9.140625" style="180"/>
    <col min="11521" max="11521" width="4.5703125" style="180" customWidth="1"/>
    <col min="11522" max="11522" width="87.28515625" style="180" customWidth="1"/>
    <col min="11523" max="11524" width="20.7109375" style="180" customWidth="1"/>
    <col min="11525" max="11525" width="16.7109375" style="180" customWidth="1"/>
    <col min="11526" max="11526" width="3.85546875" style="180" customWidth="1"/>
    <col min="11527" max="11533" width="9.140625" style="180"/>
    <col min="11534" max="11534" width="19.28515625" style="180" customWidth="1"/>
    <col min="11535" max="11535" width="9.140625" style="180"/>
    <col min="11536" max="11536" width="25.42578125" style="180" customWidth="1"/>
    <col min="11537" max="11776" width="9.140625" style="180"/>
    <col min="11777" max="11777" width="4.5703125" style="180" customWidth="1"/>
    <col min="11778" max="11778" width="87.28515625" style="180" customWidth="1"/>
    <col min="11779" max="11780" width="20.7109375" style="180" customWidth="1"/>
    <col min="11781" max="11781" width="16.7109375" style="180" customWidth="1"/>
    <col min="11782" max="11782" width="3.85546875" style="180" customWidth="1"/>
    <col min="11783" max="11789" width="9.140625" style="180"/>
    <col min="11790" max="11790" width="19.28515625" style="180" customWidth="1"/>
    <col min="11791" max="11791" width="9.140625" style="180"/>
    <col min="11792" max="11792" width="25.42578125" style="180" customWidth="1"/>
    <col min="11793" max="12032" width="9.140625" style="180"/>
    <col min="12033" max="12033" width="4.5703125" style="180" customWidth="1"/>
    <col min="12034" max="12034" width="87.28515625" style="180" customWidth="1"/>
    <col min="12035" max="12036" width="20.7109375" style="180" customWidth="1"/>
    <col min="12037" max="12037" width="16.7109375" style="180" customWidth="1"/>
    <col min="12038" max="12038" width="3.85546875" style="180" customWidth="1"/>
    <col min="12039" max="12045" width="9.140625" style="180"/>
    <col min="12046" max="12046" width="19.28515625" style="180" customWidth="1"/>
    <col min="12047" max="12047" width="9.140625" style="180"/>
    <col min="12048" max="12048" width="25.42578125" style="180" customWidth="1"/>
    <col min="12049" max="12288" width="9.140625" style="180"/>
    <col min="12289" max="12289" width="4.5703125" style="180" customWidth="1"/>
    <col min="12290" max="12290" width="87.28515625" style="180" customWidth="1"/>
    <col min="12291" max="12292" width="20.7109375" style="180" customWidth="1"/>
    <col min="12293" max="12293" width="16.7109375" style="180" customWidth="1"/>
    <col min="12294" max="12294" width="3.85546875" style="180" customWidth="1"/>
    <col min="12295" max="12301" width="9.140625" style="180"/>
    <col min="12302" max="12302" width="19.28515625" style="180" customWidth="1"/>
    <col min="12303" max="12303" width="9.140625" style="180"/>
    <col min="12304" max="12304" width="25.42578125" style="180" customWidth="1"/>
    <col min="12305" max="12544" width="9.140625" style="180"/>
    <col min="12545" max="12545" width="4.5703125" style="180" customWidth="1"/>
    <col min="12546" max="12546" width="87.28515625" style="180" customWidth="1"/>
    <col min="12547" max="12548" width="20.7109375" style="180" customWidth="1"/>
    <col min="12549" max="12549" width="16.7109375" style="180" customWidth="1"/>
    <col min="12550" max="12550" width="3.85546875" style="180" customWidth="1"/>
    <col min="12551" max="12557" width="9.140625" style="180"/>
    <col min="12558" max="12558" width="19.28515625" style="180" customWidth="1"/>
    <col min="12559" max="12559" width="9.140625" style="180"/>
    <col min="12560" max="12560" width="25.42578125" style="180" customWidth="1"/>
    <col min="12561" max="12800" width="9.140625" style="180"/>
    <col min="12801" max="12801" width="4.5703125" style="180" customWidth="1"/>
    <col min="12802" max="12802" width="87.28515625" style="180" customWidth="1"/>
    <col min="12803" max="12804" width="20.7109375" style="180" customWidth="1"/>
    <col min="12805" max="12805" width="16.7109375" style="180" customWidth="1"/>
    <col min="12806" max="12806" width="3.85546875" style="180" customWidth="1"/>
    <col min="12807" max="12813" width="9.140625" style="180"/>
    <col min="12814" max="12814" width="19.28515625" style="180" customWidth="1"/>
    <col min="12815" max="12815" width="9.140625" style="180"/>
    <col min="12816" max="12816" width="25.42578125" style="180" customWidth="1"/>
    <col min="12817" max="13056" width="9.140625" style="180"/>
    <col min="13057" max="13057" width="4.5703125" style="180" customWidth="1"/>
    <col min="13058" max="13058" width="87.28515625" style="180" customWidth="1"/>
    <col min="13059" max="13060" width="20.7109375" style="180" customWidth="1"/>
    <col min="13061" max="13061" width="16.7109375" style="180" customWidth="1"/>
    <col min="13062" max="13062" width="3.85546875" style="180" customWidth="1"/>
    <col min="13063" max="13069" width="9.140625" style="180"/>
    <col min="13070" max="13070" width="19.28515625" style="180" customWidth="1"/>
    <col min="13071" max="13071" width="9.140625" style="180"/>
    <col min="13072" max="13072" width="25.42578125" style="180" customWidth="1"/>
    <col min="13073" max="13312" width="9.140625" style="180"/>
    <col min="13313" max="13313" width="4.5703125" style="180" customWidth="1"/>
    <col min="13314" max="13314" width="87.28515625" style="180" customWidth="1"/>
    <col min="13315" max="13316" width="20.7109375" style="180" customWidth="1"/>
    <col min="13317" max="13317" width="16.7109375" style="180" customWidth="1"/>
    <col min="13318" max="13318" width="3.85546875" style="180" customWidth="1"/>
    <col min="13319" max="13325" width="9.140625" style="180"/>
    <col min="13326" max="13326" width="19.28515625" style="180" customWidth="1"/>
    <col min="13327" max="13327" width="9.140625" style="180"/>
    <col min="13328" max="13328" width="25.42578125" style="180" customWidth="1"/>
    <col min="13329" max="13568" width="9.140625" style="180"/>
    <col min="13569" max="13569" width="4.5703125" style="180" customWidth="1"/>
    <col min="13570" max="13570" width="87.28515625" style="180" customWidth="1"/>
    <col min="13571" max="13572" width="20.7109375" style="180" customWidth="1"/>
    <col min="13573" max="13573" width="16.7109375" style="180" customWidth="1"/>
    <col min="13574" max="13574" width="3.85546875" style="180" customWidth="1"/>
    <col min="13575" max="13581" width="9.140625" style="180"/>
    <col min="13582" max="13582" width="19.28515625" style="180" customWidth="1"/>
    <col min="13583" max="13583" width="9.140625" style="180"/>
    <col min="13584" max="13584" width="25.42578125" style="180" customWidth="1"/>
    <col min="13585" max="13824" width="9.140625" style="180"/>
    <col min="13825" max="13825" width="4.5703125" style="180" customWidth="1"/>
    <col min="13826" max="13826" width="87.28515625" style="180" customWidth="1"/>
    <col min="13827" max="13828" width="20.7109375" style="180" customWidth="1"/>
    <col min="13829" max="13829" width="16.7109375" style="180" customWidth="1"/>
    <col min="13830" max="13830" width="3.85546875" style="180" customWidth="1"/>
    <col min="13831" max="13837" width="9.140625" style="180"/>
    <col min="13838" max="13838" width="19.28515625" style="180" customWidth="1"/>
    <col min="13839" max="13839" width="9.140625" style="180"/>
    <col min="13840" max="13840" width="25.42578125" style="180" customWidth="1"/>
    <col min="13841" max="14080" width="9.140625" style="180"/>
    <col min="14081" max="14081" width="4.5703125" style="180" customWidth="1"/>
    <col min="14082" max="14082" width="87.28515625" style="180" customWidth="1"/>
    <col min="14083" max="14084" width="20.7109375" style="180" customWidth="1"/>
    <col min="14085" max="14085" width="16.7109375" style="180" customWidth="1"/>
    <col min="14086" max="14086" width="3.85546875" style="180" customWidth="1"/>
    <col min="14087" max="14093" width="9.140625" style="180"/>
    <col min="14094" max="14094" width="19.28515625" style="180" customWidth="1"/>
    <col min="14095" max="14095" width="9.140625" style="180"/>
    <col min="14096" max="14096" width="25.42578125" style="180" customWidth="1"/>
    <col min="14097" max="14336" width="9.140625" style="180"/>
    <col min="14337" max="14337" width="4.5703125" style="180" customWidth="1"/>
    <col min="14338" max="14338" width="87.28515625" style="180" customWidth="1"/>
    <col min="14339" max="14340" width="20.7109375" style="180" customWidth="1"/>
    <col min="14341" max="14341" width="16.7109375" style="180" customWidth="1"/>
    <col min="14342" max="14342" width="3.85546875" style="180" customWidth="1"/>
    <col min="14343" max="14349" width="9.140625" style="180"/>
    <col min="14350" max="14350" width="19.28515625" style="180" customWidth="1"/>
    <col min="14351" max="14351" width="9.140625" style="180"/>
    <col min="14352" max="14352" width="25.42578125" style="180" customWidth="1"/>
    <col min="14353" max="14592" width="9.140625" style="180"/>
    <col min="14593" max="14593" width="4.5703125" style="180" customWidth="1"/>
    <col min="14594" max="14594" width="87.28515625" style="180" customWidth="1"/>
    <col min="14595" max="14596" width="20.7109375" style="180" customWidth="1"/>
    <col min="14597" max="14597" width="16.7109375" style="180" customWidth="1"/>
    <col min="14598" max="14598" width="3.85546875" style="180" customWidth="1"/>
    <col min="14599" max="14605" width="9.140625" style="180"/>
    <col min="14606" max="14606" width="19.28515625" style="180" customWidth="1"/>
    <col min="14607" max="14607" width="9.140625" style="180"/>
    <col min="14608" max="14608" width="25.42578125" style="180" customWidth="1"/>
    <col min="14609" max="14848" width="9.140625" style="180"/>
    <col min="14849" max="14849" width="4.5703125" style="180" customWidth="1"/>
    <col min="14850" max="14850" width="87.28515625" style="180" customWidth="1"/>
    <col min="14851" max="14852" width="20.7109375" style="180" customWidth="1"/>
    <col min="14853" max="14853" width="16.7109375" style="180" customWidth="1"/>
    <col min="14854" max="14854" width="3.85546875" style="180" customWidth="1"/>
    <col min="14855" max="14861" width="9.140625" style="180"/>
    <col min="14862" max="14862" width="19.28515625" style="180" customWidth="1"/>
    <col min="14863" max="14863" width="9.140625" style="180"/>
    <col min="14864" max="14864" width="25.42578125" style="180" customWidth="1"/>
    <col min="14865" max="15104" width="9.140625" style="180"/>
    <col min="15105" max="15105" width="4.5703125" style="180" customWidth="1"/>
    <col min="15106" max="15106" width="87.28515625" style="180" customWidth="1"/>
    <col min="15107" max="15108" width="20.7109375" style="180" customWidth="1"/>
    <col min="15109" max="15109" width="16.7109375" style="180" customWidth="1"/>
    <col min="15110" max="15110" width="3.85546875" style="180" customWidth="1"/>
    <col min="15111" max="15117" width="9.140625" style="180"/>
    <col min="15118" max="15118" width="19.28515625" style="180" customWidth="1"/>
    <col min="15119" max="15119" width="9.140625" style="180"/>
    <col min="15120" max="15120" width="25.42578125" style="180" customWidth="1"/>
    <col min="15121" max="15360" width="9.140625" style="180"/>
    <col min="15361" max="15361" width="4.5703125" style="180" customWidth="1"/>
    <col min="15362" max="15362" width="87.28515625" style="180" customWidth="1"/>
    <col min="15363" max="15364" width="20.7109375" style="180" customWidth="1"/>
    <col min="15365" max="15365" width="16.7109375" style="180" customWidth="1"/>
    <col min="15366" max="15366" width="3.85546875" style="180" customWidth="1"/>
    <col min="15367" max="15373" width="9.140625" style="180"/>
    <col min="15374" max="15374" width="19.28515625" style="180" customWidth="1"/>
    <col min="15375" max="15375" width="9.140625" style="180"/>
    <col min="15376" max="15376" width="25.42578125" style="180" customWidth="1"/>
    <col min="15377" max="15616" width="9.140625" style="180"/>
    <col min="15617" max="15617" width="4.5703125" style="180" customWidth="1"/>
    <col min="15618" max="15618" width="87.28515625" style="180" customWidth="1"/>
    <col min="15619" max="15620" width="20.7109375" style="180" customWidth="1"/>
    <col min="15621" max="15621" width="16.7109375" style="180" customWidth="1"/>
    <col min="15622" max="15622" width="3.85546875" style="180" customWidth="1"/>
    <col min="15623" max="15629" width="9.140625" style="180"/>
    <col min="15630" max="15630" width="19.28515625" style="180" customWidth="1"/>
    <col min="15631" max="15631" width="9.140625" style="180"/>
    <col min="15632" max="15632" width="25.42578125" style="180" customWidth="1"/>
    <col min="15633" max="15872" width="9.140625" style="180"/>
    <col min="15873" max="15873" width="4.5703125" style="180" customWidth="1"/>
    <col min="15874" max="15874" width="87.28515625" style="180" customWidth="1"/>
    <col min="15875" max="15876" width="20.7109375" style="180" customWidth="1"/>
    <col min="15877" max="15877" width="16.7109375" style="180" customWidth="1"/>
    <col min="15878" max="15878" width="3.85546875" style="180" customWidth="1"/>
    <col min="15879" max="15885" width="9.140625" style="180"/>
    <col min="15886" max="15886" width="19.28515625" style="180" customWidth="1"/>
    <col min="15887" max="15887" width="9.140625" style="180"/>
    <col min="15888" max="15888" width="25.42578125" style="180" customWidth="1"/>
    <col min="15889" max="16128" width="9.140625" style="180"/>
    <col min="16129" max="16129" width="4.5703125" style="180" customWidth="1"/>
    <col min="16130" max="16130" width="87.28515625" style="180" customWidth="1"/>
    <col min="16131" max="16132" width="20.7109375" style="180" customWidth="1"/>
    <col min="16133" max="16133" width="16.7109375" style="180" customWidth="1"/>
    <col min="16134" max="16134" width="3.85546875" style="180" customWidth="1"/>
    <col min="16135" max="16141" width="9.140625" style="180"/>
    <col min="16142" max="16142" width="19.28515625" style="180" customWidth="1"/>
    <col min="16143" max="16143" width="9.140625" style="180"/>
    <col min="16144" max="16144" width="25.42578125" style="180" customWidth="1"/>
    <col min="16145" max="16384" width="9.140625" style="180"/>
  </cols>
  <sheetData>
    <row r="1" spans="1:16" ht="15.75">
      <c r="A1" s="177" t="s">
        <v>498</v>
      </c>
      <c r="B1" s="570"/>
    </row>
    <row r="2" spans="1:16" ht="17.25" customHeight="1">
      <c r="A2" s="1636" t="s">
        <v>4</v>
      </c>
      <c r="B2" s="1636"/>
      <c r="C2" s="1636"/>
      <c r="D2" s="1636"/>
      <c r="E2" s="1636"/>
    </row>
    <row r="3" spans="1:16" ht="17.25" customHeight="1">
      <c r="A3" s="1636" t="s">
        <v>620</v>
      </c>
      <c r="B3" s="1636"/>
      <c r="C3" s="1636"/>
      <c r="D3" s="1636"/>
      <c r="E3" s="1636"/>
    </row>
    <row r="4" spans="1:16" ht="17.25" customHeight="1">
      <c r="B4" s="185"/>
      <c r="C4" s="185"/>
      <c r="D4" s="179"/>
      <c r="E4" s="179"/>
    </row>
    <row r="5" spans="1:16" ht="20.25" customHeight="1">
      <c r="B5" s="185"/>
      <c r="C5" s="185"/>
      <c r="D5" s="186"/>
      <c r="E5" s="571" t="s">
        <v>621</v>
      </c>
    </row>
    <row r="6" spans="1:16" ht="17.25" customHeight="1">
      <c r="A6" s="572"/>
      <c r="B6" s="573"/>
      <c r="C6" s="1640" t="s">
        <v>741</v>
      </c>
      <c r="D6" s="1637" t="s">
        <v>229</v>
      </c>
      <c r="E6" s="574" t="s">
        <v>230</v>
      </c>
    </row>
    <row r="7" spans="1:16" ht="12.75" customHeight="1">
      <c r="A7" s="211" t="s">
        <v>622</v>
      </c>
      <c r="B7" s="575" t="s">
        <v>3</v>
      </c>
      <c r="C7" s="1641"/>
      <c r="D7" s="1638"/>
      <c r="E7" s="576" t="s">
        <v>4</v>
      </c>
    </row>
    <row r="8" spans="1:16" ht="20.25" customHeight="1">
      <c r="A8" s="577"/>
      <c r="B8" s="578"/>
      <c r="C8" s="1642"/>
      <c r="D8" s="1639"/>
      <c r="E8" s="579" t="s">
        <v>532</v>
      </c>
      <c r="F8" s="201"/>
    </row>
    <row r="9" spans="1:16" s="205" customFormat="1" ht="9.75" customHeight="1">
      <c r="A9" s="203" t="s">
        <v>439</v>
      </c>
      <c r="B9" s="203">
        <v>2</v>
      </c>
      <c r="C9" s="580">
        <v>3</v>
      </c>
      <c r="D9" s="786">
        <v>4</v>
      </c>
      <c r="E9" s="204">
        <v>5</v>
      </c>
    </row>
    <row r="10" spans="1:16" ht="30" customHeight="1">
      <c r="A10" s="581" t="s">
        <v>623</v>
      </c>
      <c r="B10" s="582" t="s">
        <v>624</v>
      </c>
      <c r="C10" s="883">
        <v>435340000000</v>
      </c>
      <c r="D10" s="884">
        <v>69933048037.470367</v>
      </c>
      <c r="E10" s="879">
        <v>0.16064006991654883</v>
      </c>
      <c r="K10" s="676"/>
      <c r="L10" s="676"/>
      <c r="P10" s="676"/>
    </row>
    <row r="11" spans="1:16" ht="12.75" customHeight="1">
      <c r="A11" s="583"/>
      <c r="B11" s="584" t="s">
        <v>625</v>
      </c>
      <c r="C11" s="883">
        <v>0</v>
      </c>
      <c r="D11" s="885"/>
      <c r="E11" s="880"/>
      <c r="P11" s="676"/>
    </row>
    <row r="12" spans="1:16" s="201" customFormat="1" ht="24" customHeight="1">
      <c r="A12" s="585"/>
      <c r="B12" s="586" t="s">
        <v>626</v>
      </c>
      <c r="C12" s="883">
        <v>390038700000</v>
      </c>
      <c r="D12" s="885">
        <v>64396018776.029991</v>
      </c>
      <c r="E12" s="880">
        <v>0.16510161370148652</v>
      </c>
      <c r="I12" s="878"/>
      <c r="P12" s="677"/>
    </row>
    <row r="13" spans="1:16" s="201" customFormat="1" ht="12.75" customHeight="1">
      <c r="A13" s="585"/>
      <c r="B13" s="584" t="s">
        <v>627</v>
      </c>
      <c r="C13" s="886">
        <v>0</v>
      </c>
      <c r="D13" s="885"/>
      <c r="E13" s="880"/>
      <c r="P13" s="677"/>
    </row>
    <row r="14" spans="1:16" ht="16.5" customHeight="1">
      <c r="A14" s="583"/>
      <c r="B14" s="212" t="s">
        <v>628</v>
      </c>
      <c r="C14" s="886">
        <v>274243000000</v>
      </c>
      <c r="D14" s="887">
        <v>46150393571.429993</v>
      </c>
      <c r="E14" s="881">
        <v>0.16828284977713193</v>
      </c>
      <c r="J14" s="676"/>
      <c r="K14" s="676"/>
      <c r="L14" s="676"/>
      <c r="P14" s="676"/>
    </row>
    <row r="15" spans="1:16" ht="17.100000000000001" customHeight="1">
      <c r="A15" s="583"/>
      <c r="B15" s="587" t="s">
        <v>629</v>
      </c>
      <c r="C15" s="886">
        <v>75083000000</v>
      </c>
      <c r="D15" s="887">
        <v>10528725734.459999</v>
      </c>
      <c r="E15" s="881">
        <v>0.14022782433387052</v>
      </c>
      <c r="I15" s="900"/>
      <c r="J15" s="900"/>
      <c r="P15" s="676"/>
    </row>
    <row r="16" spans="1:16" ht="16.5" customHeight="1">
      <c r="A16" s="583"/>
      <c r="B16" s="212" t="s">
        <v>630</v>
      </c>
      <c r="C16" s="886">
        <v>42000000000</v>
      </c>
      <c r="D16" s="887">
        <v>6281134891.8299999</v>
      </c>
      <c r="E16" s="881">
        <v>0.14955083075785713</v>
      </c>
      <c r="P16" s="787"/>
    </row>
    <row r="17" spans="1:16" ht="16.5" customHeight="1">
      <c r="A17" s="583"/>
      <c r="B17" s="588" t="s">
        <v>631</v>
      </c>
      <c r="C17" s="886">
        <v>66555000000</v>
      </c>
      <c r="D17" s="887">
        <v>10895871483.669998</v>
      </c>
      <c r="E17" s="881">
        <v>0.16371229034137177</v>
      </c>
      <c r="P17" s="788"/>
    </row>
    <row r="18" spans="1:16" ht="16.5" customHeight="1">
      <c r="A18" s="583"/>
      <c r="B18" s="588" t="s">
        <v>632</v>
      </c>
      <c r="C18" s="886">
        <v>4878000000</v>
      </c>
      <c r="D18" s="887">
        <v>812391618.01999998</v>
      </c>
      <c r="E18" s="881">
        <v>0.16654194711357112</v>
      </c>
      <c r="P18" s="788"/>
    </row>
    <row r="19" spans="1:16" s="201" customFormat="1" ht="16.5" customHeight="1">
      <c r="A19" s="585"/>
      <c r="B19" s="586" t="s">
        <v>633</v>
      </c>
      <c r="C19" s="883">
        <v>42959600000</v>
      </c>
      <c r="D19" s="885">
        <v>5501792256.4003763</v>
      </c>
      <c r="E19" s="880">
        <v>0.12806898240207953</v>
      </c>
      <c r="L19" s="921"/>
    </row>
    <row r="20" spans="1:16" ht="17.100000000000001" customHeight="1">
      <c r="A20" s="583"/>
      <c r="B20" s="588" t="s">
        <v>634</v>
      </c>
      <c r="C20" s="886">
        <v>4680000000</v>
      </c>
      <c r="D20" s="887">
        <v>738884029.63</v>
      </c>
      <c r="E20" s="881">
        <v>0.15788120291239316</v>
      </c>
      <c r="N20" s="789"/>
      <c r="P20" s="789"/>
    </row>
    <row r="21" spans="1:16" ht="24" customHeight="1">
      <c r="A21" s="583"/>
      <c r="B21" s="586" t="s">
        <v>635</v>
      </c>
      <c r="C21" s="883">
        <v>2341700000</v>
      </c>
      <c r="D21" s="885">
        <v>35237005.039999999</v>
      </c>
      <c r="E21" s="880">
        <v>1.5047617132852201E-2</v>
      </c>
      <c r="P21" s="789"/>
    </row>
    <row r="22" spans="1:16" ht="17.100000000000001" customHeight="1">
      <c r="A22" s="589" t="s">
        <v>4</v>
      </c>
      <c r="B22" s="588" t="s">
        <v>636</v>
      </c>
      <c r="C22" s="886">
        <v>160300000</v>
      </c>
      <c r="D22" s="887">
        <v>14585724.300000001</v>
      </c>
      <c r="E22" s="881">
        <v>9.0990170305676854E-2</v>
      </c>
      <c r="F22" s="208"/>
      <c r="N22" s="789"/>
    </row>
    <row r="23" spans="1:16" ht="17.100000000000001" customHeight="1">
      <c r="A23" s="211"/>
      <c r="B23" s="588" t="s">
        <v>637</v>
      </c>
      <c r="C23" s="886">
        <v>2181399999.9999995</v>
      </c>
      <c r="D23" s="947">
        <v>20651280.739999998</v>
      </c>
      <c r="E23" s="881">
        <v>9.4669848445952162E-3</v>
      </c>
      <c r="F23" s="208"/>
    </row>
    <row r="24" spans="1:16" ht="24" customHeight="1">
      <c r="A24" s="589" t="s">
        <v>638</v>
      </c>
      <c r="B24" s="590" t="s">
        <v>639</v>
      </c>
      <c r="C24" s="885">
        <v>435340000000</v>
      </c>
      <c r="D24" s="885">
        <v>73245088550.819931</v>
      </c>
      <c r="E24" s="880">
        <v>0.16824800971842682</v>
      </c>
      <c r="F24" s="208"/>
    </row>
    <row r="25" spans="1:16" ht="12.75" customHeight="1">
      <c r="A25" s="583"/>
      <c r="B25" s="584" t="s">
        <v>627</v>
      </c>
      <c r="C25" s="885"/>
      <c r="D25" s="885"/>
      <c r="E25" s="880"/>
      <c r="F25" s="208"/>
    </row>
    <row r="26" spans="1:16" ht="17.100000000000001" customHeight="1">
      <c r="A26" s="583"/>
      <c r="B26" s="212" t="s">
        <v>640</v>
      </c>
      <c r="C26" s="887">
        <v>27600000000</v>
      </c>
      <c r="D26" s="887">
        <v>4542075831.9799995</v>
      </c>
      <c r="E26" s="881">
        <v>0.16456796492681158</v>
      </c>
      <c r="F26" s="208"/>
    </row>
    <row r="27" spans="1:16" ht="17.100000000000001" customHeight="1">
      <c r="A27" s="583"/>
      <c r="B27" s="212" t="s">
        <v>641</v>
      </c>
      <c r="C27" s="887">
        <v>21327700000</v>
      </c>
      <c r="D27" s="887">
        <v>5739182921.4699993</v>
      </c>
      <c r="E27" s="881">
        <v>0.26909525741031615</v>
      </c>
      <c r="F27" s="208"/>
    </row>
    <row r="28" spans="1:16" ht="17.100000000000001" customHeight="1">
      <c r="A28" s="583"/>
      <c r="B28" s="591" t="s">
        <v>642</v>
      </c>
      <c r="C28" s="887">
        <v>17627638000</v>
      </c>
      <c r="D28" s="887">
        <v>2805766059.5500002</v>
      </c>
      <c r="E28" s="881">
        <v>0.15916857718260383</v>
      </c>
      <c r="F28" s="208"/>
    </row>
    <row r="29" spans="1:16" ht="17.100000000000001" customHeight="1">
      <c r="A29" s="583"/>
      <c r="B29" s="592" t="s">
        <v>643</v>
      </c>
      <c r="C29" s="887">
        <v>33522023000</v>
      </c>
      <c r="D29" s="887">
        <v>5653579408.0600004</v>
      </c>
      <c r="E29" s="881">
        <v>0.16865269163677862</v>
      </c>
      <c r="F29" s="208"/>
    </row>
    <row r="30" spans="1:16" ht="17.100000000000001" customHeight="1">
      <c r="A30" s="593"/>
      <c r="B30" s="594" t="s">
        <v>644</v>
      </c>
      <c r="C30" s="888">
        <v>66697399999.999992</v>
      </c>
      <c r="D30" s="888">
        <v>17872978274</v>
      </c>
      <c r="E30" s="882">
        <v>0.26797113941472983</v>
      </c>
    </row>
    <row r="31" spans="1:16">
      <c r="C31" s="889"/>
      <c r="D31" s="889"/>
    </row>
    <row r="34" spans="1:6">
      <c r="A34" s="43"/>
      <c r="B34" s="43"/>
      <c r="C34" s="43"/>
      <c r="D34" s="43"/>
      <c r="E34" s="43"/>
      <c r="F34" s="595"/>
    </row>
    <row r="35" spans="1:6">
      <c r="A35" s="43"/>
      <c r="B35" s="43"/>
      <c r="C35" s="43"/>
      <c r="D35" s="43"/>
      <c r="E35" s="43"/>
      <c r="F35" s="595"/>
    </row>
  </sheetData>
  <mergeCells count="4">
    <mergeCell ref="A2:E2"/>
    <mergeCell ref="A3:E3"/>
    <mergeCell ref="D6:D8"/>
    <mergeCell ref="C6:C8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55" fitToHeight="0" orientation="landscape" useFirstPageNumber="1" r:id="rId1"/>
  <headerFooter alignWithMargins="0">
    <oddHeader>&amp;C&amp;12- &amp;P -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5"/>
  <dimension ref="A1:J43"/>
  <sheetViews>
    <sheetView showGridLines="0" topLeftCell="A5" zoomScale="85" zoomScaleNormal="85" workbookViewId="0">
      <selection activeCell="E5" sqref="E5"/>
    </sheetView>
  </sheetViews>
  <sheetFormatPr defaultColWidth="11.42578125" defaultRowHeight="15"/>
  <cols>
    <col min="1" max="1" width="17.5703125" style="252" customWidth="1"/>
    <col min="2" max="2" width="70.42578125" style="252" customWidth="1"/>
    <col min="3" max="3" width="16.28515625" style="252" customWidth="1"/>
    <col min="4" max="4" width="35.28515625" style="252" customWidth="1"/>
    <col min="5" max="5" width="16.5703125" style="252" customWidth="1"/>
    <col min="6" max="253" width="12.5703125" style="252" customWidth="1"/>
    <col min="254" max="256" width="11.42578125" style="252"/>
    <col min="257" max="257" width="17.5703125" style="252" customWidth="1"/>
    <col min="258" max="258" width="70.42578125" style="252" customWidth="1"/>
    <col min="259" max="259" width="16.28515625" style="252" customWidth="1"/>
    <col min="260" max="260" width="35.28515625" style="252" customWidth="1"/>
    <col min="261" max="261" width="16.5703125" style="252" customWidth="1"/>
    <col min="262" max="509" width="12.5703125" style="252" customWidth="1"/>
    <col min="510" max="512" width="11.42578125" style="252"/>
    <col min="513" max="513" width="17.5703125" style="252" customWidth="1"/>
    <col min="514" max="514" width="70.42578125" style="252" customWidth="1"/>
    <col min="515" max="515" width="16.28515625" style="252" customWidth="1"/>
    <col min="516" max="516" width="35.28515625" style="252" customWidth="1"/>
    <col min="517" max="517" width="16.5703125" style="252" customWidth="1"/>
    <col min="518" max="765" width="12.5703125" style="252" customWidth="1"/>
    <col min="766" max="768" width="11.42578125" style="252"/>
    <col min="769" max="769" width="17.5703125" style="252" customWidth="1"/>
    <col min="770" max="770" width="70.42578125" style="252" customWidth="1"/>
    <col min="771" max="771" width="16.28515625" style="252" customWidth="1"/>
    <col min="772" max="772" width="35.28515625" style="252" customWidth="1"/>
    <col min="773" max="773" width="16.5703125" style="252" customWidth="1"/>
    <col min="774" max="1021" width="12.5703125" style="252" customWidth="1"/>
    <col min="1022" max="1024" width="11.42578125" style="252"/>
    <col min="1025" max="1025" width="17.5703125" style="252" customWidth="1"/>
    <col min="1026" max="1026" width="70.42578125" style="252" customWidth="1"/>
    <col min="1027" max="1027" width="16.28515625" style="252" customWidth="1"/>
    <col min="1028" max="1028" width="35.28515625" style="252" customWidth="1"/>
    <col min="1029" max="1029" width="16.5703125" style="252" customWidth="1"/>
    <col min="1030" max="1277" width="12.5703125" style="252" customWidth="1"/>
    <col min="1278" max="1280" width="11.42578125" style="252"/>
    <col min="1281" max="1281" width="17.5703125" style="252" customWidth="1"/>
    <col min="1282" max="1282" width="70.42578125" style="252" customWidth="1"/>
    <col min="1283" max="1283" width="16.28515625" style="252" customWidth="1"/>
    <col min="1284" max="1284" width="35.28515625" style="252" customWidth="1"/>
    <col min="1285" max="1285" width="16.5703125" style="252" customWidth="1"/>
    <col min="1286" max="1533" width="12.5703125" style="252" customWidth="1"/>
    <col min="1534" max="1536" width="11.42578125" style="252"/>
    <col min="1537" max="1537" width="17.5703125" style="252" customWidth="1"/>
    <col min="1538" max="1538" width="70.42578125" style="252" customWidth="1"/>
    <col min="1539" max="1539" width="16.28515625" style="252" customWidth="1"/>
    <col min="1540" max="1540" width="35.28515625" style="252" customWidth="1"/>
    <col min="1541" max="1541" width="16.5703125" style="252" customWidth="1"/>
    <col min="1542" max="1789" width="12.5703125" style="252" customWidth="1"/>
    <col min="1790" max="1792" width="11.42578125" style="252"/>
    <col min="1793" max="1793" width="17.5703125" style="252" customWidth="1"/>
    <col min="1794" max="1794" width="70.42578125" style="252" customWidth="1"/>
    <col min="1795" max="1795" width="16.28515625" style="252" customWidth="1"/>
    <col min="1796" max="1796" width="35.28515625" style="252" customWidth="1"/>
    <col min="1797" max="1797" width="16.5703125" style="252" customWidth="1"/>
    <col min="1798" max="2045" width="12.5703125" style="252" customWidth="1"/>
    <col min="2046" max="2048" width="11.42578125" style="252"/>
    <col min="2049" max="2049" width="17.5703125" style="252" customWidth="1"/>
    <col min="2050" max="2050" width="70.42578125" style="252" customWidth="1"/>
    <col min="2051" max="2051" width="16.28515625" style="252" customWidth="1"/>
    <col min="2052" max="2052" width="35.28515625" style="252" customWidth="1"/>
    <col min="2053" max="2053" width="16.5703125" style="252" customWidth="1"/>
    <col min="2054" max="2301" width="12.5703125" style="252" customWidth="1"/>
    <col min="2302" max="2304" width="11.42578125" style="252"/>
    <col min="2305" max="2305" width="17.5703125" style="252" customWidth="1"/>
    <col min="2306" max="2306" width="70.42578125" style="252" customWidth="1"/>
    <col min="2307" max="2307" width="16.28515625" style="252" customWidth="1"/>
    <col min="2308" max="2308" width="35.28515625" style="252" customWidth="1"/>
    <col min="2309" max="2309" width="16.5703125" style="252" customWidth="1"/>
    <col min="2310" max="2557" width="12.5703125" style="252" customWidth="1"/>
    <col min="2558" max="2560" width="11.42578125" style="252"/>
    <col min="2561" max="2561" width="17.5703125" style="252" customWidth="1"/>
    <col min="2562" max="2562" width="70.42578125" style="252" customWidth="1"/>
    <col min="2563" max="2563" width="16.28515625" style="252" customWidth="1"/>
    <col min="2564" max="2564" width="35.28515625" style="252" customWidth="1"/>
    <col min="2565" max="2565" width="16.5703125" style="252" customWidth="1"/>
    <col min="2566" max="2813" width="12.5703125" style="252" customWidth="1"/>
    <col min="2814" max="2816" width="11.42578125" style="252"/>
    <col min="2817" max="2817" width="17.5703125" style="252" customWidth="1"/>
    <col min="2818" max="2818" width="70.42578125" style="252" customWidth="1"/>
    <col min="2819" max="2819" width="16.28515625" style="252" customWidth="1"/>
    <col min="2820" max="2820" width="35.28515625" style="252" customWidth="1"/>
    <col min="2821" max="2821" width="16.5703125" style="252" customWidth="1"/>
    <col min="2822" max="3069" width="12.5703125" style="252" customWidth="1"/>
    <col min="3070" max="3072" width="11.42578125" style="252"/>
    <col min="3073" max="3073" width="17.5703125" style="252" customWidth="1"/>
    <col min="3074" max="3074" width="70.42578125" style="252" customWidth="1"/>
    <col min="3075" max="3075" width="16.28515625" style="252" customWidth="1"/>
    <col min="3076" max="3076" width="35.28515625" style="252" customWidth="1"/>
    <col min="3077" max="3077" width="16.5703125" style="252" customWidth="1"/>
    <col min="3078" max="3325" width="12.5703125" style="252" customWidth="1"/>
    <col min="3326" max="3328" width="11.42578125" style="252"/>
    <col min="3329" max="3329" width="17.5703125" style="252" customWidth="1"/>
    <col min="3330" max="3330" width="70.42578125" style="252" customWidth="1"/>
    <col min="3331" max="3331" width="16.28515625" style="252" customWidth="1"/>
    <col min="3332" max="3332" width="35.28515625" style="252" customWidth="1"/>
    <col min="3333" max="3333" width="16.5703125" style="252" customWidth="1"/>
    <col min="3334" max="3581" width="12.5703125" style="252" customWidth="1"/>
    <col min="3582" max="3584" width="11.42578125" style="252"/>
    <col min="3585" max="3585" width="17.5703125" style="252" customWidth="1"/>
    <col min="3586" max="3586" width="70.42578125" style="252" customWidth="1"/>
    <col min="3587" max="3587" width="16.28515625" style="252" customWidth="1"/>
    <col min="3588" max="3588" width="35.28515625" style="252" customWidth="1"/>
    <col min="3589" max="3589" width="16.5703125" style="252" customWidth="1"/>
    <col min="3590" max="3837" width="12.5703125" style="252" customWidth="1"/>
    <col min="3838" max="3840" width="11.42578125" style="252"/>
    <col min="3841" max="3841" width="17.5703125" style="252" customWidth="1"/>
    <col min="3842" max="3842" width="70.42578125" style="252" customWidth="1"/>
    <col min="3843" max="3843" width="16.28515625" style="252" customWidth="1"/>
    <col min="3844" max="3844" width="35.28515625" style="252" customWidth="1"/>
    <col min="3845" max="3845" width="16.5703125" style="252" customWidth="1"/>
    <col min="3846" max="4093" width="12.5703125" style="252" customWidth="1"/>
    <col min="4094" max="4096" width="11.42578125" style="252"/>
    <col min="4097" max="4097" width="17.5703125" style="252" customWidth="1"/>
    <col min="4098" max="4098" width="70.42578125" style="252" customWidth="1"/>
    <col min="4099" max="4099" width="16.28515625" style="252" customWidth="1"/>
    <col min="4100" max="4100" width="35.28515625" style="252" customWidth="1"/>
    <col min="4101" max="4101" width="16.5703125" style="252" customWidth="1"/>
    <col min="4102" max="4349" width="12.5703125" style="252" customWidth="1"/>
    <col min="4350" max="4352" width="11.42578125" style="252"/>
    <col min="4353" max="4353" width="17.5703125" style="252" customWidth="1"/>
    <col min="4354" max="4354" width="70.42578125" style="252" customWidth="1"/>
    <col min="4355" max="4355" width="16.28515625" style="252" customWidth="1"/>
    <col min="4356" max="4356" width="35.28515625" style="252" customWidth="1"/>
    <col min="4357" max="4357" width="16.5703125" style="252" customWidth="1"/>
    <col min="4358" max="4605" width="12.5703125" style="252" customWidth="1"/>
    <col min="4606" max="4608" width="11.42578125" style="252"/>
    <col min="4609" max="4609" width="17.5703125" style="252" customWidth="1"/>
    <col min="4610" max="4610" width="70.42578125" style="252" customWidth="1"/>
    <col min="4611" max="4611" width="16.28515625" style="252" customWidth="1"/>
    <col min="4612" max="4612" width="35.28515625" style="252" customWidth="1"/>
    <col min="4613" max="4613" width="16.5703125" style="252" customWidth="1"/>
    <col min="4614" max="4861" width="12.5703125" style="252" customWidth="1"/>
    <col min="4862" max="4864" width="11.42578125" style="252"/>
    <col min="4865" max="4865" width="17.5703125" style="252" customWidth="1"/>
    <col min="4866" max="4866" width="70.42578125" style="252" customWidth="1"/>
    <col min="4867" max="4867" width="16.28515625" style="252" customWidth="1"/>
    <col min="4868" max="4868" width="35.28515625" style="252" customWidth="1"/>
    <col min="4869" max="4869" width="16.5703125" style="252" customWidth="1"/>
    <col min="4870" max="5117" width="12.5703125" style="252" customWidth="1"/>
    <col min="5118" max="5120" width="11.42578125" style="252"/>
    <col min="5121" max="5121" width="17.5703125" style="252" customWidth="1"/>
    <col min="5122" max="5122" width="70.42578125" style="252" customWidth="1"/>
    <col min="5123" max="5123" width="16.28515625" style="252" customWidth="1"/>
    <col min="5124" max="5124" width="35.28515625" style="252" customWidth="1"/>
    <col min="5125" max="5125" width="16.5703125" style="252" customWidth="1"/>
    <col min="5126" max="5373" width="12.5703125" style="252" customWidth="1"/>
    <col min="5374" max="5376" width="11.42578125" style="252"/>
    <col min="5377" max="5377" width="17.5703125" style="252" customWidth="1"/>
    <col min="5378" max="5378" width="70.42578125" style="252" customWidth="1"/>
    <col min="5379" max="5379" width="16.28515625" style="252" customWidth="1"/>
    <col min="5380" max="5380" width="35.28515625" style="252" customWidth="1"/>
    <col min="5381" max="5381" width="16.5703125" style="252" customWidth="1"/>
    <col min="5382" max="5629" width="12.5703125" style="252" customWidth="1"/>
    <col min="5630" max="5632" width="11.42578125" style="252"/>
    <col min="5633" max="5633" width="17.5703125" style="252" customWidth="1"/>
    <col min="5634" max="5634" width="70.42578125" style="252" customWidth="1"/>
    <col min="5635" max="5635" width="16.28515625" style="252" customWidth="1"/>
    <col min="5636" max="5636" width="35.28515625" style="252" customWidth="1"/>
    <col min="5637" max="5637" width="16.5703125" style="252" customWidth="1"/>
    <col min="5638" max="5885" width="12.5703125" style="252" customWidth="1"/>
    <col min="5886" max="5888" width="11.42578125" style="252"/>
    <col min="5889" max="5889" width="17.5703125" style="252" customWidth="1"/>
    <col min="5890" max="5890" width="70.42578125" style="252" customWidth="1"/>
    <col min="5891" max="5891" width="16.28515625" style="252" customWidth="1"/>
    <col min="5892" max="5892" width="35.28515625" style="252" customWidth="1"/>
    <col min="5893" max="5893" width="16.5703125" style="252" customWidth="1"/>
    <col min="5894" max="6141" width="12.5703125" style="252" customWidth="1"/>
    <col min="6142" max="6144" width="11.42578125" style="252"/>
    <col min="6145" max="6145" width="17.5703125" style="252" customWidth="1"/>
    <col min="6146" max="6146" width="70.42578125" style="252" customWidth="1"/>
    <col min="6147" max="6147" width="16.28515625" style="252" customWidth="1"/>
    <col min="6148" max="6148" width="35.28515625" style="252" customWidth="1"/>
    <col min="6149" max="6149" width="16.5703125" style="252" customWidth="1"/>
    <col min="6150" max="6397" width="12.5703125" style="252" customWidth="1"/>
    <col min="6398" max="6400" width="11.42578125" style="252"/>
    <col min="6401" max="6401" width="17.5703125" style="252" customWidth="1"/>
    <col min="6402" max="6402" width="70.42578125" style="252" customWidth="1"/>
    <col min="6403" max="6403" width="16.28515625" style="252" customWidth="1"/>
    <col min="6404" max="6404" width="35.28515625" style="252" customWidth="1"/>
    <col min="6405" max="6405" width="16.5703125" style="252" customWidth="1"/>
    <col min="6406" max="6653" width="12.5703125" style="252" customWidth="1"/>
    <col min="6654" max="6656" width="11.42578125" style="252"/>
    <col min="6657" max="6657" width="17.5703125" style="252" customWidth="1"/>
    <col min="6658" max="6658" width="70.42578125" style="252" customWidth="1"/>
    <col min="6659" max="6659" width="16.28515625" style="252" customWidth="1"/>
    <col min="6660" max="6660" width="35.28515625" style="252" customWidth="1"/>
    <col min="6661" max="6661" width="16.5703125" style="252" customWidth="1"/>
    <col min="6662" max="6909" width="12.5703125" style="252" customWidth="1"/>
    <col min="6910" max="6912" width="11.42578125" style="252"/>
    <col min="6913" max="6913" width="17.5703125" style="252" customWidth="1"/>
    <col min="6914" max="6914" width="70.42578125" style="252" customWidth="1"/>
    <col min="6915" max="6915" width="16.28515625" style="252" customWidth="1"/>
    <col min="6916" max="6916" width="35.28515625" style="252" customWidth="1"/>
    <col min="6917" max="6917" width="16.5703125" style="252" customWidth="1"/>
    <col min="6918" max="7165" width="12.5703125" style="252" customWidth="1"/>
    <col min="7166" max="7168" width="11.42578125" style="252"/>
    <col min="7169" max="7169" width="17.5703125" style="252" customWidth="1"/>
    <col min="7170" max="7170" width="70.42578125" style="252" customWidth="1"/>
    <col min="7171" max="7171" width="16.28515625" style="252" customWidth="1"/>
    <col min="7172" max="7172" width="35.28515625" style="252" customWidth="1"/>
    <col min="7173" max="7173" width="16.5703125" style="252" customWidth="1"/>
    <col min="7174" max="7421" width="12.5703125" style="252" customWidth="1"/>
    <col min="7422" max="7424" width="11.42578125" style="252"/>
    <col min="7425" max="7425" width="17.5703125" style="252" customWidth="1"/>
    <col min="7426" max="7426" width="70.42578125" style="252" customWidth="1"/>
    <col min="7427" max="7427" width="16.28515625" style="252" customWidth="1"/>
    <col min="7428" max="7428" width="35.28515625" style="252" customWidth="1"/>
    <col min="7429" max="7429" width="16.5703125" style="252" customWidth="1"/>
    <col min="7430" max="7677" width="12.5703125" style="252" customWidth="1"/>
    <col min="7678" max="7680" width="11.42578125" style="252"/>
    <col min="7681" max="7681" width="17.5703125" style="252" customWidth="1"/>
    <col min="7682" max="7682" width="70.42578125" style="252" customWidth="1"/>
    <col min="7683" max="7683" width="16.28515625" style="252" customWidth="1"/>
    <col min="7684" max="7684" width="35.28515625" style="252" customWidth="1"/>
    <col min="7685" max="7685" width="16.5703125" style="252" customWidth="1"/>
    <col min="7686" max="7933" width="12.5703125" style="252" customWidth="1"/>
    <col min="7934" max="7936" width="11.42578125" style="252"/>
    <col min="7937" max="7937" width="17.5703125" style="252" customWidth="1"/>
    <col min="7938" max="7938" width="70.42578125" style="252" customWidth="1"/>
    <col min="7939" max="7939" width="16.28515625" style="252" customWidth="1"/>
    <col min="7940" max="7940" width="35.28515625" style="252" customWidth="1"/>
    <col min="7941" max="7941" width="16.5703125" style="252" customWidth="1"/>
    <col min="7942" max="8189" width="12.5703125" style="252" customWidth="1"/>
    <col min="8190" max="8192" width="11.42578125" style="252"/>
    <col min="8193" max="8193" width="17.5703125" style="252" customWidth="1"/>
    <col min="8194" max="8194" width="70.42578125" style="252" customWidth="1"/>
    <col min="8195" max="8195" width="16.28515625" style="252" customWidth="1"/>
    <col min="8196" max="8196" width="35.28515625" style="252" customWidth="1"/>
    <col min="8197" max="8197" width="16.5703125" style="252" customWidth="1"/>
    <col min="8198" max="8445" width="12.5703125" style="252" customWidth="1"/>
    <col min="8446" max="8448" width="11.42578125" style="252"/>
    <col min="8449" max="8449" width="17.5703125" style="252" customWidth="1"/>
    <col min="8450" max="8450" width="70.42578125" style="252" customWidth="1"/>
    <col min="8451" max="8451" width="16.28515625" style="252" customWidth="1"/>
    <col min="8452" max="8452" width="35.28515625" style="252" customWidth="1"/>
    <col min="8453" max="8453" width="16.5703125" style="252" customWidth="1"/>
    <col min="8454" max="8701" width="12.5703125" style="252" customWidth="1"/>
    <col min="8702" max="8704" width="11.42578125" style="252"/>
    <col min="8705" max="8705" width="17.5703125" style="252" customWidth="1"/>
    <col min="8706" max="8706" width="70.42578125" style="252" customWidth="1"/>
    <col min="8707" max="8707" width="16.28515625" style="252" customWidth="1"/>
    <col min="8708" max="8708" width="35.28515625" style="252" customWidth="1"/>
    <col min="8709" max="8709" width="16.5703125" style="252" customWidth="1"/>
    <col min="8710" max="8957" width="12.5703125" style="252" customWidth="1"/>
    <col min="8958" max="8960" width="11.42578125" style="252"/>
    <col min="8961" max="8961" width="17.5703125" style="252" customWidth="1"/>
    <col min="8962" max="8962" width="70.42578125" style="252" customWidth="1"/>
    <col min="8963" max="8963" width="16.28515625" style="252" customWidth="1"/>
    <col min="8964" max="8964" width="35.28515625" style="252" customWidth="1"/>
    <col min="8965" max="8965" width="16.5703125" style="252" customWidth="1"/>
    <col min="8966" max="9213" width="12.5703125" style="252" customWidth="1"/>
    <col min="9214" max="9216" width="11.42578125" style="252"/>
    <col min="9217" max="9217" width="17.5703125" style="252" customWidth="1"/>
    <col min="9218" max="9218" width="70.42578125" style="252" customWidth="1"/>
    <col min="9219" max="9219" width="16.28515625" style="252" customWidth="1"/>
    <col min="9220" max="9220" width="35.28515625" style="252" customWidth="1"/>
    <col min="9221" max="9221" width="16.5703125" style="252" customWidth="1"/>
    <col min="9222" max="9469" width="12.5703125" style="252" customWidth="1"/>
    <col min="9470" max="9472" width="11.42578125" style="252"/>
    <col min="9473" max="9473" width="17.5703125" style="252" customWidth="1"/>
    <col min="9474" max="9474" width="70.42578125" style="252" customWidth="1"/>
    <col min="9475" max="9475" width="16.28515625" style="252" customWidth="1"/>
    <col min="9476" max="9476" width="35.28515625" style="252" customWidth="1"/>
    <col min="9477" max="9477" width="16.5703125" style="252" customWidth="1"/>
    <col min="9478" max="9725" width="12.5703125" style="252" customWidth="1"/>
    <col min="9726" max="9728" width="11.42578125" style="252"/>
    <col min="9729" max="9729" width="17.5703125" style="252" customWidth="1"/>
    <col min="9730" max="9730" width="70.42578125" style="252" customWidth="1"/>
    <col min="9731" max="9731" width="16.28515625" style="252" customWidth="1"/>
    <col min="9732" max="9732" width="35.28515625" style="252" customWidth="1"/>
    <col min="9733" max="9733" width="16.5703125" style="252" customWidth="1"/>
    <col min="9734" max="9981" width="12.5703125" style="252" customWidth="1"/>
    <col min="9982" max="9984" width="11.42578125" style="252"/>
    <col min="9985" max="9985" width="17.5703125" style="252" customWidth="1"/>
    <col min="9986" max="9986" width="70.42578125" style="252" customWidth="1"/>
    <col min="9987" max="9987" width="16.28515625" style="252" customWidth="1"/>
    <col min="9988" max="9988" width="35.28515625" style="252" customWidth="1"/>
    <col min="9989" max="9989" width="16.5703125" style="252" customWidth="1"/>
    <col min="9990" max="10237" width="12.5703125" style="252" customWidth="1"/>
    <col min="10238" max="10240" width="11.42578125" style="252"/>
    <col min="10241" max="10241" width="17.5703125" style="252" customWidth="1"/>
    <col min="10242" max="10242" width="70.42578125" style="252" customWidth="1"/>
    <col min="10243" max="10243" width="16.28515625" style="252" customWidth="1"/>
    <col min="10244" max="10244" width="35.28515625" style="252" customWidth="1"/>
    <col min="10245" max="10245" width="16.5703125" style="252" customWidth="1"/>
    <col min="10246" max="10493" width="12.5703125" style="252" customWidth="1"/>
    <col min="10494" max="10496" width="11.42578125" style="252"/>
    <col min="10497" max="10497" width="17.5703125" style="252" customWidth="1"/>
    <col min="10498" max="10498" width="70.42578125" style="252" customWidth="1"/>
    <col min="10499" max="10499" width="16.28515625" style="252" customWidth="1"/>
    <col min="10500" max="10500" width="35.28515625" style="252" customWidth="1"/>
    <col min="10501" max="10501" width="16.5703125" style="252" customWidth="1"/>
    <col min="10502" max="10749" width="12.5703125" style="252" customWidth="1"/>
    <col min="10750" max="10752" width="11.42578125" style="252"/>
    <col min="10753" max="10753" width="17.5703125" style="252" customWidth="1"/>
    <col min="10754" max="10754" width="70.42578125" style="252" customWidth="1"/>
    <col min="10755" max="10755" width="16.28515625" style="252" customWidth="1"/>
    <col min="10756" max="10756" width="35.28515625" style="252" customWidth="1"/>
    <col min="10757" max="10757" width="16.5703125" style="252" customWidth="1"/>
    <col min="10758" max="11005" width="12.5703125" style="252" customWidth="1"/>
    <col min="11006" max="11008" width="11.42578125" style="252"/>
    <col min="11009" max="11009" width="17.5703125" style="252" customWidth="1"/>
    <col min="11010" max="11010" width="70.42578125" style="252" customWidth="1"/>
    <col min="11011" max="11011" width="16.28515625" style="252" customWidth="1"/>
    <col min="11012" max="11012" width="35.28515625" style="252" customWidth="1"/>
    <col min="11013" max="11013" width="16.5703125" style="252" customWidth="1"/>
    <col min="11014" max="11261" width="12.5703125" style="252" customWidth="1"/>
    <col min="11262" max="11264" width="11.42578125" style="252"/>
    <col min="11265" max="11265" width="17.5703125" style="252" customWidth="1"/>
    <col min="11266" max="11266" width="70.42578125" style="252" customWidth="1"/>
    <col min="11267" max="11267" width="16.28515625" style="252" customWidth="1"/>
    <col min="11268" max="11268" width="35.28515625" style="252" customWidth="1"/>
    <col min="11269" max="11269" width="16.5703125" style="252" customWidth="1"/>
    <col min="11270" max="11517" width="12.5703125" style="252" customWidth="1"/>
    <col min="11518" max="11520" width="11.42578125" style="252"/>
    <col min="11521" max="11521" width="17.5703125" style="252" customWidth="1"/>
    <col min="11522" max="11522" width="70.42578125" style="252" customWidth="1"/>
    <col min="11523" max="11523" width="16.28515625" style="252" customWidth="1"/>
    <col min="11524" max="11524" width="35.28515625" style="252" customWidth="1"/>
    <col min="11525" max="11525" width="16.5703125" style="252" customWidth="1"/>
    <col min="11526" max="11773" width="12.5703125" style="252" customWidth="1"/>
    <col min="11774" max="11776" width="11.42578125" style="252"/>
    <col min="11777" max="11777" width="17.5703125" style="252" customWidth="1"/>
    <col min="11778" max="11778" width="70.42578125" style="252" customWidth="1"/>
    <col min="11779" max="11779" width="16.28515625" style="252" customWidth="1"/>
    <col min="11780" max="11780" width="35.28515625" style="252" customWidth="1"/>
    <col min="11781" max="11781" width="16.5703125" style="252" customWidth="1"/>
    <col min="11782" max="12029" width="12.5703125" style="252" customWidth="1"/>
    <col min="12030" max="12032" width="11.42578125" style="252"/>
    <col min="12033" max="12033" width="17.5703125" style="252" customWidth="1"/>
    <col min="12034" max="12034" width="70.42578125" style="252" customWidth="1"/>
    <col min="12035" max="12035" width="16.28515625" style="252" customWidth="1"/>
    <col min="12036" max="12036" width="35.28515625" style="252" customWidth="1"/>
    <col min="12037" max="12037" width="16.5703125" style="252" customWidth="1"/>
    <col min="12038" max="12285" width="12.5703125" style="252" customWidth="1"/>
    <col min="12286" max="12288" width="11.42578125" style="252"/>
    <col min="12289" max="12289" width="17.5703125" style="252" customWidth="1"/>
    <col min="12290" max="12290" width="70.42578125" style="252" customWidth="1"/>
    <col min="12291" max="12291" width="16.28515625" style="252" customWidth="1"/>
    <col min="12292" max="12292" width="35.28515625" style="252" customWidth="1"/>
    <col min="12293" max="12293" width="16.5703125" style="252" customWidth="1"/>
    <col min="12294" max="12541" width="12.5703125" style="252" customWidth="1"/>
    <col min="12542" max="12544" width="11.42578125" style="252"/>
    <col min="12545" max="12545" width="17.5703125" style="252" customWidth="1"/>
    <col min="12546" max="12546" width="70.42578125" style="252" customWidth="1"/>
    <col min="12547" max="12547" width="16.28515625" style="252" customWidth="1"/>
    <col min="12548" max="12548" width="35.28515625" style="252" customWidth="1"/>
    <col min="12549" max="12549" width="16.5703125" style="252" customWidth="1"/>
    <col min="12550" max="12797" width="12.5703125" style="252" customWidth="1"/>
    <col min="12798" max="12800" width="11.42578125" style="252"/>
    <col min="12801" max="12801" width="17.5703125" style="252" customWidth="1"/>
    <col min="12802" max="12802" width="70.42578125" style="252" customWidth="1"/>
    <col min="12803" max="12803" width="16.28515625" style="252" customWidth="1"/>
    <col min="12804" max="12804" width="35.28515625" style="252" customWidth="1"/>
    <col min="12805" max="12805" width="16.5703125" style="252" customWidth="1"/>
    <col min="12806" max="13053" width="12.5703125" style="252" customWidth="1"/>
    <col min="13054" max="13056" width="11.42578125" style="252"/>
    <col min="13057" max="13057" width="17.5703125" style="252" customWidth="1"/>
    <col min="13058" max="13058" width="70.42578125" style="252" customWidth="1"/>
    <col min="13059" max="13059" width="16.28515625" style="252" customWidth="1"/>
    <col min="13060" max="13060" width="35.28515625" style="252" customWidth="1"/>
    <col min="13061" max="13061" width="16.5703125" style="252" customWidth="1"/>
    <col min="13062" max="13309" width="12.5703125" style="252" customWidth="1"/>
    <col min="13310" max="13312" width="11.42578125" style="252"/>
    <col min="13313" max="13313" width="17.5703125" style="252" customWidth="1"/>
    <col min="13314" max="13314" width="70.42578125" style="252" customWidth="1"/>
    <col min="13315" max="13315" width="16.28515625" style="252" customWidth="1"/>
    <col min="13316" max="13316" width="35.28515625" style="252" customWidth="1"/>
    <col min="13317" max="13317" width="16.5703125" style="252" customWidth="1"/>
    <col min="13318" max="13565" width="12.5703125" style="252" customWidth="1"/>
    <col min="13566" max="13568" width="11.42578125" style="252"/>
    <col min="13569" max="13569" width="17.5703125" style="252" customWidth="1"/>
    <col min="13570" max="13570" width="70.42578125" style="252" customWidth="1"/>
    <col min="13571" max="13571" width="16.28515625" style="252" customWidth="1"/>
    <col min="13572" max="13572" width="35.28515625" style="252" customWidth="1"/>
    <col min="13573" max="13573" width="16.5703125" style="252" customWidth="1"/>
    <col min="13574" max="13821" width="12.5703125" style="252" customWidth="1"/>
    <col min="13822" max="13824" width="11.42578125" style="252"/>
    <col min="13825" max="13825" width="17.5703125" style="252" customWidth="1"/>
    <col min="13826" max="13826" width="70.42578125" style="252" customWidth="1"/>
    <col min="13827" max="13827" width="16.28515625" style="252" customWidth="1"/>
    <col min="13828" max="13828" width="35.28515625" style="252" customWidth="1"/>
    <col min="13829" max="13829" width="16.5703125" style="252" customWidth="1"/>
    <col min="13830" max="14077" width="12.5703125" style="252" customWidth="1"/>
    <col min="14078" max="14080" width="11.42578125" style="252"/>
    <col min="14081" max="14081" width="17.5703125" style="252" customWidth="1"/>
    <col min="14082" max="14082" width="70.42578125" style="252" customWidth="1"/>
    <col min="14083" max="14083" width="16.28515625" style="252" customWidth="1"/>
    <col min="14084" max="14084" width="35.28515625" style="252" customWidth="1"/>
    <col min="14085" max="14085" width="16.5703125" style="252" customWidth="1"/>
    <col min="14086" max="14333" width="12.5703125" style="252" customWidth="1"/>
    <col min="14334" max="14336" width="11.42578125" style="252"/>
    <col min="14337" max="14337" width="17.5703125" style="252" customWidth="1"/>
    <col min="14338" max="14338" width="70.42578125" style="252" customWidth="1"/>
    <col min="14339" max="14339" width="16.28515625" style="252" customWidth="1"/>
    <col min="14340" max="14340" width="35.28515625" style="252" customWidth="1"/>
    <col min="14341" max="14341" width="16.5703125" style="252" customWidth="1"/>
    <col min="14342" max="14589" width="12.5703125" style="252" customWidth="1"/>
    <col min="14590" max="14592" width="11.42578125" style="252"/>
    <col min="14593" max="14593" width="17.5703125" style="252" customWidth="1"/>
    <col min="14594" max="14594" width="70.42578125" style="252" customWidth="1"/>
    <col min="14595" max="14595" width="16.28515625" style="252" customWidth="1"/>
    <col min="14596" max="14596" width="35.28515625" style="252" customWidth="1"/>
    <col min="14597" max="14597" width="16.5703125" style="252" customWidth="1"/>
    <col min="14598" max="14845" width="12.5703125" style="252" customWidth="1"/>
    <col min="14846" max="14848" width="11.42578125" style="252"/>
    <col min="14849" max="14849" width="17.5703125" style="252" customWidth="1"/>
    <col min="14850" max="14850" width="70.42578125" style="252" customWidth="1"/>
    <col min="14851" max="14851" width="16.28515625" style="252" customWidth="1"/>
    <col min="14852" max="14852" width="35.28515625" style="252" customWidth="1"/>
    <col min="14853" max="14853" width="16.5703125" style="252" customWidth="1"/>
    <col min="14854" max="15101" width="12.5703125" style="252" customWidth="1"/>
    <col min="15102" max="15104" width="11.42578125" style="252"/>
    <col min="15105" max="15105" width="17.5703125" style="252" customWidth="1"/>
    <col min="15106" max="15106" width="70.42578125" style="252" customWidth="1"/>
    <col min="15107" max="15107" width="16.28515625" style="252" customWidth="1"/>
    <col min="15108" max="15108" width="35.28515625" style="252" customWidth="1"/>
    <col min="15109" max="15109" width="16.5703125" style="252" customWidth="1"/>
    <col min="15110" max="15357" width="12.5703125" style="252" customWidth="1"/>
    <col min="15358" max="15360" width="11.42578125" style="252"/>
    <col min="15361" max="15361" width="17.5703125" style="252" customWidth="1"/>
    <col min="15362" max="15362" width="70.42578125" style="252" customWidth="1"/>
    <col min="15363" max="15363" width="16.28515625" style="252" customWidth="1"/>
    <col min="15364" max="15364" width="35.28515625" style="252" customWidth="1"/>
    <col min="15365" max="15365" width="16.5703125" style="252" customWidth="1"/>
    <col min="15366" max="15613" width="12.5703125" style="252" customWidth="1"/>
    <col min="15614" max="15616" width="11.42578125" style="252"/>
    <col min="15617" max="15617" width="17.5703125" style="252" customWidth="1"/>
    <col min="15618" max="15618" width="70.42578125" style="252" customWidth="1"/>
    <col min="15619" max="15619" width="16.28515625" style="252" customWidth="1"/>
    <col min="15620" max="15620" width="35.28515625" style="252" customWidth="1"/>
    <col min="15621" max="15621" width="16.5703125" style="252" customWidth="1"/>
    <col min="15622" max="15869" width="12.5703125" style="252" customWidth="1"/>
    <col min="15870" max="15872" width="11.42578125" style="252"/>
    <col min="15873" max="15873" width="17.5703125" style="252" customWidth="1"/>
    <col min="15874" max="15874" width="70.42578125" style="252" customWidth="1"/>
    <col min="15875" max="15875" width="16.28515625" style="252" customWidth="1"/>
    <col min="15876" max="15876" width="35.28515625" style="252" customWidth="1"/>
    <col min="15877" max="15877" width="16.5703125" style="252" customWidth="1"/>
    <col min="15878" max="16125" width="12.5703125" style="252" customWidth="1"/>
    <col min="16126" max="16128" width="11.42578125" style="252"/>
    <col min="16129" max="16129" width="17.5703125" style="252" customWidth="1"/>
    <col min="16130" max="16130" width="70.42578125" style="252" customWidth="1"/>
    <col min="16131" max="16131" width="16.28515625" style="252" customWidth="1"/>
    <col min="16132" max="16132" width="35.28515625" style="252" customWidth="1"/>
    <col min="16133" max="16133" width="16.5703125" style="252" customWidth="1"/>
    <col min="16134" max="16381" width="12.5703125" style="252" customWidth="1"/>
    <col min="16382" max="16384" width="11.42578125" style="252"/>
  </cols>
  <sheetData>
    <row r="1" spans="1:10" ht="15.75" customHeight="1">
      <c r="A1" s="249" t="s">
        <v>4</v>
      </c>
      <c r="B1" s="1540" t="s">
        <v>467</v>
      </c>
      <c r="C1" s="1540"/>
      <c r="D1" s="1540"/>
      <c r="E1" s="250"/>
      <c r="F1" s="251"/>
      <c r="G1" s="251"/>
      <c r="H1" s="251"/>
      <c r="I1" s="251"/>
      <c r="J1" s="251"/>
    </row>
    <row r="2" spans="1:10" ht="15.75" customHeight="1">
      <c r="A2" s="249"/>
      <c r="B2" s="250"/>
      <c r="C2" s="250"/>
      <c r="D2" s="250"/>
      <c r="E2" s="250"/>
      <c r="F2" s="251"/>
      <c r="G2" s="251"/>
      <c r="H2" s="251"/>
      <c r="I2" s="251"/>
      <c r="J2" s="251"/>
    </row>
    <row r="3" spans="1:10" ht="15.75" customHeight="1">
      <c r="A3" s="250" t="s">
        <v>4</v>
      </c>
      <c r="B3" s="253" t="s">
        <v>4</v>
      </c>
      <c r="C3" s="250"/>
      <c r="D3" s="250"/>
      <c r="E3" s="254" t="s">
        <v>468</v>
      </c>
      <c r="F3" s="250"/>
    </row>
    <row r="4" spans="1:10" ht="15.75" customHeight="1">
      <c r="E4" s="255" t="s">
        <v>124</v>
      </c>
    </row>
    <row r="5" spans="1:10" ht="15.75" customHeight="1">
      <c r="A5" s="256" t="s">
        <v>469</v>
      </c>
      <c r="B5" s="257" t="s">
        <v>470</v>
      </c>
      <c r="E5" s="915">
        <v>5</v>
      </c>
      <c r="F5" s="258"/>
    </row>
    <row r="6" spans="1:10" ht="15.75" customHeight="1">
      <c r="A6" s="256" t="s">
        <v>4</v>
      </c>
      <c r="B6" s="257" t="s">
        <v>4</v>
      </c>
      <c r="E6" s="916" t="s">
        <v>4</v>
      </c>
      <c r="F6" s="259"/>
    </row>
    <row r="7" spans="1:10" ht="15.75" customHeight="1">
      <c r="A7" s="256" t="s">
        <v>471</v>
      </c>
      <c r="B7" s="257" t="s">
        <v>732</v>
      </c>
      <c r="E7" s="915">
        <v>9</v>
      </c>
      <c r="F7" s="258"/>
    </row>
    <row r="8" spans="1:10" ht="15.75" customHeight="1">
      <c r="A8" s="260"/>
      <c r="B8" s="257" t="s">
        <v>4</v>
      </c>
      <c r="E8" s="917" t="s">
        <v>4</v>
      </c>
      <c r="F8" s="72"/>
    </row>
    <row r="9" spans="1:10" ht="15.75" customHeight="1">
      <c r="A9" s="256" t="s">
        <v>472</v>
      </c>
      <c r="B9" s="257" t="s">
        <v>473</v>
      </c>
      <c r="E9" s="915">
        <v>11</v>
      </c>
      <c r="F9" s="258"/>
    </row>
    <row r="10" spans="1:10" ht="15.75" customHeight="1">
      <c r="A10" s="260"/>
      <c r="E10" s="917"/>
      <c r="F10" s="72"/>
    </row>
    <row r="11" spans="1:10" ht="15.75" customHeight="1">
      <c r="A11" s="256" t="s">
        <v>474</v>
      </c>
      <c r="B11" s="257" t="s">
        <v>475</v>
      </c>
      <c r="E11" s="915">
        <v>13</v>
      </c>
      <c r="F11" s="258"/>
    </row>
    <row r="12" spans="1:10" ht="15.75" customHeight="1">
      <c r="A12" s="260"/>
      <c r="E12" s="917"/>
      <c r="F12" s="72"/>
    </row>
    <row r="13" spans="1:10" ht="15.75" customHeight="1">
      <c r="A13" s="256" t="s">
        <v>476</v>
      </c>
      <c r="B13" s="257" t="s">
        <v>477</v>
      </c>
      <c r="E13" s="915">
        <v>16</v>
      </c>
      <c r="F13" s="258"/>
    </row>
    <row r="14" spans="1:10" ht="15.75" customHeight="1">
      <c r="A14" s="260"/>
      <c r="E14" s="917"/>
      <c r="F14" s="72"/>
    </row>
    <row r="15" spans="1:10" ht="15.75" customHeight="1">
      <c r="A15" s="256" t="s">
        <v>478</v>
      </c>
      <c r="B15" s="257" t="s">
        <v>479</v>
      </c>
      <c r="E15" s="917">
        <v>18</v>
      </c>
      <c r="F15" s="72"/>
    </row>
    <row r="16" spans="1:10" ht="15.75" customHeight="1">
      <c r="A16" s="260"/>
      <c r="E16" s="917"/>
      <c r="F16" s="72"/>
    </row>
    <row r="17" spans="1:6" ht="15.75" customHeight="1">
      <c r="A17" s="256" t="s">
        <v>480</v>
      </c>
      <c r="B17" s="257" t="s">
        <v>481</v>
      </c>
      <c r="E17" s="915">
        <v>19</v>
      </c>
      <c r="F17" s="258"/>
    </row>
    <row r="18" spans="1:6" ht="15.75" customHeight="1">
      <c r="A18" s="260"/>
      <c r="E18" s="917"/>
      <c r="F18" s="72"/>
    </row>
    <row r="19" spans="1:6" ht="15.75" customHeight="1">
      <c r="A19" s="256" t="s">
        <v>482</v>
      </c>
      <c r="B19" s="257" t="s">
        <v>483</v>
      </c>
      <c r="E19" s="915">
        <v>25</v>
      </c>
      <c r="F19" s="258"/>
    </row>
    <row r="20" spans="1:6" ht="15.75" customHeight="1">
      <c r="A20" s="256"/>
      <c r="B20" s="257"/>
      <c r="E20" s="915"/>
      <c r="F20" s="258"/>
    </row>
    <row r="21" spans="1:6" ht="15.75" customHeight="1">
      <c r="A21" s="256" t="s">
        <v>484</v>
      </c>
      <c r="B21" s="257" t="s">
        <v>485</v>
      </c>
      <c r="E21" s="915">
        <v>39</v>
      </c>
      <c r="F21" s="258"/>
    </row>
    <row r="22" spans="1:6" ht="15.75" customHeight="1">
      <c r="A22" s="256"/>
      <c r="B22" s="257"/>
      <c r="E22" s="915"/>
      <c r="F22" s="258"/>
    </row>
    <row r="23" spans="1:6" ht="15.75" customHeight="1">
      <c r="A23" s="256" t="s">
        <v>486</v>
      </c>
      <c r="B23" s="257" t="s">
        <v>487</v>
      </c>
      <c r="E23" s="915">
        <v>43</v>
      </c>
      <c r="F23" s="258"/>
    </row>
    <row r="24" spans="1:6" ht="15.75" customHeight="1">
      <c r="B24" s="257"/>
      <c r="E24" s="917"/>
      <c r="F24" s="72"/>
    </row>
    <row r="25" spans="1:6" ht="15.75">
      <c r="A25" s="261" t="s">
        <v>488</v>
      </c>
      <c r="B25" s="262" t="s">
        <v>489</v>
      </c>
      <c r="C25" s="263"/>
      <c r="D25" s="263"/>
      <c r="E25" s="915">
        <v>46</v>
      </c>
      <c r="F25" s="264"/>
    </row>
    <row r="26" spans="1:6" ht="15.75">
      <c r="A26" s="265"/>
      <c r="B26" s="262"/>
      <c r="C26" s="263"/>
      <c r="D26" s="263"/>
      <c r="E26" s="915"/>
      <c r="F26" s="264"/>
    </row>
    <row r="27" spans="1:6" ht="15.75">
      <c r="A27" s="261" t="s">
        <v>490</v>
      </c>
      <c r="B27" s="266" t="s">
        <v>491</v>
      </c>
      <c r="C27" s="263"/>
      <c r="D27" s="263"/>
      <c r="E27" s="915">
        <v>48</v>
      </c>
      <c r="F27" s="264"/>
    </row>
    <row r="28" spans="1:6" ht="15.75">
      <c r="A28" s="265"/>
      <c r="B28" s="262"/>
      <c r="E28" s="915"/>
      <c r="F28" s="264"/>
    </row>
    <row r="29" spans="1:6" ht="15.75">
      <c r="A29" s="261" t="s">
        <v>492</v>
      </c>
      <c r="B29" s="266" t="s">
        <v>493</v>
      </c>
      <c r="E29" s="915">
        <v>51</v>
      </c>
      <c r="F29" s="264"/>
    </row>
    <row r="30" spans="1:6" ht="15.75">
      <c r="A30" s="265"/>
      <c r="B30" s="262"/>
      <c r="E30" s="915"/>
      <c r="F30" s="264"/>
    </row>
    <row r="31" spans="1:6" ht="15.75">
      <c r="A31" s="265" t="s">
        <v>494</v>
      </c>
      <c r="B31" s="266" t="s">
        <v>495</v>
      </c>
      <c r="E31" s="915">
        <v>52</v>
      </c>
      <c r="F31" s="264"/>
    </row>
    <row r="32" spans="1:6" ht="15.75">
      <c r="A32" s="265"/>
      <c r="B32" s="262"/>
      <c r="E32" s="915" t="s">
        <v>4</v>
      </c>
      <c r="F32" s="264"/>
    </row>
    <row r="33" spans="1:6" ht="15.75">
      <c r="A33" s="265" t="s">
        <v>496</v>
      </c>
      <c r="B33" s="266" t="s">
        <v>497</v>
      </c>
      <c r="C33" s="263"/>
      <c r="D33" s="263"/>
      <c r="E33" s="915">
        <v>53</v>
      </c>
      <c r="F33" s="264"/>
    </row>
    <row r="34" spans="1:6" ht="15.75">
      <c r="A34" s="261"/>
      <c r="B34" s="262"/>
      <c r="C34" s="263"/>
      <c r="D34" s="263"/>
      <c r="E34" s="915"/>
      <c r="F34" s="264"/>
    </row>
    <row r="35" spans="1:6" ht="15.75">
      <c r="A35" s="265" t="s">
        <v>498</v>
      </c>
      <c r="B35" s="267" t="s">
        <v>499</v>
      </c>
      <c r="C35" s="263"/>
      <c r="D35" s="263"/>
      <c r="E35" s="915">
        <v>55</v>
      </c>
      <c r="F35" s="264"/>
    </row>
    <row r="36" spans="1:6">
      <c r="E36" s="915"/>
      <c r="F36" s="258"/>
    </row>
    <row r="37" spans="1:6" ht="15.75">
      <c r="A37" s="265" t="s">
        <v>500</v>
      </c>
      <c r="B37" s="257" t="s">
        <v>501</v>
      </c>
      <c r="C37" s="267"/>
      <c r="E37" s="918">
        <v>56</v>
      </c>
      <c r="F37" s="268"/>
    </row>
    <row r="38" spans="1:6" ht="15.75">
      <c r="A38" s="269"/>
      <c r="E38" s="915"/>
      <c r="F38" s="258"/>
    </row>
    <row r="39" spans="1:6" ht="15.75">
      <c r="A39" s="265" t="s">
        <v>502</v>
      </c>
      <c r="B39" s="257" t="s">
        <v>503</v>
      </c>
      <c r="E39" s="918">
        <v>57</v>
      </c>
      <c r="F39" s="268"/>
    </row>
    <row r="40" spans="1:6" ht="15.75">
      <c r="A40" s="269"/>
      <c r="E40" s="915"/>
      <c r="F40" s="258"/>
    </row>
    <row r="41" spans="1:6" ht="15.75">
      <c r="A41" s="265" t="s">
        <v>504</v>
      </c>
      <c r="B41" s="257" t="s">
        <v>505</v>
      </c>
      <c r="E41" s="918">
        <v>59</v>
      </c>
      <c r="F41" s="268"/>
    </row>
    <row r="42" spans="1:6">
      <c r="E42" s="918"/>
    </row>
    <row r="43" spans="1:6" ht="15.75">
      <c r="A43" s="265" t="s">
        <v>506</v>
      </c>
      <c r="B43" s="257" t="s">
        <v>507</v>
      </c>
      <c r="C43"/>
      <c r="E43" s="918">
        <v>70</v>
      </c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8"/>
  <sheetViews>
    <sheetView showGridLines="0" zoomScale="90" zoomScaleNormal="90" workbookViewId="0">
      <selection activeCell="AC19" sqref="AC19"/>
    </sheetView>
  </sheetViews>
  <sheetFormatPr defaultRowHeight="12.75"/>
  <sheetData>
    <row r="9" spans="1:3" ht="15">
      <c r="A9" s="246" t="s">
        <v>508</v>
      </c>
      <c r="B9" s="246"/>
      <c r="C9" s="246"/>
    </row>
    <row r="10" spans="1:3" ht="15">
      <c r="A10" s="246"/>
      <c r="B10" s="246"/>
      <c r="C10" s="246"/>
    </row>
    <row r="20" spans="2:13" ht="20.45" customHeight="1">
      <c r="B20" s="1537" t="s">
        <v>509</v>
      </c>
      <c r="C20" s="1537"/>
      <c r="D20" s="1537"/>
      <c r="E20" s="1537"/>
      <c r="F20" s="1537"/>
      <c r="G20" s="1537"/>
      <c r="H20" s="1537"/>
      <c r="I20" s="1537"/>
      <c r="J20" s="1537"/>
      <c r="K20" s="1537"/>
      <c r="L20" s="1537"/>
      <c r="M20" s="1537"/>
    </row>
    <row r="21" spans="2:13"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</row>
    <row r="22" spans="2:13" ht="20.45" customHeight="1">
      <c r="B22" s="1537"/>
      <c r="C22" s="1537"/>
      <c r="D22" s="1537"/>
      <c r="E22" s="1537"/>
      <c r="F22" s="1537"/>
      <c r="G22" s="1537"/>
      <c r="H22" s="1537"/>
      <c r="I22" s="1537"/>
      <c r="J22" s="1537"/>
      <c r="K22" s="1537"/>
      <c r="L22" s="1537"/>
      <c r="M22" s="1537"/>
    </row>
    <row r="38" spans="1:14" s="248" customFormat="1" ht="18">
      <c r="A38" s="1539"/>
      <c r="B38" s="1539"/>
      <c r="C38" s="1539"/>
      <c r="D38" s="1539"/>
      <c r="E38" s="1539"/>
      <c r="F38" s="1539"/>
      <c r="G38" s="1539"/>
      <c r="H38" s="1539"/>
      <c r="I38" s="1539"/>
      <c r="J38" s="1539"/>
      <c r="K38" s="1539"/>
      <c r="L38" s="1539"/>
      <c r="M38" s="1539"/>
      <c r="N38" s="1539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zoomScaleNormal="100" zoomScaleSheetLayoutView="75" workbookViewId="0">
      <selection activeCell="Q25" sqref="Q25"/>
    </sheetView>
  </sheetViews>
  <sheetFormatPr defaultColWidth="9.28515625" defaultRowHeight="14.25"/>
  <cols>
    <col min="1" max="1" width="53" style="1236" customWidth="1"/>
    <col min="2" max="2" width="18" style="1236" bestFit="1" customWidth="1"/>
    <col min="3" max="5" width="15.85546875" style="1236" customWidth="1"/>
    <col min="6" max="8" width="12.28515625" style="1236" customWidth="1"/>
    <col min="9" max="9" width="9.28515625" style="1236"/>
    <col min="10" max="10" width="9.28515625" style="1276"/>
    <col min="11" max="250" width="9.28515625" style="1236"/>
    <col min="251" max="251" width="53" style="1236" customWidth="1"/>
    <col min="252" max="252" width="18" style="1236" bestFit="1" customWidth="1"/>
    <col min="253" max="255" width="15.85546875" style="1236" customWidth="1"/>
    <col min="256" max="258" width="12.28515625" style="1236" customWidth="1"/>
    <col min="259" max="260" width="9.28515625" style="1236"/>
    <col min="261" max="261" width="15" style="1236" customWidth="1"/>
    <col min="262" max="262" width="14.28515625" style="1236" customWidth="1"/>
    <col min="263" max="263" width="13.5703125" style="1236" customWidth="1"/>
    <col min="264" max="506" width="9.28515625" style="1236"/>
    <col min="507" max="507" width="53" style="1236" customWidth="1"/>
    <col min="508" max="508" width="18" style="1236" bestFit="1" customWidth="1"/>
    <col min="509" max="511" width="15.85546875" style="1236" customWidth="1"/>
    <col min="512" max="514" width="12.28515625" style="1236" customWidth="1"/>
    <col min="515" max="516" width="9.28515625" style="1236"/>
    <col min="517" max="517" width="15" style="1236" customWidth="1"/>
    <col min="518" max="518" width="14.28515625" style="1236" customWidth="1"/>
    <col min="519" max="519" width="13.5703125" style="1236" customWidth="1"/>
    <col min="520" max="762" width="9.28515625" style="1236"/>
    <col min="763" max="763" width="53" style="1236" customWidth="1"/>
    <col min="764" max="764" width="18" style="1236" bestFit="1" customWidth="1"/>
    <col min="765" max="767" width="15.85546875" style="1236" customWidth="1"/>
    <col min="768" max="770" width="12.28515625" style="1236" customWidth="1"/>
    <col min="771" max="772" width="9.28515625" style="1236"/>
    <col min="773" max="773" width="15" style="1236" customWidth="1"/>
    <col min="774" max="774" width="14.28515625" style="1236" customWidth="1"/>
    <col min="775" max="775" width="13.5703125" style="1236" customWidth="1"/>
    <col min="776" max="1018" width="9.28515625" style="1236"/>
    <col min="1019" max="1019" width="53" style="1236" customWidth="1"/>
    <col min="1020" max="1020" width="18" style="1236" bestFit="1" customWidth="1"/>
    <col min="1021" max="1023" width="15.85546875" style="1236" customWidth="1"/>
    <col min="1024" max="1026" width="12.28515625" style="1236" customWidth="1"/>
    <col min="1027" max="1028" width="9.28515625" style="1236"/>
    <col min="1029" max="1029" width="15" style="1236" customWidth="1"/>
    <col min="1030" max="1030" width="14.28515625" style="1236" customWidth="1"/>
    <col min="1031" max="1031" width="13.5703125" style="1236" customWidth="1"/>
    <col min="1032" max="1274" width="9.28515625" style="1236"/>
    <col min="1275" max="1275" width="53" style="1236" customWidth="1"/>
    <col min="1276" max="1276" width="18" style="1236" bestFit="1" customWidth="1"/>
    <col min="1277" max="1279" width="15.85546875" style="1236" customWidth="1"/>
    <col min="1280" max="1282" width="12.28515625" style="1236" customWidth="1"/>
    <col min="1283" max="1284" width="9.28515625" style="1236"/>
    <col min="1285" max="1285" width="15" style="1236" customWidth="1"/>
    <col min="1286" max="1286" width="14.28515625" style="1236" customWidth="1"/>
    <col min="1287" max="1287" width="13.5703125" style="1236" customWidth="1"/>
    <col min="1288" max="1530" width="9.28515625" style="1236"/>
    <col min="1531" max="1531" width="53" style="1236" customWidth="1"/>
    <col min="1532" max="1532" width="18" style="1236" bestFit="1" customWidth="1"/>
    <col min="1533" max="1535" width="15.85546875" style="1236" customWidth="1"/>
    <col min="1536" max="1538" width="12.28515625" style="1236" customWidth="1"/>
    <col min="1539" max="1540" width="9.28515625" style="1236"/>
    <col min="1541" max="1541" width="15" style="1236" customWidth="1"/>
    <col min="1542" max="1542" width="14.28515625" style="1236" customWidth="1"/>
    <col min="1543" max="1543" width="13.5703125" style="1236" customWidth="1"/>
    <col min="1544" max="1786" width="9.28515625" style="1236"/>
    <col min="1787" max="1787" width="53" style="1236" customWidth="1"/>
    <col min="1788" max="1788" width="18" style="1236" bestFit="1" customWidth="1"/>
    <col min="1789" max="1791" width="15.85546875" style="1236" customWidth="1"/>
    <col min="1792" max="1794" width="12.28515625" style="1236" customWidth="1"/>
    <col min="1795" max="1796" width="9.28515625" style="1236"/>
    <col min="1797" max="1797" width="15" style="1236" customWidth="1"/>
    <col min="1798" max="1798" width="14.28515625" style="1236" customWidth="1"/>
    <col min="1799" max="1799" width="13.5703125" style="1236" customWidth="1"/>
    <col min="1800" max="2042" width="9.28515625" style="1236"/>
    <col min="2043" max="2043" width="53" style="1236" customWidth="1"/>
    <col min="2044" max="2044" width="18" style="1236" bestFit="1" customWidth="1"/>
    <col min="2045" max="2047" width="15.85546875" style="1236" customWidth="1"/>
    <col min="2048" max="2050" width="12.28515625" style="1236" customWidth="1"/>
    <col min="2051" max="2052" width="9.28515625" style="1236"/>
    <col min="2053" max="2053" width="15" style="1236" customWidth="1"/>
    <col min="2054" max="2054" width="14.28515625" style="1236" customWidth="1"/>
    <col min="2055" max="2055" width="13.5703125" style="1236" customWidth="1"/>
    <col min="2056" max="2298" width="9.28515625" style="1236"/>
    <col min="2299" max="2299" width="53" style="1236" customWidth="1"/>
    <col min="2300" max="2300" width="18" style="1236" bestFit="1" customWidth="1"/>
    <col min="2301" max="2303" width="15.85546875" style="1236" customWidth="1"/>
    <col min="2304" max="2306" width="12.28515625" style="1236" customWidth="1"/>
    <col min="2307" max="2308" width="9.28515625" style="1236"/>
    <col min="2309" max="2309" width="15" style="1236" customWidth="1"/>
    <col min="2310" max="2310" width="14.28515625" style="1236" customWidth="1"/>
    <col min="2311" max="2311" width="13.5703125" style="1236" customWidth="1"/>
    <col min="2312" max="2554" width="9.28515625" style="1236"/>
    <col min="2555" max="2555" width="53" style="1236" customWidth="1"/>
    <col min="2556" max="2556" width="18" style="1236" bestFit="1" customWidth="1"/>
    <col min="2557" max="2559" width="15.85546875" style="1236" customWidth="1"/>
    <col min="2560" max="2562" width="12.28515625" style="1236" customWidth="1"/>
    <col min="2563" max="2564" width="9.28515625" style="1236"/>
    <col min="2565" max="2565" width="15" style="1236" customWidth="1"/>
    <col min="2566" max="2566" width="14.28515625" style="1236" customWidth="1"/>
    <col min="2567" max="2567" width="13.5703125" style="1236" customWidth="1"/>
    <col min="2568" max="2810" width="9.28515625" style="1236"/>
    <col min="2811" max="2811" width="53" style="1236" customWidth="1"/>
    <col min="2812" max="2812" width="18" style="1236" bestFit="1" customWidth="1"/>
    <col min="2813" max="2815" width="15.85546875" style="1236" customWidth="1"/>
    <col min="2816" max="2818" width="12.28515625" style="1236" customWidth="1"/>
    <col min="2819" max="2820" width="9.28515625" style="1236"/>
    <col min="2821" max="2821" width="15" style="1236" customWidth="1"/>
    <col min="2822" max="2822" width="14.28515625" style="1236" customWidth="1"/>
    <col min="2823" max="2823" width="13.5703125" style="1236" customWidth="1"/>
    <col min="2824" max="3066" width="9.28515625" style="1236"/>
    <col min="3067" max="3067" width="53" style="1236" customWidth="1"/>
    <col min="3068" max="3068" width="18" style="1236" bestFit="1" customWidth="1"/>
    <col min="3069" max="3071" width="15.85546875" style="1236" customWidth="1"/>
    <col min="3072" max="3074" width="12.28515625" style="1236" customWidth="1"/>
    <col min="3075" max="3076" width="9.28515625" style="1236"/>
    <col min="3077" max="3077" width="15" style="1236" customWidth="1"/>
    <col min="3078" max="3078" width="14.28515625" style="1236" customWidth="1"/>
    <col min="3079" max="3079" width="13.5703125" style="1236" customWidth="1"/>
    <col min="3080" max="3322" width="9.28515625" style="1236"/>
    <col min="3323" max="3323" width="53" style="1236" customWidth="1"/>
    <col min="3324" max="3324" width="18" style="1236" bestFit="1" customWidth="1"/>
    <col min="3325" max="3327" width="15.85546875" style="1236" customWidth="1"/>
    <col min="3328" max="3330" width="12.28515625" style="1236" customWidth="1"/>
    <col min="3331" max="3332" width="9.28515625" style="1236"/>
    <col min="3333" max="3333" width="15" style="1236" customWidth="1"/>
    <col min="3334" max="3334" width="14.28515625" style="1236" customWidth="1"/>
    <col min="3335" max="3335" width="13.5703125" style="1236" customWidth="1"/>
    <col min="3336" max="3578" width="9.28515625" style="1236"/>
    <col min="3579" max="3579" width="53" style="1236" customWidth="1"/>
    <col min="3580" max="3580" width="18" style="1236" bestFit="1" customWidth="1"/>
    <col min="3581" max="3583" width="15.85546875" style="1236" customWidth="1"/>
    <col min="3584" max="3586" width="12.28515625" style="1236" customWidth="1"/>
    <col min="3587" max="3588" width="9.28515625" style="1236"/>
    <col min="3589" max="3589" width="15" style="1236" customWidth="1"/>
    <col min="3590" max="3590" width="14.28515625" style="1236" customWidth="1"/>
    <col min="3591" max="3591" width="13.5703125" style="1236" customWidth="1"/>
    <col min="3592" max="3834" width="9.28515625" style="1236"/>
    <col min="3835" max="3835" width="53" style="1236" customWidth="1"/>
    <col min="3836" max="3836" width="18" style="1236" bestFit="1" customWidth="1"/>
    <col min="3837" max="3839" width="15.85546875" style="1236" customWidth="1"/>
    <col min="3840" max="3842" width="12.28515625" style="1236" customWidth="1"/>
    <col min="3843" max="3844" width="9.28515625" style="1236"/>
    <col min="3845" max="3845" width="15" style="1236" customWidth="1"/>
    <col min="3846" max="3846" width="14.28515625" style="1236" customWidth="1"/>
    <col min="3847" max="3847" width="13.5703125" style="1236" customWidth="1"/>
    <col min="3848" max="4090" width="9.28515625" style="1236"/>
    <col min="4091" max="4091" width="53" style="1236" customWidth="1"/>
    <col min="4092" max="4092" width="18" style="1236" bestFit="1" customWidth="1"/>
    <col min="4093" max="4095" width="15.85546875" style="1236" customWidth="1"/>
    <col min="4096" max="4098" width="12.28515625" style="1236" customWidth="1"/>
    <col min="4099" max="4100" width="9.28515625" style="1236"/>
    <col min="4101" max="4101" width="15" style="1236" customWidth="1"/>
    <col min="4102" max="4102" width="14.28515625" style="1236" customWidth="1"/>
    <col min="4103" max="4103" width="13.5703125" style="1236" customWidth="1"/>
    <col min="4104" max="4346" width="9.28515625" style="1236"/>
    <col min="4347" max="4347" width="53" style="1236" customWidth="1"/>
    <col min="4348" max="4348" width="18" style="1236" bestFit="1" customWidth="1"/>
    <col min="4349" max="4351" width="15.85546875" style="1236" customWidth="1"/>
    <col min="4352" max="4354" width="12.28515625" style="1236" customWidth="1"/>
    <col min="4355" max="4356" width="9.28515625" style="1236"/>
    <col min="4357" max="4357" width="15" style="1236" customWidth="1"/>
    <col min="4358" max="4358" width="14.28515625" style="1236" customWidth="1"/>
    <col min="4359" max="4359" width="13.5703125" style="1236" customWidth="1"/>
    <col min="4360" max="4602" width="9.28515625" style="1236"/>
    <col min="4603" max="4603" width="53" style="1236" customWidth="1"/>
    <col min="4604" max="4604" width="18" style="1236" bestFit="1" customWidth="1"/>
    <col min="4605" max="4607" width="15.85546875" style="1236" customWidth="1"/>
    <col min="4608" max="4610" width="12.28515625" style="1236" customWidth="1"/>
    <col min="4611" max="4612" width="9.28515625" style="1236"/>
    <col min="4613" max="4613" width="15" style="1236" customWidth="1"/>
    <col min="4614" max="4614" width="14.28515625" style="1236" customWidth="1"/>
    <col min="4615" max="4615" width="13.5703125" style="1236" customWidth="1"/>
    <col min="4616" max="4858" width="9.28515625" style="1236"/>
    <col min="4859" max="4859" width="53" style="1236" customWidth="1"/>
    <col min="4860" max="4860" width="18" style="1236" bestFit="1" customWidth="1"/>
    <col min="4861" max="4863" width="15.85546875" style="1236" customWidth="1"/>
    <col min="4864" max="4866" width="12.28515625" style="1236" customWidth="1"/>
    <col min="4867" max="4868" width="9.28515625" style="1236"/>
    <col min="4869" max="4869" width="15" style="1236" customWidth="1"/>
    <col min="4870" max="4870" width="14.28515625" style="1236" customWidth="1"/>
    <col min="4871" max="4871" width="13.5703125" style="1236" customWidth="1"/>
    <col min="4872" max="5114" width="9.28515625" style="1236"/>
    <col min="5115" max="5115" width="53" style="1236" customWidth="1"/>
    <col min="5116" max="5116" width="18" style="1236" bestFit="1" customWidth="1"/>
    <col min="5117" max="5119" width="15.85546875" style="1236" customWidth="1"/>
    <col min="5120" max="5122" width="12.28515625" style="1236" customWidth="1"/>
    <col min="5123" max="5124" width="9.28515625" style="1236"/>
    <col min="5125" max="5125" width="15" style="1236" customWidth="1"/>
    <col min="5126" max="5126" width="14.28515625" style="1236" customWidth="1"/>
    <col min="5127" max="5127" width="13.5703125" style="1236" customWidth="1"/>
    <col min="5128" max="5370" width="9.28515625" style="1236"/>
    <col min="5371" max="5371" width="53" style="1236" customWidth="1"/>
    <col min="5372" max="5372" width="18" style="1236" bestFit="1" customWidth="1"/>
    <col min="5373" max="5375" width="15.85546875" style="1236" customWidth="1"/>
    <col min="5376" max="5378" width="12.28515625" style="1236" customWidth="1"/>
    <col min="5379" max="5380" width="9.28515625" style="1236"/>
    <col min="5381" max="5381" width="15" style="1236" customWidth="1"/>
    <col min="5382" max="5382" width="14.28515625" style="1236" customWidth="1"/>
    <col min="5383" max="5383" width="13.5703125" style="1236" customWidth="1"/>
    <col min="5384" max="5626" width="9.28515625" style="1236"/>
    <col min="5627" max="5627" width="53" style="1236" customWidth="1"/>
    <col min="5628" max="5628" width="18" style="1236" bestFit="1" customWidth="1"/>
    <col min="5629" max="5631" width="15.85546875" style="1236" customWidth="1"/>
    <col min="5632" max="5634" width="12.28515625" style="1236" customWidth="1"/>
    <col min="5635" max="5636" width="9.28515625" style="1236"/>
    <col min="5637" max="5637" width="15" style="1236" customWidth="1"/>
    <col min="5638" max="5638" width="14.28515625" style="1236" customWidth="1"/>
    <col min="5639" max="5639" width="13.5703125" style="1236" customWidth="1"/>
    <col min="5640" max="5882" width="9.28515625" style="1236"/>
    <col min="5883" max="5883" width="53" style="1236" customWidth="1"/>
    <col min="5884" max="5884" width="18" style="1236" bestFit="1" customWidth="1"/>
    <col min="5885" max="5887" width="15.85546875" style="1236" customWidth="1"/>
    <col min="5888" max="5890" width="12.28515625" style="1236" customWidth="1"/>
    <col min="5891" max="5892" width="9.28515625" style="1236"/>
    <col min="5893" max="5893" width="15" style="1236" customWidth="1"/>
    <col min="5894" max="5894" width="14.28515625" style="1236" customWidth="1"/>
    <col min="5895" max="5895" width="13.5703125" style="1236" customWidth="1"/>
    <col min="5896" max="6138" width="9.28515625" style="1236"/>
    <col min="6139" max="6139" width="53" style="1236" customWidth="1"/>
    <col min="6140" max="6140" width="18" style="1236" bestFit="1" customWidth="1"/>
    <col min="6141" max="6143" width="15.85546875" style="1236" customWidth="1"/>
    <col min="6144" max="6146" width="12.28515625" style="1236" customWidth="1"/>
    <col min="6147" max="6148" width="9.28515625" style="1236"/>
    <col min="6149" max="6149" width="15" style="1236" customWidth="1"/>
    <col min="6150" max="6150" width="14.28515625" style="1236" customWidth="1"/>
    <col min="6151" max="6151" width="13.5703125" style="1236" customWidth="1"/>
    <col min="6152" max="6394" width="9.28515625" style="1236"/>
    <col min="6395" max="6395" width="53" style="1236" customWidth="1"/>
    <col min="6396" max="6396" width="18" style="1236" bestFit="1" customWidth="1"/>
    <col min="6397" max="6399" width="15.85546875" style="1236" customWidth="1"/>
    <col min="6400" max="6402" width="12.28515625" style="1236" customWidth="1"/>
    <col min="6403" max="6404" width="9.28515625" style="1236"/>
    <col min="6405" max="6405" width="15" style="1236" customWidth="1"/>
    <col min="6406" max="6406" width="14.28515625" style="1236" customWidth="1"/>
    <col min="6407" max="6407" width="13.5703125" style="1236" customWidth="1"/>
    <col min="6408" max="6650" width="9.28515625" style="1236"/>
    <col min="6651" max="6651" width="53" style="1236" customWidth="1"/>
    <col min="6652" max="6652" width="18" style="1236" bestFit="1" customWidth="1"/>
    <col min="6653" max="6655" width="15.85546875" style="1236" customWidth="1"/>
    <col min="6656" max="6658" width="12.28515625" style="1236" customWidth="1"/>
    <col min="6659" max="6660" width="9.28515625" style="1236"/>
    <col min="6661" max="6661" width="15" style="1236" customWidth="1"/>
    <col min="6662" max="6662" width="14.28515625" style="1236" customWidth="1"/>
    <col min="6663" max="6663" width="13.5703125" style="1236" customWidth="1"/>
    <col min="6664" max="6906" width="9.28515625" style="1236"/>
    <col min="6907" max="6907" width="53" style="1236" customWidth="1"/>
    <col min="6908" max="6908" width="18" style="1236" bestFit="1" customWidth="1"/>
    <col min="6909" max="6911" width="15.85546875" style="1236" customWidth="1"/>
    <col min="6912" max="6914" width="12.28515625" style="1236" customWidth="1"/>
    <col min="6915" max="6916" width="9.28515625" style="1236"/>
    <col min="6917" max="6917" width="15" style="1236" customWidth="1"/>
    <col min="6918" max="6918" width="14.28515625" style="1236" customWidth="1"/>
    <col min="6919" max="6919" width="13.5703125" style="1236" customWidth="1"/>
    <col min="6920" max="7162" width="9.28515625" style="1236"/>
    <col min="7163" max="7163" width="53" style="1236" customWidth="1"/>
    <col min="7164" max="7164" width="18" style="1236" bestFit="1" customWidth="1"/>
    <col min="7165" max="7167" width="15.85546875" style="1236" customWidth="1"/>
    <col min="7168" max="7170" width="12.28515625" style="1236" customWidth="1"/>
    <col min="7171" max="7172" width="9.28515625" style="1236"/>
    <col min="7173" max="7173" width="15" style="1236" customWidth="1"/>
    <col min="7174" max="7174" width="14.28515625" style="1236" customWidth="1"/>
    <col min="7175" max="7175" width="13.5703125" style="1236" customWidth="1"/>
    <col min="7176" max="7418" width="9.28515625" style="1236"/>
    <col min="7419" max="7419" width="53" style="1236" customWidth="1"/>
    <col min="7420" max="7420" width="18" style="1236" bestFit="1" customWidth="1"/>
    <col min="7421" max="7423" width="15.85546875" style="1236" customWidth="1"/>
    <col min="7424" max="7426" width="12.28515625" style="1236" customWidth="1"/>
    <col min="7427" max="7428" width="9.28515625" style="1236"/>
    <col min="7429" max="7429" width="15" style="1236" customWidth="1"/>
    <col min="7430" max="7430" width="14.28515625" style="1236" customWidth="1"/>
    <col min="7431" max="7431" width="13.5703125" style="1236" customWidth="1"/>
    <col min="7432" max="7674" width="9.28515625" style="1236"/>
    <col min="7675" max="7675" width="53" style="1236" customWidth="1"/>
    <col min="7676" max="7676" width="18" style="1236" bestFit="1" customWidth="1"/>
    <col min="7677" max="7679" width="15.85546875" style="1236" customWidth="1"/>
    <col min="7680" max="7682" width="12.28515625" style="1236" customWidth="1"/>
    <col min="7683" max="7684" width="9.28515625" style="1236"/>
    <col min="7685" max="7685" width="15" style="1236" customWidth="1"/>
    <col min="7686" max="7686" width="14.28515625" style="1236" customWidth="1"/>
    <col min="7687" max="7687" width="13.5703125" style="1236" customWidth="1"/>
    <col min="7688" max="7930" width="9.28515625" style="1236"/>
    <col min="7931" max="7931" width="53" style="1236" customWidth="1"/>
    <col min="7932" max="7932" width="18" style="1236" bestFit="1" customWidth="1"/>
    <col min="7933" max="7935" width="15.85546875" style="1236" customWidth="1"/>
    <col min="7936" max="7938" width="12.28515625" style="1236" customWidth="1"/>
    <col min="7939" max="7940" width="9.28515625" style="1236"/>
    <col min="7941" max="7941" width="15" style="1236" customWidth="1"/>
    <col min="7942" max="7942" width="14.28515625" style="1236" customWidth="1"/>
    <col min="7943" max="7943" width="13.5703125" style="1236" customWidth="1"/>
    <col min="7944" max="8186" width="9.28515625" style="1236"/>
    <col min="8187" max="8187" width="53" style="1236" customWidth="1"/>
    <col min="8188" max="8188" width="18" style="1236" bestFit="1" customWidth="1"/>
    <col min="8189" max="8191" width="15.85546875" style="1236" customWidth="1"/>
    <col min="8192" max="8194" width="12.28515625" style="1236" customWidth="1"/>
    <col min="8195" max="8196" width="9.28515625" style="1236"/>
    <col min="8197" max="8197" width="15" style="1236" customWidth="1"/>
    <col min="8198" max="8198" width="14.28515625" style="1236" customWidth="1"/>
    <col min="8199" max="8199" width="13.5703125" style="1236" customWidth="1"/>
    <col min="8200" max="8442" width="9.28515625" style="1236"/>
    <col min="8443" max="8443" width="53" style="1236" customWidth="1"/>
    <col min="8444" max="8444" width="18" style="1236" bestFit="1" customWidth="1"/>
    <col min="8445" max="8447" width="15.85546875" style="1236" customWidth="1"/>
    <col min="8448" max="8450" width="12.28515625" style="1236" customWidth="1"/>
    <col min="8451" max="8452" width="9.28515625" style="1236"/>
    <col min="8453" max="8453" width="15" style="1236" customWidth="1"/>
    <col min="8454" max="8454" width="14.28515625" style="1236" customWidth="1"/>
    <col min="8455" max="8455" width="13.5703125" style="1236" customWidth="1"/>
    <col min="8456" max="8698" width="9.28515625" style="1236"/>
    <col min="8699" max="8699" width="53" style="1236" customWidth="1"/>
    <col min="8700" max="8700" width="18" style="1236" bestFit="1" customWidth="1"/>
    <col min="8701" max="8703" width="15.85546875" style="1236" customWidth="1"/>
    <col min="8704" max="8706" width="12.28515625" style="1236" customWidth="1"/>
    <col min="8707" max="8708" width="9.28515625" style="1236"/>
    <col min="8709" max="8709" width="15" style="1236" customWidth="1"/>
    <col min="8710" max="8710" width="14.28515625" style="1236" customWidth="1"/>
    <col min="8711" max="8711" width="13.5703125" style="1236" customWidth="1"/>
    <col min="8712" max="8954" width="9.28515625" style="1236"/>
    <col min="8955" max="8955" width="53" style="1236" customWidth="1"/>
    <col min="8956" max="8956" width="18" style="1236" bestFit="1" customWidth="1"/>
    <col min="8957" max="8959" width="15.85546875" style="1236" customWidth="1"/>
    <col min="8960" max="8962" width="12.28515625" style="1236" customWidth="1"/>
    <col min="8963" max="8964" width="9.28515625" style="1236"/>
    <col min="8965" max="8965" width="15" style="1236" customWidth="1"/>
    <col min="8966" max="8966" width="14.28515625" style="1236" customWidth="1"/>
    <col min="8967" max="8967" width="13.5703125" style="1236" customWidth="1"/>
    <col min="8968" max="9210" width="9.28515625" style="1236"/>
    <col min="9211" max="9211" width="53" style="1236" customWidth="1"/>
    <col min="9212" max="9212" width="18" style="1236" bestFit="1" customWidth="1"/>
    <col min="9213" max="9215" width="15.85546875" style="1236" customWidth="1"/>
    <col min="9216" max="9218" width="12.28515625" style="1236" customWidth="1"/>
    <col min="9219" max="9220" width="9.28515625" style="1236"/>
    <col min="9221" max="9221" width="15" style="1236" customWidth="1"/>
    <col min="9222" max="9222" width="14.28515625" style="1236" customWidth="1"/>
    <col min="9223" max="9223" width="13.5703125" style="1236" customWidth="1"/>
    <col min="9224" max="9466" width="9.28515625" style="1236"/>
    <col min="9467" max="9467" width="53" style="1236" customWidth="1"/>
    <col min="9468" max="9468" width="18" style="1236" bestFit="1" customWidth="1"/>
    <col min="9469" max="9471" width="15.85546875" style="1236" customWidth="1"/>
    <col min="9472" max="9474" width="12.28515625" style="1236" customWidth="1"/>
    <col min="9475" max="9476" width="9.28515625" style="1236"/>
    <col min="9477" max="9477" width="15" style="1236" customWidth="1"/>
    <col min="9478" max="9478" width="14.28515625" style="1236" customWidth="1"/>
    <col min="9479" max="9479" width="13.5703125" style="1236" customWidth="1"/>
    <col min="9480" max="9722" width="9.28515625" style="1236"/>
    <col min="9723" max="9723" width="53" style="1236" customWidth="1"/>
    <col min="9724" max="9724" width="18" style="1236" bestFit="1" customWidth="1"/>
    <col min="9725" max="9727" width="15.85546875" style="1236" customWidth="1"/>
    <col min="9728" max="9730" width="12.28515625" style="1236" customWidth="1"/>
    <col min="9731" max="9732" width="9.28515625" style="1236"/>
    <col min="9733" max="9733" width="15" style="1236" customWidth="1"/>
    <col min="9734" max="9734" width="14.28515625" style="1236" customWidth="1"/>
    <col min="9735" max="9735" width="13.5703125" style="1236" customWidth="1"/>
    <col min="9736" max="9978" width="9.28515625" style="1236"/>
    <col min="9979" max="9979" width="53" style="1236" customWidth="1"/>
    <col min="9980" max="9980" width="18" style="1236" bestFit="1" customWidth="1"/>
    <col min="9981" max="9983" width="15.85546875" style="1236" customWidth="1"/>
    <col min="9984" max="9986" width="12.28515625" style="1236" customWidth="1"/>
    <col min="9987" max="9988" width="9.28515625" style="1236"/>
    <col min="9989" max="9989" width="15" style="1236" customWidth="1"/>
    <col min="9990" max="9990" width="14.28515625" style="1236" customWidth="1"/>
    <col min="9991" max="9991" width="13.5703125" style="1236" customWidth="1"/>
    <col min="9992" max="10234" width="9.28515625" style="1236"/>
    <col min="10235" max="10235" width="53" style="1236" customWidth="1"/>
    <col min="10236" max="10236" width="18" style="1236" bestFit="1" customWidth="1"/>
    <col min="10237" max="10239" width="15.85546875" style="1236" customWidth="1"/>
    <col min="10240" max="10242" width="12.28515625" style="1236" customWidth="1"/>
    <col min="10243" max="10244" width="9.28515625" style="1236"/>
    <col min="10245" max="10245" width="15" style="1236" customWidth="1"/>
    <col min="10246" max="10246" width="14.28515625" style="1236" customWidth="1"/>
    <col min="10247" max="10247" width="13.5703125" style="1236" customWidth="1"/>
    <col min="10248" max="10490" width="9.28515625" style="1236"/>
    <col min="10491" max="10491" width="53" style="1236" customWidth="1"/>
    <col min="10492" max="10492" width="18" style="1236" bestFit="1" customWidth="1"/>
    <col min="10493" max="10495" width="15.85546875" style="1236" customWidth="1"/>
    <col min="10496" max="10498" width="12.28515625" style="1236" customWidth="1"/>
    <col min="10499" max="10500" width="9.28515625" style="1236"/>
    <col min="10501" max="10501" width="15" style="1236" customWidth="1"/>
    <col min="10502" max="10502" width="14.28515625" style="1236" customWidth="1"/>
    <col min="10503" max="10503" width="13.5703125" style="1236" customWidth="1"/>
    <col min="10504" max="10746" width="9.28515625" style="1236"/>
    <col min="10747" max="10747" width="53" style="1236" customWidth="1"/>
    <col min="10748" max="10748" width="18" style="1236" bestFit="1" customWidth="1"/>
    <col min="10749" max="10751" width="15.85546875" style="1236" customWidth="1"/>
    <col min="10752" max="10754" width="12.28515625" style="1236" customWidth="1"/>
    <col min="10755" max="10756" width="9.28515625" style="1236"/>
    <col min="10757" max="10757" width="15" style="1236" customWidth="1"/>
    <col min="10758" max="10758" width="14.28515625" style="1236" customWidth="1"/>
    <col min="10759" max="10759" width="13.5703125" style="1236" customWidth="1"/>
    <col min="10760" max="11002" width="9.28515625" style="1236"/>
    <col min="11003" max="11003" width="53" style="1236" customWidth="1"/>
    <col min="11004" max="11004" width="18" style="1236" bestFit="1" customWidth="1"/>
    <col min="11005" max="11007" width="15.85546875" style="1236" customWidth="1"/>
    <col min="11008" max="11010" width="12.28515625" style="1236" customWidth="1"/>
    <col min="11011" max="11012" width="9.28515625" style="1236"/>
    <col min="11013" max="11013" width="15" style="1236" customWidth="1"/>
    <col min="11014" max="11014" width="14.28515625" style="1236" customWidth="1"/>
    <col min="11015" max="11015" width="13.5703125" style="1236" customWidth="1"/>
    <col min="11016" max="11258" width="9.28515625" style="1236"/>
    <col min="11259" max="11259" width="53" style="1236" customWidth="1"/>
    <col min="11260" max="11260" width="18" style="1236" bestFit="1" customWidth="1"/>
    <col min="11261" max="11263" width="15.85546875" style="1236" customWidth="1"/>
    <col min="11264" max="11266" width="12.28515625" style="1236" customWidth="1"/>
    <col min="11267" max="11268" width="9.28515625" style="1236"/>
    <col min="11269" max="11269" width="15" style="1236" customWidth="1"/>
    <col min="11270" max="11270" width="14.28515625" style="1236" customWidth="1"/>
    <col min="11271" max="11271" width="13.5703125" style="1236" customWidth="1"/>
    <col min="11272" max="11514" width="9.28515625" style="1236"/>
    <col min="11515" max="11515" width="53" style="1236" customWidth="1"/>
    <col min="11516" max="11516" width="18" style="1236" bestFit="1" customWidth="1"/>
    <col min="11517" max="11519" width="15.85546875" style="1236" customWidth="1"/>
    <col min="11520" max="11522" width="12.28515625" style="1236" customWidth="1"/>
    <col min="11523" max="11524" width="9.28515625" style="1236"/>
    <col min="11525" max="11525" width="15" style="1236" customWidth="1"/>
    <col min="11526" max="11526" width="14.28515625" style="1236" customWidth="1"/>
    <col min="11527" max="11527" width="13.5703125" style="1236" customWidth="1"/>
    <col min="11528" max="11770" width="9.28515625" style="1236"/>
    <col min="11771" max="11771" width="53" style="1236" customWidth="1"/>
    <col min="11772" max="11772" width="18" style="1236" bestFit="1" customWidth="1"/>
    <col min="11773" max="11775" width="15.85546875" style="1236" customWidth="1"/>
    <col min="11776" max="11778" width="12.28515625" style="1236" customWidth="1"/>
    <col min="11779" max="11780" width="9.28515625" style="1236"/>
    <col min="11781" max="11781" width="15" style="1236" customWidth="1"/>
    <col min="11782" max="11782" width="14.28515625" style="1236" customWidth="1"/>
    <col min="11783" max="11783" width="13.5703125" style="1236" customWidth="1"/>
    <col min="11784" max="12026" width="9.28515625" style="1236"/>
    <col min="12027" max="12027" width="53" style="1236" customWidth="1"/>
    <col min="12028" max="12028" width="18" style="1236" bestFit="1" customWidth="1"/>
    <col min="12029" max="12031" width="15.85546875" style="1236" customWidth="1"/>
    <col min="12032" max="12034" width="12.28515625" style="1236" customWidth="1"/>
    <col min="12035" max="12036" width="9.28515625" style="1236"/>
    <col min="12037" max="12037" width="15" style="1236" customWidth="1"/>
    <col min="12038" max="12038" width="14.28515625" style="1236" customWidth="1"/>
    <col min="12039" max="12039" width="13.5703125" style="1236" customWidth="1"/>
    <col min="12040" max="12282" width="9.28515625" style="1236"/>
    <col min="12283" max="12283" width="53" style="1236" customWidth="1"/>
    <col min="12284" max="12284" width="18" style="1236" bestFit="1" customWidth="1"/>
    <col min="12285" max="12287" width="15.85546875" style="1236" customWidth="1"/>
    <col min="12288" max="12290" width="12.28515625" style="1236" customWidth="1"/>
    <col min="12291" max="12292" width="9.28515625" style="1236"/>
    <col min="12293" max="12293" width="15" style="1236" customWidth="1"/>
    <col min="12294" max="12294" width="14.28515625" style="1236" customWidth="1"/>
    <col min="12295" max="12295" width="13.5703125" style="1236" customWidth="1"/>
    <col min="12296" max="12538" width="9.28515625" style="1236"/>
    <col min="12539" max="12539" width="53" style="1236" customWidth="1"/>
    <col min="12540" max="12540" width="18" style="1236" bestFit="1" customWidth="1"/>
    <col min="12541" max="12543" width="15.85546875" style="1236" customWidth="1"/>
    <col min="12544" max="12546" width="12.28515625" style="1236" customWidth="1"/>
    <col min="12547" max="12548" width="9.28515625" style="1236"/>
    <col min="12549" max="12549" width="15" style="1236" customWidth="1"/>
    <col min="12550" max="12550" width="14.28515625" style="1236" customWidth="1"/>
    <col min="12551" max="12551" width="13.5703125" style="1236" customWidth="1"/>
    <col min="12552" max="12794" width="9.28515625" style="1236"/>
    <col min="12795" max="12795" width="53" style="1236" customWidth="1"/>
    <col min="12796" max="12796" width="18" style="1236" bestFit="1" customWidth="1"/>
    <col min="12797" max="12799" width="15.85546875" style="1236" customWidth="1"/>
    <col min="12800" max="12802" width="12.28515625" style="1236" customWidth="1"/>
    <col min="12803" max="12804" width="9.28515625" style="1236"/>
    <col min="12805" max="12805" width="15" style="1236" customWidth="1"/>
    <col min="12806" max="12806" width="14.28515625" style="1236" customWidth="1"/>
    <col min="12807" max="12807" width="13.5703125" style="1236" customWidth="1"/>
    <col min="12808" max="13050" width="9.28515625" style="1236"/>
    <col min="13051" max="13051" width="53" style="1236" customWidth="1"/>
    <col min="13052" max="13052" width="18" style="1236" bestFit="1" customWidth="1"/>
    <col min="13053" max="13055" width="15.85546875" style="1236" customWidth="1"/>
    <col min="13056" max="13058" width="12.28515625" style="1236" customWidth="1"/>
    <col min="13059" max="13060" width="9.28515625" style="1236"/>
    <col min="13061" max="13061" width="15" style="1236" customWidth="1"/>
    <col min="13062" max="13062" width="14.28515625" style="1236" customWidth="1"/>
    <col min="13063" max="13063" width="13.5703125" style="1236" customWidth="1"/>
    <col min="13064" max="13306" width="9.28515625" style="1236"/>
    <col min="13307" max="13307" width="53" style="1236" customWidth="1"/>
    <col min="13308" max="13308" width="18" style="1236" bestFit="1" customWidth="1"/>
    <col min="13309" max="13311" width="15.85546875" style="1236" customWidth="1"/>
    <col min="13312" max="13314" width="12.28515625" style="1236" customWidth="1"/>
    <col min="13315" max="13316" width="9.28515625" style="1236"/>
    <col min="13317" max="13317" width="15" style="1236" customWidth="1"/>
    <col min="13318" max="13318" width="14.28515625" style="1236" customWidth="1"/>
    <col min="13319" max="13319" width="13.5703125" style="1236" customWidth="1"/>
    <col min="13320" max="13562" width="9.28515625" style="1236"/>
    <col min="13563" max="13563" width="53" style="1236" customWidth="1"/>
    <col min="13564" max="13564" width="18" style="1236" bestFit="1" customWidth="1"/>
    <col min="13565" max="13567" width="15.85546875" style="1236" customWidth="1"/>
    <col min="13568" max="13570" width="12.28515625" style="1236" customWidth="1"/>
    <col min="13571" max="13572" width="9.28515625" style="1236"/>
    <col min="13573" max="13573" width="15" style="1236" customWidth="1"/>
    <col min="13574" max="13574" width="14.28515625" style="1236" customWidth="1"/>
    <col min="13575" max="13575" width="13.5703125" style="1236" customWidth="1"/>
    <col min="13576" max="13818" width="9.28515625" style="1236"/>
    <col min="13819" max="13819" width="53" style="1236" customWidth="1"/>
    <col min="13820" max="13820" width="18" style="1236" bestFit="1" customWidth="1"/>
    <col min="13821" max="13823" width="15.85546875" style="1236" customWidth="1"/>
    <col min="13824" max="13826" width="12.28515625" style="1236" customWidth="1"/>
    <col min="13827" max="13828" width="9.28515625" style="1236"/>
    <col min="13829" max="13829" width="15" style="1236" customWidth="1"/>
    <col min="13830" max="13830" width="14.28515625" style="1236" customWidth="1"/>
    <col min="13831" max="13831" width="13.5703125" style="1236" customWidth="1"/>
    <col min="13832" max="14074" width="9.28515625" style="1236"/>
    <col min="14075" max="14075" width="53" style="1236" customWidth="1"/>
    <col min="14076" max="14076" width="18" style="1236" bestFit="1" customWidth="1"/>
    <col min="14077" max="14079" width="15.85546875" style="1236" customWidth="1"/>
    <col min="14080" max="14082" width="12.28515625" style="1236" customWidth="1"/>
    <col min="14083" max="14084" width="9.28515625" style="1236"/>
    <col min="14085" max="14085" width="15" style="1236" customWidth="1"/>
    <col min="14086" max="14086" width="14.28515625" style="1236" customWidth="1"/>
    <col min="14087" max="14087" width="13.5703125" style="1236" customWidth="1"/>
    <col min="14088" max="14330" width="9.28515625" style="1236"/>
    <col min="14331" max="14331" width="53" style="1236" customWidth="1"/>
    <col min="14332" max="14332" width="18" style="1236" bestFit="1" customWidth="1"/>
    <col min="14333" max="14335" width="15.85546875" style="1236" customWidth="1"/>
    <col min="14336" max="14338" width="12.28515625" style="1236" customWidth="1"/>
    <col min="14339" max="14340" width="9.28515625" style="1236"/>
    <col min="14341" max="14341" width="15" style="1236" customWidth="1"/>
    <col min="14342" max="14342" width="14.28515625" style="1236" customWidth="1"/>
    <col min="14343" max="14343" width="13.5703125" style="1236" customWidth="1"/>
    <col min="14344" max="14586" width="9.28515625" style="1236"/>
    <col min="14587" max="14587" width="53" style="1236" customWidth="1"/>
    <col min="14588" max="14588" width="18" style="1236" bestFit="1" customWidth="1"/>
    <col min="14589" max="14591" width="15.85546875" style="1236" customWidth="1"/>
    <col min="14592" max="14594" width="12.28515625" style="1236" customWidth="1"/>
    <col min="14595" max="14596" width="9.28515625" style="1236"/>
    <col min="14597" max="14597" width="15" style="1236" customWidth="1"/>
    <col min="14598" max="14598" width="14.28515625" style="1236" customWidth="1"/>
    <col min="14599" max="14599" width="13.5703125" style="1236" customWidth="1"/>
    <col min="14600" max="14842" width="9.28515625" style="1236"/>
    <col min="14843" max="14843" width="53" style="1236" customWidth="1"/>
    <col min="14844" max="14844" width="18" style="1236" bestFit="1" customWidth="1"/>
    <col min="14845" max="14847" width="15.85546875" style="1236" customWidth="1"/>
    <col min="14848" max="14850" width="12.28515625" style="1236" customWidth="1"/>
    <col min="14851" max="14852" width="9.28515625" style="1236"/>
    <col min="14853" max="14853" width="15" style="1236" customWidth="1"/>
    <col min="14854" max="14854" width="14.28515625" style="1236" customWidth="1"/>
    <col min="14855" max="14855" width="13.5703125" style="1236" customWidth="1"/>
    <col min="14856" max="15098" width="9.28515625" style="1236"/>
    <col min="15099" max="15099" width="53" style="1236" customWidth="1"/>
    <col min="15100" max="15100" width="18" style="1236" bestFit="1" customWidth="1"/>
    <col min="15101" max="15103" width="15.85546875" style="1236" customWidth="1"/>
    <col min="15104" max="15106" width="12.28515625" style="1236" customWidth="1"/>
    <col min="15107" max="15108" width="9.28515625" style="1236"/>
    <col min="15109" max="15109" width="15" style="1236" customWidth="1"/>
    <col min="15110" max="15110" width="14.28515625" style="1236" customWidth="1"/>
    <col min="15111" max="15111" width="13.5703125" style="1236" customWidth="1"/>
    <col min="15112" max="15354" width="9.28515625" style="1236"/>
    <col min="15355" max="15355" width="53" style="1236" customWidth="1"/>
    <col min="15356" max="15356" width="18" style="1236" bestFit="1" customWidth="1"/>
    <col min="15357" max="15359" width="15.85546875" style="1236" customWidth="1"/>
    <col min="15360" max="15362" width="12.28515625" style="1236" customWidth="1"/>
    <col min="15363" max="15364" width="9.28515625" style="1236"/>
    <col min="15365" max="15365" width="15" style="1236" customWidth="1"/>
    <col min="15366" max="15366" width="14.28515625" style="1236" customWidth="1"/>
    <col min="15367" max="15367" width="13.5703125" style="1236" customWidth="1"/>
    <col min="15368" max="15610" width="9.28515625" style="1236"/>
    <col min="15611" max="15611" width="53" style="1236" customWidth="1"/>
    <col min="15612" max="15612" width="18" style="1236" bestFit="1" customWidth="1"/>
    <col min="15613" max="15615" width="15.85546875" style="1236" customWidth="1"/>
    <col min="15616" max="15618" width="12.28515625" style="1236" customWidth="1"/>
    <col min="15619" max="15620" width="9.28515625" style="1236"/>
    <col min="15621" max="15621" width="15" style="1236" customWidth="1"/>
    <col min="15622" max="15622" width="14.28515625" style="1236" customWidth="1"/>
    <col min="15623" max="15623" width="13.5703125" style="1236" customWidth="1"/>
    <col min="15624" max="15866" width="9.28515625" style="1236"/>
    <col min="15867" max="15867" width="53" style="1236" customWidth="1"/>
    <col min="15868" max="15868" width="18" style="1236" bestFit="1" customWidth="1"/>
    <col min="15869" max="15871" width="15.85546875" style="1236" customWidth="1"/>
    <col min="15872" max="15874" width="12.28515625" style="1236" customWidth="1"/>
    <col min="15875" max="15876" width="9.28515625" style="1236"/>
    <col min="15877" max="15877" width="15" style="1236" customWidth="1"/>
    <col min="15878" max="15878" width="14.28515625" style="1236" customWidth="1"/>
    <col min="15879" max="15879" width="13.5703125" style="1236" customWidth="1"/>
    <col min="15880" max="16122" width="9.28515625" style="1236"/>
    <col min="16123" max="16123" width="53" style="1236" customWidth="1"/>
    <col min="16124" max="16124" width="18" style="1236" bestFit="1" customWidth="1"/>
    <col min="16125" max="16127" width="15.85546875" style="1236" customWidth="1"/>
    <col min="16128" max="16130" width="12.28515625" style="1236" customWidth="1"/>
    <col min="16131" max="16132" width="9.28515625" style="1236"/>
    <col min="16133" max="16133" width="15" style="1236" customWidth="1"/>
    <col min="16134" max="16134" width="14.28515625" style="1236" customWidth="1"/>
    <col min="16135" max="16135" width="13.5703125" style="1236" customWidth="1"/>
    <col min="16136" max="16384" width="9.28515625" style="1236"/>
  </cols>
  <sheetData>
    <row r="1" spans="1:10" ht="17.25" customHeight="1">
      <c r="A1" s="1234" t="s">
        <v>500</v>
      </c>
      <c r="B1" s="1234"/>
      <c r="C1" s="1235"/>
      <c r="D1" s="1235"/>
      <c r="E1" s="1235"/>
      <c r="F1" s="1235"/>
      <c r="G1" s="1235"/>
      <c r="H1" s="1235"/>
      <c r="J1" s="1236"/>
    </row>
    <row r="2" spans="1:10" ht="17.25" customHeight="1">
      <c r="A2" s="1237"/>
      <c r="B2" s="1237"/>
      <c r="C2" s="1235"/>
      <c r="D2" s="1235"/>
      <c r="E2" s="1235"/>
      <c r="F2" s="1235"/>
      <c r="G2" s="1235"/>
      <c r="H2" s="1235"/>
      <c r="J2" s="1236"/>
    </row>
    <row r="3" spans="1:10" ht="17.25" customHeight="1">
      <c r="A3" s="1238" t="s">
        <v>810</v>
      </c>
      <c r="B3" s="1239"/>
      <c r="C3" s="1240"/>
      <c r="D3" s="1240"/>
      <c r="E3" s="1240"/>
      <c r="F3" s="1240"/>
      <c r="G3" s="1240"/>
      <c r="H3" s="1240"/>
      <c r="J3" s="1236"/>
    </row>
    <row r="4" spans="1:10" ht="17.25" customHeight="1">
      <c r="A4" s="1238"/>
      <c r="B4" s="1239"/>
      <c r="C4" s="1240"/>
      <c r="D4" s="1240"/>
      <c r="E4" s="1240"/>
      <c r="F4" s="1240"/>
      <c r="G4" s="1240"/>
      <c r="H4" s="1240"/>
      <c r="J4" s="1236"/>
    </row>
    <row r="5" spans="1:10" ht="15" customHeight="1">
      <c r="A5" s="1241"/>
      <c r="B5" s="1241"/>
      <c r="C5" s="1242"/>
      <c r="D5" s="1243"/>
      <c r="E5" s="1243"/>
      <c r="F5" s="1243"/>
      <c r="G5" s="1244"/>
      <c r="H5" s="1245" t="s">
        <v>2</v>
      </c>
      <c r="J5" s="1236"/>
    </row>
    <row r="8" spans="1:10" ht="16.350000000000001" customHeight="1">
      <c r="A8" s="1246"/>
      <c r="B8" s="1247" t="s">
        <v>811</v>
      </c>
      <c r="C8" s="1248" t="s">
        <v>229</v>
      </c>
      <c r="D8" s="1249"/>
      <c r="E8" s="1249"/>
      <c r="F8" s="1250" t="s">
        <v>433</v>
      </c>
      <c r="G8" s="1251"/>
      <c r="H8" s="1252"/>
      <c r="J8" s="1236"/>
    </row>
    <row r="9" spans="1:10" ht="16.350000000000001" customHeight="1">
      <c r="A9" s="1253" t="s">
        <v>3</v>
      </c>
      <c r="B9" s="1254" t="s">
        <v>228</v>
      </c>
      <c r="C9" s="1255"/>
      <c r="D9" s="1255"/>
      <c r="E9" s="1255"/>
      <c r="F9" s="1255" t="s">
        <v>4</v>
      </c>
      <c r="G9" s="1255" t="s">
        <v>4</v>
      </c>
      <c r="H9" s="1256"/>
      <c r="J9" s="1236"/>
    </row>
    <row r="10" spans="1:10" ht="16.350000000000001" customHeight="1">
      <c r="A10" s="1257"/>
      <c r="B10" s="1258" t="s">
        <v>812</v>
      </c>
      <c r="C10" s="1255" t="s">
        <v>434</v>
      </c>
      <c r="D10" s="1255" t="s">
        <v>435</v>
      </c>
      <c r="E10" s="1255" t="s">
        <v>436</v>
      </c>
      <c r="F10" s="1259" t="s">
        <v>232</v>
      </c>
      <c r="G10" s="1259" t="s">
        <v>437</v>
      </c>
      <c r="H10" s="1260" t="s">
        <v>438</v>
      </c>
      <c r="J10" s="1236"/>
    </row>
    <row r="11" spans="1:10" s="1265" customFormat="1" ht="9.75" customHeight="1">
      <c r="A11" s="1261" t="s">
        <v>439</v>
      </c>
      <c r="B11" s="1262">
        <v>2</v>
      </c>
      <c r="C11" s="1263">
        <v>3</v>
      </c>
      <c r="D11" s="1263">
        <v>4</v>
      </c>
      <c r="E11" s="1263">
        <v>5</v>
      </c>
      <c r="F11" s="1263">
        <v>6</v>
      </c>
      <c r="G11" s="1263">
        <v>7</v>
      </c>
      <c r="H11" s="1264">
        <v>8</v>
      </c>
    </row>
    <row r="12" spans="1:10" ht="24" customHeight="1">
      <c r="A12" s="1266" t="s">
        <v>440</v>
      </c>
      <c r="B12" s="1267">
        <v>71448652</v>
      </c>
      <c r="C12" s="1043">
        <v>3744731</v>
      </c>
      <c r="D12" s="1043">
        <v>8176753</v>
      </c>
      <c r="E12" s="1043"/>
      <c r="F12" s="1268">
        <v>5.2411499659923602E-2</v>
      </c>
      <c r="G12" s="1268">
        <v>0.11444236904567492</v>
      </c>
      <c r="H12" s="1268"/>
      <c r="J12" s="1236"/>
    </row>
    <row r="13" spans="1:10" ht="24" customHeight="1">
      <c r="A13" s="1269" t="s">
        <v>441</v>
      </c>
      <c r="B13" s="1044">
        <v>88402533</v>
      </c>
      <c r="C13" s="1043">
        <v>3640869</v>
      </c>
      <c r="D13" s="1043">
        <v>8043529</v>
      </c>
      <c r="E13" s="1043"/>
      <c r="F13" s="1270">
        <v>4.1185120792862351E-2</v>
      </c>
      <c r="G13" s="1271">
        <v>9.0987539915852858E-2</v>
      </c>
      <c r="H13" s="1272"/>
      <c r="J13" s="1236"/>
    </row>
    <row r="14" spans="1:10" ht="24" customHeight="1">
      <c r="A14" s="1257" t="s">
        <v>813</v>
      </c>
      <c r="B14" s="791">
        <v>-16953881</v>
      </c>
      <c r="C14" s="791">
        <v>103862</v>
      </c>
      <c r="D14" s="791">
        <v>133225</v>
      </c>
      <c r="E14" s="1273"/>
      <c r="F14" s="1274"/>
      <c r="G14" s="1275"/>
      <c r="H14" s="1274"/>
      <c r="J14" s="1236"/>
    </row>
    <row r="20" spans="10:10">
      <c r="J20" s="1231"/>
    </row>
    <row r="21" spans="10:10">
      <c r="J21" s="1231"/>
    </row>
    <row r="22" spans="10:10">
      <c r="J22" s="1231"/>
    </row>
  </sheetData>
  <printOptions horizontalCentered="1"/>
  <pageMargins left="0.74803149606299213" right="0.55118110236220474" top="0.98425196850393704" bottom="0.98425196850393704" header="0.51181102362204722" footer="0.51181102362204722"/>
  <pageSetup paperSize="9" scale="70" firstPageNumber="56" orientation="landscape" useFirstPageNumber="1" r:id="rId1"/>
  <headerFooter alignWithMargins="0">
    <oddHeader>&amp;C&amp;"Arial CE,Pogrubiony"&amp;12- &amp;P -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showGridLines="0" zoomScale="80" zoomScaleNormal="80" zoomScaleSheetLayoutView="75" workbookViewId="0">
      <selection activeCell="J14" sqref="J14"/>
    </sheetView>
  </sheetViews>
  <sheetFormatPr defaultColWidth="9.28515625" defaultRowHeight="15"/>
  <cols>
    <col min="1" max="1" width="103.140625" style="1279" customWidth="1"/>
    <col min="2" max="2" width="20.5703125" style="1279" customWidth="1"/>
    <col min="3" max="3" width="19.42578125" style="1324" customWidth="1"/>
    <col min="4" max="4" width="16.7109375" style="1279" customWidth="1"/>
    <col min="5" max="5" width="9.28515625" style="1279"/>
    <col min="6" max="6" width="8.42578125" style="1279" customWidth="1"/>
    <col min="7" max="7" width="17.5703125" style="1279" bestFit="1" customWidth="1"/>
    <col min="8" max="8" width="21.7109375" style="1279" customWidth="1"/>
    <col min="9" max="9" width="21.28515625" style="1279" customWidth="1"/>
    <col min="10" max="245" width="9.28515625" style="1279"/>
    <col min="246" max="246" width="103.140625" style="1279" customWidth="1"/>
    <col min="247" max="247" width="20.5703125" style="1279" customWidth="1"/>
    <col min="248" max="248" width="19.42578125" style="1279" customWidth="1"/>
    <col min="249" max="249" width="16.7109375" style="1279" customWidth="1"/>
    <col min="250" max="250" width="12.85546875" style="1279" customWidth="1"/>
    <col min="251" max="251" width="11" style="1279" bestFit="1" customWidth="1"/>
    <col min="252" max="256" width="9.28515625" style="1279"/>
    <col min="257" max="257" width="103.140625" style="1279" customWidth="1"/>
    <col min="258" max="258" width="20.5703125" style="1279" customWidth="1"/>
    <col min="259" max="259" width="19.42578125" style="1279" customWidth="1"/>
    <col min="260" max="260" width="16.7109375" style="1279" customWidth="1"/>
    <col min="261" max="261" width="9.28515625" style="1279"/>
    <col min="262" max="262" width="8.42578125" style="1279" customWidth="1"/>
    <col min="263" max="263" width="17.5703125" style="1279" bestFit="1" customWidth="1"/>
    <col min="264" max="264" width="21.7109375" style="1279" customWidth="1"/>
    <col min="265" max="265" width="21.28515625" style="1279" customWidth="1"/>
    <col min="266" max="501" width="9.28515625" style="1279"/>
    <col min="502" max="502" width="103.140625" style="1279" customWidth="1"/>
    <col min="503" max="503" width="20.5703125" style="1279" customWidth="1"/>
    <col min="504" max="504" width="19.42578125" style="1279" customWidth="1"/>
    <col min="505" max="505" width="16.7109375" style="1279" customWidth="1"/>
    <col min="506" max="506" width="12.85546875" style="1279" customWidth="1"/>
    <col min="507" max="507" width="11" style="1279" bestFit="1" customWidth="1"/>
    <col min="508" max="512" width="9.28515625" style="1279"/>
    <col min="513" max="513" width="103.140625" style="1279" customWidth="1"/>
    <col min="514" max="514" width="20.5703125" style="1279" customWidth="1"/>
    <col min="515" max="515" width="19.42578125" style="1279" customWidth="1"/>
    <col min="516" max="516" width="16.7109375" style="1279" customWidth="1"/>
    <col min="517" max="517" width="9.28515625" style="1279"/>
    <col min="518" max="518" width="8.42578125" style="1279" customWidth="1"/>
    <col min="519" max="519" width="17.5703125" style="1279" bestFit="1" customWidth="1"/>
    <col min="520" max="520" width="21.7109375" style="1279" customWidth="1"/>
    <col min="521" max="521" width="21.28515625" style="1279" customWidth="1"/>
    <col min="522" max="757" width="9.28515625" style="1279"/>
    <col min="758" max="758" width="103.140625" style="1279" customWidth="1"/>
    <col min="759" max="759" width="20.5703125" style="1279" customWidth="1"/>
    <col min="760" max="760" width="19.42578125" style="1279" customWidth="1"/>
    <col min="761" max="761" width="16.7109375" style="1279" customWidth="1"/>
    <col min="762" max="762" width="12.85546875" style="1279" customWidth="1"/>
    <col min="763" max="763" width="11" style="1279" bestFit="1" customWidth="1"/>
    <col min="764" max="768" width="9.28515625" style="1279"/>
    <col min="769" max="769" width="103.140625" style="1279" customWidth="1"/>
    <col min="770" max="770" width="20.5703125" style="1279" customWidth="1"/>
    <col min="771" max="771" width="19.42578125" style="1279" customWidth="1"/>
    <col min="772" max="772" width="16.7109375" style="1279" customWidth="1"/>
    <col min="773" max="773" width="9.28515625" style="1279"/>
    <col min="774" max="774" width="8.42578125" style="1279" customWidth="1"/>
    <col min="775" max="775" width="17.5703125" style="1279" bestFit="1" customWidth="1"/>
    <col min="776" max="776" width="21.7109375" style="1279" customWidth="1"/>
    <col min="777" max="777" width="21.28515625" style="1279" customWidth="1"/>
    <col min="778" max="1013" width="9.28515625" style="1279"/>
    <col min="1014" max="1014" width="103.140625" style="1279" customWidth="1"/>
    <col min="1015" max="1015" width="20.5703125" style="1279" customWidth="1"/>
    <col min="1016" max="1016" width="19.42578125" style="1279" customWidth="1"/>
    <col min="1017" max="1017" width="16.7109375" style="1279" customWidth="1"/>
    <col min="1018" max="1018" width="12.85546875" style="1279" customWidth="1"/>
    <col min="1019" max="1019" width="11" style="1279" bestFit="1" customWidth="1"/>
    <col min="1020" max="1024" width="9.28515625" style="1279"/>
    <col min="1025" max="1025" width="103.140625" style="1279" customWidth="1"/>
    <col min="1026" max="1026" width="20.5703125" style="1279" customWidth="1"/>
    <col min="1027" max="1027" width="19.42578125" style="1279" customWidth="1"/>
    <col min="1028" max="1028" width="16.7109375" style="1279" customWidth="1"/>
    <col min="1029" max="1029" width="9.28515625" style="1279"/>
    <col min="1030" max="1030" width="8.42578125" style="1279" customWidth="1"/>
    <col min="1031" max="1031" width="17.5703125" style="1279" bestFit="1" customWidth="1"/>
    <col min="1032" max="1032" width="21.7109375" style="1279" customWidth="1"/>
    <col min="1033" max="1033" width="21.28515625" style="1279" customWidth="1"/>
    <col min="1034" max="1269" width="9.28515625" style="1279"/>
    <col min="1270" max="1270" width="103.140625" style="1279" customWidth="1"/>
    <col min="1271" max="1271" width="20.5703125" style="1279" customWidth="1"/>
    <col min="1272" max="1272" width="19.42578125" style="1279" customWidth="1"/>
    <col min="1273" max="1273" width="16.7109375" style="1279" customWidth="1"/>
    <col min="1274" max="1274" width="12.85546875" style="1279" customWidth="1"/>
    <col min="1275" max="1275" width="11" style="1279" bestFit="1" customWidth="1"/>
    <col min="1276" max="1280" width="9.28515625" style="1279"/>
    <col min="1281" max="1281" width="103.140625" style="1279" customWidth="1"/>
    <col min="1282" max="1282" width="20.5703125" style="1279" customWidth="1"/>
    <col min="1283" max="1283" width="19.42578125" style="1279" customWidth="1"/>
    <col min="1284" max="1284" width="16.7109375" style="1279" customWidth="1"/>
    <col min="1285" max="1285" width="9.28515625" style="1279"/>
    <col min="1286" max="1286" width="8.42578125" style="1279" customWidth="1"/>
    <col min="1287" max="1287" width="17.5703125" style="1279" bestFit="1" customWidth="1"/>
    <col min="1288" max="1288" width="21.7109375" style="1279" customWidth="1"/>
    <col min="1289" max="1289" width="21.28515625" style="1279" customWidth="1"/>
    <col min="1290" max="1525" width="9.28515625" style="1279"/>
    <col min="1526" max="1526" width="103.140625" style="1279" customWidth="1"/>
    <col min="1527" max="1527" width="20.5703125" style="1279" customWidth="1"/>
    <col min="1528" max="1528" width="19.42578125" style="1279" customWidth="1"/>
    <col min="1529" max="1529" width="16.7109375" style="1279" customWidth="1"/>
    <col min="1530" max="1530" width="12.85546875" style="1279" customWidth="1"/>
    <col min="1531" max="1531" width="11" style="1279" bestFit="1" customWidth="1"/>
    <col min="1532" max="1536" width="9.28515625" style="1279"/>
    <col min="1537" max="1537" width="103.140625" style="1279" customWidth="1"/>
    <col min="1538" max="1538" width="20.5703125" style="1279" customWidth="1"/>
    <col min="1539" max="1539" width="19.42578125" style="1279" customWidth="1"/>
    <col min="1540" max="1540" width="16.7109375" style="1279" customWidth="1"/>
    <col min="1541" max="1541" width="9.28515625" style="1279"/>
    <col min="1542" max="1542" width="8.42578125" style="1279" customWidth="1"/>
    <col min="1543" max="1543" width="17.5703125" style="1279" bestFit="1" customWidth="1"/>
    <col min="1544" max="1544" width="21.7109375" style="1279" customWidth="1"/>
    <col min="1545" max="1545" width="21.28515625" style="1279" customWidth="1"/>
    <col min="1546" max="1781" width="9.28515625" style="1279"/>
    <col min="1782" max="1782" width="103.140625" style="1279" customWidth="1"/>
    <col min="1783" max="1783" width="20.5703125" style="1279" customWidth="1"/>
    <col min="1784" max="1784" width="19.42578125" style="1279" customWidth="1"/>
    <col min="1785" max="1785" width="16.7109375" style="1279" customWidth="1"/>
    <col min="1786" max="1786" width="12.85546875" style="1279" customWidth="1"/>
    <col min="1787" max="1787" width="11" style="1279" bestFit="1" customWidth="1"/>
    <col min="1788" max="1792" width="9.28515625" style="1279"/>
    <col min="1793" max="1793" width="103.140625" style="1279" customWidth="1"/>
    <col min="1794" max="1794" width="20.5703125" style="1279" customWidth="1"/>
    <col min="1795" max="1795" width="19.42578125" style="1279" customWidth="1"/>
    <col min="1796" max="1796" width="16.7109375" style="1279" customWidth="1"/>
    <col min="1797" max="1797" width="9.28515625" style="1279"/>
    <col min="1798" max="1798" width="8.42578125" style="1279" customWidth="1"/>
    <col min="1799" max="1799" width="17.5703125" style="1279" bestFit="1" customWidth="1"/>
    <col min="1800" max="1800" width="21.7109375" style="1279" customWidth="1"/>
    <col min="1801" max="1801" width="21.28515625" style="1279" customWidth="1"/>
    <col min="1802" max="2037" width="9.28515625" style="1279"/>
    <col min="2038" max="2038" width="103.140625" style="1279" customWidth="1"/>
    <col min="2039" max="2039" width="20.5703125" style="1279" customWidth="1"/>
    <col min="2040" max="2040" width="19.42578125" style="1279" customWidth="1"/>
    <col min="2041" max="2041" width="16.7109375" style="1279" customWidth="1"/>
    <col min="2042" max="2042" width="12.85546875" style="1279" customWidth="1"/>
    <col min="2043" max="2043" width="11" style="1279" bestFit="1" customWidth="1"/>
    <col min="2044" max="2048" width="9.28515625" style="1279"/>
    <col min="2049" max="2049" width="103.140625" style="1279" customWidth="1"/>
    <col min="2050" max="2050" width="20.5703125" style="1279" customWidth="1"/>
    <col min="2051" max="2051" width="19.42578125" style="1279" customWidth="1"/>
    <col min="2052" max="2052" width="16.7109375" style="1279" customWidth="1"/>
    <col min="2053" max="2053" width="9.28515625" style="1279"/>
    <col min="2054" max="2054" width="8.42578125" style="1279" customWidth="1"/>
    <col min="2055" max="2055" width="17.5703125" style="1279" bestFit="1" customWidth="1"/>
    <col min="2056" max="2056" width="21.7109375" style="1279" customWidth="1"/>
    <col min="2057" max="2057" width="21.28515625" style="1279" customWidth="1"/>
    <col min="2058" max="2293" width="9.28515625" style="1279"/>
    <col min="2294" max="2294" width="103.140625" style="1279" customWidth="1"/>
    <col min="2295" max="2295" width="20.5703125" style="1279" customWidth="1"/>
    <col min="2296" max="2296" width="19.42578125" style="1279" customWidth="1"/>
    <col min="2297" max="2297" width="16.7109375" style="1279" customWidth="1"/>
    <col min="2298" max="2298" width="12.85546875" style="1279" customWidth="1"/>
    <col min="2299" max="2299" width="11" style="1279" bestFit="1" customWidth="1"/>
    <col min="2300" max="2304" width="9.28515625" style="1279"/>
    <col min="2305" max="2305" width="103.140625" style="1279" customWidth="1"/>
    <col min="2306" max="2306" width="20.5703125" style="1279" customWidth="1"/>
    <col min="2307" max="2307" width="19.42578125" style="1279" customWidth="1"/>
    <col min="2308" max="2308" width="16.7109375" style="1279" customWidth="1"/>
    <col min="2309" max="2309" width="9.28515625" style="1279"/>
    <col min="2310" max="2310" width="8.42578125" style="1279" customWidth="1"/>
    <col min="2311" max="2311" width="17.5703125" style="1279" bestFit="1" customWidth="1"/>
    <col min="2312" max="2312" width="21.7109375" style="1279" customWidth="1"/>
    <col min="2313" max="2313" width="21.28515625" style="1279" customWidth="1"/>
    <col min="2314" max="2549" width="9.28515625" style="1279"/>
    <col min="2550" max="2550" width="103.140625" style="1279" customWidth="1"/>
    <col min="2551" max="2551" width="20.5703125" style="1279" customWidth="1"/>
    <col min="2552" max="2552" width="19.42578125" style="1279" customWidth="1"/>
    <col min="2553" max="2553" width="16.7109375" style="1279" customWidth="1"/>
    <col min="2554" max="2554" width="12.85546875" style="1279" customWidth="1"/>
    <col min="2555" max="2555" width="11" style="1279" bestFit="1" customWidth="1"/>
    <col min="2556" max="2560" width="9.28515625" style="1279"/>
    <col min="2561" max="2561" width="103.140625" style="1279" customWidth="1"/>
    <col min="2562" max="2562" width="20.5703125" style="1279" customWidth="1"/>
    <col min="2563" max="2563" width="19.42578125" style="1279" customWidth="1"/>
    <col min="2564" max="2564" width="16.7109375" style="1279" customWidth="1"/>
    <col min="2565" max="2565" width="9.28515625" style="1279"/>
    <col min="2566" max="2566" width="8.42578125" style="1279" customWidth="1"/>
    <col min="2567" max="2567" width="17.5703125" style="1279" bestFit="1" customWidth="1"/>
    <col min="2568" max="2568" width="21.7109375" style="1279" customWidth="1"/>
    <col min="2569" max="2569" width="21.28515625" style="1279" customWidth="1"/>
    <col min="2570" max="2805" width="9.28515625" style="1279"/>
    <col min="2806" max="2806" width="103.140625" style="1279" customWidth="1"/>
    <col min="2807" max="2807" width="20.5703125" style="1279" customWidth="1"/>
    <col min="2808" max="2808" width="19.42578125" style="1279" customWidth="1"/>
    <col min="2809" max="2809" width="16.7109375" style="1279" customWidth="1"/>
    <col min="2810" max="2810" width="12.85546875" style="1279" customWidth="1"/>
    <col min="2811" max="2811" width="11" style="1279" bestFit="1" customWidth="1"/>
    <col min="2812" max="2816" width="9.28515625" style="1279"/>
    <col min="2817" max="2817" width="103.140625" style="1279" customWidth="1"/>
    <col min="2818" max="2818" width="20.5703125" style="1279" customWidth="1"/>
    <col min="2819" max="2819" width="19.42578125" style="1279" customWidth="1"/>
    <col min="2820" max="2820" width="16.7109375" style="1279" customWidth="1"/>
    <col min="2821" max="2821" width="9.28515625" style="1279"/>
    <col min="2822" max="2822" width="8.42578125" style="1279" customWidth="1"/>
    <col min="2823" max="2823" width="17.5703125" style="1279" bestFit="1" customWidth="1"/>
    <col min="2824" max="2824" width="21.7109375" style="1279" customWidth="1"/>
    <col min="2825" max="2825" width="21.28515625" style="1279" customWidth="1"/>
    <col min="2826" max="3061" width="9.28515625" style="1279"/>
    <col min="3062" max="3062" width="103.140625" style="1279" customWidth="1"/>
    <col min="3063" max="3063" width="20.5703125" style="1279" customWidth="1"/>
    <col min="3064" max="3064" width="19.42578125" style="1279" customWidth="1"/>
    <col min="3065" max="3065" width="16.7109375" style="1279" customWidth="1"/>
    <col min="3066" max="3066" width="12.85546875" style="1279" customWidth="1"/>
    <col min="3067" max="3067" width="11" style="1279" bestFit="1" customWidth="1"/>
    <col min="3068" max="3072" width="9.28515625" style="1279"/>
    <col min="3073" max="3073" width="103.140625" style="1279" customWidth="1"/>
    <col min="3074" max="3074" width="20.5703125" style="1279" customWidth="1"/>
    <col min="3075" max="3075" width="19.42578125" style="1279" customWidth="1"/>
    <col min="3076" max="3076" width="16.7109375" style="1279" customWidth="1"/>
    <col min="3077" max="3077" width="9.28515625" style="1279"/>
    <col min="3078" max="3078" width="8.42578125" style="1279" customWidth="1"/>
    <col min="3079" max="3079" width="17.5703125" style="1279" bestFit="1" customWidth="1"/>
    <col min="3080" max="3080" width="21.7109375" style="1279" customWidth="1"/>
    <col min="3081" max="3081" width="21.28515625" style="1279" customWidth="1"/>
    <col min="3082" max="3317" width="9.28515625" style="1279"/>
    <col min="3318" max="3318" width="103.140625" style="1279" customWidth="1"/>
    <col min="3319" max="3319" width="20.5703125" style="1279" customWidth="1"/>
    <col min="3320" max="3320" width="19.42578125" style="1279" customWidth="1"/>
    <col min="3321" max="3321" width="16.7109375" style="1279" customWidth="1"/>
    <col min="3322" max="3322" width="12.85546875" style="1279" customWidth="1"/>
    <col min="3323" max="3323" width="11" style="1279" bestFit="1" customWidth="1"/>
    <col min="3324" max="3328" width="9.28515625" style="1279"/>
    <col min="3329" max="3329" width="103.140625" style="1279" customWidth="1"/>
    <col min="3330" max="3330" width="20.5703125" style="1279" customWidth="1"/>
    <col min="3331" max="3331" width="19.42578125" style="1279" customWidth="1"/>
    <col min="3332" max="3332" width="16.7109375" style="1279" customWidth="1"/>
    <col min="3333" max="3333" width="9.28515625" style="1279"/>
    <col min="3334" max="3334" width="8.42578125" style="1279" customWidth="1"/>
    <col min="3335" max="3335" width="17.5703125" style="1279" bestFit="1" customWidth="1"/>
    <col min="3336" max="3336" width="21.7109375" style="1279" customWidth="1"/>
    <col min="3337" max="3337" width="21.28515625" style="1279" customWidth="1"/>
    <col min="3338" max="3573" width="9.28515625" style="1279"/>
    <col min="3574" max="3574" width="103.140625" style="1279" customWidth="1"/>
    <col min="3575" max="3575" width="20.5703125" style="1279" customWidth="1"/>
    <col min="3576" max="3576" width="19.42578125" style="1279" customWidth="1"/>
    <col min="3577" max="3577" width="16.7109375" style="1279" customWidth="1"/>
    <col min="3578" max="3578" width="12.85546875" style="1279" customWidth="1"/>
    <col min="3579" max="3579" width="11" style="1279" bestFit="1" customWidth="1"/>
    <col min="3580" max="3584" width="9.28515625" style="1279"/>
    <col min="3585" max="3585" width="103.140625" style="1279" customWidth="1"/>
    <col min="3586" max="3586" width="20.5703125" style="1279" customWidth="1"/>
    <col min="3587" max="3587" width="19.42578125" style="1279" customWidth="1"/>
    <col min="3588" max="3588" width="16.7109375" style="1279" customWidth="1"/>
    <col min="3589" max="3589" width="9.28515625" style="1279"/>
    <col min="3590" max="3590" width="8.42578125" style="1279" customWidth="1"/>
    <col min="3591" max="3591" width="17.5703125" style="1279" bestFit="1" customWidth="1"/>
    <col min="3592" max="3592" width="21.7109375" style="1279" customWidth="1"/>
    <col min="3593" max="3593" width="21.28515625" style="1279" customWidth="1"/>
    <col min="3594" max="3829" width="9.28515625" style="1279"/>
    <col min="3830" max="3830" width="103.140625" style="1279" customWidth="1"/>
    <col min="3831" max="3831" width="20.5703125" style="1279" customWidth="1"/>
    <col min="3832" max="3832" width="19.42578125" style="1279" customWidth="1"/>
    <col min="3833" max="3833" width="16.7109375" style="1279" customWidth="1"/>
    <col min="3834" max="3834" width="12.85546875" style="1279" customWidth="1"/>
    <col min="3835" max="3835" width="11" style="1279" bestFit="1" customWidth="1"/>
    <col min="3836" max="3840" width="9.28515625" style="1279"/>
    <col min="3841" max="3841" width="103.140625" style="1279" customWidth="1"/>
    <col min="3842" max="3842" width="20.5703125" style="1279" customWidth="1"/>
    <col min="3843" max="3843" width="19.42578125" style="1279" customWidth="1"/>
    <col min="3844" max="3844" width="16.7109375" style="1279" customWidth="1"/>
    <col min="3845" max="3845" width="9.28515625" style="1279"/>
    <col min="3846" max="3846" width="8.42578125" style="1279" customWidth="1"/>
    <col min="3847" max="3847" width="17.5703125" style="1279" bestFit="1" customWidth="1"/>
    <col min="3848" max="3848" width="21.7109375" style="1279" customWidth="1"/>
    <col min="3849" max="3849" width="21.28515625" style="1279" customWidth="1"/>
    <col min="3850" max="4085" width="9.28515625" style="1279"/>
    <col min="4086" max="4086" width="103.140625" style="1279" customWidth="1"/>
    <col min="4087" max="4087" width="20.5703125" style="1279" customWidth="1"/>
    <col min="4088" max="4088" width="19.42578125" style="1279" customWidth="1"/>
    <col min="4089" max="4089" width="16.7109375" style="1279" customWidth="1"/>
    <col min="4090" max="4090" width="12.85546875" style="1279" customWidth="1"/>
    <col min="4091" max="4091" width="11" style="1279" bestFit="1" customWidth="1"/>
    <col min="4092" max="4096" width="9.28515625" style="1279"/>
    <col min="4097" max="4097" width="103.140625" style="1279" customWidth="1"/>
    <col min="4098" max="4098" width="20.5703125" style="1279" customWidth="1"/>
    <col min="4099" max="4099" width="19.42578125" style="1279" customWidth="1"/>
    <col min="4100" max="4100" width="16.7109375" style="1279" customWidth="1"/>
    <col min="4101" max="4101" width="9.28515625" style="1279"/>
    <col min="4102" max="4102" width="8.42578125" style="1279" customWidth="1"/>
    <col min="4103" max="4103" width="17.5703125" style="1279" bestFit="1" customWidth="1"/>
    <col min="4104" max="4104" width="21.7109375" style="1279" customWidth="1"/>
    <col min="4105" max="4105" width="21.28515625" style="1279" customWidth="1"/>
    <col min="4106" max="4341" width="9.28515625" style="1279"/>
    <col min="4342" max="4342" width="103.140625" style="1279" customWidth="1"/>
    <col min="4343" max="4343" width="20.5703125" style="1279" customWidth="1"/>
    <col min="4344" max="4344" width="19.42578125" style="1279" customWidth="1"/>
    <col min="4345" max="4345" width="16.7109375" style="1279" customWidth="1"/>
    <col min="4346" max="4346" width="12.85546875" style="1279" customWidth="1"/>
    <col min="4347" max="4347" width="11" style="1279" bestFit="1" customWidth="1"/>
    <col min="4348" max="4352" width="9.28515625" style="1279"/>
    <col min="4353" max="4353" width="103.140625" style="1279" customWidth="1"/>
    <col min="4354" max="4354" width="20.5703125" style="1279" customWidth="1"/>
    <col min="4355" max="4355" width="19.42578125" style="1279" customWidth="1"/>
    <col min="4356" max="4356" width="16.7109375" style="1279" customWidth="1"/>
    <col min="4357" max="4357" width="9.28515625" style="1279"/>
    <col min="4358" max="4358" width="8.42578125" style="1279" customWidth="1"/>
    <col min="4359" max="4359" width="17.5703125" style="1279" bestFit="1" customWidth="1"/>
    <col min="4360" max="4360" width="21.7109375" style="1279" customWidth="1"/>
    <col min="4361" max="4361" width="21.28515625" style="1279" customWidth="1"/>
    <col min="4362" max="4597" width="9.28515625" style="1279"/>
    <col min="4598" max="4598" width="103.140625" style="1279" customWidth="1"/>
    <col min="4599" max="4599" width="20.5703125" style="1279" customWidth="1"/>
    <col min="4600" max="4600" width="19.42578125" style="1279" customWidth="1"/>
    <col min="4601" max="4601" width="16.7109375" style="1279" customWidth="1"/>
    <col min="4602" max="4602" width="12.85546875" style="1279" customWidth="1"/>
    <col min="4603" max="4603" width="11" style="1279" bestFit="1" customWidth="1"/>
    <col min="4604" max="4608" width="9.28515625" style="1279"/>
    <col min="4609" max="4609" width="103.140625" style="1279" customWidth="1"/>
    <col min="4610" max="4610" width="20.5703125" style="1279" customWidth="1"/>
    <col min="4611" max="4611" width="19.42578125" style="1279" customWidth="1"/>
    <col min="4612" max="4612" width="16.7109375" style="1279" customWidth="1"/>
    <col min="4613" max="4613" width="9.28515625" style="1279"/>
    <col min="4614" max="4614" width="8.42578125" style="1279" customWidth="1"/>
    <col min="4615" max="4615" width="17.5703125" style="1279" bestFit="1" customWidth="1"/>
    <col min="4616" max="4616" width="21.7109375" style="1279" customWidth="1"/>
    <col min="4617" max="4617" width="21.28515625" style="1279" customWidth="1"/>
    <col min="4618" max="4853" width="9.28515625" style="1279"/>
    <col min="4854" max="4854" width="103.140625" style="1279" customWidth="1"/>
    <col min="4855" max="4855" width="20.5703125" style="1279" customWidth="1"/>
    <col min="4856" max="4856" width="19.42578125" style="1279" customWidth="1"/>
    <col min="4857" max="4857" width="16.7109375" style="1279" customWidth="1"/>
    <col min="4858" max="4858" width="12.85546875" style="1279" customWidth="1"/>
    <col min="4859" max="4859" width="11" style="1279" bestFit="1" customWidth="1"/>
    <col min="4860" max="4864" width="9.28515625" style="1279"/>
    <col min="4865" max="4865" width="103.140625" style="1279" customWidth="1"/>
    <col min="4866" max="4866" width="20.5703125" style="1279" customWidth="1"/>
    <col min="4867" max="4867" width="19.42578125" style="1279" customWidth="1"/>
    <col min="4868" max="4868" width="16.7109375" style="1279" customWidth="1"/>
    <col min="4869" max="4869" width="9.28515625" style="1279"/>
    <col min="4870" max="4870" width="8.42578125" style="1279" customWidth="1"/>
    <col min="4871" max="4871" width="17.5703125" style="1279" bestFit="1" customWidth="1"/>
    <col min="4872" max="4872" width="21.7109375" style="1279" customWidth="1"/>
    <col min="4873" max="4873" width="21.28515625" style="1279" customWidth="1"/>
    <col min="4874" max="5109" width="9.28515625" style="1279"/>
    <col min="5110" max="5110" width="103.140625" style="1279" customWidth="1"/>
    <col min="5111" max="5111" width="20.5703125" style="1279" customWidth="1"/>
    <col min="5112" max="5112" width="19.42578125" style="1279" customWidth="1"/>
    <col min="5113" max="5113" width="16.7109375" style="1279" customWidth="1"/>
    <col min="5114" max="5114" width="12.85546875" style="1279" customWidth="1"/>
    <col min="5115" max="5115" width="11" style="1279" bestFit="1" customWidth="1"/>
    <col min="5116" max="5120" width="9.28515625" style="1279"/>
    <col min="5121" max="5121" width="103.140625" style="1279" customWidth="1"/>
    <col min="5122" max="5122" width="20.5703125" style="1279" customWidth="1"/>
    <col min="5123" max="5123" width="19.42578125" style="1279" customWidth="1"/>
    <col min="5124" max="5124" width="16.7109375" style="1279" customWidth="1"/>
    <col min="5125" max="5125" width="9.28515625" style="1279"/>
    <col min="5126" max="5126" width="8.42578125" style="1279" customWidth="1"/>
    <col min="5127" max="5127" width="17.5703125" style="1279" bestFit="1" customWidth="1"/>
    <col min="5128" max="5128" width="21.7109375" style="1279" customWidth="1"/>
    <col min="5129" max="5129" width="21.28515625" style="1279" customWidth="1"/>
    <col min="5130" max="5365" width="9.28515625" style="1279"/>
    <col min="5366" max="5366" width="103.140625" style="1279" customWidth="1"/>
    <col min="5367" max="5367" width="20.5703125" style="1279" customWidth="1"/>
    <col min="5368" max="5368" width="19.42578125" style="1279" customWidth="1"/>
    <col min="5369" max="5369" width="16.7109375" style="1279" customWidth="1"/>
    <col min="5370" max="5370" width="12.85546875" style="1279" customWidth="1"/>
    <col min="5371" max="5371" width="11" style="1279" bestFit="1" customWidth="1"/>
    <col min="5372" max="5376" width="9.28515625" style="1279"/>
    <col min="5377" max="5377" width="103.140625" style="1279" customWidth="1"/>
    <col min="5378" max="5378" width="20.5703125" style="1279" customWidth="1"/>
    <col min="5379" max="5379" width="19.42578125" style="1279" customWidth="1"/>
    <col min="5380" max="5380" width="16.7109375" style="1279" customWidth="1"/>
    <col min="5381" max="5381" width="9.28515625" style="1279"/>
    <col min="5382" max="5382" width="8.42578125" style="1279" customWidth="1"/>
    <col min="5383" max="5383" width="17.5703125" style="1279" bestFit="1" customWidth="1"/>
    <col min="5384" max="5384" width="21.7109375" style="1279" customWidth="1"/>
    <col min="5385" max="5385" width="21.28515625" style="1279" customWidth="1"/>
    <col min="5386" max="5621" width="9.28515625" style="1279"/>
    <col min="5622" max="5622" width="103.140625" style="1279" customWidth="1"/>
    <col min="5623" max="5623" width="20.5703125" style="1279" customWidth="1"/>
    <col min="5624" max="5624" width="19.42578125" style="1279" customWidth="1"/>
    <col min="5625" max="5625" width="16.7109375" style="1279" customWidth="1"/>
    <col min="5626" max="5626" width="12.85546875" style="1279" customWidth="1"/>
    <col min="5627" max="5627" width="11" style="1279" bestFit="1" customWidth="1"/>
    <col min="5628" max="5632" width="9.28515625" style="1279"/>
    <col min="5633" max="5633" width="103.140625" style="1279" customWidth="1"/>
    <col min="5634" max="5634" width="20.5703125" style="1279" customWidth="1"/>
    <col min="5635" max="5635" width="19.42578125" style="1279" customWidth="1"/>
    <col min="5636" max="5636" width="16.7109375" style="1279" customWidth="1"/>
    <col min="5637" max="5637" width="9.28515625" style="1279"/>
    <col min="5638" max="5638" width="8.42578125" style="1279" customWidth="1"/>
    <col min="5639" max="5639" width="17.5703125" style="1279" bestFit="1" customWidth="1"/>
    <col min="5640" max="5640" width="21.7109375" style="1279" customWidth="1"/>
    <col min="5641" max="5641" width="21.28515625" style="1279" customWidth="1"/>
    <col min="5642" max="5877" width="9.28515625" style="1279"/>
    <col min="5878" max="5878" width="103.140625" style="1279" customWidth="1"/>
    <col min="5879" max="5879" width="20.5703125" style="1279" customWidth="1"/>
    <col min="5880" max="5880" width="19.42578125" style="1279" customWidth="1"/>
    <col min="5881" max="5881" width="16.7109375" style="1279" customWidth="1"/>
    <col min="5882" max="5882" width="12.85546875" style="1279" customWidth="1"/>
    <col min="5883" max="5883" width="11" style="1279" bestFit="1" customWidth="1"/>
    <col min="5884" max="5888" width="9.28515625" style="1279"/>
    <col min="5889" max="5889" width="103.140625" style="1279" customWidth="1"/>
    <col min="5890" max="5890" width="20.5703125" style="1279" customWidth="1"/>
    <col min="5891" max="5891" width="19.42578125" style="1279" customWidth="1"/>
    <col min="5892" max="5892" width="16.7109375" style="1279" customWidth="1"/>
    <col min="5893" max="5893" width="9.28515625" style="1279"/>
    <col min="5894" max="5894" width="8.42578125" style="1279" customWidth="1"/>
    <col min="5895" max="5895" width="17.5703125" style="1279" bestFit="1" customWidth="1"/>
    <col min="5896" max="5896" width="21.7109375" style="1279" customWidth="1"/>
    <col min="5897" max="5897" width="21.28515625" style="1279" customWidth="1"/>
    <col min="5898" max="6133" width="9.28515625" style="1279"/>
    <col min="6134" max="6134" width="103.140625" style="1279" customWidth="1"/>
    <col min="6135" max="6135" width="20.5703125" style="1279" customWidth="1"/>
    <col min="6136" max="6136" width="19.42578125" style="1279" customWidth="1"/>
    <col min="6137" max="6137" width="16.7109375" style="1279" customWidth="1"/>
    <col min="6138" max="6138" width="12.85546875" style="1279" customWidth="1"/>
    <col min="6139" max="6139" width="11" style="1279" bestFit="1" customWidth="1"/>
    <col min="6140" max="6144" width="9.28515625" style="1279"/>
    <col min="6145" max="6145" width="103.140625" style="1279" customWidth="1"/>
    <col min="6146" max="6146" width="20.5703125" style="1279" customWidth="1"/>
    <col min="6147" max="6147" width="19.42578125" style="1279" customWidth="1"/>
    <col min="6148" max="6148" width="16.7109375" style="1279" customWidth="1"/>
    <col min="6149" max="6149" width="9.28515625" style="1279"/>
    <col min="6150" max="6150" width="8.42578125" style="1279" customWidth="1"/>
    <col min="6151" max="6151" width="17.5703125" style="1279" bestFit="1" customWidth="1"/>
    <col min="6152" max="6152" width="21.7109375" style="1279" customWidth="1"/>
    <col min="6153" max="6153" width="21.28515625" style="1279" customWidth="1"/>
    <col min="6154" max="6389" width="9.28515625" style="1279"/>
    <col min="6390" max="6390" width="103.140625" style="1279" customWidth="1"/>
    <col min="6391" max="6391" width="20.5703125" style="1279" customWidth="1"/>
    <col min="6392" max="6392" width="19.42578125" style="1279" customWidth="1"/>
    <col min="6393" max="6393" width="16.7109375" style="1279" customWidth="1"/>
    <col min="6394" max="6394" width="12.85546875" style="1279" customWidth="1"/>
    <col min="6395" max="6395" width="11" style="1279" bestFit="1" customWidth="1"/>
    <col min="6396" max="6400" width="9.28515625" style="1279"/>
    <col min="6401" max="6401" width="103.140625" style="1279" customWidth="1"/>
    <col min="6402" max="6402" width="20.5703125" style="1279" customWidth="1"/>
    <col min="6403" max="6403" width="19.42578125" style="1279" customWidth="1"/>
    <col min="6404" max="6404" width="16.7109375" style="1279" customWidth="1"/>
    <col min="6405" max="6405" width="9.28515625" style="1279"/>
    <col min="6406" max="6406" width="8.42578125" style="1279" customWidth="1"/>
    <col min="6407" max="6407" width="17.5703125" style="1279" bestFit="1" customWidth="1"/>
    <col min="6408" max="6408" width="21.7109375" style="1279" customWidth="1"/>
    <col min="6409" max="6409" width="21.28515625" style="1279" customWidth="1"/>
    <col min="6410" max="6645" width="9.28515625" style="1279"/>
    <col min="6646" max="6646" width="103.140625" style="1279" customWidth="1"/>
    <col min="6647" max="6647" width="20.5703125" style="1279" customWidth="1"/>
    <col min="6648" max="6648" width="19.42578125" style="1279" customWidth="1"/>
    <col min="6649" max="6649" width="16.7109375" style="1279" customWidth="1"/>
    <col min="6650" max="6650" width="12.85546875" style="1279" customWidth="1"/>
    <col min="6651" max="6651" width="11" style="1279" bestFit="1" customWidth="1"/>
    <col min="6652" max="6656" width="9.28515625" style="1279"/>
    <col min="6657" max="6657" width="103.140625" style="1279" customWidth="1"/>
    <col min="6658" max="6658" width="20.5703125" style="1279" customWidth="1"/>
    <col min="6659" max="6659" width="19.42578125" style="1279" customWidth="1"/>
    <col min="6660" max="6660" width="16.7109375" style="1279" customWidth="1"/>
    <col min="6661" max="6661" width="9.28515625" style="1279"/>
    <col min="6662" max="6662" width="8.42578125" style="1279" customWidth="1"/>
    <col min="6663" max="6663" width="17.5703125" style="1279" bestFit="1" customWidth="1"/>
    <col min="6664" max="6664" width="21.7109375" style="1279" customWidth="1"/>
    <col min="6665" max="6665" width="21.28515625" style="1279" customWidth="1"/>
    <col min="6666" max="6901" width="9.28515625" style="1279"/>
    <col min="6902" max="6902" width="103.140625" style="1279" customWidth="1"/>
    <col min="6903" max="6903" width="20.5703125" style="1279" customWidth="1"/>
    <col min="6904" max="6904" width="19.42578125" style="1279" customWidth="1"/>
    <col min="6905" max="6905" width="16.7109375" style="1279" customWidth="1"/>
    <col min="6906" max="6906" width="12.85546875" style="1279" customWidth="1"/>
    <col min="6907" max="6907" width="11" style="1279" bestFit="1" customWidth="1"/>
    <col min="6908" max="6912" width="9.28515625" style="1279"/>
    <col min="6913" max="6913" width="103.140625" style="1279" customWidth="1"/>
    <col min="6914" max="6914" width="20.5703125" style="1279" customWidth="1"/>
    <col min="6915" max="6915" width="19.42578125" style="1279" customWidth="1"/>
    <col min="6916" max="6916" width="16.7109375" style="1279" customWidth="1"/>
    <col min="6917" max="6917" width="9.28515625" style="1279"/>
    <col min="6918" max="6918" width="8.42578125" style="1279" customWidth="1"/>
    <col min="6919" max="6919" width="17.5703125" style="1279" bestFit="1" customWidth="1"/>
    <col min="6920" max="6920" width="21.7109375" style="1279" customWidth="1"/>
    <col min="6921" max="6921" width="21.28515625" style="1279" customWidth="1"/>
    <col min="6922" max="7157" width="9.28515625" style="1279"/>
    <col min="7158" max="7158" width="103.140625" style="1279" customWidth="1"/>
    <col min="7159" max="7159" width="20.5703125" style="1279" customWidth="1"/>
    <col min="7160" max="7160" width="19.42578125" style="1279" customWidth="1"/>
    <col min="7161" max="7161" width="16.7109375" style="1279" customWidth="1"/>
    <col min="7162" max="7162" width="12.85546875" style="1279" customWidth="1"/>
    <col min="7163" max="7163" width="11" style="1279" bestFit="1" customWidth="1"/>
    <col min="7164" max="7168" width="9.28515625" style="1279"/>
    <col min="7169" max="7169" width="103.140625" style="1279" customWidth="1"/>
    <col min="7170" max="7170" width="20.5703125" style="1279" customWidth="1"/>
    <col min="7171" max="7171" width="19.42578125" style="1279" customWidth="1"/>
    <col min="7172" max="7172" width="16.7109375" style="1279" customWidth="1"/>
    <col min="7173" max="7173" width="9.28515625" style="1279"/>
    <col min="7174" max="7174" width="8.42578125" style="1279" customWidth="1"/>
    <col min="7175" max="7175" width="17.5703125" style="1279" bestFit="1" customWidth="1"/>
    <col min="7176" max="7176" width="21.7109375" style="1279" customWidth="1"/>
    <col min="7177" max="7177" width="21.28515625" style="1279" customWidth="1"/>
    <col min="7178" max="7413" width="9.28515625" style="1279"/>
    <col min="7414" max="7414" width="103.140625" style="1279" customWidth="1"/>
    <col min="7415" max="7415" width="20.5703125" style="1279" customWidth="1"/>
    <col min="7416" max="7416" width="19.42578125" style="1279" customWidth="1"/>
    <col min="7417" max="7417" width="16.7109375" style="1279" customWidth="1"/>
    <col min="7418" max="7418" width="12.85546875" style="1279" customWidth="1"/>
    <col min="7419" max="7419" width="11" style="1279" bestFit="1" customWidth="1"/>
    <col min="7420" max="7424" width="9.28515625" style="1279"/>
    <col min="7425" max="7425" width="103.140625" style="1279" customWidth="1"/>
    <col min="7426" max="7426" width="20.5703125" style="1279" customWidth="1"/>
    <col min="7427" max="7427" width="19.42578125" style="1279" customWidth="1"/>
    <col min="7428" max="7428" width="16.7109375" style="1279" customWidth="1"/>
    <col min="7429" max="7429" width="9.28515625" style="1279"/>
    <col min="7430" max="7430" width="8.42578125" style="1279" customWidth="1"/>
    <col min="7431" max="7431" width="17.5703125" style="1279" bestFit="1" customWidth="1"/>
    <col min="7432" max="7432" width="21.7109375" style="1279" customWidth="1"/>
    <col min="7433" max="7433" width="21.28515625" style="1279" customWidth="1"/>
    <col min="7434" max="7669" width="9.28515625" style="1279"/>
    <col min="7670" max="7670" width="103.140625" style="1279" customWidth="1"/>
    <col min="7671" max="7671" width="20.5703125" style="1279" customWidth="1"/>
    <col min="7672" max="7672" width="19.42578125" style="1279" customWidth="1"/>
    <col min="7673" max="7673" width="16.7109375" style="1279" customWidth="1"/>
    <col min="7674" max="7674" width="12.85546875" style="1279" customWidth="1"/>
    <col min="7675" max="7675" width="11" style="1279" bestFit="1" customWidth="1"/>
    <col min="7676" max="7680" width="9.28515625" style="1279"/>
    <col min="7681" max="7681" width="103.140625" style="1279" customWidth="1"/>
    <col min="7682" max="7682" width="20.5703125" style="1279" customWidth="1"/>
    <col min="7683" max="7683" width="19.42578125" style="1279" customWidth="1"/>
    <col min="7684" max="7684" width="16.7109375" style="1279" customWidth="1"/>
    <col min="7685" max="7685" width="9.28515625" style="1279"/>
    <col min="7686" max="7686" width="8.42578125" style="1279" customWidth="1"/>
    <col min="7687" max="7687" width="17.5703125" style="1279" bestFit="1" customWidth="1"/>
    <col min="7688" max="7688" width="21.7109375" style="1279" customWidth="1"/>
    <col min="7689" max="7689" width="21.28515625" style="1279" customWidth="1"/>
    <col min="7690" max="7925" width="9.28515625" style="1279"/>
    <col min="7926" max="7926" width="103.140625" style="1279" customWidth="1"/>
    <col min="7927" max="7927" width="20.5703125" style="1279" customWidth="1"/>
    <col min="7928" max="7928" width="19.42578125" style="1279" customWidth="1"/>
    <col min="7929" max="7929" width="16.7109375" style="1279" customWidth="1"/>
    <col min="7930" max="7930" width="12.85546875" style="1279" customWidth="1"/>
    <col min="7931" max="7931" width="11" style="1279" bestFit="1" customWidth="1"/>
    <col min="7932" max="7936" width="9.28515625" style="1279"/>
    <col min="7937" max="7937" width="103.140625" style="1279" customWidth="1"/>
    <col min="7938" max="7938" width="20.5703125" style="1279" customWidth="1"/>
    <col min="7939" max="7939" width="19.42578125" style="1279" customWidth="1"/>
    <col min="7940" max="7940" width="16.7109375" style="1279" customWidth="1"/>
    <col min="7941" max="7941" width="9.28515625" style="1279"/>
    <col min="7942" max="7942" width="8.42578125" style="1279" customWidth="1"/>
    <col min="7943" max="7943" width="17.5703125" style="1279" bestFit="1" customWidth="1"/>
    <col min="7944" max="7944" width="21.7109375" style="1279" customWidth="1"/>
    <col min="7945" max="7945" width="21.28515625" style="1279" customWidth="1"/>
    <col min="7946" max="8181" width="9.28515625" style="1279"/>
    <col min="8182" max="8182" width="103.140625" style="1279" customWidth="1"/>
    <col min="8183" max="8183" width="20.5703125" style="1279" customWidth="1"/>
    <col min="8184" max="8184" width="19.42578125" style="1279" customWidth="1"/>
    <col min="8185" max="8185" width="16.7109375" style="1279" customWidth="1"/>
    <col min="8186" max="8186" width="12.85546875" style="1279" customWidth="1"/>
    <col min="8187" max="8187" width="11" style="1279" bestFit="1" customWidth="1"/>
    <col min="8188" max="8192" width="9.28515625" style="1279"/>
    <col min="8193" max="8193" width="103.140625" style="1279" customWidth="1"/>
    <col min="8194" max="8194" width="20.5703125" style="1279" customWidth="1"/>
    <col min="8195" max="8195" width="19.42578125" style="1279" customWidth="1"/>
    <col min="8196" max="8196" width="16.7109375" style="1279" customWidth="1"/>
    <col min="8197" max="8197" width="9.28515625" style="1279"/>
    <col min="8198" max="8198" width="8.42578125" style="1279" customWidth="1"/>
    <col min="8199" max="8199" width="17.5703125" style="1279" bestFit="1" customWidth="1"/>
    <col min="8200" max="8200" width="21.7109375" style="1279" customWidth="1"/>
    <col min="8201" max="8201" width="21.28515625" style="1279" customWidth="1"/>
    <col min="8202" max="8437" width="9.28515625" style="1279"/>
    <col min="8438" max="8438" width="103.140625" style="1279" customWidth="1"/>
    <col min="8439" max="8439" width="20.5703125" style="1279" customWidth="1"/>
    <col min="8440" max="8440" width="19.42578125" style="1279" customWidth="1"/>
    <col min="8441" max="8441" width="16.7109375" style="1279" customWidth="1"/>
    <col min="8442" max="8442" width="12.85546875" style="1279" customWidth="1"/>
    <col min="8443" max="8443" width="11" style="1279" bestFit="1" customWidth="1"/>
    <col min="8444" max="8448" width="9.28515625" style="1279"/>
    <col min="8449" max="8449" width="103.140625" style="1279" customWidth="1"/>
    <col min="8450" max="8450" width="20.5703125" style="1279" customWidth="1"/>
    <col min="8451" max="8451" width="19.42578125" style="1279" customWidth="1"/>
    <col min="8452" max="8452" width="16.7109375" style="1279" customWidth="1"/>
    <col min="8453" max="8453" width="9.28515625" style="1279"/>
    <col min="8454" max="8454" width="8.42578125" style="1279" customWidth="1"/>
    <col min="8455" max="8455" width="17.5703125" style="1279" bestFit="1" customWidth="1"/>
    <col min="8456" max="8456" width="21.7109375" style="1279" customWidth="1"/>
    <col min="8457" max="8457" width="21.28515625" style="1279" customWidth="1"/>
    <col min="8458" max="8693" width="9.28515625" style="1279"/>
    <col min="8694" max="8694" width="103.140625" style="1279" customWidth="1"/>
    <col min="8695" max="8695" width="20.5703125" style="1279" customWidth="1"/>
    <col min="8696" max="8696" width="19.42578125" style="1279" customWidth="1"/>
    <col min="8697" max="8697" width="16.7109375" style="1279" customWidth="1"/>
    <col min="8698" max="8698" width="12.85546875" style="1279" customWidth="1"/>
    <col min="8699" max="8699" width="11" style="1279" bestFit="1" customWidth="1"/>
    <col min="8700" max="8704" width="9.28515625" style="1279"/>
    <col min="8705" max="8705" width="103.140625" style="1279" customWidth="1"/>
    <col min="8706" max="8706" width="20.5703125" style="1279" customWidth="1"/>
    <col min="8707" max="8707" width="19.42578125" style="1279" customWidth="1"/>
    <col min="8708" max="8708" width="16.7109375" style="1279" customWidth="1"/>
    <col min="8709" max="8709" width="9.28515625" style="1279"/>
    <col min="8710" max="8710" width="8.42578125" style="1279" customWidth="1"/>
    <col min="8711" max="8711" width="17.5703125" style="1279" bestFit="1" customWidth="1"/>
    <col min="8712" max="8712" width="21.7109375" style="1279" customWidth="1"/>
    <col min="8713" max="8713" width="21.28515625" style="1279" customWidth="1"/>
    <col min="8714" max="8949" width="9.28515625" style="1279"/>
    <col min="8950" max="8950" width="103.140625" style="1279" customWidth="1"/>
    <col min="8951" max="8951" width="20.5703125" style="1279" customWidth="1"/>
    <col min="8952" max="8952" width="19.42578125" style="1279" customWidth="1"/>
    <col min="8953" max="8953" width="16.7109375" style="1279" customWidth="1"/>
    <col min="8954" max="8954" width="12.85546875" style="1279" customWidth="1"/>
    <col min="8955" max="8955" width="11" style="1279" bestFit="1" customWidth="1"/>
    <col min="8956" max="8960" width="9.28515625" style="1279"/>
    <col min="8961" max="8961" width="103.140625" style="1279" customWidth="1"/>
    <col min="8962" max="8962" width="20.5703125" style="1279" customWidth="1"/>
    <col min="8963" max="8963" width="19.42578125" style="1279" customWidth="1"/>
    <col min="8964" max="8964" width="16.7109375" style="1279" customWidth="1"/>
    <col min="8965" max="8965" width="9.28515625" style="1279"/>
    <col min="8966" max="8966" width="8.42578125" style="1279" customWidth="1"/>
    <col min="8967" max="8967" width="17.5703125" style="1279" bestFit="1" customWidth="1"/>
    <col min="8968" max="8968" width="21.7109375" style="1279" customWidth="1"/>
    <col min="8969" max="8969" width="21.28515625" style="1279" customWidth="1"/>
    <col min="8970" max="9205" width="9.28515625" style="1279"/>
    <col min="9206" max="9206" width="103.140625" style="1279" customWidth="1"/>
    <col min="9207" max="9207" width="20.5703125" style="1279" customWidth="1"/>
    <col min="9208" max="9208" width="19.42578125" style="1279" customWidth="1"/>
    <col min="9209" max="9209" width="16.7109375" style="1279" customWidth="1"/>
    <col min="9210" max="9210" width="12.85546875" style="1279" customWidth="1"/>
    <col min="9211" max="9211" width="11" style="1279" bestFit="1" customWidth="1"/>
    <col min="9212" max="9216" width="9.28515625" style="1279"/>
    <col min="9217" max="9217" width="103.140625" style="1279" customWidth="1"/>
    <col min="9218" max="9218" width="20.5703125" style="1279" customWidth="1"/>
    <col min="9219" max="9219" width="19.42578125" style="1279" customWidth="1"/>
    <col min="9220" max="9220" width="16.7109375" style="1279" customWidth="1"/>
    <col min="9221" max="9221" width="9.28515625" style="1279"/>
    <col min="9222" max="9222" width="8.42578125" style="1279" customWidth="1"/>
    <col min="9223" max="9223" width="17.5703125" style="1279" bestFit="1" customWidth="1"/>
    <col min="9224" max="9224" width="21.7109375" style="1279" customWidth="1"/>
    <col min="9225" max="9225" width="21.28515625" style="1279" customWidth="1"/>
    <col min="9226" max="9461" width="9.28515625" style="1279"/>
    <col min="9462" max="9462" width="103.140625" style="1279" customWidth="1"/>
    <col min="9463" max="9463" width="20.5703125" style="1279" customWidth="1"/>
    <col min="9464" max="9464" width="19.42578125" style="1279" customWidth="1"/>
    <col min="9465" max="9465" width="16.7109375" style="1279" customWidth="1"/>
    <col min="9466" max="9466" width="12.85546875" style="1279" customWidth="1"/>
    <col min="9467" max="9467" width="11" style="1279" bestFit="1" customWidth="1"/>
    <col min="9468" max="9472" width="9.28515625" style="1279"/>
    <col min="9473" max="9473" width="103.140625" style="1279" customWidth="1"/>
    <col min="9474" max="9474" width="20.5703125" style="1279" customWidth="1"/>
    <col min="9475" max="9475" width="19.42578125" style="1279" customWidth="1"/>
    <col min="9476" max="9476" width="16.7109375" style="1279" customWidth="1"/>
    <col min="9477" max="9477" width="9.28515625" style="1279"/>
    <col min="9478" max="9478" width="8.42578125" style="1279" customWidth="1"/>
    <col min="9479" max="9479" width="17.5703125" style="1279" bestFit="1" customWidth="1"/>
    <col min="9480" max="9480" width="21.7109375" style="1279" customWidth="1"/>
    <col min="9481" max="9481" width="21.28515625" style="1279" customWidth="1"/>
    <col min="9482" max="9717" width="9.28515625" style="1279"/>
    <col min="9718" max="9718" width="103.140625" style="1279" customWidth="1"/>
    <col min="9719" max="9719" width="20.5703125" style="1279" customWidth="1"/>
    <col min="9720" max="9720" width="19.42578125" style="1279" customWidth="1"/>
    <col min="9721" max="9721" width="16.7109375" style="1279" customWidth="1"/>
    <col min="9722" max="9722" width="12.85546875" style="1279" customWidth="1"/>
    <col min="9723" max="9723" width="11" style="1279" bestFit="1" customWidth="1"/>
    <col min="9724" max="9728" width="9.28515625" style="1279"/>
    <col min="9729" max="9729" width="103.140625" style="1279" customWidth="1"/>
    <col min="9730" max="9730" width="20.5703125" style="1279" customWidth="1"/>
    <col min="9731" max="9731" width="19.42578125" style="1279" customWidth="1"/>
    <col min="9732" max="9732" width="16.7109375" style="1279" customWidth="1"/>
    <col min="9733" max="9733" width="9.28515625" style="1279"/>
    <col min="9734" max="9734" width="8.42578125" style="1279" customWidth="1"/>
    <col min="9735" max="9735" width="17.5703125" style="1279" bestFit="1" customWidth="1"/>
    <col min="9736" max="9736" width="21.7109375" style="1279" customWidth="1"/>
    <col min="9737" max="9737" width="21.28515625" style="1279" customWidth="1"/>
    <col min="9738" max="9973" width="9.28515625" style="1279"/>
    <col min="9974" max="9974" width="103.140625" style="1279" customWidth="1"/>
    <col min="9975" max="9975" width="20.5703125" style="1279" customWidth="1"/>
    <col min="9976" max="9976" width="19.42578125" style="1279" customWidth="1"/>
    <col min="9977" max="9977" width="16.7109375" style="1279" customWidth="1"/>
    <col min="9978" max="9978" width="12.85546875" style="1279" customWidth="1"/>
    <col min="9979" max="9979" width="11" style="1279" bestFit="1" customWidth="1"/>
    <col min="9980" max="9984" width="9.28515625" style="1279"/>
    <col min="9985" max="9985" width="103.140625" style="1279" customWidth="1"/>
    <col min="9986" max="9986" width="20.5703125" style="1279" customWidth="1"/>
    <col min="9987" max="9987" width="19.42578125" style="1279" customWidth="1"/>
    <col min="9988" max="9988" width="16.7109375" style="1279" customWidth="1"/>
    <col min="9989" max="9989" width="9.28515625" style="1279"/>
    <col min="9990" max="9990" width="8.42578125" style="1279" customWidth="1"/>
    <col min="9991" max="9991" width="17.5703125" style="1279" bestFit="1" customWidth="1"/>
    <col min="9992" max="9992" width="21.7109375" style="1279" customWidth="1"/>
    <col min="9993" max="9993" width="21.28515625" style="1279" customWidth="1"/>
    <col min="9994" max="10229" width="9.28515625" style="1279"/>
    <col min="10230" max="10230" width="103.140625" style="1279" customWidth="1"/>
    <col min="10231" max="10231" width="20.5703125" style="1279" customWidth="1"/>
    <col min="10232" max="10232" width="19.42578125" style="1279" customWidth="1"/>
    <col min="10233" max="10233" width="16.7109375" style="1279" customWidth="1"/>
    <col min="10234" max="10234" width="12.85546875" style="1279" customWidth="1"/>
    <col min="10235" max="10235" width="11" style="1279" bestFit="1" customWidth="1"/>
    <col min="10236" max="10240" width="9.28515625" style="1279"/>
    <col min="10241" max="10241" width="103.140625" style="1279" customWidth="1"/>
    <col min="10242" max="10242" width="20.5703125" style="1279" customWidth="1"/>
    <col min="10243" max="10243" width="19.42578125" style="1279" customWidth="1"/>
    <col min="10244" max="10244" width="16.7109375" style="1279" customWidth="1"/>
    <col min="10245" max="10245" width="9.28515625" style="1279"/>
    <col min="10246" max="10246" width="8.42578125" style="1279" customWidth="1"/>
    <col min="10247" max="10247" width="17.5703125" style="1279" bestFit="1" customWidth="1"/>
    <col min="10248" max="10248" width="21.7109375" style="1279" customWidth="1"/>
    <col min="10249" max="10249" width="21.28515625" style="1279" customWidth="1"/>
    <col min="10250" max="10485" width="9.28515625" style="1279"/>
    <col min="10486" max="10486" width="103.140625" style="1279" customWidth="1"/>
    <col min="10487" max="10487" width="20.5703125" style="1279" customWidth="1"/>
    <col min="10488" max="10488" width="19.42578125" style="1279" customWidth="1"/>
    <col min="10489" max="10489" width="16.7109375" style="1279" customWidth="1"/>
    <col min="10490" max="10490" width="12.85546875" style="1279" customWidth="1"/>
    <col min="10491" max="10491" width="11" style="1279" bestFit="1" customWidth="1"/>
    <col min="10492" max="10496" width="9.28515625" style="1279"/>
    <col min="10497" max="10497" width="103.140625" style="1279" customWidth="1"/>
    <col min="10498" max="10498" width="20.5703125" style="1279" customWidth="1"/>
    <col min="10499" max="10499" width="19.42578125" style="1279" customWidth="1"/>
    <col min="10500" max="10500" width="16.7109375" style="1279" customWidth="1"/>
    <col min="10501" max="10501" width="9.28515625" style="1279"/>
    <col min="10502" max="10502" width="8.42578125" style="1279" customWidth="1"/>
    <col min="10503" max="10503" width="17.5703125" style="1279" bestFit="1" customWidth="1"/>
    <col min="10504" max="10504" width="21.7109375" style="1279" customWidth="1"/>
    <col min="10505" max="10505" width="21.28515625" style="1279" customWidth="1"/>
    <col min="10506" max="10741" width="9.28515625" style="1279"/>
    <col min="10742" max="10742" width="103.140625" style="1279" customWidth="1"/>
    <col min="10743" max="10743" width="20.5703125" style="1279" customWidth="1"/>
    <col min="10744" max="10744" width="19.42578125" style="1279" customWidth="1"/>
    <col min="10745" max="10745" width="16.7109375" style="1279" customWidth="1"/>
    <col min="10746" max="10746" width="12.85546875" style="1279" customWidth="1"/>
    <col min="10747" max="10747" width="11" style="1279" bestFit="1" customWidth="1"/>
    <col min="10748" max="10752" width="9.28515625" style="1279"/>
    <col min="10753" max="10753" width="103.140625" style="1279" customWidth="1"/>
    <col min="10754" max="10754" width="20.5703125" style="1279" customWidth="1"/>
    <col min="10755" max="10755" width="19.42578125" style="1279" customWidth="1"/>
    <col min="10756" max="10756" width="16.7109375" style="1279" customWidth="1"/>
    <col min="10757" max="10757" width="9.28515625" style="1279"/>
    <col min="10758" max="10758" width="8.42578125" style="1279" customWidth="1"/>
    <col min="10759" max="10759" width="17.5703125" style="1279" bestFit="1" customWidth="1"/>
    <col min="10760" max="10760" width="21.7109375" style="1279" customWidth="1"/>
    <col min="10761" max="10761" width="21.28515625" style="1279" customWidth="1"/>
    <col min="10762" max="10997" width="9.28515625" style="1279"/>
    <col min="10998" max="10998" width="103.140625" style="1279" customWidth="1"/>
    <col min="10999" max="10999" width="20.5703125" style="1279" customWidth="1"/>
    <col min="11000" max="11000" width="19.42578125" style="1279" customWidth="1"/>
    <col min="11001" max="11001" width="16.7109375" style="1279" customWidth="1"/>
    <col min="11002" max="11002" width="12.85546875" style="1279" customWidth="1"/>
    <col min="11003" max="11003" width="11" style="1279" bestFit="1" customWidth="1"/>
    <col min="11004" max="11008" width="9.28515625" style="1279"/>
    <col min="11009" max="11009" width="103.140625" style="1279" customWidth="1"/>
    <col min="11010" max="11010" width="20.5703125" style="1279" customWidth="1"/>
    <col min="11011" max="11011" width="19.42578125" style="1279" customWidth="1"/>
    <col min="11012" max="11012" width="16.7109375" style="1279" customWidth="1"/>
    <col min="11013" max="11013" width="9.28515625" style="1279"/>
    <col min="11014" max="11014" width="8.42578125" style="1279" customWidth="1"/>
    <col min="11015" max="11015" width="17.5703125" style="1279" bestFit="1" customWidth="1"/>
    <col min="11016" max="11016" width="21.7109375" style="1279" customWidth="1"/>
    <col min="11017" max="11017" width="21.28515625" style="1279" customWidth="1"/>
    <col min="11018" max="11253" width="9.28515625" style="1279"/>
    <col min="11254" max="11254" width="103.140625" style="1279" customWidth="1"/>
    <col min="11255" max="11255" width="20.5703125" style="1279" customWidth="1"/>
    <col min="11256" max="11256" width="19.42578125" style="1279" customWidth="1"/>
    <col min="11257" max="11257" width="16.7109375" style="1279" customWidth="1"/>
    <col min="11258" max="11258" width="12.85546875" style="1279" customWidth="1"/>
    <col min="11259" max="11259" width="11" style="1279" bestFit="1" customWidth="1"/>
    <col min="11260" max="11264" width="9.28515625" style="1279"/>
    <col min="11265" max="11265" width="103.140625" style="1279" customWidth="1"/>
    <col min="11266" max="11266" width="20.5703125" style="1279" customWidth="1"/>
    <col min="11267" max="11267" width="19.42578125" style="1279" customWidth="1"/>
    <col min="11268" max="11268" width="16.7109375" style="1279" customWidth="1"/>
    <col min="11269" max="11269" width="9.28515625" style="1279"/>
    <col min="11270" max="11270" width="8.42578125" style="1279" customWidth="1"/>
    <col min="11271" max="11271" width="17.5703125" style="1279" bestFit="1" customWidth="1"/>
    <col min="11272" max="11272" width="21.7109375" style="1279" customWidth="1"/>
    <col min="11273" max="11273" width="21.28515625" style="1279" customWidth="1"/>
    <col min="11274" max="11509" width="9.28515625" style="1279"/>
    <col min="11510" max="11510" width="103.140625" style="1279" customWidth="1"/>
    <col min="11511" max="11511" width="20.5703125" style="1279" customWidth="1"/>
    <col min="11512" max="11512" width="19.42578125" style="1279" customWidth="1"/>
    <col min="11513" max="11513" width="16.7109375" style="1279" customWidth="1"/>
    <col min="11514" max="11514" width="12.85546875" style="1279" customWidth="1"/>
    <col min="11515" max="11515" width="11" style="1279" bestFit="1" customWidth="1"/>
    <col min="11516" max="11520" width="9.28515625" style="1279"/>
    <col min="11521" max="11521" width="103.140625" style="1279" customWidth="1"/>
    <col min="11522" max="11522" width="20.5703125" style="1279" customWidth="1"/>
    <col min="11523" max="11523" width="19.42578125" style="1279" customWidth="1"/>
    <col min="11524" max="11524" width="16.7109375" style="1279" customWidth="1"/>
    <col min="11525" max="11525" width="9.28515625" style="1279"/>
    <col min="11526" max="11526" width="8.42578125" style="1279" customWidth="1"/>
    <col min="11527" max="11527" width="17.5703125" style="1279" bestFit="1" customWidth="1"/>
    <col min="11528" max="11528" width="21.7109375" style="1279" customWidth="1"/>
    <col min="11529" max="11529" width="21.28515625" style="1279" customWidth="1"/>
    <col min="11530" max="11765" width="9.28515625" style="1279"/>
    <col min="11766" max="11766" width="103.140625" style="1279" customWidth="1"/>
    <col min="11767" max="11767" width="20.5703125" style="1279" customWidth="1"/>
    <col min="11768" max="11768" width="19.42578125" style="1279" customWidth="1"/>
    <col min="11769" max="11769" width="16.7109375" style="1279" customWidth="1"/>
    <col min="11770" max="11770" width="12.85546875" style="1279" customWidth="1"/>
    <col min="11771" max="11771" width="11" style="1279" bestFit="1" customWidth="1"/>
    <col min="11772" max="11776" width="9.28515625" style="1279"/>
    <col min="11777" max="11777" width="103.140625" style="1279" customWidth="1"/>
    <col min="11778" max="11778" width="20.5703125" style="1279" customWidth="1"/>
    <col min="11779" max="11779" width="19.42578125" style="1279" customWidth="1"/>
    <col min="11780" max="11780" width="16.7109375" style="1279" customWidth="1"/>
    <col min="11781" max="11781" width="9.28515625" style="1279"/>
    <col min="11782" max="11782" width="8.42578125" style="1279" customWidth="1"/>
    <col min="11783" max="11783" width="17.5703125" style="1279" bestFit="1" customWidth="1"/>
    <col min="11784" max="11784" width="21.7109375" style="1279" customWidth="1"/>
    <col min="11785" max="11785" width="21.28515625" style="1279" customWidth="1"/>
    <col min="11786" max="12021" width="9.28515625" style="1279"/>
    <col min="12022" max="12022" width="103.140625" style="1279" customWidth="1"/>
    <col min="12023" max="12023" width="20.5703125" style="1279" customWidth="1"/>
    <col min="12024" max="12024" width="19.42578125" style="1279" customWidth="1"/>
    <col min="12025" max="12025" width="16.7109375" style="1279" customWidth="1"/>
    <col min="12026" max="12026" width="12.85546875" style="1279" customWidth="1"/>
    <col min="12027" max="12027" width="11" style="1279" bestFit="1" customWidth="1"/>
    <col min="12028" max="12032" width="9.28515625" style="1279"/>
    <col min="12033" max="12033" width="103.140625" style="1279" customWidth="1"/>
    <col min="12034" max="12034" width="20.5703125" style="1279" customWidth="1"/>
    <col min="12035" max="12035" width="19.42578125" style="1279" customWidth="1"/>
    <col min="12036" max="12036" width="16.7109375" style="1279" customWidth="1"/>
    <col min="12037" max="12037" width="9.28515625" style="1279"/>
    <col min="12038" max="12038" width="8.42578125" style="1279" customWidth="1"/>
    <col min="12039" max="12039" width="17.5703125" style="1279" bestFit="1" customWidth="1"/>
    <col min="12040" max="12040" width="21.7109375" style="1279" customWidth="1"/>
    <col min="12041" max="12041" width="21.28515625" style="1279" customWidth="1"/>
    <col min="12042" max="12277" width="9.28515625" style="1279"/>
    <col min="12278" max="12278" width="103.140625" style="1279" customWidth="1"/>
    <col min="12279" max="12279" width="20.5703125" style="1279" customWidth="1"/>
    <col min="12280" max="12280" width="19.42578125" style="1279" customWidth="1"/>
    <col min="12281" max="12281" width="16.7109375" style="1279" customWidth="1"/>
    <col min="12282" max="12282" width="12.85546875" style="1279" customWidth="1"/>
    <col min="12283" max="12283" width="11" style="1279" bestFit="1" customWidth="1"/>
    <col min="12284" max="12288" width="9.28515625" style="1279"/>
    <col min="12289" max="12289" width="103.140625" style="1279" customWidth="1"/>
    <col min="12290" max="12290" width="20.5703125" style="1279" customWidth="1"/>
    <col min="12291" max="12291" width="19.42578125" style="1279" customWidth="1"/>
    <col min="12292" max="12292" width="16.7109375" style="1279" customWidth="1"/>
    <col min="12293" max="12293" width="9.28515625" style="1279"/>
    <col min="12294" max="12294" width="8.42578125" style="1279" customWidth="1"/>
    <col min="12295" max="12295" width="17.5703125" style="1279" bestFit="1" customWidth="1"/>
    <col min="12296" max="12296" width="21.7109375" style="1279" customWidth="1"/>
    <col min="12297" max="12297" width="21.28515625" style="1279" customWidth="1"/>
    <col min="12298" max="12533" width="9.28515625" style="1279"/>
    <col min="12534" max="12534" width="103.140625" style="1279" customWidth="1"/>
    <col min="12535" max="12535" width="20.5703125" style="1279" customWidth="1"/>
    <col min="12536" max="12536" width="19.42578125" style="1279" customWidth="1"/>
    <col min="12537" max="12537" width="16.7109375" style="1279" customWidth="1"/>
    <col min="12538" max="12538" width="12.85546875" style="1279" customWidth="1"/>
    <col min="12539" max="12539" width="11" style="1279" bestFit="1" customWidth="1"/>
    <col min="12540" max="12544" width="9.28515625" style="1279"/>
    <col min="12545" max="12545" width="103.140625" style="1279" customWidth="1"/>
    <col min="12546" max="12546" width="20.5703125" style="1279" customWidth="1"/>
    <col min="12547" max="12547" width="19.42578125" style="1279" customWidth="1"/>
    <col min="12548" max="12548" width="16.7109375" style="1279" customWidth="1"/>
    <col min="12549" max="12549" width="9.28515625" style="1279"/>
    <col min="12550" max="12550" width="8.42578125" style="1279" customWidth="1"/>
    <col min="12551" max="12551" width="17.5703125" style="1279" bestFit="1" customWidth="1"/>
    <col min="12552" max="12552" width="21.7109375" style="1279" customWidth="1"/>
    <col min="12553" max="12553" width="21.28515625" style="1279" customWidth="1"/>
    <col min="12554" max="12789" width="9.28515625" style="1279"/>
    <col min="12790" max="12790" width="103.140625" style="1279" customWidth="1"/>
    <col min="12791" max="12791" width="20.5703125" style="1279" customWidth="1"/>
    <col min="12792" max="12792" width="19.42578125" style="1279" customWidth="1"/>
    <col min="12793" max="12793" width="16.7109375" style="1279" customWidth="1"/>
    <col min="12794" max="12794" width="12.85546875" style="1279" customWidth="1"/>
    <col min="12795" max="12795" width="11" style="1279" bestFit="1" customWidth="1"/>
    <col min="12796" max="12800" width="9.28515625" style="1279"/>
    <col min="12801" max="12801" width="103.140625" style="1279" customWidth="1"/>
    <col min="12802" max="12802" width="20.5703125" style="1279" customWidth="1"/>
    <col min="12803" max="12803" width="19.42578125" style="1279" customWidth="1"/>
    <col min="12804" max="12804" width="16.7109375" style="1279" customWidth="1"/>
    <col min="12805" max="12805" width="9.28515625" style="1279"/>
    <col min="12806" max="12806" width="8.42578125" style="1279" customWidth="1"/>
    <col min="12807" max="12807" width="17.5703125" style="1279" bestFit="1" customWidth="1"/>
    <col min="12808" max="12808" width="21.7109375" style="1279" customWidth="1"/>
    <col min="12809" max="12809" width="21.28515625" style="1279" customWidth="1"/>
    <col min="12810" max="13045" width="9.28515625" style="1279"/>
    <col min="13046" max="13046" width="103.140625" style="1279" customWidth="1"/>
    <col min="13047" max="13047" width="20.5703125" style="1279" customWidth="1"/>
    <col min="13048" max="13048" width="19.42578125" style="1279" customWidth="1"/>
    <col min="13049" max="13049" width="16.7109375" style="1279" customWidth="1"/>
    <col min="13050" max="13050" width="12.85546875" style="1279" customWidth="1"/>
    <col min="13051" max="13051" width="11" style="1279" bestFit="1" customWidth="1"/>
    <col min="13052" max="13056" width="9.28515625" style="1279"/>
    <col min="13057" max="13057" width="103.140625" style="1279" customWidth="1"/>
    <col min="13058" max="13058" width="20.5703125" style="1279" customWidth="1"/>
    <col min="13059" max="13059" width="19.42578125" style="1279" customWidth="1"/>
    <col min="13060" max="13060" width="16.7109375" style="1279" customWidth="1"/>
    <col min="13061" max="13061" width="9.28515625" style="1279"/>
    <col min="13062" max="13062" width="8.42578125" style="1279" customWidth="1"/>
    <col min="13063" max="13063" width="17.5703125" style="1279" bestFit="1" customWidth="1"/>
    <col min="13064" max="13064" width="21.7109375" style="1279" customWidth="1"/>
    <col min="13065" max="13065" width="21.28515625" style="1279" customWidth="1"/>
    <col min="13066" max="13301" width="9.28515625" style="1279"/>
    <col min="13302" max="13302" width="103.140625" style="1279" customWidth="1"/>
    <col min="13303" max="13303" width="20.5703125" style="1279" customWidth="1"/>
    <col min="13304" max="13304" width="19.42578125" style="1279" customWidth="1"/>
    <col min="13305" max="13305" width="16.7109375" style="1279" customWidth="1"/>
    <col min="13306" max="13306" width="12.85546875" style="1279" customWidth="1"/>
    <col min="13307" max="13307" width="11" style="1279" bestFit="1" customWidth="1"/>
    <col min="13308" max="13312" width="9.28515625" style="1279"/>
    <col min="13313" max="13313" width="103.140625" style="1279" customWidth="1"/>
    <col min="13314" max="13314" width="20.5703125" style="1279" customWidth="1"/>
    <col min="13315" max="13315" width="19.42578125" style="1279" customWidth="1"/>
    <col min="13316" max="13316" width="16.7109375" style="1279" customWidth="1"/>
    <col min="13317" max="13317" width="9.28515625" style="1279"/>
    <col min="13318" max="13318" width="8.42578125" style="1279" customWidth="1"/>
    <col min="13319" max="13319" width="17.5703125" style="1279" bestFit="1" customWidth="1"/>
    <col min="13320" max="13320" width="21.7109375" style="1279" customWidth="1"/>
    <col min="13321" max="13321" width="21.28515625" style="1279" customWidth="1"/>
    <col min="13322" max="13557" width="9.28515625" style="1279"/>
    <col min="13558" max="13558" width="103.140625" style="1279" customWidth="1"/>
    <col min="13559" max="13559" width="20.5703125" style="1279" customWidth="1"/>
    <col min="13560" max="13560" width="19.42578125" style="1279" customWidth="1"/>
    <col min="13561" max="13561" width="16.7109375" style="1279" customWidth="1"/>
    <col min="13562" max="13562" width="12.85546875" style="1279" customWidth="1"/>
    <col min="13563" max="13563" width="11" style="1279" bestFit="1" customWidth="1"/>
    <col min="13564" max="13568" width="9.28515625" style="1279"/>
    <col min="13569" max="13569" width="103.140625" style="1279" customWidth="1"/>
    <col min="13570" max="13570" width="20.5703125" style="1279" customWidth="1"/>
    <col min="13571" max="13571" width="19.42578125" style="1279" customWidth="1"/>
    <col min="13572" max="13572" width="16.7109375" style="1279" customWidth="1"/>
    <col min="13573" max="13573" width="9.28515625" style="1279"/>
    <col min="13574" max="13574" width="8.42578125" style="1279" customWidth="1"/>
    <col min="13575" max="13575" width="17.5703125" style="1279" bestFit="1" customWidth="1"/>
    <col min="13576" max="13576" width="21.7109375" style="1279" customWidth="1"/>
    <col min="13577" max="13577" width="21.28515625" style="1279" customWidth="1"/>
    <col min="13578" max="13813" width="9.28515625" style="1279"/>
    <col min="13814" max="13814" width="103.140625" style="1279" customWidth="1"/>
    <col min="13815" max="13815" width="20.5703125" style="1279" customWidth="1"/>
    <col min="13816" max="13816" width="19.42578125" style="1279" customWidth="1"/>
    <col min="13817" max="13817" width="16.7109375" style="1279" customWidth="1"/>
    <col min="13818" max="13818" width="12.85546875" style="1279" customWidth="1"/>
    <col min="13819" max="13819" width="11" style="1279" bestFit="1" customWidth="1"/>
    <col min="13820" max="13824" width="9.28515625" style="1279"/>
    <col min="13825" max="13825" width="103.140625" style="1279" customWidth="1"/>
    <col min="13826" max="13826" width="20.5703125" style="1279" customWidth="1"/>
    <col min="13827" max="13827" width="19.42578125" style="1279" customWidth="1"/>
    <col min="13828" max="13828" width="16.7109375" style="1279" customWidth="1"/>
    <col min="13829" max="13829" width="9.28515625" style="1279"/>
    <col min="13830" max="13830" width="8.42578125" style="1279" customWidth="1"/>
    <col min="13831" max="13831" width="17.5703125" style="1279" bestFit="1" customWidth="1"/>
    <col min="13832" max="13832" width="21.7109375" style="1279" customWidth="1"/>
    <col min="13833" max="13833" width="21.28515625" style="1279" customWidth="1"/>
    <col min="13834" max="14069" width="9.28515625" style="1279"/>
    <col min="14070" max="14070" width="103.140625" style="1279" customWidth="1"/>
    <col min="14071" max="14071" width="20.5703125" style="1279" customWidth="1"/>
    <col min="14072" max="14072" width="19.42578125" style="1279" customWidth="1"/>
    <col min="14073" max="14073" width="16.7109375" style="1279" customWidth="1"/>
    <col min="14074" max="14074" width="12.85546875" style="1279" customWidth="1"/>
    <col min="14075" max="14075" width="11" style="1279" bestFit="1" customWidth="1"/>
    <col min="14076" max="14080" width="9.28515625" style="1279"/>
    <col min="14081" max="14081" width="103.140625" style="1279" customWidth="1"/>
    <col min="14082" max="14082" width="20.5703125" style="1279" customWidth="1"/>
    <col min="14083" max="14083" width="19.42578125" style="1279" customWidth="1"/>
    <col min="14084" max="14084" width="16.7109375" style="1279" customWidth="1"/>
    <col min="14085" max="14085" width="9.28515625" style="1279"/>
    <col min="14086" max="14086" width="8.42578125" style="1279" customWidth="1"/>
    <col min="14087" max="14087" width="17.5703125" style="1279" bestFit="1" customWidth="1"/>
    <col min="14088" max="14088" width="21.7109375" style="1279" customWidth="1"/>
    <col min="14089" max="14089" width="21.28515625" style="1279" customWidth="1"/>
    <col min="14090" max="14325" width="9.28515625" style="1279"/>
    <col min="14326" max="14326" width="103.140625" style="1279" customWidth="1"/>
    <col min="14327" max="14327" width="20.5703125" style="1279" customWidth="1"/>
    <col min="14328" max="14328" width="19.42578125" style="1279" customWidth="1"/>
    <col min="14329" max="14329" width="16.7109375" style="1279" customWidth="1"/>
    <col min="14330" max="14330" width="12.85546875" style="1279" customWidth="1"/>
    <col min="14331" max="14331" width="11" style="1279" bestFit="1" customWidth="1"/>
    <col min="14332" max="14336" width="9.28515625" style="1279"/>
    <col min="14337" max="14337" width="103.140625" style="1279" customWidth="1"/>
    <col min="14338" max="14338" width="20.5703125" style="1279" customWidth="1"/>
    <col min="14339" max="14339" width="19.42578125" style="1279" customWidth="1"/>
    <col min="14340" max="14340" width="16.7109375" style="1279" customWidth="1"/>
    <col min="14341" max="14341" width="9.28515625" style="1279"/>
    <col min="14342" max="14342" width="8.42578125" style="1279" customWidth="1"/>
    <col min="14343" max="14343" width="17.5703125" style="1279" bestFit="1" customWidth="1"/>
    <col min="14344" max="14344" width="21.7109375" style="1279" customWidth="1"/>
    <col min="14345" max="14345" width="21.28515625" style="1279" customWidth="1"/>
    <col min="14346" max="14581" width="9.28515625" style="1279"/>
    <col min="14582" max="14582" width="103.140625" style="1279" customWidth="1"/>
    <col min="14583" max="14583" width="20.5703125" style="1279" customWidth="1"/>
    <col min="14584" max="14584" width="19.42578125" style="1279" customWidth="1"/>
    <col min="14585" max="14585" width="16.7109375" style="1279" customWidth="1"/>
    <col min="14586" max="14586" width="12.85546875" style="1279" customWidth="1"/>
    <col min="14587" max="14587" width="11" style="1279" bestFit="1" customWidth="1"/>
    <col min="14588" max="14592" width="9.28515625" style="1279"/>
    <col min="14593" max="14593" width="103.140625" style="1279" customWidth="1"/>
    <col min="14594" max="14594" width="20.5703125" style="1279" customWidth="1"/>
    <col min="14595" max="14595" width="19.42578125" style="1279" customWidth="1"/>
    <col min="14596" max="14596" width="16.7109375" style="1279" customWidth="1"/>
    <col min="14597" max="14597" width="9.28515625" style="1279"/>
    <col min="14598" max="14598" width="8.42578125" style="1279" customWidth="1"/>
    <col min="14599" max="14599" width="17.5703125" style="1279" bestFit="1" customWidth="1"/>
    <col min="14600" max="14600" width="21.7109375" style="1279" customWidth="1"/>
    <col min="14601" max="14601" width="21.28515625" style="1279" customWidth="1"/>
    <col min="14602" max="14837" width="9.28515625" style="1279"/>
    <col min="14838" max="14838" width="103.140625" style="1279" customWidth="1"/>
    <col min="14839" max="14839" width="20.5703125" style="1279" customWidth="1"/>
    <col min="14840" max="14840" width="19.42578125" style="1279" customWidth="1"/>
    <col min="14841" max="14841" width="16.7109375" style="1279" customWidth="1"/>
    <col min="14842" max="14842" width="12.85546875" style="1279" customWidth="1"/>
    <col min="14843" max="14843" width="11" style="1279" bestFit="1" customWidth="1"/>
    <col min="14844" max="14848" width="9.28515625" style="1279"/>
    <col min="14849" max="14849" width="103.140625" style="1279" customWidth="1"/>
    <col min="14850" max="14850" width="20.5703125" style="1279" customWidth="1"/>
    <col min="14851" max="14851" width="19.42578125" style="1279" customWidth="1"/>
    <col min="14852" max="14852" width="16.7109375" style="1279" customWidth="1"/>
    <col min="14853" max="14853" width="9.28515625" style="1279"/>
    <col min="14854" max="14854" width="8.42578125" style="1279" customWidth="1"/>
    <col min="14855" max="14855" width="17.5703125" style="1279" bestFit="1" customWidth="1"/>
    <col min="14856" max="14856" width="21.7109375" style="1279" customWidth="1"/>
    <col min="14857" max="14857" width="21.28515625" style="1279" customWidth="1"/>
    <col min="14858" max="15093" width="9.28515625" style="1279"/>
    <col min="15094" max="15094" width="103.140625" style="1279" customWidth="1"/>
    <col min="15095" max="15095" width="20.5703125" style="1279" customWidth="1"/>
    <col min="15096" max="15096" width="19.42578125" style="1279" customWidth="1"/>
    <col min="15097" max="15097" width="16.7109375" style="1279" customWidth="1"/>
    <col min="15098" max="15098" width="12.85546875" style="1279" customWidth="1"/>
    <col min="15099" max="15099" width="11" style="1279" bestFit="1" customWidth="1"/>
    <col min="15100" max="15104" width="9.28515625" style="1279"/>
    <col min="15105" max="15105" width="103.140625" style="1279" customWidth="1"/>
    <col min="15106" max="15106" width="20.5703125" style="1279" customWidth="1"/>
    <col min="15107" max="15107" width="19.42578125" style="1279" customWidth="1"/>
    <col min="15108" max="15108" width="16.7109375" style="1279" customWidth="1"/>
    <col min="15109" max="15109" width="9.28515625" style="1279"/>
    <col min="15110" max="15110" width="8.42578125" style="1279" customWidth="1"/>
    <col min="15111" max="15111" width="17.5703125" style="1279" bestFit="1" customWidth="1"/>
    <col min="15112" max="15112" width="21.7109375" style="1279" customWidth="1"/>
    <col min="15113" max="15113" width="21.28515625" style="1279" customWidth="1"/>
    <col min="15114" max="15349" width="9.28515625" style="1279"/>
    <col min="15350" max="15350" width="103.140625" style="1279" customWidth="1"/>
    <col min="15351" max="15351" width="20.5703125" style="1279" customWidth="1"/>
    <col min="15352" max="15352" width="19.42578125" style="1279" customWidth="1"/>
    <col min="15353" max="15353" width="16.7109375" style="1279" customWidth="1"/>
    <col min="15354" max="15354" width="12.85546875" style="1279" customWidth="1"/>
    <col min="15355" max="15355" width="11" style="1279" bestFit="1" customWidth="1"/>
    <col min="15356" max="15360" width="9.28515625" style="1279"/>
    <col min="15361" max="15361" width="103.140625" style="1279" customWidth="1"/>
    <col min="15362" max="15362" width="20.5703125" style="1279" customWidth="1"/>
    <col min="15363" max="15363" width="19.42578125" style="1279" customWidth="1"/>
    <col min="15364" max="15364" width="16.7109375" style="1279" customWidth="1"/>
    <col min="15365" max="15365" width="9.28515625" style="1279"/>
    <col min="15366" max="15366" width="8.42578125" style="1279" customWidth="1"/>
    <col min="15367" max="15367" width="17.5703125" style="1279" bestFit="1" customWidth="1"/>
    <col min="15368" max="15368" width="21.7109375" style="1279" customWidth="1"/>
    <col min="15369" max="15369" width="21.28515625" style="1279" customWidth="1"/>
    <col min="15370" max="15605" width="9.28515625" style="1279"/>
    <col min="15606" max="15606" width="103.140625" style="1279" customWidth="1"/>
    <col min="15607" max="15607" width="20.5703125" style="1279" customWidth="1"/>
    <col min="15608" max="15608" width="19.42578125" style="1279" customWidth="1"/>
    <col min="15609" max="15609" width="16.7109375" style="1279" customWidth="1"/>
    <col min="15610" max="15610" width="12.85546875" style="1279" customWidth="1"/>
    <col min="15611" max="15611" width="11" style="1279" bestFit="1" customWidth="1"/>
    <col min="15612" max="15616" width="9.28515625" style="1279"/>
    <col min="15617" max="15617" width="103.140625" style="1279" customWidth="1"/>
    <col min="15618" max="15618" width="20.5703125" style="1279" customWidth="1"/>
    <col min="15619" max="15619" width="19.42578125" style="1279" customWidth="1"/>
    <col min="15620" max="15620" width="16.7109375" style="1279" customWidth="1"/>
    <col min="15621" max="15621" width="9.28515625" style="1279"/>
    <col min="15622" max="15622" width="8.42578125" style="1279" customWidth="1"/>
    <col min="15623" max="15623" width="17.5703125" style="1279" bestFit="1" customWidth="1"/>
    <col min="15624" max="15624" width="21.7109375" style="1279" customWidth="1"/>
    <col min="15625" max="15625" width="21.28515625" style="1279" customWidth="1"/>
    <col min="15626" max="15861" width="9.28515625" style="1279"/>
    <col min="15862" max="15862" width="103.140625" style="1279" customWidth="1"/>
    <col min="15863" max="15863" width="20.5703125" style="1279" customWidth="1"/>
    <col min="15864" max="15864" width="19.42578125" style="1279" customWidth="1"/>
    <col min="15865" max="15865" width="16.7109375" style="1279" customWidth="1"/>
    <col min="15866" max="15866" width="12.85546875" style="1279" customWidth="1"/>
    <col min="15867" max="15867" width="11" style="1279" bestFit="1" customWidth="1"/>
    <col min="15868" max="15872" width="9.28515625" style="1279"/>
    <col min="15873" max="15873" width="103.140625" style="1279" customWidth="1"/>
    <col min="15874" max="15874" width="20.5703125" style="1279" customWidth="1"/>
    <col min="15875" max="15875" width="19.42578125" style="1279" customWidth="1"/>
    <col min="15876" max="15876" width="16.7109375" style="1279" customWidth="1"/>
    <col min="15877" max="15877" width="9.28515625" style="1279"/>
    <col min="15878" max="15878" width="8.42578125" style="1279" customWidth="1"/>
    <col min="15879" max="15879" width="17.5703125" style="1279" bestFit="1" customWidth="1"/>
    <col min="15880" max="15880" width="21.7109375" style="1279" customWidth="1"/>
    <col min="15881" max="15881" width="21.28515625" style="1279" customWidth="1"/>
    <col min="15882" max="16117" width="9.28515625" style="1279"/>
    <col min="16118" max="16118" width="103.140625" style="1279" customWidth="1"/>
    <col min="16119" max="16119" width="20.5703125" style="1279" customWidth="1"/>
    <col min="16120" max="16120" width="19.42578125" style="1279" customWidth="1"/>
    <col min="16121" max="16121" width="16.7109375" style="1279" customWidth="1"/>
    <col min="16122" max="16122" width="12.85546875" style="1279" customWidth="1"/>
    <col min="16123" max="16123" width="11" style="1279" bestFit="1" customWidth="1"/>
    <col min="16124" max="16128" width="9.28515625" style="1279"/>
    <col min="16129" max="16129" width="103.140625" style="1279" customWidth="1"/>
    <col min="16130" max="16130" width="20.5703125" style="1279" customWidth="1"/>
    <col min="16131" max="16131" width="19.42578125" style="1279" customWidth="1"/>
    <col min="16132" max="16132" width="16.7109375" style="1279" customWidth="1"/>
    <col min="16133" max="16133" width="9.28515625" style="1279"/>
    <col min="16134" max="16134" width="8.42578125" style="1279" customWidth="1"/>
    <col min="16135" max="16135" width="17.5703125" style="1279" bestFit="1" customWidth="1"/>
    <col min="16136" max="16136" width="21.7109375" style="1279" customWidth="1"/>
    <col min="16137" max="16137" width="21.28515625" style="1279" customWidth="1"/>
    <col min="16138" max="16373" width="9.28515625" style="1279"/>
    <col min="16374" max="16374" width="103.140625" style="1279" customWidth="1"/>
    <col min="16375" max="16375" width="20.5703125" style="1279" customWidth="1"/>
    <col min="16376" max="16376" width="19.42578125" style="1279" customWidth="1"/>
    <col min="16377" max="16377" width="16.7109375" style="1279" customWidth="1"/>
    <col min="16378" max="16378" width="12.85546875" style="1279" customWidth="1"/>
    <col min="16379" max="16379" width="11" style="1279" bestFit="1" customWidth="1"/>
    <col min="16380" max="16384" width="9.28515625" style="1279"/>
  </cols>
  <sheetData>
    <row r="1" spans="1:5" ht="16.5" customHeight="1">
      <c r="A1" s="1277" t="s">
        <v>814</v>
      </c>
      <c r="B1" s="1278"/>
      <c r="C1" s="1643"/>
      <c r="D1" s="1643"/>
    </row>
    <row r="2" spans="1:5" ht="22.5" customHeight="1">
      <c r="A2" s="1644" t="s">
        <v>815</v>
      </c>
      <c r="B2" s="1644"/>
      <c r="C2" s="1644"/>
      <c r="D2" s="1644"/>
    </row>
    <row r="3" spans="1:5" s="1282" customFormat="1" ht="18" customHeight="1">
      <c r="A3" s="1280"/>
      <c r="B3" s="1281"/>
      <c r="C3" s="1645" t="s">
        <v>2</v>
      </c>
      <c r="D3" s="1645"/>
    </row>
    <row r="4" spans="1:5" s="1285" customFormat="1" ht="79.5" customHeight="1">
      <c r="A4" s="1646" t="s">
        <v>816</v>
      </c>
      <c r="B4" s="1648" t="s">
        <v>817</v>
      </c>
      <c r="C4" s="1283" t="s">
        <v>229</v>
      </c>
      <c r="D4" s="1284" t="s">
        <v>230</v>
      </c>
    </row>
    <row r="5" spans="1:5" s="1285" customFormat="1" ht="24" customHeight="1">
      <c r="A5" s="1647"/>
      <c r="B5" s="1649"/>
      <c r="C5" s="1286" t="s">
        <v>818</v>
      </c>
      <c r="D5" s="1287" t="s">
        <v>232</v>
      </c>
    </row>
    <row r="6" spans="1:5" s="1285" customFormat="1" ht="21.6" customHeight="1">
      <c r="A6" s="1288">
        <v>1</v>
      </c>
      <c r="B6" s="1289">
        <v>2</v>
      </c>
      <c r="C6" s="1290">
        <v>3</v>
      </c>
      <c r="D6" s="1287" t="s">
        <v>34</v>
      </c>
    </row>
    <row r="7" spans="1:5" s="1296" customFormat="1" ht="39" customHeight="1">
      <c r="A7" s="1291" t="s">
        <v>771</v>
      </c>
      <c r="B7" s="1292">
        <v>18251368000</v>
      </c>
      <c r="C7" s="1293">
        <v>1146421593.22</v>
      </c>
      <c r="D7" s="1294">
        <v>6.2812913159167025E-2</v>
      </c>
      <c r="E7" s="1295"/>
    </row>
    <row r="8" spans="1:5" s="1296" customFormat="1" ht="39" customHeight="1">
      <c r="A8" s="1291" t="s">
        <v>770</v>
      </c>
      <c r="B8" s="1292">
        <v>4367586000</v>
      </c>
      <c r="C8" s="1293">
        <v>363224349.13999999</v>
      </c>
      <c r="D8" s="1294">
        <v>8.3163639855059521E-2</v>
      </c>
      <c r="E8" s="1295"/>
    </row>
    <row r="9" spans="1:5" s="1296" customFormat="1" ht="39" customHeight="1">
      <c r="A9" s="1291" t="s">
        <v>775</v>
      </c>
      <c r="B9" s="1292">
        <v>991554000</v>
      </c>
      <c r="C9" s="1293">
        <v>115625539.01000001</v>
      </c>
      <c r="D9" s="1294">
        <v>0.11661043070775773</v>
      </c>
      <c r="E9" s="1295"/>
    </row>
    <row r="10" spans="1:5" s="1296" customFormat="1" ht="39" customHeight="1">
      <c r="A10" s="1291" t="s">
        <v>767</v>
      </c>
      <c r="B10" s="1292">
        <v>2821075000</v>
      </c>
      <c r="C10" s="1293">
        <v>199238210.90000001</v>
      </c>
      <c r="D10" s="1294">
        <v>7.0624925214678808E-2</v>
      </c>
      <c r="E10" s="1295"/>
    </row>
    <row r="11" spans="1:5" s="1296" customFormat="1" ht="39" customHeight="1">
      <c r="A11" s="1291" t="s">
        <v>768</v>
      </c>
      <c r="B11" s="1292">
        <v>1827378000</v>
      </c>
      <c r="C11" s="1293">
        <v>37695965.969999999</v>
      </c>
      <c r="D11" s="1294">
        <v>2.0628444673187484E-2</v>
      </c>
      <c r="E11" s="1295"/>
    </row>
    <row r="12" spans="1:5" s="1296" customFormat="1" ht="39" customHeight="1">
      <c r="A12" s="1291" t="s">
        <v>819</v>
      </c>
      <c r="B12" s="1297">
        <v>1655279000</v>
      </c>
      <c r="C12" s="1293">
        <v>169392105.72999999</v>
      </c>
      <c r="D12" s="1294">
        <v>0.10233447396481196</v>
      </c>
      <c r="E12" s="1295"/>
    </row>
    <row r="13" spans="1:5" s="1296" customFormat="1" ht="39" customHeight="1">
      <c r="A13" s="1291" t="s">
        <v>820</v>
      </c>
      <c r="B13" s="1292">
        <v>1104124000</v>
      </c>
      <c r="C13" s="1293">
        <v>94418500.129999995</v>
      </c>
      <c r="D13" s="1294">
        <v>8.5514398862808885E-2</v>
      </c>
      <c r="E13" s="1295"/>
    </row>
    <row r="14" spans="1:5" s="1296" customFormat="1" ht="39" customHeight="1">
      <c r="A14" s="1291" t="s">
        <v>821</v>
      </c>
      <c r="B14" s="1292">
        <v>1547952000</v>
      </c>
      <c r="C14" s="1293">
        <v>188316299.43000001</v>
      </c>
      <c r="D14" s="1294">
        <v>0.12165512847297591</v>
      </c>
      <c r="E14" s="1295"/>
    </row>
    <row r="15" spans="1:5" s="1296" customFormat="1" ht="39" customHeight="1">
      <c r="A15" s="1291" t="s">
        <v>822</v>
      </c>
      <c r="B15" s="1292">
        <v>577548000</v>
      </c>
      <c r="C15" s="1293">
        <v>37660801.149999999</v>
      </c>
      <c r="D15" s="1294">
        <v>6.5208088591770727E-2</v>
      </c>
      <c r="E15" s="1295"/>
    </row>
    <row r="16" spans="1:5" s="1296" customFormat="1" ht="39" customHeight="1">
      <c r="A16" s="1291" t="s">
        <v>784</v>
      </c>
      <c r="B16" s="1292">
        <v>1567451000</v>
      </c>
      <c r="C16" s="1293">
        <v>132438311.36</v>
      </c>
      <c r="D16" s="1294">
        <v>8.4492792029862498E-2</v>
      </c>
      <c r="E16" s="1295"/>
    </row>
    <row r="17" spans="1:5" s="1296" customFormat="1" ht="39" customHeight="1">
      <c r="A17" s="1291" t="s">
        <v>786</v>
      </c>
      <c r="B17" s="1297">
        <v>1739486000</v>
      </c>
      <c r="C17" s="1293">
        <v>243843656.56999999</v>
      </c>
      <c r="D17" s="1294">
        <v>0.1401814424318448</v>
      </c>
      <c r="E17" s="1295"/>
    </row>
    <row r="18" spans="1:5" s="1296" customFormat="1" ht="39" customHeight="1">
      <c r="A18" s="1291" t="s">
        <v>823</v>
      </c>
      <c r="B18" s="1292">
        <v>1238138000</v>
      </c>
      <c r="C18" s="1293">
        <v>163955774.50999999</v>
      </c>
      <c r="D18" s="1294">
        <v>0.13242124424741022</v>
      </c>
      <c r="E18" s="1295"/>
    </row>
    <row r="19" spans="1:5" s="1296" customFormat="1" ht="39" customHeight="1">
      <c r="A19" s="1291" t="s">
        <v>789</v>
      </c>
      <c r="B19" s="1297">
        <v>628609000</v>
      </c>
      <c r="C19" s="1293">
        <v>40517397.520000003</v>
      </c>
      <c r="D19" s="1294">
        <v>6.4455643364953422E-2</v>
      </c>
      <c r="E19" s="1295"/>
    </row>
    <row r="20" spans="1:5" s="1296" customFormat="1" ht="39" customHeight="1">
      <c r="A20" s="1291" t="s">
        <v>791</v>
      </c>
      <c r="B20" s="1297">
        <v>1412653000</v>
      </c>
      <c r="C20" s="1293">
        <v>128836037.15000001</v>
      </c>
      <c r="D20" s="1294">
        <v>9.1201474919884784E-2</v>
      </c>
      <c r="E20" s="1295"/>
    </row>
    <row r="21" spans="1:5" s="1296" customFormat="1" ht="39" customHeight="1">
      <c r="A21" s="1291" t="s">
        <v>793</v>
      </c>
      <c r="B21" s="1292">
        <v>816159000</v>
      </c>
      <c r="C21" s="1293">
        <v>125060331.59999999</v>
      </c>
      <c r="D21" s="1294">
        <v>0.15323035290917578</v>
      </c>
      <c r="E21" s="1295"/>
    </row>
    <row r="22" spans="1:5" s="1296" customFormat="1" ht="39" customHeight="1">
      <c r="A22" s="1291" t="s">
        <v>824</v>
      </c>
      <c r="B22" s="1292">
        <v>1501723000</v>
      </c>
      <c r="C22" s="1293">
        <v>186630422.83000001</v>
      </c>
      <c r="D22" s="1294">
        <v>0.12427752843234073</v>
      </c>
      <c r="E22" s="1295"/>
    </row>
    <row r="23" spans="1:5" s="1296" customFormat="1" ht="39" customHeight="1">
      <c r="A23" s="1291" t="s">
        <v>825</v>
      </c>
      <c r="B23" s="1292">
        <v>2142259000</v>
      </c>
      <c r="C23" s="1293">
        <v>246960100.75</v>
      </c>
      <c r="D23" s="1294">
        <v>0.11528022557029752</v>
      </c>
      <c r="E23" s="1295"/>
    </row>
    <row r="24" spans="1:5" s="1296" customFormat="1" ht="39" customHeight="1">
      <c r="A24" s="1291" t="s">
        <v>826</v>
      </c>
      <c r="B24" s="1292">
        <v>971684000</v>
      </c>
      <c r="C24" s="1293">
        <v>114267158.83</v>
      </c>
      <c r="D24" s="1294">
        <v>0.11759703651598667</v>
      </c>
      <c r="E24" s="1295"/>
    </row>
    <row r="25" spans="1:5" s="1296" customFormat="1" ht="39" customHeight="1">
      <c r="A25" s="1291" t="s">
        <v>827</v>
      </c>
      <c r="B25" s="1297">
        <v>1305990000</v>
      </c>
      <c r="C25" s="1293">
        <v>146925482.75999999</v>
      </c>
      <c r="D25" s="1294">
        <v>0.11250123106608778</v>
      </c>
      <c r="E25" s="1295"/>
    </row>
    <row r="26" spans="1:5" s="1296" customFormat="1" ht="39" customHeight="1">
      <c r="A26" s="1291" t="s">
        <v>802</v>
      </c>
      <c r="B26" s="1297">
        <v>1472837000</v>
      </c>
      <c r="C26" s="1293">
        <v>220189507.08000001</v>
      </c>
      <c r="D26" s="1294">
        <v>0.14950025500445741</v>
      </c>
      <c r="E26" s="1295"/>
    </row>
    <row r="27" spans="1:5" s="1296" customFormat="1" ht="39" customHeight="1" thickBot="1">
      <c r="A27" s="1291" t="s">
        <v>828</v>
      </c>
      <c r="B27" s="1292">
        <v>800927000</v>
      </c>
      <c r="C27" s="1293">
        <v>216564463.38999999</v>
      </c>
      <c r="D27" s="1294">
        <v>0.27039226220367146</v>
      </c>
      <c r="E27" s="1295"/>
    </row>
    <row r="28" spans="1:5" s="1296" customFormat="1" ht="39" customHeight="1" thickTop="1" thickBot="1">
      <c r="A28" s="1298" t="s">
        <v>829</v>
      </c>
      <c r="B28" s="1299">
        <v>20482819000</v>
      </c>
      <c r="C28" s="1300">
        <v>2455976350.7899995</v>
      </c>
      <c r="D28" s="1301">
        <v>0.11990421585964313</v>
      </c>
      <c r="E28" s="1295"/>
    </row>
    <row r="29" spans="1:5" s="1296" customFormat="1" ht="39" customHeight="1" thickTop="1">
      <c r="A29" s="1302" t="s">
        <v>830</v>
      </c>
      <c r="B29" s="1303">
        <v>415901000</v>
      </c>
      <c r="C29" s="1304">
        <v>18277263.120000001</v>
      </c>
      <c r="D29" s="1294">
        <v>4.3946187001233469E-2</v>
      </c>
      <c r="E29" s="1295"/>
    </row>
    <row r="30" spans="1:5" s="1296" customFormat="1" ht="39" customHeight="1">
      <c r="A30" s="1305" t="s">
        <v>831</v>
      </c>
      <c r="B30" s="1303">
        <v>268254000</v>
      </c>
      <c r="C30" s="1304">
        <v>12025955.98</v>
      </c>
      <c r="D30" s="1294" t="s">
        <v>47</v>
      </c>
      <c r="E30" s="1295"/>
    </row>
    <row r="31" spans="1:5" s="1296" customFormat="1" ht="39" customHeight="1" thickBot="1">
      <c r="A31" s="1306" t="s">
        <v>805</v>
      </c>
      <c r="B31" s="1307">
        <v>1156760000</v>
      </c>
      <c r="C31" s="1308">
        <v>447645.23</v>
      </c>
      <c r="D31" s="1309">
        <v>3.8698194093848333E-4</v>
      </c>
      <c r="E31" s="1295"/>
    </row>
    <row r="32" spans="1:5" s="1296" customFormat="1" ht="39" customHeight="1" thickTop="1" thickBot="1">
      <c r="A32" s="1298" t="s">
        <v>832</v>
      </c>
      <c r="B32" s="1299">
        <v>50582695000</v>
      </c>
      <c r="C32" s="1300">
        <v>4348932873.3599987</v>
      </c>
      <c r="D32" s="1310">
        <v>8.5976693676760377E-2</v>
      </c>
      <c r="E32" s="1295"/>
    </row>
    <row r="33" spans="1:5" s="1296" customFormat="1" ht="39" customHeight="1" thickTop="1">
      <c r="A33" s="1302" t="s">
        <v>833</v>
      </c>
      <c r="B33" s="1311">
        <v>140574000</v>
      </c>
      <c r="C33" s="1304">
        <v>85424.78</v>
      </c>
      <c r="D33" s="1312">
        <v>6.076854894930784E-4</v>
      </c>
      <c r="E33" s="1295"/>
    </row>
    <row r="34" spans="1:5" s="1296" customFormat="1" ht="39" customHeight="1">
      <c r="A34" s="1305" t="s">
        <v>834</v>
      </c>
      <c r="B34" s="1297">
        <v>233023000</v>
      </c>
      <c r="C34" s="1293">
        <v>88379.51</v>
      </c>
      <c r="D34" s="1313">
        <v>3.7927376267578734E-4</v>
      </c>
      <c r="E34" s="1295"/>
    </row>
    <row r="35" spans="1:5" s="1296" customFormat="1" ht="39" customHeight="1" thickBot="1">
      <c r="A35" s="1314" t="s">
        <v>835</v>
      </c>
      <c r="B35" s="1315">
        <v>20492360000</v>
      </c>
      <c r="C35" s="1308">
        <v>3827646800.7600002</v>
      </c>
      <c r="D35" s="1309">
        <v>0.18678408932694918</v>
      </c>
      <c r="E35" s="1295"/>
    </row>
    <row r="36" spans="1:5" s="1320" customFormat="1" ht="39" customHeight="1" thickTop="1" thickBot="1">
      <c r="A36" s="1316" t="s">
        <v>836</v>
      </c>
      <c r="B36" s="1317">
        <v>71448652000</v>
      </c>
      <c r="C36" s="1317">
        <v>8176753478.4099989</v>
      </c>
      <c r="D36" s="1318">
        <v>0.11444237574153251</v>
      </c>
      <c r="E36" s="1319"/>
    </row>
    <row r="37" spans="1:5" ht="15.75" thickTop="1">
      <c r="C37" s="1321"/>
      <c r="E37" s="1322"/>
    </row>
    <row r="38" spans="1:5" ht="15" customHeight="1">
      <c r="A38" s="1323"/>
      <c r="E38" s="1322"/>
    </row>
    <row r="39" spans="1:5" ht="24.75" customHeight="1">
      <c r="A39" s="1322"/>
      <c r="B39" s="1322"/>
    </row>
    <row r="40" spans="1:5">
      <c r="A40" s="1322"/>
      <c r="B40" s="1322"/>
    </row>
    <row r="41" spans="1:5">
      <c r="A41" s="1325"/>
      <c r="B41" s="1322"/>
    </row>
    <row r="42" spans="1:5">
      <c r="A42" s="1322"/>
      <c r="B42" s="1322"/>
    </row>
    <row r="43" spans="1:5">
      <c r="A43" s="1322"/>
      <c r="B43" s="1322"/>
    </row>
    <row r="44" spans="1:5">
      <c r="A44" s="1322"/>
      <c r="B44" s="1322"/>
    </row>
  </sheetData>
  <mergeCells count="5">
    <mergeCell ref="C1:D1"/>
    <mergeCell ref="A2:D2"/>
    <mergeCell ref="C3:D3"/>
    <mergeCell ref="A4:A5"/>
    <mergeCell ref="B4:B5"/>
  </mergeCells>
  <printOptions horizontalCentered="1"/>
  <pageMargins left="0.74803149606299213" right="0.74803149606299213" top="0.82677165354330717" bottom="0.59055118110236227" header="0.51181102362204722" footer="0.27559055118110237"/>
  <pageSetup paperSize="9" scale="45" firstPageNumber="57" fitToHeight="2" orientation="landscape" useFirstPageNumber="1" r:id="rId1"/>
  <headerFooter alignWithMargins="0">
    <oddHeader>&amp;C&amp;"Arial CE,Pogrubiony"&amp;14- &amp;P -</oddHeader>
  </headerFooter>
  <rowBreaks count="1" manualBreakCount="1">
    <brk id="28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zoomScale="80" zoomScaleNormal="80" zoomScaleSheetLayoutView="55" zoomScalePageLayoutView="40" workbookViewId="0">
      <pane xSplit="3" ySplit="6" topLeftCell="D7" activePane="bottomRight" state="frozen"/>
      <selection activeCell="C4" sqref="C4"/>
      <selection pane="topRight" activeCell="C4" sqref="C4"/>
      <selection pane="bottomLeft" activeCell="C4" sqref="C4"/>
      <selection pane="bottomRight" activeCell="M3" sqref="M3"/>
    </sheetView>
  </sheetViews>
  <sheetFormatPr defaultColWidth="9.28515625" defaultRowHeight="37.5" customHeight="1"/>
  <cols>
    <col min="1" max="1" width="11.28515625" style="1531" customWidth="1"/>
    <col min="2" max="2" width="9.5703125" style="1531" customWidth="1"/>
    <col min="3" max="3" width="48.28515625" style="1532" customWidth="1"/>
    <col min="4" max="4" width="81.7109375" style="1533" customWidth="1"/>
    <col min="5" max="5" width="22.7109375" style="1534" customWidth="1"/>
    <col min="6" max="6" width="23.5703125" style="1527" customWidth="1"/>
    <col min="7" max="7" width="22.140625" style="1524" customWidth="1"/>
    <col min="8" max="8" width="23.28515625" style="1525" customWidth="1"/>
    <col min="9" max="9" width="22" style="1525" customWidth="1"/>
    <col min="10" max="10" width="23.28515625" style="1524" customWidth="1"/>
    <col min="11" max="11" width="15.7109375" style="1335" customWidth="1"/>
    <col min="12" max="12" width="13.7109375" style="1335" customWidth="1"/>
    <col min="13" max="13" width="9.28515625" style="1335" customWidth="1"/>
    <col min="14" max="256" width="9.28515625" style="1335"/>
    <col min="257" max="257" width="11.28515625" style="1335" customWidth="1"/>
    <col min="258" max="258" width="9.5703125" style="1335" customWidth="1"/>
    <col min="259" max="259" width="48.28515625" style="1335" customWidth="1"/>
    <col min="260" max="260" width="81.7109375" style="1335" customWidth="1"/>
    <col min="261" max="261" width="22.7109375" style="1335" customWidth="1"/>
    <col min="262" max="262" width="23.5703125" style="1335" customWidth="1"/>
    <col min="263" max="263" width="22.140625" style="1335" customWidth="1"/>
    <col min="264" max="264" width="23.28515625" style="1335" customWidth="1"/>
    <col min="265" max="265" width="22" style="1335" customWidth="1"/>
    <col min="266" max="266" width="23.28515625" style="1335" customWidth="1"/>
    <col min="267" max="267" width="15.7109375" style="1335" customWidth="1"/>
    <col min="268" max="268" width="13.7109375" style="1335" customWidth="1"/>
    <col min="269" max="269" width="9.28515625" style="1335" customWidth="1"/>
    <col min="270" max="512" width="9.28515625" style="1335"/>
    <col min="513" max="513" width="11.28515625" style="1335" customWidth="1"/>
    <col min="514" max="514" width="9.5703125" style="1335" customWidth="1"/>
    <col min="515" max="515" width="48.28515625" style="1335" customWidth="1"/>
    <col min="516" max="516" width="81.7109375" style="1335" customWidth="1"/>
    <col min="517" max="517" width="22.7109375" style="1335" customWidth="1"/>
    <col min="518" max="518" width="23.5703125" style="1335" customWidth="1"/>
    <col min="519" max="519" width="22.140625" style="1335" customWidth="1"/>
    <col min="520" max="520" width="23.28515625" style="1335" customWidth="1"/>
    <col min="521" max="521" width="22" style="1335" customWidth="1"/>
    <col min="522" max="522" width="23.28515625" style="1335" customWidth="1"/>
    <col min="523" max="523" width="15.7109375" style="1335" customWidth="1"/>
    <col min="524" max="524" width="13.7109375" style="1335" customWidth="1"/>
    <col min="525" max="525" width="9.28515625" style="1335" customWidth="1"/>
    <col min="526" max="768" width="9.28515625" style="1335"/>
    <col min="769" max="769" width="11.28515625" style="1335" customWidth="1"/>
    <col min="770" max="770" width="9.5703125" style="1335" customWidth="1"/>
    <col min="771" max="771" width="48.28515625" style="1335" customWidth="1"/>
    <col min="772" max="772" width="81.7109375" style="1335" customWidth="1"/>
    <col min="773" max="773" width="22.7109375" style="1335" customWidth="1"/>
    <col min="774" max="774" width="23.5703125" style="1335" customWidth="1"/>
    <col min="775" max="775" width="22.140625" style="1335" customWidth="1"/>
    <col min="776" max="776" width="23.28515625" style="1335" customWidth="1"/>
    <col min="777" max="777" width="22" style="1335" customWidth="1"/>
    <col min="778" max="778" width="23.28515625" style="1335" customWidth="1"/>
    <col min="779" max="779" width="15.7109375" style="1335" customWidth="1"/>
    <col min="780" max="780" width="13.7109375" style="1335" customWidth="1"/>
    <col min="781" max="781" width="9.28515625" style="1335" customWidth="1"/>
    <col min="782" max="1024" width="9.28515625" style="1335"/>
    <col min="1025" max="1025" width="11.28515625" style="1335" customWidth="1"/>
    <col min="1026" max="1026" width="9.5703125" style="1335" customWidth="1"/>
    <col min="1027" max="1027" width="48.28515625" style="1335" customWidth="1"/>
    <col min="1028" max="1028" width="81.7109375" style="1335" customWidth="1"/>
    <col min="1029" max="1029" width="22.7109375" style="1335" customWidth="1"/>
    <col min="1030" max="1030" width="23.5703125" style="1335" customWidth="1"/>
    <col min="1031" max="1031" width="22.140625" style="1335" customWidth="1"/>
    <col min="1032" max="1032" width="23.28515625" style="1335" customWidth="1"/>
    <col min="1033" max="1033" width="22" style="1335" customWidth="1"/>
    <col min="1034" max="1034" width="23.28515625" style="1335" customWidth="1"/>
    <col min="1035" max="1035" width="15.7109375" style="1335" customWidth="1"/>
    <col min="1036" max="1036" width="13.7109375" style="1335" customWidth="1"/>
    <col min="1037" max="1037" width="9.28515625" style="1335" customWidth="1"/>
    <col min="1038" max="1280" width="9.28515625" style="1335"/>
    <col min="1281" max="1281" width="11.28515625" style="1335" customWidth="1"/>
    <col min="1282" max="1282" width="9.5703125" style="1335" customWidth="1"/>
    <col min="1283" max="1283" width="48.28515625" style="1335" customWidth="1"/>
    <col min="1284" max="1284" width="81.7109375" style="1335" customWidth="1"/>
    <col min="1285" max="1285" width="22.7109375" style="1335" customWidth="1"/>
    <col min="1286" max="1286" width="23.5703125" style="1335" customWidth="1"/>
    <col min="1287" max="1287" width="22.140625" style="1335" customWidth="1"/>
    <col min="1288" max="1288" width="23.28515625" style="1335" customWidth="1"/>
    <col min="1289" max="1289" width="22" style="1335" customWidth="1"/>
    <col min="1290" max="1290" width="23.28515625" style="1335" customWidth="1"/>
    <col min="1291" max="1291" width="15.7109375" style="1335" customWidth="1"/>
    <col min="1292" max="1292" width="13.7109375" style="1335" customWidth="1"/>
    <col min="1293" max="1293" width="9.28515625" style="1335" customWidth="1"/>
    <col min="1294" max="1536" width="9.28515625" style="1335"/>
    <col min="1537" max="1537" width="11.28515625" style="1335" customWidth="1"/>
    <col min="1538" max="1538" width="9.5703125" style="1335" customWidth="1"/>
    <col min="1539" max="1539" width="48.28515625" style="1335" customWidth="1"/>
    <col min="1540" max="1540" width="81.7109375" style="1335" customWidth="1"/>
    <col min="1541" max="1541" width="22.7109375" style="1335" customWidth="1"/>
    <col min="1542" max="1542" width="23.5703125" style="1335" customWidth="1"/>
    <col min="1543" max="1543" width="22.140625" style="1335" customWidth="1"/>
    <col min="1544" max="1544" width="23.28515625" style="1335" customWidth="1"/>
    <col min="1545" max="1545" width="22" style="1335" customWidth="1"/>
    <col min="1546" max="1546" width="23.28515625" style="1335" customWidth="1"/>
    <col min="1547" max="1547" width="15.7109375" style="1335" customWidth="1"/>
    <col min="1548" max="1548" width="13.7109375" style="1335" customWidth="1"/>
    <col min="1549" max="1549" width="9.28515625" style="1335" customWidth="1"/>
    <col min="1550" max="1792" width="9.28515625" style="1335"/>
    <col min="1793" max="1793" width="11.28515625" style="1335" customWidth="1"/>
    <col min="1794" max="1794" width="9.5703125" style="1335" customWidth="1"/>
    <col min="1795" max="1795" width="48.28515625" style="1335" customWidth="1"/>
    <col min="1796" max="1796" width="81.7109375" style="1335" customWidth="1"/>
    <col min="1797" max="1797" width="22.7109375" style="1335" customWidth="1"/>
    <col min="1798" max="1798" width="23.5703125" style="1335" customWidth="1"/>
    <col min="1799" max="1799" width="22.140625" style="1335" customWidth="1"/>
    <col min="1800" max="1800" width="23.28515625" style="1335" customWidth="1"/>
    <col min="1801" max="1801" width="22" style="1335" customWidth="1"/>
    <col min="1802" max="1802" width="23.28515625" style="1335" customWidth="1"/>
    <col min="1803" max="1803" width="15.7109375" style="1335" customWidth="1"/>
    <col min="1804" max="1804" width="13.7109375" style="1335" customWidth="1"/>
    <col min="1805" max="1805" width="9.28515625" style="1335" customWidth="1"/>
    <col min="1806" max="2048" width="9.28515625" style="1335"/>
    <col min="2049" max="2049" width="11.28515625" style="1335" customWidth="1"/>
    <col min="2050" max="2050" width="9.5703125" style="1335" customWidth="1"/>
    <col min="2051" max="2051" width="48.28515625" style="1335" customWidth="1"/>
    <col min="2052" max="2052" width="81.7109375" style="1335" customWidth="1"/>
    <col min="2053" max="2053" width="22.7109375" style="1335" customWidth="1"/>
    <col min="2054" max="2054" width="23.5703125" style="1335" customWidth="1"/>
    <col min="2055" max="2055" width="22.140625" style="1335" customWidth="1"/>
    <col min="2056" max="2056" width="23.28515625" style="1335" customWidth="1"/>
    <col min="2057" max="2057" width="22" style="1335" customWidth="1"/>
    <col min="2058" max="2058" width="23.28515625" style="1335" customWidth="1"/>
    <col min="2059" max="2059" width="15.7109375" style="1335" customWidth="1"/>
    <col min="2060" max="2060" width="13.7109375" style="1335" customWidth="1"/>
    <col min="2061" max="2061" width="9.28515625" style="1335" customWidth="1"/>
    <col min="2062" max="2304" width="9.28515625" style="1335"/>
    <col min="2305" max="2305" width="11.28515625" style="1335" customWidth="1"/>
    <col min="2306" max="2306" width="9.5703125" style="1335" customWidth="1"/>
    <col min="2307" max="2307" width="48.28515625" style="1335" customWidth="1"/>
    <col min="2308" max="2308" width="81.7109375" style="1335" customWidth="1"/>
    <col min="2309" max="2309" width="22.7109375" style="1335" customWidth="1"/>
    <col min="2310" max="2310" width="23.5703125" style="1335" customWidth="1"/>
    <col min="2311" max="2311" width="22.140625" style="1335" customWidth="1"/>
    <col min="2312" max="2312" width="23.28515625" style="1335" customWidth="1"/>
    <col min="2313" max="2313" width="22" style="1335" customWidth="1"/>
    <col min="2314" max="2314" width="23.28515625" style="1335" customWidth="1"/>
    <col min="2315" max="2315" width="15.7109375" style="1335" customWidth="1"/>
    <col min="2316" max="2316" width="13.7109375" style="1335" customWidth="1"/>
    <col min="2317" max="2317" width="9.28515625" style="1335" customWidth="1"/>
    <col min="2318" max="2560" width="9.28515625" style="1335"/>
    <col min="2561" max="2561" width="11.28515625" style="1335" customWidth="1"/>
    <col min="2562" max="2562" width="9.5703125" style="1335" customWidth="1"/>
    <col min="2563" max="2563" width="48.28515625" style="1335" customWidth="1"/>
    <col min="2564" max="2564" width="81.7109375" style="1335" customWidth="1"/>
    <col min="2565" max="2565" width="22.7109375" style="1335" customWidth="1"/>
    <col min="2566" max="2566" width="23.5703125" style="1335" customWidth="1"/>
    <col min="2567" max="2567" width="22.140625" style="1335" customWidth="1"/>
    <col min="2568" max="2568" width="23.28515625" style="1335" customWidth="1"/>
    <col min="2569" max="2569" width="22" style="1335" customWidth="1"/>
    <col min="2570" max="2570" width="23.28515625" style="1335" customWidth="1"/>
    <col min="2571" max="2571" width="15.7109375" style="1335" customWidth="1"/>
    <col min="2572" max="2572" width="13.7109375" style="1335" customWidth="1"/>
    <col min="2573" max="2573" width="9.28515625" style="1335" customWidth="1"/>
    <col min="2574" max="2816" width="9.28515625" style="1335"/>
    <col min="2817" max="2817" width="11.28515625" style="1335" customWidth="1"/>
    <col min="2818" max="2818" width="9.5703125" style="1335" customWidth="1"/>
    <col min="2819" max="2819" width="48.28515625" style="1335" customWidth="1"/>
    <col min="2820" max="2820" width="81.7109375" style="1335" customWidth="1"/>
    <col min="2821" max="2821" width="22.7109375" style="1335" customWidth="1"/>
    <col min="2822" max="2822" width="23.5703125" style="1335" customWidth="1"/>
    <col min="2823" max="2823" width="22.140625" style="1335" customWidth="1"/>
    <col min="2824" max="2824" width="23.28515625" style="1335" customWidth="1"/>
    <col min="2825" max="2825" width="22" style="1335" customWidth="1"/>
    <col min="2826" max="2826" width="23.28515625" style="1335" customWidth="1"/>
    <col min="2827" max="2827" width="15.7109375" style="1335" customWidth="1"/>
    <col min="2828" max="2828" width="13.7109375" style="1335" customWidth="1"/>
    <col min="2829" max="2829" width="9.28515625" style="1335" customWidth="1"/>
    <col min="2830" max="3072" width="9.28515625" style="1335"/>
    <col min="3073" max="3073" width="11.28515625" style="1335" customWidth="1"/>
    <col min="3074" max="3074" width="9.5703125" style="1335" customWidth="1"/>
    <col min="3075" max="3075" width="48.28515625" style="1335" customWidth="1"/>
    <col min="3076" max="3076" width="81.7109375" style="1335" customWidth="1"/>
    <col min="3077" max="3077" width="22.7109375" style="1335" customWidth="1"/>
    <col min="3078" max="3078" width="23.5703125" style="1335" customWidth="1"/>
    <col min="3079" max="3079" width="22.140625" style="1335" customWidth="1"/>
    <col min="3080" max="3080" width="23.28515625" style="1335" customWidth="1"/>
    <col min="3081" max="3081" width="22" style="1335" customWidth="1"/>
    <col min="3082" max="3082" width="23.28515625" style="1335" customWidth="1"/>
    <col min="3083" max="3083" width="15.7109375" style="1335" customWidth="1"/>
    <col min="3084" max="3084" width="13.7109375" style="1335" customWidth="1"/>
    <col min="3085" max="3085" width="9.28515625" style="1335" customWidth="1"/>
    <col min="3086" max="3328" width="9.28515625" style="1335"/>
    <col min="3329" max="3329" width="11.28515625" style="1335" customWidth="1"/>
    <col min="3330" max="3330" width="9.5703125" style="1335" customWidth="1"/>
    <col min="3331" max="3331" width="48.28515625" style="1335" customWidth="1"/>
    <col min="3332" max="3332" width="81.7109375" style="1335" customWidth="1"/>
    <col min="3333" max="3333" width="22.7109375" style="1335" customWidth="1"/>
    <col min="3334" max="3334" width="23.5703125" style="1335" customWidth="1"/>
    <col min="3335" max="3335" width="22.140625" style="1335" customWidth="1"/>
    <col min="3336" max="3336" width="23.28515625" style="1335" customWidth="1"/>
    <col min="3337" max="3337" width="22" style="1335" customWidth="1"/>
    <col min="3338" max="3338" width="23.28515625" style="1335" customWidth="1"/>
    <col min="3339" max="3339" width="15.7109375" style="1335" customWidth="1"/>
    <col min="3340" max="3340" width="13.7109375" style="1335" customWidth="1"/>
    <col min="3341" max="3341" width="9.28515625" style="1335" customWidth="1"/>
    <col min="3342" max="3584" width="9.28515625" style="1335"/>
    <col min="3585" max="3585" width="11.28515625" style="1335" customWidth="1"/>
    <col min="3586" max="3586" width="9.5703125" style="1335" customWidth="1"/>
    <col min="3587" max="3587" width="48.28515625" style="1335" customWidth="1"/>
    <col min="3588" max="3588" width="81.7109375" style="1335" customWidth="1"/>
    <col min="3589" max="3589" width="22.7109375" style="1335" customWidth="1"/>
    <col min="3590" max="3590" width="23.5703125" style="1335" customWidth="1"/>
    <col min="3591" max="3591" width="22.140625" style="1335" customWidth="1"/>
    <col min="3592" max="3592" width="23.28515625" style="1335" customWidth="1"/>
    <col min="3593" max="3593" width="22" style="1335" customWidth="1"/>
    <col min="3594" max="3594" width="23.28515625" style="1335" customWidth="1"/>
    <col min="3595" max="3595" width="15.7109375" style="1335" customWidth="1"/>
    <col min="3596" max="3596" width="13.7109375" style="1335" customWidth="1"/>
    <col min="3597" max="3597" width="9.28515625" style="1335" customWidth="1"/>
    <col min="3598" max="3840" width="9.28515625" style="1335"/>
    <col min="3841" max="3841" width="11.28515625" style="1335" customWidth="1"/>
    <col min="3842" max="3842" width="9.5703125" style="1335" customWidth="1"/>
    <col min="3843" max="3843" width="48.28515625" style="1335" customWidth="1"/>
    <col min="3844" max="3844" width="81.7109375" style="1335" customWidth="1"/>
    <col min="3845" max="3845" width="22.7109375" style="1335" customWidth="1"/>
    <col min="3846" max="3846" width="23.5703125" style="1335" customWidth="1"/>
    <col min="3847" max="3847" width="22.140625" style="1335" customWidth="1"/>
    <col min="3848" max="3848" width="23.28515625" style="1335" customWidth="1"/>
    <col min="3849" max="3849" width="22" style="1335" customWidth="1"/>
    <col min="3850" max="3850" width="23.28515625" style="1335" customWidth="1"/>
    <col min="3851" max="3851" width="15.7109375" style="1335" customWidth="1"/>
    <col min="3852" max="3852" width="13.7109375" style="1335" customWidth="1"/>
    <col min="3853" max="3853" width="9.28515625" style="1335" customWidth="1"/>
    <col min="3854" max="4096" width="9.28515625" style="1335"/>
    <col min="4097" max="4097" width="11.28515625" style="1335" customWidth="1"/>
    <col min="4098" max="4098" width="9.5703125" style="1335" customWidth="1"/>
    <col min="4099" max="4099" width="48.28515625" style="1335" customWidth="1"/>
    <col min="4100" max="4100" width="81.7109375" style="1335" customWidth="1"/>
    <col min="4101" max="4101" width="22.7109375" style="1335" customWidth="1"/>
    <col min="4102" max="4102" width="23.5703125" style="1335" customWidth="1"/>
    <col min="4103" max="4103" width="22.140625" style="1335" customWidth="1"/>
    <col min="4104" max="4104" width="23.28515625" style="1335" customWidth="1"/>
    <col min="4105" max="4105" width="22" style="1335" customWidth="1"/>
    <col min="4106" max="4106" width="23.28515625" style="1335" customWidth="1"/>
    <col min="4107" max="4107" width="15.7109375" style="1335" customWidth="1"/>
    <col min="4108" max="4108" width="13.7109375" style="1335" customWidth="1"/>
    <col min="4109" max="4109" width="9.28515625" style="1335" customWidth="1"/>
    <col min="4110" max="4352" width="9.28515625" style="1335"/>
    <col min="4353" max="4353" width="11.28515625" style="1335" customWidth="1"/>
    <col min="4354" max="4354" width="9.5703125" style="1335" customWidth="1"/>
    <col min="4355" max="4355" width="48.28515625" style="1335" customWidth="1"/>
    <col min="4356" max="4356" width="81.7109375" style="1335" customWidth="1"/>
    <col min="4357" max="4357" width="22.7109375" style="1335" customWidth="1"/>
    <col min="4358" max="4358" width="23.5703125" style="1335" customWidth="1"/>
    <col min="4359" max="4359" width="22.140625" style="1335" customWidth="1"/>
    <col min="4360" max="4360" width="23.28515625" style="1335" customWidth="1"/>
    <col min="4361" max="4361" width="22" style="1335" customWidth="1"/>
    <col min="4362" max="4362" width="23.28515625" style="1335" customWidth="1"/>
    <col min="4363" max="4363" width="15.7109375" style="1335" customWidth="1"/>
    <col min="4364" max="4364" width="13.7109375" style="1335" customWidth="1"/>
    <col min="4365" max="4365" width="9.28515625" style="1335" customWidth="1"/>
    <col min="4366" max="4608" width="9.28515625" style="1335"/>
    <col min="4609" max="4609" width="11.28515625" style="1335" customWidth="1"/>
    <col min="4610" max="4610" width="9.5703125" style="1335" customWidth="1"/>
    <col min="4611" max="4611" width="48.28515625" style="1335" customWidth="1"/>
    <col min="4612" max="4612" width="81.7109375" style="1335" customWidth="1"/>
    <col min="4613" max="4613" width="22.7109375" style="1335" customWidth="1"/>
    <col min="4614" max="4614" width="23.5703125" style="1335" customWidth="1"/>
    <col min="4615" max="4615" width="22.140625" style="1335" customWidth="1"/>
    <col min="4616" max="4616" width="23.28515625" style="1335" customWidth="1"/>
    <col min="4617" max="4617" width="22" style="1335" customWidth="1"/>
    <col min="4618" max="4618" width="23.28515625" style="1335" customWidth="1"/>
    <col min="4619" max="4619" width="15.7109375" style="1335" customWidth="1"/>
    <col min="4620" max="4620" width="13.7109375" style="1335" customWidth="1"/>
    <col min="4621" max="4621" width="9.28515625" style="1335" customWidth="1"/>
    <col min="4622" max="4864" width="9.28515625" style="1335"/>
    <col min="4865" max="4865" width="11.28515625" style="1335" customWidth="1"/>
    <col min="4866" max="4866" width="9.5703125" style="1335" customWidth="1"/>
    <col min="4867" max="4867" width="48.28515625" style="1335" customWidth="1"/>
    <col min="4868" max="4868" width="81.7109375" style="1335" customWidth="1"/>
    <col min="4869" max="4869" width="22.7109375" style="1335" customWidth="1"/>
    <col min="4870" max="4870" width="23.5703125" style="1335" customWidth="1"/>
    <col min="4871" max="4871" width="22.140625" style="1335" customWidth="1"/>
    <col min="4872" max="4872" width="23.28515625" style="1335" customWidth="1"/>
    <col min="4873" max="4873" width="22" style="1335" customWidth="1"/>
    <col min="4874" max="4874" width="23.28515625" style="1335" customWidth="1"/>
    <col min="4875" max="4875" width="15.7109375" style="1335" customWidth="1"/>
    <col min="4876" max="4876" width="13.7109375" style="1335" customWidth="1"/>
    <col min="4877" max="4877" width="9.28515625" style="1335" customWidth="1"/>
    <col min="4878" max="5120" width="9.28515625" style="1335"/>
    <col min="5121" max="5121" width="11.28515625" style="1335" customWidth="1"/>
    <col min="5122" max="5122" width="9.5703125" style="1335" customWidth="1"/>
    <col min="5123" max="5123" width="48.28515625" style="1335" customWidth="1"/>
    <col min="5124" max="5124" width="81.7109375" style="1335" customWidth="1"/>
    <col min="5125" max="5125" width="22.7109375" style="1335" customWidth="1"/>
    <col min="5126" max="5126" width="23.5703125" style="1335" customWidth="1"/>
    <col min="5127" max="5127" width="22.140625" style="1335" customWidth="1"/>
    <col min="5128" max="5128" width="23.28515625" style="1335" customWidth="1"/>
    <col min="5129" max="5129" width="22" style="1335" customWidth="1"/>
    <col min="5130" max="5130" width="23.28515625" style="1335" customWidth="1"/>
    <col min="5131" max="5131" width="15.7109375" style="1335" customWidth="1"/>
    <col min="5132" max="5132" width="13.7109375" style="1335" customWidth="1"/>
    <col min="5133" max="5133" width="9.28515625" style="1335" customWidth="1"/>
    <col min="5134" max="5376" width="9.28515625" style="1335"/>
    <col min="5377" max="5377" width="11.28515625" style="1335" customWidth="1"/>
    <col min="5378" max="5378" width="9.5703125" style="1335" customWidth="1"/>
    <col min="5379" max="5379" width="48.28515625" style="1335" customWidth="1"/>
    <col min="5380" max="5380" width="81.7109375" style="1335" customWidth="1"/>
    <col min="5381" max="5381" width="22.7109375" style="1335" customWidth="1"/>
    <col min="5382" max="5382" width="23.5703125" style="1335" customWidth="1"/>
    <col min="5383" max="5383" width="22.140625" style="1335" customWidth="1"/>
    <col min="5384" max="5384" width="23.28515625" style="1335" customWidth="1"/>
    <col min="5385" max="5385" width="22" style="1335" customWidth="1"/>
    <col min="5386" max="5386" width="23.28515625" style="1335" customWidth="1"/>
    <col min="5387" max="5387" width="15.7109375" style="1335" customWidth="1"/>
    <col min="5388" max="5388" width="13.7109375" style="1335" customWidth="1"/>
    <col min="5389" max="5389" width="9.28515625" style="1335" customWidth="1"/>
    <col min="5390" max="5632" width="9.28515625" style="1335"/>
    <col min="5633" max="5633" width="11.28515625" style="1335" customWidth="1"/>
    <col min="5634" max="5634" width="9.5703125" style="1335" customWidth="1"/>
    <col min="5635" max="5635" width="48.28515625" style="1335" customWidth="1"/>
    <col min="5636" max="5636" width="81.7109375" style="1335" customWidth="1"/>
    <col min="5637" max="5637" width="22.7109375" style="1335" customWidth="1"/>
    <col min="5638" max="5638" width="23.5703125" style="1335" customWidth="1"/>
    <col min="5639" max="5639" width="22.140625" style="1335" customWidth="1"/>
    <col min="5640" max="5640" width="23.28515625" style="1335" customWidth="1"/>
    <col min="5641" max="5641" width="22" style="1335" customWidth="1"/>
    <col min="5642" max="5642" width="23.28515625" style="1335" customWidth="1"/>
    <col min="5643" max="5643" width="15.7109375" style="1335" customWidth="1"/>
    <col min="5644" max="5644" width="13.7109375" style="1335" customWidth="1"/>
    <col min="5645" max="5645" width="9.28515625" style="1335" customWidth="1"/>
    <col min="5646" max="5888" width="9.28515625" style="1335"/>
    <col min="5889" max="5889" width="11.28515625" style="1335" customWidth="1"/>
    <col min="5890" max="5890" width="9.5703125" style="1335" customWidth="1"/>
    <col min="5891" max="5891" width="48.28515625" style="1335" customWidth="1"/>
    <col min="5892" max="5892" width="81.7109375" style="1335" customWidth="1"/>
    <col min="5893" max="5893" width="22.7109375" style="1335" customWidth="1"/>
    <col min="5894" max="5894" width="23.5703125" style="1335" customWidth="1"/>
    <col min="5895" max="5895" width="22.140625" style="1335" customWidth="1"/>
    <col min="5896" max="5896" width="23.28515625" style="1335" customWidth="1"/>
    <col min="5897" max="5897" width="22" style="1335" customWidth="1"/>
    <col min="5898" max="5898" width="23.28515625" style="1335" customWidth="1"/>
    <col min="5899" max="5899" width="15.7109375" style="1335" customWidth="1"/>
    <col min="5900" max="5900" width="13.7109375" style="1335" customWidth="1"/>
    <col min="5901" max="5901" width="9.28515625" style="1335" customWidth="1"/>
    <col min="5902" max="6144" width="9.28515625" style="1335"/>
    <col min="6145" max="6145" width="11.28515625" style="1335" customWidth="1"/>
    <col min="6146" max="6146" width="9.5703125" style="1335" customWidth="1"/>
    <col min="6147" max="6147" width="48.28515625" style="1335" customWidth="1"/>
    <col min="6148" max="6148" width="81.7109375" style="1335" customWidth="1"/>
    <col min="6149" max="6149" width="22.7109375" style="1335" customWidth="1"/>
    <col min="6150" max="6150" width="23.5703125" style="1335" customWidth="1"/>
    <col min="6151" max="6151" width="22.140625" style="1335" customWidth="1"/>
    <col min="6152" max="6152" width="23.28515625" style="1335" customWidth="1"/>
    <col min="6153" max="6153" width="22" style="1335" customWidth="1"/>
    <col min="6154" max="6154" width="23.28515625" style="1335" customWidth="1"/>
    <col min="6155" max="6155" width="15.7109375" style="1335" customWidth="1"/>
    <col min="6156" max="6156" width="13.7109375" style="1335" customWidth="1"/>
    <col min="6157" max="6157" width="9.28515625" style="1335" customWidth="1"/>
    <col min="6158" max="6400" width="9.28515625" style="1335"/>
    <col min="6401" max="6401" width="11.28515625" style="1335" customWidth="1"/>
    <col min="6402" max="6402" width="9.5703125" style="1335" customWidth="1"/>
    <col min="6403" max="6403" width="48.28515625" style="1335" customWidth="1"/>
    <col min="6404" max="6404" width="81.7109375" style="1335" customWidth="1"/>
    <col min="6405" max="6405" width="22.7109375" style="1335" customWidth="1"/>
    <col min="6406" max="6406" width="23.5703125" style="1335" customWidth="1"/>
    <col min="6407" max="6407" width="22.140625" style="1335" customWidth="1"/>
    <col min="6408" max="6408" width="23.28515625" style="1335" customWidth="1"/>
    <col min="6409" max="6409" width="22" style="1335" customWidth="1"/>
    <col min="6410" max="6410" width="23.28515625" style="1335" customWidth="1"/>
    <col min="6411" max="6411" width="15.7109375" style="1335" customWidth="1"/>
    <col min="6412" max="6412" width="13.7109375" style="1335" customWidth="1"/>
    <col min="6413" max="6413" width="9.28515625" style="1335" customWidth="1"/>
    <col min="6414" max="6656" width="9.28515625" style="1335"/>
    <col min="6657" max="6657" width="11.28515625" style="1335" customWidth="1"/>
    <col min="6658" max="6658" width="9.5703125" style="1335" customWidth="1"/>
    <col min="6659" max="6659" width="48.28515625" style="1335" customWidth="1"/>
    <col min="6660" max="6660" width="81.7109375" style="1335" customWidth="1"/>
    <col min="6661" max="6661" width="22.7109375" style="1335" customWidth="1"/>
    <col min="6662" max="6662" width="23.5703125" style="1335" customWidth="1"/>
    <col min="6663" max="6663" width="22.140625" style="1335" customWidth="1"/>
    <col min="6664" max="6664" width="23.28515625" style="1335" customWidth="1"/>
    <col min="6665" max="6665" width="22" style="1335" customWidth="1"/>
    <col min="6666" max="6666" width="23.28515625" style="1335" customWidth="1"/>
    <col min="6667" max="6667" width="15.7109375" style="1335" customWidth="1"/>
    <col min="6668" max="6668" width="13.7109375" style="1335" customWidth="1"/>
    <col min="6669" max="6669" width="9.28515625" style="1335" customWidth="1"/>
    <col min="6670" max="6912" width="9.28515625" style="1335"/>
    <col min="6913" max="6913" width="11.28515625" style="1335" customWidth="1"/>
    <col min="6914" max="6914" width="9.5703125" style="1335" customWidth="1"/>
    <col min="6915" max="6915" width="48.28515625" style="1335" customWidth="1"/>
    <col min="6916" max="6916" width="81.7109375" style="1335" customWidth="1"/>
    <col min="6917" max="6917" width="22.7109375" style="1335" customWidth="1"/>
    <col min="6918" max="6918" width="23.5703125" style="1335" customWidth="1"/>
    <col min="6919" max="6919" width="22.140625" style="1335" customWidth="1"/>
    <col min="6920" max="6920" width="23.28515625" style="1335" customWidth="1"/>
    <col min="6921" max="6921" width="22" style="1335" customWidth="1"/>
    <col min="6922" max="6922" width="23.28515625" style="1335" customWidth="1"/>
    <col min="6923" max="6923" width="15.7109375" style="1335" customWidth="1"/>
    <col min="6924" max="6924" width="13.7109375" style="1335" customWidth="1"/>
    <col min="6925" max="6925" width="9.28515625" style="1335" customWidth="1"/>
    <col min="6926" max="7168" width="9.28515625" style="1335"/>
    <col min="7169" max="7169" width="11.28515625" style="1335" customWidth="1"/>
    <col min="7170" max="7170" width="9.5703125" style="1335" customWidth="1"/>
    <col min="7171" max="7171" width="48.28515625" style="1335" customWidth="1"/>
    <col min="7172" max="7172" width="81.7109375" style="1335" customWidth="1"/>
    <col min="7173" max="7173" width="22.7109375" style="1335" customWidth="1"/>
    <col min="7174" max="7174" width="23.5703125" style="1335" customWidth="1"/>
    <col min="7175" max="7175" width="22.140625" style="1335" customWidth="1"/>
    <col min="7176" max="7176" width="23.28515625" style="1335" customWidth="1"/>
    <col min="7177" max="7177" width="22" style="1335" customWidth="1"/>
    <col min="7178" max="7178" width="23.28515625" style="1335" customWidth="1"/>
    <col min="7179" max="7179" width="15.7109375" style="1335" customWidth="1"/>
    <col min="7180" max="7180" width="13.7109375" style="1335" customWidth="1"/>
    <col min="7181" max="7181" width="9.28515625" style="1335" customWidth="1"/>
    <col min="7182" max="7424" width="9.28515625" style="1335"/>
    <col min="7425" max="7425" width="11.28515625" style="1335" customWidth="1"/>
    <col min="7426" max="7426" width="9.5703125" style="1335" customWidth="1"/>
    <col min="7427" max="7427" width="48.28515625" style="1335" customWidth="1"/>
    <col min="7428" max="7428" width="81.7109375" style="1335" customWidth="1"/>
    <col min="7429" max="7429" width="22.7109375" style="1335" customWidth="1"/>
    <col min="7430" max="7430" width="23.5703125" style="1335" customWidth="1"/>
    <col min="7431" max="7431" width="22.140625" style="1335" customWidth="1"/>
    <col min="7432" max="7432" width="23.28515625" style="1335" customWidth="1"/>
    <col min="7433" max="7433" width="22" style="1335" customWidth="1"/>
    <col min="7434" max="7434" width="23.28515625" style="1335" customWidth="1"/>
    <col min="7435" max="7435" width="15.7109375" style="1335" customWidth="1"/>
    <col min="7436" max="7436" width="13.7109375" style="1335" customWidth="1"/>
    <col min="7437" max="7437" width="9.28515625" style="1335" customWidth="1"/>
    <col min="7438" max="7680" width="9.28515625" style="1335"/>
    <col min="7681" max="7681" width="11.28515625" style="1335" customWidth="1"/>
    <col min="7682" max="7682" width="9.5703125" style="1335" customWidth="1"/>
    <col min="7683" max="7683" width="48.28515625" style="1335" customWidth="1"/>
    <col min="7684" max="7684" width="81.7109375" style="1335" customWidth="1"/>
    <col min="7685" max="7685" width="22.7109375" style="1335" customWidth="1"/>
    <col min="7686" max="7686" width="23.5703125" style="1335" customWidth="1"/>
    <col min="7687" max="7687" width="22.140625" style="1335" customWidth="1"/>
    <col min="7688" max="7688" width="23.28515625" style="1335" customWidth="1"/>
    <col min="7689" max="7689" width="22" style="1335" customWidth="1"/>
    <col min="7690" max="7690" width="23.28515625" style="1335" customWidth="1"/>
    <col min="7691" max="7691" width="15.7109375" style="1335" customWidth="1"/>
    <col min="7692" max="7692" width="13.7109375" style="1335" customWidth="1"/>
    <col min="7693" max="7693" width="9.28515625" style="1335" customWidth="1"/>
    <col min="7694" max="7936" width="9.28515625" style="1335"/>
    <col min="7937" max="7937" width="11.28515625" style="1335" customWidth="1"/>
    <col min="7938" max="7938" width="9.5703125" style="1335" customWidth="1"/>
    <col min="7939" max="7939" width="48.28515625" style="1335" customWidth="1"/>
    <col min="7940" max="7940" width="81.7109375" style="1335" customWidth="1"/>
    <col min="7941" max="7941" width="22.7109375" style="1335" customWidth="1"/>
    <col min="7942" max="7942" width="23.5703125" style="1335" customWidth="1"/>
    <col min="7943" max="7943" width="22.140625" style="1335" customWidth="1"/>
    <col min="7944" max="7944" width="23.28515625" style="1335" customWidth="1"/>
    <col min="7945" max="7945" width="22" style="1335" customWidth="1"/>
    <col min="7946" max="7946" width="23.28515625" style="1335" customWidth="1"/>
    <col min="7947" max="7947" width="15.7109375" style="1335" customWidth="1"/>
    <col min="7948" max="7948" width="13.7109375" style="1335" customWidth="1"/>
    <col min="7949" max="7949" width="9.28515625" style="1335" customWidth="1"/>
    <col min="7950" max="8192" width="9.28515625" style="1335"/>
    <col min="8193" max="8193" width="11.28515625" style="1335" customWidth="1"/>
    <col min="8194" max="8194" width="9.5703125" style="1335" customWidth="1"/>
    <col min="8195" max="8195" width="48.28515625" style="1335" customWidth="1"/>
    <col min="8196" max="8196" width="81.7109375" style="1335" customWidth="1"/>
    <col min="8197" max="8197" width="22.7109375" style="1335" customWidth="1"/>
    <col min="8198" max="8198" width="23.5703125" style="1335" customWidth="1"/>
    <col min="8199" max="8199" width="22.140625" style="1335" customWidth="1"/>
    <col min="8200" max="8200" width="23.28515625" style="1335" customWidth="1"/>
    <col min="8201" max="8201" width="22" style="1335" customWidth="1"/>
    <col min="8202" max="8202" width="23.28515625" style="1335" customWidth="1"/>
    <col min="8203" max="8203" width="15.7109375" style="1335" customWidth="1"/>
    <col min="8204" max="8204" width="13.7109375" style="1335" customWidth="1"/>
    <col min="8205" max="8205" width="9.28515625" style="1335" customWidth="1"/>
    <col min="8206" max="8448" width="9.28515625" style="1335"/>
    <col min="8449" max="8449" width="11.28515625" style="1335" customWidth="1"/>
    <col min="8450" max="8450" width="9.5703125" style="1335" customWidth="1"/>
    <col min="8451" max="8451" width="48.28515625" style="1335" customWidth="1"/>
    <col min="8452" max="8452" width="81.7109375" style="1335" customWidth="1"/>
    <col min="8453" max="8453" width="22.7109375" style="1335" customWidth="1"/>
    <col min="8454" max="8454" width="23.5703125" style="1335" customWidth="1"/>
    <col min="8455" max="8455" width="22.140625" style="1335" customWidth="1"/>
    <col min="8456" max="8456" width="23.28515625" style="1335" customWidth="1"/>
    <col min="8457" max="8457" width="22" style="1335" customWidth="1"/>
    <col min="8458" max="8458" width="23.28515625" style="1335" customWidth="1"/>
    <col min="8459" max="8459" width="15.7109375" style="1335" customWidth="1"/>
    <col min="8460" max="8460" width="13.7109375" style="1335" customWidth="1"/>
    <col min="8461" max="8461" width="9.28515625" style="1335" customWidth="1"/>
    <col min="8462" max="8704" width="9.28515625" style="1335"/>
    <col min="8705" max="8705" width="11.28515625" style="1335" customWidth="1"/>
    <col min="8706" max="8706" width="9.5703125" style="1335" customWidth="1"/>
    <col min="8707" max="8707" width="48.28515625" style="1335" customWidth="1"/>
    <col min="8708" max="8708" width="81.7109375" style="1335" customWidth="1"/>
    <col min="8709" max="8709" width="22.7109375" style="1335" customWidth="1"/>
    <col min="8710" max="8710" width="23.5703125" style="1335" customWidth="1"/>
    <col min="8711" max="8711" width="22.140625" style="1335" customWidth="1"/>
    <col min="8712" max="8712" width="23.28515625" style="1335" customWidth="1"/>
    <col min="8713" max="8713" width="22" style="1335" customWidth="1"/>
    <col min="8714" max="8714" width="23.28515625" style="1335" customWidth="1"/>
    <col min="8715" max="8715" width="15.7109375" style="1335" customWidth="1"/>
    <col min="8716" max="8716" width="13.7109375" style="1335" customWidth="1"/>
    <col min="8717" max="8717" width="9.28515625" style="1335" customWidth="1"/>
    <col min="8718" max="8960" width="9.28515625" style="1335"/>
    <col min="8961" max="8961" width="11.28515625" style="1335" customWidth="1"/>
    <col min="8962" max="8962" width="9.5703125" style="1335" customWidth="1"/>
    <col min="8963" max="8963" width="48.28515625" style="1335" customWidth="1"/>
    <col min="8964" max="8964" width="81.7109375" style="1335" customWidth="1"/>
    <col min="8965" max="8965" width="22.7109375" style="1335" customWidth="1"/>
    <col min="8966" max="8966" width="23.5703125" style="1335" customWidth="1"/>
    <col min="8967" max="8967" width="22.140625" style="1335" customWidth="1"/>
    <col min="8968" max="8968" width="23.28515625" style="1335" customWidth="1"/>
    <col min="8969" max="8969" width="22" style="1335" customWidth="1"/>
    <col min="8970" max="8970" width="23.28515625" style="1335" customWidth="1"/>
    <col min="8971" max="8971" width="15.7109375" style="1335" customWidth="1"/>
    <col min="8972" max="8972" width="13.7109375" style="1335" customWidth="1"/>
    <col min="8973" max="8973" width="9.28515625" style="1335" customWidth="1"/>
    <col min="8974" max="9216" width="9.28515625" style="1335"/>
    <col min="9217" max="9217" width="11.28515625" style="1335" customWidth="1"/>
    <col min="9218" max="9218" width="9.5703125" style="1335" customWidth="1"/>
    <col min="9219" max="9219" width="48.28515625" style="1335" customWidth="1"/>
    <col min="9220" max="9220" width="81.7109375" style="1335" customWidth="1"/>
    <col min="9221" max="9221" width="22.7109375" style="1335" customWidth="1"/>
    <col min="9222" max="9222" width="23.5703125" style="1335" customWidth="1"/>
    <col min="9223" max="9223" width="22.140625" style="1335" customWidth="1"/>
    <col min="9224" max="9224" width="23.28515625" style="1335" customWidth="1"/>
    <col min="9225" max="9225" width="22" style="1335" customWidth="1"/>
    <col min="9226" max="9226" width="23.28515625" style="1335" customWidth="1"/>
    <col min="9227" max="9227" width="15.7109375" style="1335" customWidth="1"/>
    <col min="9228" max="9228" width="13.7109375" style="1335" customWidth="1"/>
    <col min="9229" max="9229" width="9.28515625" style="1335" customWidth="1"/>
    <col min="9230" max="9472" width="9.28515625" style="1335"/>
    <col min="9473" max="9473" width="11.28515625" style="1335" customWidth="1"/>
    <col min="9474" max="9474" width="9.5703125" style="1335" customWidth="1"/>
    <col min="9475" max="9475" width="48.28515625" style="1335" customWidth="1"/>
    <col min="9476" max="9476" width="81.7109375" style="1335" customWidth="1"/>
    <col min="9477" max="9477" width="22.7109375" style="1335" customWidth="1"/>
    <col min="9478" max="9478" width="23.5703125" style="1335" customWidth="1"/>
    <col min="9479" max="9479" width="22.140625" style="1335" customWidth="1"/>
    <col min="9480" max="9480" width="23.28515625" style="1335" customWidth="1"/>
    <col min="9481" max="9481" width="22" style="1335" customWidth="1"/>
    <col min="9482" max="9482" width="23.28515625" style="1335" customWidth="1"/>
    <col min="9483" max="9483" width="15.7109375" style="1335" customWidth="1"/>
    <col min="9484" max="9484" width="13.7109375" style="1335" customWidth="1"/>
    <col min="9485" max="9485" width="9.28515625" style="1335" customWidth="1"/>
    <col min="9486" max="9728" width="9.28515625" style="1335"/>
    <col min="9729" max="9729" width="11.28515625" style="1335" customWidth="1"/>
    <col min="9730" max="9730" width="9.5703125" style="1335" customWidth="1"/>
    <col min="9731" max="9731" width="48.28515625" style="1335" customWidth="1"/>
    <col min="9732" max="9732" width="81.7109375" style="1335" customWidth="1"/>
    <col min="9733" max="9733" width="22.7109375" style="1335" customWidth="1"/>
    <col min="9734" max="9734" width="23.5703125" style="1335" customWidth="1"/>
    <col min="9735" max="9735" width="22.140625" style="1335" customWidth="1"/>
    <col min="9736" max="9736" width="23.28515625" style="1335" customWidth="1"/>
    <col min="9737" max="9737" width="22" style="1335" customWidth="1"/>
    <col min="9738" max="9738" width="23.28515625" style="1335" customWidth="1"/>
    <col min="9739" max="9739" width="15.7109375" style="1335" customWidth="1"/>
    <col min="9740" max="9740" width="13.7109375" style="1335" customWidth="1"/>
    <col min="9741" max="9741" width="9.28515625" style="1335" customWidth="1"/>
    <col min="9742" max="9984" width="9.28515625" style="1335"/>
    <col min="9985" max="9985" width="11.28515625" style="1335" customWidth="1"/>
    <col min="9986" max="9986" width="9.5703125" style="1335" customWidth="1"/>
    <col min="9987" max="9987" width="48.28515625" style="1335" customWidth="1"/>
    <col min="9988" max="9988" width="81.7109375" style="1335" customWidth="1"/>
    <col min="9989" max="9989" width="22.7109375" style="1335" customWidth="1"/>
    <col min="9990" max="9990" width="23.5703125" style="1335" customWidth="1"/>
    <col min="9991" max="9991" width="22.140625" style="1335" customWidth="1"/>
    <col min="9992" max="9992" width="23.28515625" style="1335" customWidth="1"/>
    <col min="9993" max="9993" width="22" style="1335" customWidth="1"/>
    <col min="9994" max="9994" width="23.28515625" style="1335" customWidth="1"/>
    <col min="9995" max="9995" width="15.7109375" style="1335" customWidth="1"/>
    <col min="9996" max="9996" width="13.7109375" style="1335" customWidth="1"/>
    <col min="9997" max="9997" width="9.28515625" style="1335" customWidth="1"/>
    <col min="9998" max="10240" width="9.28515625" style="1335"/>
    <col min="10241" max="10241" width="11.28515625" style="1335" customWidth="1"/>
    <col min="10242" max="10242" width="9.5703125" style="1335" customWidth="1"/>
    <col min="10243" max="10243" width="48.28515625" style="1335" customWidth="1"/>
    <col min="10244" max="10244" width="81.7109375" style="1335" customWidth="1"/>
    <col min="10245" max="10245" width="22.7109375" style="1335" customWidth="1"/>
    <col min="10246" max="10246" width="23.5703125" style="1335" customWidth="1"/>
    <col min="10247" max="10247" width="22.140625" style="1335" customWidth="1"/>
    <col min="10248" max="10248" width="23.28515625" style="1335" customWidth="1"/>
    <col min="10249" max="10249" width="22" style="1335" customWidth="1"/>
    <col min="10250" max="10250" width="23.28515625" style="1335" customWidth="1"/>
    <col min="10251" max="10251" width="15.7109375" style="1335" customWidth="1"/>
    <col min="10252" max="10252" width="13.7109375" style="1335" customWidth="1"/>
    <col min="10253" max="10253" width="9.28515625" style="1335" customWidth="1"/>
    <col min="10254" max="10496" width="9.28515625" style="1335"/>
    <col min="10497" max="10497" width="11.28515625" style="1335" customWidth="1"/>
    <col min="10498" max="10498" width="9.5703125" style="1335" customWidth="1"/>
    <col min="10499" max="10499" width="48.28515625" style="1335" customWidth="1"/>
    <col min="10500" max="10500" width="81.7109375" style="1335" customWidth="1"/>
    <col min="10501" max="10501" width="22.7109375" style="1335" customWidth="1"/>
    <col min="10502" max="10502" width="23.5703125" style="1335" customWidth="1"/>
    <col min="10503" max="10503" width="22.140625" style="1335" customWidth="1"/>
    <col min="10504" max="10504" width="23.28515625" style="1335" customWidth="1"/>
    <col min="10505" max="10505" width="22" style="1335" customWidth="1"/>
    <col min="10506" max="10506" width="23.28515625" style="1335" customWidth="1"/>
    <col min="10507" max="10507" width="15.7109375" style="1335" customWidth="1"/>
    <col min="10508" max="10508" width="13.7109375" style="1335" customWidth="1"/>
    <col min="10509" max="10509" width="9.28515625" style="1335" customWidth="1"/>
    <col min="10510" max="10752" width="9.28515625" style="1335"/>
    <col min="10753" max="10753" width="11.28515625" style="1335" customWidth="1"/>
    <col min="10754" max="10754" width="9.5703125" style="1335" customWidth="1"/>
    <col min="10755" max="10755" width="48.28515625" style="1335" customWidth="1"/>
    <col min="10756" max="10756" width="81.7109375" style="1335" customWidth="1"/>
    <col min="10757" max="10757" width="22.7109375" style="1335" customWidth="1"/>
    <col min="10758" max="10758" width="23.5703125" style="1335" customWidth="1"/>
    <col min="10759" max="10759" width="22.140625" style="1335" customWidth="1"/>
    <col min="10760" max="10760" width="23.28515625" style="1335" customWidth="1"/>
    <col min="10761" max="10761" width="22" style="1335" customWidth="1"/>
    <col min="10762" max="10762" width="23.28515625" style="1335" customWidth="1"/>
    <col min="10763" max="10763" width="15.7109375" style="1335" customWidth="1"/>
    <col min="10764" max="10764" width="13.7109375" style="1335" customWidth="1"/>
    <col min="10765" max="10765" width="9.28515625" style="1335" customWidth="1"/>
    <col min="10766" max="11008" width="9.28515625" style="1335"/>
    <col min="11009" max="11009" width="11.28515625" style="1335" customWidth="1"/>
    <col min="11010" max="11010" width="9.5703125" style="1335" customWidth="1"/>
    <col min="11011" max="11011" width="48.28515625" style="1335" customWidth="1"/>
    <col min="11012" max="11012" width="81.7109375" style="1335" customWidth="1"/>
    <col min="11013" max="11013" width="22.7109375" style="1335" customWidth="1"/>
    <col min="11014" max="11014" width="23.5703125" style="1335" customWidth="1"/>
    <col min="11015" max="11015" width="22.140625" style="1335" customWidth="1"/>
    <col min="11016" max="11016" width="23.28515625" style="1335" customWidth="1"/>
    <col min="11017" max="11017" width="22" style="1335" customWidth="1"/>
    <col min="11018" max="11018" width="23.28515625" style="1335" customWidth="1"/>
    <col min="11019" max="11019" width="15.7109375" style="1335" customWidth="1"/>
    <col min="11020" max="11020" width="13.7109375" style="1335" customWidth="1"/>
    <col min="11021" max="11021" width="9.28515625" style="1335" customWidth="1"/>
    <col min="11022" max="11264" width="9.28515625" style="1335"/>
    <col min="11265" max="11265" width="11.28515625" style="1335" customWidth="1"/>
    <col min="11266" max="11266" width="9.5703125" style="1335" customWidth="1"/>
    <col min="11267" max="11267" width="48.28515625" style="1335" customWidth="1"/>
    <col min="11268" max="11268" width="81.7109375" style="1335" customWidth="1"/>
    <col min="11269" max="11269" width="22.7109375" style="1335" customWidth="1"/>
    <col min="11270" max="11270" width="23.5703125" style="1335" customWidth="1"/>
    <col min="11271" max="11271" width="22.140625" style="1335" customWidth="1"/>
    <col min="11272" max="11272" width="23.28515625" style="1335" customWidth="1"/>
    <col min="11273" max="11273" width="22" style="1335" customWidth="1"/>
    <col min="11274" max="11274" width="23.28515625" style="1335" customWidth="1"/>
    <col min="11275" max="11275" width="15.7109375" style="1335" customWidth="1"/>
    <col min="11276" max="11276" width="13.7109375" style="1335" customWidth="1"/>
    <col min="11277" max="11277" width="9.28515625" style="1335" customWidth="1"/>
    <col min="11278" max="11520" width="9.28515625" style="1335"/>
    <col min="11521" max="11521" width="11.28515625" style="1335" customWidth="1"/>
    <col min="11522" max="11522" width="9.5703125" style="1335" customWidth="1"/>
    <col min="11523" max="11523" width="48.28515625" style="1335" customWidth="1"/>
    <col min="11524" max="11524" width="81.7109375" style="1335" customWidth="1"/>
    <col min="11525" max="11525" width="22.7109375" style="1335" customWidth="1"/>
    <col min="11526" max="11526" width="23.5703125" style="1335" customWidth="1"/>
    <col min="11527" max="11527" width="22.140625" style="1335" customWidth="1"/>
    <col min="11528" max="11528" width="23.28515625" style="1335" customWidth="1"/>
    <col min="11529" max="11529" width="22" style="1335" customWidth="1"/>
    <col min="11530" max="11530" width="23.28515625" style="1335" customWidth="1"/>
    <col min="11531" max="11531" width="15.7109375" style="1335" customWidth="1"/>
    <col min="11532" max="11532" width="13.7109375" style="1335" customWidth="1"/>
    <col min="11533" max="11533" width="9.28515625" style="1335" customWidth="1"/>
    <col min="11534" max="11776" width="9.28515625" style="1335"/>
    <col min="11777" max="11777" width="11.28515625" style="1335" customWidth="1"/>
    <col min="11778" max="11778" width="9.5703125" style="1335" customWidth="1"/>
    <col min="11779" max="11779" width="48.28515625" style="1335" customWidth="1"/>
    <col min="11780" max="11780" width="81.7109375" style="1335" customWidth="1"/>
    <col min="11781" max="11781" width="22.7109375" style="1335" customWidth="1"/>
    <col min="11782" max="11782" width="23.5703125" style="1335" customWidth="1"/>
    <col min="11783" max="11783" width="22.140625" style="1335" customWidth="1"/>
    <col min="11784" max="11784" width="23.28515625" style="1335" customWidth="1"/>
    <col min="11785" max="11785" width="22" style="1335" customWidth="1"/>
    <col min="11786" max="11786" width="23.28515625" style="1335" customWidth="1"/>
    <col min="11787" max="11787" width="15.7109375" style="1335" customWidth="1"/>
    <col min="11788" max="11788" width="13.7109375" style="1335" customWidth="1"/>
    <col min="11789" max="11789" width="9.28515625" style="1335" customWidth="1"/>
    <col min="11790" max="12032" width="9.28515625" style="1335"/>
    <col min="12033" max="12033" width="11.28515625" style="1335" customWidth="1"/>
    <col min="12034" max="12034" width="9.5703125" style="1335" customWidth="1"/>
    <col min="12035" max="12035" width="48.28515625" style="1335" customWidth="1"/>
    <col min="12036" max="12036" width="81.7109375" style="1335" customWidth="1"/>
    <col min="12037" max="12037" width="22.7109375" style="1335" customWidth="1"/>
    <col min="12038" max="12038" width="23.5703125" style="1335" customWidth="1"/>
    <col min="12039" max="12039" width="22.140625" style="1335" customWidth="1"/>
    <col min="12040" max="12040" width="23.28515625" style="1335" customWidth="1"/>
    <col min="12041" max="12041" width="22" style="1335" customWidth="1"/>
    <col min="12042" max="12042" width="23.28515625" style="1335" customWidth="1"/>
    <col min="12043" max="12043" width="15.7109375" style="1335" customWidth="1"/>
    <col min="12044" max="12044" width="13.7109375" style="1335" customWidth="1"/>
    <col min="12045" max="12045" width="9.28515625" style="1335" customWidth="1"/>
    <col min="12046" max="12288" width="9.28515625" style="1335"/>
    <col min="12289" max="12289" width="11.28515625" style="1335" customWidth="1"/>
    <col min="12290" max="12290" width="9.5703125" style="1335" customWidth="1"/>
    <col min="12291" max="12291" width="48.28515625" style="1335" customWidth="1"/>
    <col min="12292" max="12292" width="81.7109375" style="1335" customWidth="1"/>
    <col min="12293" max="12293" width="22.7109375" style="1335" customWidth="1"/>
    <col min="12294" max="12294" width="23.5703125" style="1335" customWidth="1"/>
    <col min="12295" max="12295" width="22.140625" style="1335" customWidth="1"/>
    <col min="12296" max="12296" width="23.28515625" style="1335" customWidth="1"/>
    <col min="12297" max="12297" width="22" style="1335" customWidth="1"/>
    <col min="12298" max="12298" width="23.28515625" style="1335" customWidth="1"/>
    <col min="12299" max="12299" width="15.7109375" style="1335" customWidth="1"/>
    <col min="12300" max="12300" width="13.7109375" style="1335" customWidth="1"/>
    <col min="12301" max="12301" width="9.28515625" style="1335" customWidth="1"/>
    <col min="12302" max="12544" width="9.28515625" style="1335"/>
    <col min="12545" max="12545" width="11.28515625" style="1335" customWidth="1"/>
    <col min="12546" max="12546" width="9.5703125" style="1335" customWidth="1"/>
    <col min="12547" max="12547" width="48.28515625" style="1335" customWidth="1"/>
    <col min="12548" max="12548" width="81.7109375" style="1335" customWidth="1"/>
    <col min="12549" max="12549" width="22.7109375" style="1335" customWidth="1"/>
    <col min="12550" max="12550" width="23.5703125" style="1335" customWidth="1"/>
    <col min="12551" max="12551" width="22.140625" style="1335" customWidth="1"/>
    <col min="12552" max="12552" width="23.28515625" style="1335" customWidth="1"/>
    <col min="12553" max="12553" width="22" style="1335" customWidth="1"/>
    <col min="12554" max="12554" width="23.28515625" style="1335" customWidth="1"/>
    <col min="12555" max="12555" width="15.7109375" style="1335" customWidth="1"/>
    <col min="12556" max="12556" width="13.7109375" style="1335" customWidth="1"/>
    <col min="12557" max="12557" width="9.28515625" style="1335" customWidth="1"/>
    <col min="12558" max="12800" width="9.28515625" style="1335"/>
    <col min="12801" max="12801" width="11.28515625" style="1335" customWidth="1"/>
    <col min="12802" max="12802" width="9.5703125" style="1335" customWidth="1"/>
    <col min="12803" max="12803" width="48.28515625" style="1335" customWidth="1"/>
    <col min="12804" max="12804" width="81.7109375" style="1335" customWidth="1"/>
    <col min="12805" max="12805" width="22.7109375" style="1335" customWidth="1"/>
    <col min="12806" max="12806" width="23.5703125" style="1335" customWidth="1"/>
    <col min="12807" max="12807" width="22.140625" style="1335" customWidth="1"/>
    <col min="12808" max="12808" width="23.28515625" style="1335" customWidth="1"/>
    <col min="12809" max="12809" width="22" style="1335" customWidth="1"/>
    <col min="12810" max="12810" width="23.28515625" style="1335" customWidth="1"/>
    <col min="12811" max="12811" width="15.7109375" style="1335" customWidth="1"/>
    <col min="12812" max="12812" width="13.7109375" style="1335" customWidth="1"/>
    <col min="12813" max="12813" width="9.28515625" style="1335" customWidth="1"/>
    <col min="12814" max="13056" width="9.28515625" style="1335"/>
    <col min="13057" max="13057" width="11.28515625" style="1335" customWidth="1"/>
    <col min="13058" max="13058" width="9.5703125" style="1335" customWidth="1"/>
    <col min="13059" max="13059" width="48.28515625" style="1335" customWidth="1"/>
    <col min="13060" max="13060" width="81.7109375" style="1335" customWidth="1"/>
    <col min="13061" max="13061" width="22.7109375" style="1335" customWidth="1"/>
    <col min="13062" max="13062" width="23.5703125" style="1335" customWidth="1"/>
    <col min="13063" max="13063" width="22.140625" style="1335" customWidth="1"/>
    <col min="13064" max="13064" width="23.28515625" style="1335" customWidth="1"/>
    <col min="13065" max="13065" width="22" style="1335" customWidth="1"/>
    <col min="13066" max="13066" width="23.28515625" style="1335" customWidth="1"/>
    <col min="13067" max="13067" width="15.7109375" style="1335" customWidth="1"/>
    <col min="13068" max="13068" width="13.7109375" style="1335" customWidth="1"/>
    <col min="13069" max="13069" width="9.28515625" style="1335" customWidth="1"/>
    <col min="13070" max="13312" width="9.28515625" style="1335"/>
    <col min="13313" max="13313" width="11.28515625" style="1335" customWidth="1"/>
    <col min="13314" max="13314" width="9.5703125" style="1335" customWidth="1"/>
    <col min="13315" max="13315" width="48.28515625" style="1335" customWidth="1"/>
    <col min="13316" max="13316" width="81.7109375" style="1335" customWidth="1"/>
    <col min="13317" max="13317" width="22.7109375" style="1335" customWidth="1"/>
    <col min="13318" max="13318" width="23.5703125" style="1335" customWidth="1"/>
    <col min="13319" max="13319" width="22.140625" style="1335" customWidth="1"/>
    <col min="13320" max="13320" width="23.28515625" style="1335" customWidth="1"/>
    <col min="13321" max="13321" width="22" style="1335" customWidth="1"/>
    <col min="13322" max="13322" width="23.28515625" style="1335" customWidth="1"/>
    <col min="13323" max="13323" width="15.7109375" style="1335" customWidth="1"/>
    <col min="13324" max="13324" width="13.7109375" style="1335" customWidth="1"/>
    <col min="13325" max="13325" width="9.28515625" style="1335" customWidth="1"/>
    <col min="13326" max="13568" width="9.28515625" style="1335"/>
    <col min="13569" max="13569" width="11.28515625" style="1335" customWidth="1"/>
    <col min="13570" max="13570" width="9.5703125" style="1335" customWidth="1"/>
    <col min="13571" max="13571" width="48.28515625" style="1335" customWidth="1"/>
    <col min="13572" max="13572" width="81.7109375" style="1335" customWidth="1"/>
    <col min="13573" max="13573" width="22.7109375" style="1335" customWidth="1"/>
    <col min="13574" max="13574" width="23.5703125" style="1335" customWidth="1"/>
    <col min="13575" max="13575" width="22.140625" style="1335" customWidth="1"/>
    <col min="13576" max="13576" width="23.28515625" style="1335" customWidth="1"/>
    <col min="13577" max="13577" width="22" style="1335" customWidth="1"/>
    <col min="13578" max="13578" width="23.28515625" style="1335" customWidth="1"/>
    <col min="13579" max="13579" width="15.7109375" style="1335" customWidth="1"/>
    <col min="13580" max="13580" width="13.7109375" style="1335" customWidth="1"/>
    <col min="13581" max="13581" width="9.28515625" style="1335" customWidth="1"/>
    <col min="13582" max="13824" width="9.28515625" style="1335"/>
    <col min="13825" max="13825" width="11.28515625" style="1335" customWidth="1"/>
    <col min="13826" max="13826" width="9.5703125" style="1335" customWidth="1"/>
    <col min="13827" max="13827" width="48.28515625" style="1335" customWidth="1"/>
    <col min="13828" max="13828" width="81.7109375" style="1335" customWidth="1"/>
    <col min="13829" max="13829" width="22.7109375" style="1335" customWidth="1"/>
    <col min="13830" max="13830" width="23.5703125" style="1335" customWidth="1"/>
    <col min="13831" max="13831" width="22.140625" style="1335" customWidth="1"/>
    <col min="13832" max="13832" width="23.28515625" style="1335" customWidth="1"/>
    <col min="13833" max="13833" width="22" style="1335" customWidth="1"/>
    <col min="13834" max="13834" width="23.28515625" style="1335" customWidth="1"/>
    <col min="13835" max="13835" width="15.7109375" style="1335" customWidth="1"/>
    <col min="13836" max="13836" width="13.7109375" style="1335" customWidth="1"/>
    <col min="13837" max="13837" width="9.28515625" style="1335" customWidth="1"/>
    <col min="13838" max="14080" width="9.28515625" style="1335"/>
    <col min="14081" max="14081" width="11.28515625" style="1335" customWidth="1"/>
    <col min="14082" max="14082" width="9.5703125" style="1335" customWidth="1"/>
    <col min="14083" max="14083" width="48.28515625" style="1335" customWidth="1"/>
    <col min="14084" max="14084" width="81.7109375" style="1335" customWidth="1"/>
    <col min="14085" max="14085" width="22.7109375" style="1335" customWidth="1"/>
    <col min="14086" max="14086" width="23.5703125" style="1335" customWidth="1"/>
    <col min="14087" max="14087" width="22.140625" style="1335" customWidth="1"/>
    <col min="14088" max="14088" width="23.28515625" style="1335" customWidth="1"/>
    <col min="14089" max="14089" width="22" style="1335" customWidth="1"/>
    <col min="14090" max="14090" width="23.28515625" style="1335" customWidth="1"/>
    <col min="14091" max="14091" width="15.7109375" style="1335" customWidth="1"/>
    <col min="14092" max="14092" width="13.7109375" style="1335" customWidth="1"/>
    <col min="14093" max="14093" width="9.28515625" style="1335" customWidth="1"/>
    <col min="14094" max="14336" width="9.28515625" style="1335"/>
    <col min="14337" max="14337" width="11.28515625" style="1335" customWidth="1"/>
    <col min="14338" max="14338" width="9.5703125" style="1335" customWidth="1"/>
    <col min="14339" max="14339" width="48.28515625" style="1335" customWidth="1"/>
    <col min="14340" max="14340" width="81.7109375" style="1335" customWidth="1"/>
    <col min="14341" max="14341" width="22.7109375" style="1335" customWidth="1"/>
    <col min="14342" max="14342" width="23.5703125" style="1335" customWidth="1"/>
    <col min="14343" max="14343" width="22.140625" style="1335" customWidth="1"/>
    <col min="14344" max="14344" width="23.28515625" style="1335" customWidth="1"/>
    <col min="14345" max="14345" width="22" style="1335" customWidth="1"/>
    <col min="14346" max="14346" width="23.28515625" style="1335" customWidth="1"/>
    <col min="14347" max="14347" width="15.7109375" style="1335" customWidth="1"/>
    <col min="14348" max="14348" width="13.7109375" style="1335" customWidth="1"/>
    <col min="14349" max="14349" width="9.28515625" style="1335" customWidth="1"/>
    <col min="14350" max="14592" width="9.28515625" style="1335"/>
    <col min="14593" max="14593" width="11.28515625" style="1335" customWidth="1"/>
    <col min="14594" max="14594" width="9.5703125" style="1335" customWidth="1"/>
    <col min="14595" max="14595" width="48.28515625" style="1335" customWidth="1"/>
    <col min="14596" max="14596" width="81.7109375" style="1335" customWidth="1"/>
    <col min="14597" max="14597" width="22.7109375" style="1335" customWidth="1"/>
    <col min="14598" max="14598" width="23.5703125" style="1335" customWidth="1"/>
    <col min="14599" max="14599" width="22.140625" style="1335" customWidth="1"/>
    <col min="14600" max="14600" width="23.28515625" style="1335" customWidth="1"/>
    <col min="14601" max="14601" width="22" style="1335" customWidth="1"/>
    <col min="14602" max="14602" width="23.28515625" style="1335" customWidth="1"/>
    <col min="14603" max="14603" width="15.7109375" style="1335" customWidth="1"/>
    <col min="14604" max="14604" width="13.7109375" style="1335" customWidth="1"/>
    <col min="14605" max="14605" width="9.28515625" style="1335" customWidth="1"/>
    <col min="14606" max="14848" width="9.28515625" style="1335"/>
    <col min="14849" max="14849" width="11.28515625" style="1335" customWidth="1"/>
    <col min="14850" max="14850" width="9.5703125" style="1335" customWidth="1"/>
    <col min="14851" max="14851" width="48.28515625" style="1335" customWidth="1"/>
    <col min="14852" max="14852" width="81.7109375" style="1335" customWidth="1"/>
    <col min="14853" max="14853" width="22.7109375" style="1335" customWidth="1"/>
    <col min="14854" max="14854" width="23.5703125" style="1335" customWidth="1"/>
    <col min="14855" max="14855" width="22.140625" style="1335" customWidth="1"/>
    <col min="14856" max="14856" width="23.28515625" style="1335" customWidth="1"/>
    <col min="14857" max="14857" width="22" style="1335" customWidth="1"/>
    <col min="14858" max="14858" width="23.28515625" style="1335" customWidth="1"/>
    <col min="14859" max="14859" width="15.7109375" style="1335" customWidth="1"/>
    <col min="14860" max="14860" width="13.7109375" style="1335" customWidth="1"/>
    <col min="14861" max="14861" width="9.28515625" style="1335" customWidth="1"/>
    <col min="14862" max="15104" width="9.28515625" style="1335"/>
    <col min="15105" max="15105" width="11.28515625" style="1335" customWidth="1"/>
    <col min="15106" max="15106" width="9.5703125" style="1335" customWidth="1"/>
    <col min="15107" max="15107" width="48.28515625" style="1335" customWidth="1"/>
    <col min="15108" max="15108" width="81.7109375" style="1335" customWidth="1"/>
    <col min="15109" max="15109" width="22.7109375" style="1335" customWidth="1"/>
    <col min="15110" max="15110" width="23.5703125" style="1335" customWidth="1"/>
    <col min="15111" max="15111" width="22.140625" style="1335" customWidth="1"/>
    <col min="15112" max="15112" width="23.28515625" style="1335" customWidth="1"/>
    <col min="15113" max="15113" width="22" style="1335" customWidth="1"/>
    <col min="15114" max="15114" width="23.28515625" style="1335" customWidth="1"/>
    <col min="15115" max="15115" width="15.7109375" style="1335" customWidth="1"/>
    <col min="15116" max="15116" width="13.7109375" style="1335" customWidth="1"/>
    <col min="15117" max="15117" width="9.28515625" style="1335" customWidth="1"/>
    <col min="15118" max="15360" width="9.28515625" style="1335"/>
    <col min="15361" max="15361" width="11.28515625" style="1335" customWidth="1"/>
    <col min="15362" max="15362" width="9.5703125" style="1335" customWidth="1"/>
    <col min="15363" max="15363" width="48.28515625" style="1335" customWidth="1"/>
    <col min="15364" max="15364" width="81.7109375" style="1335" customWidth="1"/>
    <col min="15365" max="15365" width="22.7109375" style="1335" customWidth="1"/>
    <col min="15366" max="15366" width="23.5703125" style="1335" customWidth="1"/>
    <col min="15367" max="15367" width="22.140625" style="1335" customWidth="1"/>
    <col min="15368" max="15368" width="23.28515625" style="1335" customWidth="1"/>
    <col min="15369" max="15369" width="22" style="1335" customWidth="1"/>
    <col min="15370" max="15370" width="23.28515625" style="1335" customWidth="1"/>
    <col min="15371" max="15371" width="15.7109375" style="1335" customWidth="1"/>
    <col min="15372" max="15372" width="13.7109375" style="1335" customWidth="1"/>
    <col min="15373" max="15373" width="9.28515625" style="1335" customWidth="1"/>
    <col min="15374" max="15616" width="9.28515625" style="1335"/>
    <col min="15617" max="15617" width="11.28515625" style="1335" customWidth="1"/>
    <col min="15618" max="15618" width="9.5703125" style="1335" customWidth="1"/>
    <col min="15619" max="15619" width="48.28515625" style="1335" customWidth="1"/>
    <col min="15620" max="15620" width="81.7109375" style="1335" customWidth="1"/>
    <col min="15621" max="15621" width="22.7109375" style="1335" customWidth="1"/>
    <col min="15622" max="15622" width="23.5703125" style="1335" customWidth="1"/>
    <col min="15623" max="15623" width="22.140625" style="1335" customWidth="1"/>
    <col min="15624" max="15624" width="23.28515625" style="1335" customWidth="1"/>
    <col min="15625" max="15625" width="22" style="1335" customWidth="1"/>
    <col min="15626" max="15626" width="23.28515625" style="1335" customWidth="1"/>
    <col min="15627" max="15627" width="15.7109375" style="1335" customWidth="1"/>
    <col min="15628" max="15628" width="13.7109375" style="1335" customWidth="1"/>
    <col min="15629" max="15629" width="9.28515625" style="1335" customWidth="1"/>
    <col min="15630" max="15872" width="9.28515625" style="1335"/>
    <col min="15873" max="15873" width="11.28515625" style="1335" customWidth="1"/>
    <col min="15874" max="15874" width="9.5703125" style="1335" customWidth="1"/>
    <col min="15875" max="15875" width="48.28515625" style="1335" customWidth="1"/>
    <col min="15876" max="15876" width="81.7109375" style="1335" customWidth="1"/>
    <col min="15877" max="15877" width="22.7109375" style="1335" customWidth="1"/>
    <col min="15878" max="15878" width="23.5703125" style="1335" customWidth="1"/>
    <col min="15879" max="15879" width="22.140625" style="1335" customWidth="1"/>
    <col min="15880" max="15880" width="23.28515625" style="1335" customWidth="1"/>
    <col min="15881" max="15881" width="22" style="1335" customWidth="1"/>
    <col min="15882" max="15882" width="23.28515625" style="1335" customWidth="1"/>
    <col min="15883" max="15883" width="15.7109375" style="1335" customWidth="1"/>
    <col min="15884" max="15884" width="13.7109375" style="1335" customWidth="1"/>
    <col min="15885" max="15885" width="9.28515625" style="1335" customWidth="1"/>
    <col min="15886" max="16128" width="9.28515625" style="1335"/>
    <col min="16129" max="16129" width="11.28515625" style="1335" customWidth="1"/>
    <col min="16130" max="16130" width="9.5703125" style="1335" customWidth="1"/>
    <col min="16131" max="16131" width="48.28515625" style="1335" customWidth="1"/>
    <col min="16132" max="16132" width="81.7109375" style="1335" customWidth="1"/>
    <col min="16133" max="16133" width="22.7109375" style="1335" customWidth="1"/>
    <col min="16134" max="16134" width="23.5703125" style="1335" customWidth="1"/>
    <col min="16135" max="16135" width="22.140625" style="1335" customWidth="1"/>
    <col min="16136" max="16136" width="23.28515625" style="1335" customWidth="1"/>
    <col min="16137" max="16137" width="22" style="1335" customWidth="1"/>
    <col min="16138" max="16138" width="23.28515625" style="1335" customWidth="1"/>
    <col min="16139" max="16139" width="15.7109375" style="1335" customWidth="1"/>
    <col min="16140" max="16140" width="13.7109375" style="1335" customWidth="1"/>
    <col min="16141" max="16141" width="9.28515625" style="1335" customWidth="1"/>
    <col min="16142" max="16384" width="9.28515625" style="1335"/>
  </cols>
  <sheetData>
    <row r="1" spans="1:12" ht="22.5" customHeight="1">
      <c r="A1" s="1326" t="s">
        <v>837</v>
      </c>
      <c r="B1" s="1327"/>
      <c r="C1" s="1328"/>
      <c r="D1" s="1329"/>
      <c r="E1" s="1330"/>
      <c r="F1" s="1330"/>
      <c r="G1" s="1331"/>
      <c r="H1" s="1332"/>
      <c r="I1" s="1332"/>
      <c r="J1" s="1331"/>
      <c r="K1" s="1333"/>
      <c r="L1" s="1334"/>
    </row>
    <row r="2" spans="1:12" ht="22.5" customHeight="1">
      <c r="A2" s="1774" t="s">
        <v>838</v>
      </c>
      <c r="B2" s="1775"/>
      <c r="C2" s="1775"/>
      <c r="D2" s="1775"/>
      <c r="E2" s="1775"/>
      <c r="F2" s="1775"/>
      <c r="G2" s="1776"/>
      <c r="H2" s="1776"/>
      <c r="I2" s="1776"/>
      <c r="J2" s="1776"/>
      <c r="K2" s="1776"/>
      <c r="L2" s="1776"/>
    </row>
    <row r="3" spans="1:12" ht="28.5" customHeight="1" thickBot="1">
      <c r="A3" s="1336"/>
      <c r="B3" s="1337"/>
      <c r="C3" s="1328"/>
      <c r="D3" s="1338"/>
      <c r="E3" s="1330"/>
      <c r="F3" s="1339"/>
      <c r="G3" s="1331"/>
      <c r="H3" s="1332"/>
      <c r="I3" s="1332"/>
      <c r="J3" s="1331"/>
      <c r="K3" s="1777" t="s">
        <v>2</v>
      </c>
      <c r="L3" s="1777"/>
    </row>
    <row r="4" spans="1:12" ht="18" customHeight="1">
      <c r="A4" s="1778" t="s">
        <v>839</v>
      </c>
      <c r="B4" s="1780" t="s">
        <v>840</v>
      </c>
      <c r="C4" s="1780"/>
      <c r="D4" s="1780" t="s">
        <v>841</v>
      </c>
      <c r="E4" s="1782" t="s">
        <v>842</v>
      </c>
      <c r="F4" s="1783"/>
      <c r="G4" s="1784" t="s">
        <v>843</v>
      </c>
      <c r="H4" s="1785"/>
      <c r="I4" s="1786" t="s">
        <v>229</v>
      </c>
      <c r="J4" s="1787"/>
      <c r="K4" s="1788" t="s">
        <v>433</v>
      </c>
      <c r="L4" s="1789"/>
    </row>
    <row r="5" spans="1:12" ht="63.75" customHeight="1">
      <c r="A5" s="1779"/>
      <c r="B5" s="1781"/>
      <c r="C5" s="1781"/>
      <c r="D5" s="1781"/>
      <c r="E5" s="1340" t="s">
        <v>844</v>
      </c>
      <c r="F5" s="1341" t="s">
        <v>845</v>
      </c>
      <c r="G5" s="1342" t="s">
        <v>844</v>
      </c>
      <c r="H5" s="1343" t="s">
        <v>845</v>
      </c>
      <c r="I5" s="1344" t="s">
        <v>844</v>
      </c>
      <c r="J5" s="1343" t="s">
        <v>845</v>
      </c>
      <c r="K5" s="1345" t="s">
        <v>846</v>
      </c>
      <c r="L5" s="1346" t="s">
        <v>847</v>
      </c>
    </row>
    <row r="6" spans="1:12" s="1356" customFormat="1" ht="17.25" customHeight="1" thickBot="1">
      <c r="A6" s="1347">
        <v>1</v>
      </c>
      <c r="B6" s="1348">
        <v>2</v>
      </c>
      <c r="C6" s="1349">
        <v>3</v>
      </c>
      <c r="D6" s="1347">
        <v>4</v>
      </c>
      <c r="E6" s="1348">
        <v>5</v>
      </c>
      <c r="F6" s="1349">
        <v>6</v>
      </c>
      <c r="G6" s="1350">
        <v>7</v>
      </c>
      <c r="H6" s="1351">
        <v>8</v>
      </c>
      <c r="I6" s="1352">
        <v>9</v>
      </c>
      <c r="J6" s="1353">
        <v>10</v>
      </c>
      <c r="K6" s="1354">
        <v>11</v>
      </c>
      <c r="L6" s="1355">
        <v>12</v>
      </c>
    </row>
    <row r="7" spans="1:12" s="1356" customFormat="1" ht="45" customHeight="1" thickBot="1">
      <c r="A7" s="1357" t="s">
        <v>848</v>
      </c>
      <c r="B7" s="1358" t="s">
        <v>390</v>
      </c>
      <c r="C7" s="1359" t="s">
        <v>391</v>
      </c>
      <c r="D7" s="1360" t="s">
        <v>771</v>
      </c>
      <c r="E7" s="1361">
        <v>524000</v>
      </c>
      <c r="F7" s="1361">
        <f>E7</f>
        <v>524000</v>
      </c>
      <c r="G7" s="1362"/>
      <c r="H7" s="1363"/>
      <c r="I7" s="1364">
        <v>0</v>
      </c>
      <c r="J7" s="1365">
        <f>I7</f>
        <v>0</v>
      </c>
      <c r="K7" s="1366">
        <v>0</v>
      </c>
      <c r="L7" s="1367">
        <v>0</v>
      </c>
    </row>
    <row r="8" spans="1:12" ht="45" customHeight="1">
      <c r="A8" s="1763">
        <v>16</v>
      </c>
      <c r="B8" s="1766">
        <v>750</v>
      </c>
      <c r="C8" s="1717" t="s">
        <v>83</v>
      </c>
      <c r="D8" s="1368" t="s">
        <v>771</v>
      </c>
      <c r="E8" s="1369">
        <v>3886000</v>
      </c>
      <c r="F8" s="1652">
        <f>SUM(E8:E9)</f>
        <v>12719000</v>
      </c>
      <c r="G8" s="1370"/>
      <c r="H8" s="1654"/>
      <c r="I8" s="1364">
        <v>0</v>
      </c>
      <c r="J8" s="1652">
        <f>SUM(I8:I9)</f>
        <v>1897693.04</v>
      </c>
      <c r="K8" s="1370">
        <v>0</v>
      </c>
      <c r="L8" s="1371">
        <v>0</v>
      </c>
    </row>
    <row r="9" spans="1:12" ht="45" customHeight="1" thickBot="1">
      <c r="A9" s="1768"/>
      <c r="B9" s="1767"/>
      <c r="C9" s="1723"/>
      <c r="D9" s="1372" t="s">
        <v>767</v>
      </c>
      <c r="E9" s="1373">
        <v>8833000</v>
      </c>
      <c r="F9" s="1653"/>
      <c r="G9" s="1374"/>
      <c r="H9" s="1655"/>
      <c r="I9" s="1375">
        <v>1897693.04</v>
      </c>
      <c r="J9" s="1653"/>
      <c r="K9" s="1376">
        <f t="shared" ref="K9:K14" si="0">I9/E9</f>
        <v>0.21484128155779464</v>
      </c>
      <c r="L9" s="1377">
        <v>0</v>
      </c>
    </row>
    <row r="10" spans="1:12" ht="45" customHeight="1" thickBot="1">
      <c r="A10" s="1378">
        <v>17</v>
      </c>
      <c r="B10" s="1379">
        <v>750</v>
      </c>
      <c r="C10" s="1380" t="s">
        <v>83</v>
      </c>
      <c r="D10" s="1381" t="s">
        <v>767</v>
      </c>
      <c r="E10" s="1382">
        <v>14209000</v>
      </c>
      <c r="F10" s="1382">
        <f>E10</f>
        <v>14209000</v>
      </c>
      <c r="G10" s="1383"/>
      <c r="H10" s="1383"/>
      <c r="I10" s="1384">
        <v>620468.80000000005</v>
      </c>
      <c r="J10" s="1384">
        <f>I10</f>
        <v>620468.80000000005</v>
      </c>
      <c r="K10" s="1385">
        <f t="shared" si="0"/>
        <v>4.3667309451755933E-2</v>
      </c>
      <c r="L10" s="1386">
        <v>0</v>
      </c>
    </row>
    <row r="11" spans="1:12" ht="45" customHeight="1">
      <c r="A11" s="1763">
        <v>18</v>
      </c>
      <c r="B11" s="1387">
        <v>710</v>
      </c>
      <c r="C11" s="1368" t="s">
        <v>373</v>
      </c>
      <c r="D11" s="1368" t="s">
        <v>767</v>
      </c>
      <c r="E11" s="1369">
        <v>1180000</v>
      </c>
      <c r="F11" s="1652">
        <f>E11+E12</f>
        <v>2503000</v>
      </c>
      <c r="G11" s="1370"/>
      <c r="H11" s="1654"/>
      <c r="I11" s="1388">
        <v>63036.25</v>
      </c>
      <c r="J11" s="1719">
        <f>SUM(I11:I12)</f>
        <v>275031.52</v>
      </c>
      <c r="K11" s="1389">
        <f t="shared" si="0"/>
        <v>5.3420550847457629E-2</v>
      </c>
      <c r="L11" s="1371">
        <v>0</v>
      </c>
    </row>
    <row r="12" spans="1:12" ht="45" customHeight="1" thickBot="1">
      <c r="A12" s="1768"/>
      <c r="B12" s="1390">
        <v>750</v>
      </c>
      <c r="C12" s="1372" t="s">
        <v>83</v>
      </c>
      <c r="D12" s="1372" t="s">
        <v>767</v>
      </c>
      <c r="E12" s="1373">
        <v>1323000</v>
      </c>
      <c r="F12" s="1653"/>
      <c r="G12" s="1374"/>
      <c r="H12" s="1655"/>
      <c r="I12" s="1375">
        <v>211995.27</v>
      </c>
      <c r="J12" s="1721"/>
      <c r="K12" s="1376">
        <f t="shared" si="0"/>
        <v>0.16023829931972788</v>
      </c>
      <c r="L12" s="1377">
        <v>0</v>
      </c>
    </row>
    <row r="13" spans="1:12" ht="45" customHeight="1">
      <c r="A13" s="1763">
        <v>19</v>
      </c>
      <c r="B13" s="1766">
        <v>750</v>
      </c>
      <c r="C13" s="1717" t="s">
        <v>83</v>
      </c>
      <c r="D13" s="1368" t="s">
        <v>771</v>
      </c>
      <c r="E13" s="1369">
        <v>8943000</v>
      </c>
      <c r="F13" s="1652">
        <f>SUM(E13:E15)</f>
        <v>28367000</v>
      </c>
      <c r="G13" s="1370"/>
      <c r="H13" s="1654"/>
      <c r="I13" s="1388">
        <v>10476</v>
      </c>
      <c r="J13" s="1652">
        <f>SUM(I13:I15)</f>
        <v>165460.28</v>
      </c>
      <c r="K13" s="1391">
        <f t="shared" si="0"/>
        <v>1.171418986917142E-3</v>
      </c>
      <c r="L13" s="1371">
        <v>0</v>
      </c>
    </row>
    <row r="14" spans="1:12" ht="45" customHeight="1">
      <c r="A14" s="1764"/>
      <c r="B14" s="1749"/>
      <c r="C14" s="1718"/>
      <c r="D14" s="1392" t="s">
        <v>768</v>
      </c>
      <c r="E14" s="1393">
        <v>17420000</v>
      </c>
      <c r="F14" s="1672"/>
      <c r="G14" s="1394"/>
      <c r="H14" s="1673"/>
      <c r="I14" s="1395">
        <v>154984.28</v>
      </c>
      <c r="J14" s="1672"/>
      <c r="K14" s="1391">
        <f t="shared" si="0"/>
        <v>8.8969161882893229E-3</v>
      </c>
      <c r="L14" s="1396">
        <v>0</v>
      </c>
    </row>
    <row r="15" spans="1:12" ht="45" customHeight="1" thickBot="1">
      <c r="A15" s="1765"/>
      <c r="B15" s="1757"/>
      <c r="C15" s="1760"/>
      <c r="D15" s="1397" t="s">
        <v>767</v>
      </c>
      <c r="E15" s="1398">
        <v>2004000</v>
      </c>
      <c r="F15" s="1663"/>
      <c r="G15" s="1399"/>
      <c r="H15" s="1684"/>
      <c r="I15" s="1400">
        <v>0</v>
      </c>
      <c r="J15" s="1663"/>
      <c r="K15" s="1399">
        <v>0</v>
      </c>
      <c r="L15" s="1401">
        <v>0</v>
      </c>
    </row>
    <row r="16" spans="1:12" s="1403" customFormat="1" ht="45" customHeight="1">
      <c r="A16" s="1763">
        <v>20</v>
      </c>
      <c r="B16" s="1766">
        <v>150</v>
      </c>
      <c r="C16" s="1717" t="s">
        <v>359</v>
      </c>
      <c r="D16" s="1368" t="s">
        <v>770</v>
      </c>
      <c r="E16" s="1369">
        <v>218454000</v>
      </c>
      <c r="F16" s="1652">
        <f>SUM(E16:E21)</f>
        <v>264095000</v>
      </c>
      <c r="G16" s="1370"/>
      <c r="H16" s="1654"/>
      <c r="I16" s="1388">
        <v>25753298.260000002</v>
      </c>
      <c r="J16" s="1719">
        <f>SUM(I16:I21)</f>
        <v>37897315.910000004</v>
      </c>
      <c r="K16" s="1402">
        <f t="shared" ref="K16:K23" si="1">I16/E16</f>
        <v>0.11788888397557382</v>
      </c>
      <c r="L16" s="1371">
        <v>0</v>
      </c>
    </row>
    <row r="17" spans="1:13" s="1403" customFormat="1" ht="45" customHeight="1">
      <c r="A17" s="1764"/>
      <c r="B17" s="1749"/>
      <c r="C17" s="1718"/>
      <c r="D17" s="1392" t="s">
        <v>768</v>
      </c>
      <c r="E17" s="1393"/>
      <c r="F17" s="1672"/>
      <c r="G17" s="1394"/>
      <c r="H17" s="1673"/>
      <c r="I17" s="1395">
        <v>526219.80000000005</v>
      </c>
      <c r="J17" s="1720"/>
      <c r="K17" s="1394">
        <v>0</v>
      </c>
      <c r="L17" s="1396">
        <v>0</v>
      </c>
    </row>
    <row r="18" spans="1:13" ht="45" customHeight="1">
      <c r="A18" s="1764"/>
      <c r="B18" s="1404">
        <v>500</v>
      </c>
      <c r="C18" s="1392" t="s">
        <v>364</v>
      </c>
      <c r="D18" s="1392" t="s">
        <v>770</v>
      </c>
      <c r="E18" s="1393">
        <v>14780000</v>
      </c>
      <c r="F18" s="1672"/>
      <c r="G18" s="1394"/>
      <c r="H18" s="1673"/>
      <c r="I18" s="1395">
        <v>8580515.8399999999</v>
      </c>
      <c r="J18" s="1720"/>
      <c r="K18" s="1405">
        <f t="shared" si="1"/>
        <v>0.58054910960757777</v>
      </c>
      <c r="L18" s="1396">
        <v>0</v>
      </c>
    </row>
    <row r="19" spans="1:13" ht="45" customHeight="1">
      <c r="A19" s="1764"/>
      <c r="B19" s="1757">
        <v>750</v>
      </c>
      <c r="C19" s="1760" t="s">
        <v>83</v>
      </c>
      <c r="D19" s="1406" t="s">
        <v>771</v>
      </c>
      <c r="E19" s="1393"/>
      <c r="F19" s="1672"/>
      <c r="G19" s="1394"/>
      <c r="H19" s="1673"/>
      <c r="I19" s="1395">
        <v>1162453.9100000001</v>
      </c>
      <c r="J19" s="1720"/>
      <c r="K19" s="1394">
        <v>0</v>
      </c>
      <c r="L19" s="1396">
        <v>0</v>
      </c>
    </row>
    <row r="20" spans="1:13" ht="45" customHeight="1">
      <c r="A20" s="1764"/>
      <c r="B20" s="1758"/>
      <c r="C20" s="1761"/>
      <c r="D20" s="1392" t="s">
        <v>770</v>
      </c>
      <c r="E20" s="1393">
        <v>10106000</v>
      </c>
      <c r="F20" s="1672"/>
      <c r="G20" s="1394"/>
      <c r="H20" s="1673"/>
      <c r="I20" s="1395">
        <v>1527986.15</v>
      </c>
      <c r="J20" s="1720"/>
      <c r="K20" s="1405">
        <f t="shared" si="1"/>
        <v>0.15119593805660003</v>
      </c>
      <c r="L20" s="1396">
        <v>0</v>
      </c>
    </row>
    <row r="21" spans="1:13" ht="45" customHeight="1" thickBot="1">
      <c r="A21" s="1768"/>
      <c r="B21" s="1759"/>
      <c r="C21" s="1762"/>
      <c r="D21" s="1372" t="s">
        <v>768</v>
      </c>
      <c r="E21" s="1373">
        <v>20755000</v>
      </c>
      <c r="F21" s="1653"/>
      <c r="G21" s="1374"/>
      <c r="H21" s="1655"/>
      <c r="I21" s="1375">
        <v>346841.95</v>
      </c>
      <c r="J21" s="1721"/>
      <c r="K21" s="1376">
        <f t="shared" si="1"/>
        <v>1.6711247892074201E-2</v>
      </c>
      <c r="L21" s="1377">
        <v>0</v>
      </c>
    </row>
    <row r="22" spans="1:13" ht="45" customHeight="1">
      <c r="A22" s="1769">
        <v>21</v>
      </c>
      <c r="B22" s="1748">
        <v>600</v>
      </c>
      <c r="C22" s="1750" t="s">
        <v>368</v>
      </c>
      <c r="D22" s="1406" t="s">
        <v>771</v>
      </c>
      <c r="E22" s="1407">
        <v>356088000</v>
      </c>
      <c r="F22" s="1770">
        <f>SUM(E22:E27)</f>
        <v>364335000</v>
      </c>
      <c r="G22" s="1408"/>
      <c r="H22" s="1733"/>
      <c r="I22" s="1409">
        <v>77584483.219999999</v>
      </c>
      <c r="J22" s="1734">
        <f>SUM(I22:I27)</f>
        <v>81012187.989999995</v>
      </c>
      <c r="K22" s="1410">
        <f t="shared" si="1"/>
        <v>0.21788008363101255</v>
      </c>
      <c r="L22" s="1411">
        <v>0</v>
      </c>
    </row>
    <row r="23" spans="1:13" ht="45" customHeight="1">
      <c r="A23" s="1764"/>
      <c r="B23" s="1749"/>
      <c r="C23" s="1718"/>
      <c r="D23" s="1392" t="s">
        <v>768</v>
      </c>
      <c r="E23" s="1393">
        <v>64000</v>
      </c>
      <c r="F23" s="1672"/>
      <c r="G23" s="1394"/>
      <c r="H23" s="1673"/>
      <c r="I23" s="1395">
        <v>7949.9900000000007</v>
      </c>
      <c r="J23" s="1720"/>
      <c r="K23" s="1405">
        <f t="shared" si="1"/>
        <v>0.12421859375000001</v>
      </c>
      <c r="L23" s="1396">
        <v>0</v>
      </c>
    </row>
    <row r="24" spans="1:13" ht="45" customHeight="1">
      <c r="A24" s="1764"/>
      <c r="B24" s="1749"/>
      <c r="C24" s="1718"/>
      <c r="D24" s="1392" t="s">
        <v>767</v>
      </c>
      <c r="E24" s="1393">
        <v>1211000</v>
      </c>
      <c r="F24" s="1672"/>
      <c r="G24" s="1394"/>
      <c r="H24" s="1673"/>
      <c r="I24" s="1412">
        <v>284065.21999999997</v>
      </c>
      <c r="J24" s="1720"/>
      <c r="K24" s="1405">
        <f>I24/E24</f>
        <v>0.23457078447563995</v>
      </c>
      <c r="L24" s="1396">
        <v>0</v>
      </c>
    </row>
    <row r="25" spans="1:13" ht="45" customHeight="1">
      <c r="A25" s="1764"/>
      <c r="B25" s="1749"/>
      <c r="C25" s="1718"/>
      <c r="D25" s="1392" t="s">
        <v>828</v>
      </c>
      <c r="E25" s="1393">
        <v>2364000</v>
      </c>
      <c r="F25" s="1672"/>
      <c r="G25" s="1394"/>
      <c r="H25" s="1673"/>
      <c r="I25" s="1412">
        <v>3063761.73</v>
      </c>
      <c r="J25" s="1720"/>
      <c r="K25" s="1405">
        <f>I25/E25</f>
        <v>1.2960075</v>
      </c>
      <c r="L25" s="1396">
        <v>0</v>
      </c>
    </row>
    <row r="26" spans="1:13" ht="45" customHeight="1">
      <c r="A26" s="1764"/>
      <c r="B26" s="1749">
        <v>750</v>
      </c>
      <c r="C26" s="1718" t="s">
        <v>83</v>
      </c>
      <c r="D26" s="1392" t="s">
        <v>768</v>
      </c>
      <c r="E26" s="1393">
        <v>141000</v>
      </c>
      <c r="F26" s="1672"/>
      <c r="G26" s="1394"/>
      <c r="H26" s="1673"/>
      <c r="I26" s="1412">
        <v>58443.1</v>
      </c>
      <c r="J26" s="1720"/>
      <c r="K26" s="1405">
        <f>I26/E26</f>
        <v>0.41449007092198581</v>
      </c>
      <c r="L26" s="1396">
        <v>0</v>
      </c>
    </row>
    <row r="27" spans="1:13" ht="45" customHeight="1" thickBot="1">
      <c r="A27" s="1765"/>
      <c r="B27" s="1757"/>
      <c r="C27" s="1760"/>
      <c r="D27" s="1397" t="s">
        <v>767</v>
      </c>
      <c r="E27" s="1398">
        <v>4467000</v>
      </c>
      <c r="F27" s="1663"/>
      <c r="G27" s="1399"/>
      <c r="H27" s="1684"/>
      <c r="I27" s="1412">
        <v>13484.73</v>
      </c>
      <c r="J27" s="1735"/>
      <c r="K27" s="1391">
        <f>I27/E27</f>
        <v>3.0187441235728675E-3</v>
      </c>
      <c r="L27" s="1401">
        <v>0</v>
      </c>
    </row>
    <row r="28" spans="1:13" ht="45" customHeight="1">
      <c r="A28" s="1754">
        <v>24</v>
      </c>
      <c r="B28" s="1766">
        <v>730</v>
      </c>
      <c r="C28" s="1717" t="s">
        <v>713</v>
      </c>
      <c r="D28" s="1368" t="s">
        <v>849</v>
      </c>
      <c r="E28" s="1369">
        <v>919000</v>
      </c>
      <c r="F28" s="1710">
        <f>SUM(E28:E40)</f>
        <v>378648000</v>
      </c>
      <c r="G28" s="1370"/>
      <c r="H28" s="1664"/>
      <c r="I28" s="1413">
        <v>0</v>
      </c>
      <c r="J28" s="1771">
        <f>SUM(I28:I40)</f>
        <v>64326807.019999996</v>
      </c>
      <c r="K28" s="1414">
        <v>0</v>
      </c>
      <c r="L28" s="1415">
        <v>0</v>
      </c>
    </row>
    <row r="29" spans="1:13" ht="45" customHeight="1">
      <c r="A29" s="1755"/>
      <c r="B29" s="1749"/>
      <c r="C29" s="1718"/>
      <c r="D29" s="1392" t="s">
        <v>850</v>
      </c>
      <c r="E29" s="1393">
        <v>29000</v>
      </c>
      <c r="F29" s="1659"/>
      <c r="G29" s="1394"/>
      <c r="H29" s="1660"/>
      <c r="I29" s="1416">
        <v>0</v>
      </c>
      <c r="J29" s="1772"/>
      <c r="K29" s="1417">
        <v>0</v>
      </c>
      <c r="L29" s="1418">
        <v>0</v>
      </c>
    </row>
    <row r="30" spans="1:13" ht="45" customHeight="1">
      <c r="A30" s="1755"/>
      <c r="B30" s="1749"/>
      <c r="C30" s="1718"/>
      <c r="D30" s="1392" t="s">
        <v>771</v>
      </c>
      <c r="E30" s="1393">
        <v>17567000</v>
      </c>
      <c r="F30" s="1659"/>
      <c r="G30" s="1394"/>
      <c r="H30" s="1660"/>
      <c r="I30" s="1419">
        <v>1925155.95</v>
      </c>
      <c r="J30" s="1772"/>
      <c r="K30" s="1405">
        <f>I30/E30</f>
        <v>0.1095893408094723</v>
      </c>
      <c r="L30" s="1396">
        <v>0</v>
      </c>
    </row>
    <row r="31" spans="1:13" ht="45" customHeight="1">
      <c r="A31" s="1755"/>
      <c r="B31" s="1749">
        <v>750</v>
      </c>
      <c r="C31" s="1718" t="s">
        <v>83</v>
      </c>
      <c r="D31" s="1392" t="s">
        <v>849</v>
      </c>
      <c r="E31" s="1393">
        <v>39000</v>
      </c>
      <c r="F31" s="1659"/>
      <c r="G31" s="1394"/>
      <c r="H31" s="1660"/>
      <c r="I31" s="1419">
        <v>76811.689999999988</v>
      </c>
      <c r="J31" s="1772"/>
      <c r="K31" s="1391">
        <f>I31/E31</f>
        <v>1.9695305128205125</v>
      </c>
      <c r="L31" s="1418">
        <v>0</v>
      </c>
    </row>
    <row r="32" spans="1:13" ht="45" customHeight="1">
      <c r="A32" s="1755"/>
      <c r="B32" s="1749"/>
      <c r="C32" s="1718"/>
      <c r="D32" s="1392" t="s">
        <v>850</v>
      </c>
      <c r="E32" s="1393">
        <v>40000</v>
      </c>
      <c r="F32" s="1659"/>
      <c r="G32" s="1394"/>
      <c r="H32" s="1660"/>
      <c r="I32" s="1419">
        <v>79468.509999999995</v>
      </c>
      <c r="J32" s="1772"/>
      <c r="K32" s="1391">
        <f>I32/E32</f>
        <v>1.9867127499999999</v>
      </c>
      <c r="L32" s="1418">
        <v>0</v>
      </c>
      <c r="M32" s="1420"/>
    </row>
    <row r="33" spans="1:13" ht="45" customHeight="1">
      <c r="A33" s="1755"/>
      <c r="B33" s="1749">
        <v>801</v>
      </c>
      <c r="C33" s="1718" t="s">
        <v>115</v>
      </c>
      <c r="D33" s="1392" t="s">
        <v>849</v>
      </c>
      <c r="E33" s="1393">
        <v>229000</v>
      </c>
      <c r="F33" s="1659"/>
      <c r="G33" s="1394"/>
      <c r="H33" s="1660"/>
      <c r="I33" s="1416">
        <v>0</v>
      </c>
      <c r="J33" s="1772"/>
      <c r="K33" s="1417">
        <v>0</v>
      </c>
      <c r="L33" s="1418">
        <v>0</v>
      </c>
      <c r="M33" s="1420"/>
    </row>
    <row r="34" spans="1:13" ht="45" customHeight="1">
      <c r="A34" s="1755"/>
      <c r="B34" s="1749"/>
      <c r="C34" s="1718"/>
      <c r="D34" s="1392" t="s">
        <v>850</v>
      </c>
      <c r="E34" s="1393">
        <v>7000</v>
      </c>
      <c r="F34" s="1659"/>
      <c r="G34" s="1394"/>
      <c r="H34" s="1660"/>
      <c r="I34" s="1416">
        <v>0</v>
      </c>
      <c r="J34" s="1772"/>
      <c r="K34" s="1417">
        <v>0</v>
      </c>
      <c r="L34" s="1418">
        <v>0</v>
      </c>
    </row>
    <row r="35" spans="1:13" ht="45" customHeight="1">
      <c r="A35" s="1755"/>
      <c r="B35" s="1749"/>
      <c r="C35" s="1718"/>
      <c r="D35" s="1392" t="s">
        <v>771</v>
      </c>
      <c r="E35" s="1393">
        <v>89599000</v>
      </c>
      <c r="F35" s="1659"/>
      <c r="G35" s="1394"/>
      <c r="H35" s="1660"/>
      <c r="I35" s="1395">
        <v>5462586.9100000001</v>
      </c>
      <c r="J35" s="1772"/>
      <c r="K35" s="1405">
        <f>I35/E35</f>
        <v>6.0967052199243296E-2</v>
      </c>
      <c r="L35" s="1396">
        <v>0</v>
      </c>
    </row>
    <row r="36" spans="1:13" ht="45" customHeight="1">
      <c r="A36" s="1755"/>
      <c r="B36" s="1749"/>
      <c r="C36" s="1718"/>
      <c r="D36" s="1392" t="s">
        <v>767</v>
      </c>
      <c r="E36" s="1393">
        <v>581000</v>
      </c>
      <c r="F36" s="1659"/>
      <c r="G36" s="1394"/>
      <c r="H36" s="1660"/>
      <c r="I36" s="1395">
        <v>191051.95</v>
      </c>
      <c r="J36" s="1772"/>
      <c r="K36" s="1391">
        <f>I36/E36</f>
        <v>0.32883296041308091</v>
      </c>
      <c r="L36" s="1418">
        <v>0</v>
      </c>
    </row>
    <row r="37" spans="1:13" ht="45" customHeight="1">
      <c r="A37" s="1755"/>
      <c r="B37" s="1749">
        <v>921</v>
      </c>
      <c r="C37" s="1718" t="s">
        <v>586</v>
      </c>
      <c r="D37" s="1392" t="s">
        <v>849</v>
      </c>
      <c r="E37" s="1393">
        <v>16037000</v>
      </c>
      <c r="F37" s="1659"/>
      <c r="G37" s="1394"/>
      <c r="H37" s="1660"/>
      <c r="I37" s="1416">
        <v>0</v>
      </c>
      <c r="J37" s="1772"/>
      <c r="K37" s="1417">
        <v>0</v>
      </c>
      <c r="L37" s="1396">
        <v>0</v>
      </c>
    </row>
    <row r="38" spans="1:13" ht="45" customHeight="1">
      <c r="A38" s="1755"/>
      <c r="B38" s="1749"/>
      <c r="C38" s="1718"/>
      <c r="D38" s="1392" t="s">
        <v>850</v>
      </c>
      <c r="E38" s="1393">
        <v>329000</v>
      </c>
      <c r="F38" s="1659"/>
      <c r="G38" s="1394"/>
      <c r="H38" s="1660"/>
      <c r="I38" s="1416">
        <v>0</v>
      </c>
      <c r="J38" s="1772"/>
      <c r="K38" s="1417">
        <v>0</v>
      </c>
      <c r="L38" s="1396">
        <v>0</v>
      </c>
    </row>
    <row r="39" spans="1:13" ht="45" customHeight="1">
      <c r="A39" s="1755"/>
      <c r="B39" s="1749"/>
      <c r="C39" s="1718"/>
      <c r="D39" s="1392" t="s">
        <v>771</v>
      </c>
      <c r="E39" s="1393">
        <v>238233000</v>
      </c>
      <c r="F39" s="1659"/>
      <c r="G39" s="1394"/>
      <c r="H39" s="1660"/>
      <c r="I39" s="1395">
        <v>56526648.419999994</v>
      </c>
      <c r="J39" s="1772"/>
      <c r="K39" s="1405">
        <f>I39/E39</f>
        <v>0.23727463625946024</v>
      </c>
      <c r="L39" s="1396">
        <v>0</v>
      </c>
    </row>
    <row r="40" spans="1:13" ht="45" customHeight="1" thickBot="1">
      <c r="A40" s="1756"/>
      <c r="B40" s="1767"/>
      <c r="C40" s="1723"/>
      <c r="D40" s="1372" t="s">
        <v>768</v>
      </c>
      <c r="E40" s="1373">
        <v>15039000</v>
      </c>
      <c r="F40" s="1711"/>
      <c r="G40" s="1374"/>
      <c r="H40" s="1698"/>
      <c r="I40" s="1375">
        <v>65083.59</v>
      </c>
      <c r="J40" s="1773"/>
      <c r="K40" s="1376">
        <f>I40/E40</f>
        <v>4.3276540993417113E-3</v>
      </c>
      <c r="L40" s="1377">
        <v>0</v>
      </c>
    </row>
    <row r="41" spans="1:13" ht="45" customHeight="1" thickBot="1">
      <c r="A41" s="1421">
        <v>27</v>
      </c>
      <c r="B41" s="1422">
        <v>750</v>
      </c>
      <c r="C41" s="1423" t="s">
        <v>83</v>
      </c>
      <c r="D41" s="1423" t="s">
        <v>768</v>
      </c>
      <c r="E41" s="1424">
        <v>1103820000</v>
      </c>
      <c r="F41" s="1425">
        <f>E41</f>
        <v>1103820000</v>
      </c>
      <c r="G41" s="1426"/>
      <c r="H41" s="1426"/>
      <c r="I41" s="1427">
        <v>26579859.990000002</v>
      </c>
      <c r="J41" s="1427">
        <f>I41</f>
        <v>26579859.990000002</v>
      </c>
      <c r="K41" s="1428">
        <f t="shared" ref="K41:K49" si="2">I41/E41</f>
        <v>2.4079886204272438E-2</v>
      </c>
      <c r="L41" s="1429">
        <v>0</v>
      </c>
    </row>
    <row r="42" spans="1:13" ht="45" customHeight="1">
      <c r="A42" s="1763">
        <v>28</v>
      </c>
      <c r="B42" s="1766">
        <v>730</v>
      </c>
      <c r="C42" s="1717" t="s">
        <v>713</v>
      </c>
      <c r="D42" s="1368" t="s">
        <v>770</v>
      </c>
      <c r="E42" s="1369">
        <v>2881427000</v>
      </c>
      <c r="F42" s="1652">
        <f>SUM(E42:E47)</f>
        <v>3809825000</v>
      </c>
      <c r="G42" s="1370"/>
      <c r="H42" s="1654"/>
      <c r="I42" s="1388">
        <v>156845530.85999998</v>
      </c>
      <c r="J42" s="1719">
        <f>SUM(I42:I47)</f>
        <v>224840909.51999998</v>
      </c>
      <c r="K42" s="1402">
        <f t="shared" si="2"/>
        <v>5.4433282835206299E-2</v>
      </c>
      <c r="L42" s="1371">
        <v>0</v>
      </c>
    </row>
    <row r="43" spans="1:13" ht="45" customHeight="1">
      <c r="A43" s="1764"/>
      <c r="B43" s="1749"/>
      <c r="C43" s="1718"/>
      <c r="D43" s="1392" t="s">
        <v>768</v>
      </c>
      <c r="E43" s="1393">
        <v>5862000</v>
      </c>
      <c r="F43" s="1672"/>
      <c r="G43" s="1394"/>
      <c r="H43" s="1673"/>
      <c r="I43" s="1409">
        <v>1538265.63</v>
      </c>
      <c r="J43" s="1720"/>
      <c r="K43" s="1391">
        <f t="shared" si="2"/>
        <v>0.26241310644831112</v>
      </c>
      <c r="L43" s="1396">
        <v>0</v>
      </c>
    </row>
    <row r="44" spans="1:13" ht="45" customHeight="1">
      <c r="A44" s="1764"/>
      <c r="B44" s="1749"/>
      <c r="C44" s="1718"/>
      <c r="D44" s="1392" t="s">
        <v>767</v>
      </c>
      <c r="E44" s="1393">
        <v>918097000</v>
      </c>
      <c r="F44" s="1672"/>
      <c r="G44" s="1394"/>
      <c r="H44" s="1673"/>
      <c r="I44" s="1395">
        <v>65838053.680000007</v>
      </c>
      <c r="J44" s="1720"/>
      <c r="K44" s="1405">
        <f t="shared" si="2"/>
        <v>7.1711435371208054E-2</v>
      </c>
      <c r="L44" s="1396">
        <v>0</v>
      </c>
    </row>
    <row r="45" spans="1:13" ht="45" customHeight="1">
      <c r="A45" s="1764"/>
      <c r="B45" s="1749">
        <v>750</v>
      </c>
      <c r="C45" s="1718" t="s">
        <v>83</v>
      </c>
      <c r="D45" s="1392" t="s">
        <v>770</v>
      </c>
      <c r="E45" s="1393">
        <v>1710000</v>
      </c>
      <c r="F45" s="1672"/>
      <c r="G45" s="1394"/>
      <c r="H45" s="1673"/>
      <c r="I45" s="1395">
        <v>236385.28</v>
      </c>
      <c r="J45" s="1720"/>
      <c r="K45" s="1405">
        <f t="shared" si="2"/>
        <v>0.1382370058479532</v>
      </c>
      <c r="L45" s="1396">
        <v>0</v>
      </c>
    </row>
    <row r="46" spans="1:13" ht="45" customHeight="1">
      <c r="A46" s="1764"/>
      <c r="B46" s="1749"/>
      <c r="C46" s="1718"/>
      <c r="D46" s="1392" t="s">
        <v>768</v>
      </c>
      <c r="E46" s="1393">
        <v>710000</v>
      </c>
      <c r="F46" s="1672"/>
      <c r="G46" s="1394"/>
      <c r="H46" s="1673"/>
      <c r="I46" s="1395">
        <v>65979.290000000008</v>
      </c>
      <c r="J46" s="1720"/>
      <c r="K46" s="1405">
        <f t="shared" si="2"/>
        <v>9.2928577464788747E-2</v>
      </c>
      <c r="L46" s="1396">
        <v>0</v>
      </c>
    </row>
    <row r="47" spans="1:13" ht="45" customHeight="1" thickBot="1">
      <c r="A47" s="1768"/>
      <c r="B47" s="1767"/>
      <c r="C47" s="1723"/>
      <c r="D47" s="1372" t="s">
        <v>767</v>
      </c>
      <c r="E47" s="1373">
        <v>2019000</v>
      </c>
      <c r="F47" s="1653"/>
      <c r="G47" s="1374"/>
      <c r="H47" s="1655"/>
      <c r="I47" s="1375">
        <v>316694.77999999997</v>
      </c>
      <c r="J47" s="1721"/>
      <c r="K47" s="1376">
        <f t="shared" si="2"/>
        <v>0.15685724616146607</v>
      </c>
      <c r="L47" s="1377">
        <v>0</v>
      </c>
    </row>
    <row r="48" spans="1:13" ht="45" customHeight="1">
      <c r="A48" s="1763">
        <v>30</v>
      </c>
      <c r="B48" s="1766">
        <v>801</v>
      </c>
      <c r="C48" s="1717" t="s">
        <v>115</v>
      </c>
      <c r="D48" s="1368" t="s">
        <v>768</v>
      </c>
      <c r="E48" s="1369">
        <v>1388000</v>
      </c>
      <c r="F48" s="1699">
        <f>SUM(E48:E49)</f>
        <v>122776000</v>
      </c>
      <c r="G48" s="1370"/>
      <c r="H48" s="1699">
        <f>SUM(G48:G49)</f>
        <v>0</v>
      </c>
      <c r="I48" s="1413">
        <v>0</v>
      </c>
      <c r="J48" s="1699">
        <f>SUM(I48:I49)</f>
        <v>22553756.25</v>
      </c>
      <c r="K48" s="1370">
        <v>0</v>
      </c>
      <c r="L48" s="1371">
        <v>0</v>
      </c>
    </row>
    <row r="49" spans="1:12" ht="45" customHeight="1" thickBot="1">
      <c r="A49" s="1765"/>
      <c r="B49" s="1757"/>
      <c r="C49" s="1760"/>
      <c r="D49" s="1397" t="s">
        <v>767</v>
      </c>
      <c r="E49" s="1398">
        <v>121388000</v>
      </c>
      <c r="F49" s="1737"/>
      <c r="G49" s="1399"/>
      <c r="H49" s="1737"/>
      <c r="I49" s="1430">
        <v>22553756.25</v>
      </c>
      <c r="J49" s="1737"/>
      <c r="K49" s="1431">
        <f t="shared" si="2"/>
        <v>0.18579889486604936</v>
      </c>
      <c r="L49" s="1401">
        <v>0</v>
      </c>
    </row>
    <row r="50" spans="1:12" ht="45" customHeight="1">
      <c r="A50" s="1763">
        <v>31</v>
      </c>
      <c r="B50" s="1766">
        <v>750</v>
      </c>
      <c r="C50" s="1717" t="s">
        <v>83</v>
      </c>
      <c r="D50" s="1368" t="s">
        <v>850</v>
      </c>
      <c r="E50" s="1432">
        <v>1243000</v>
      </c>
      <c r="F50" s="1652">
        <f>SUM(E50:E71)</f>
        <v>943479000</v>
      </c>
      <c r="G50" s="1370"/>
      <c r="H50" s="1654"/>
      <c r="I50" s="1413">
        <v>0</v>
      </c>
      <c r="J50" s="1719">
        <f>SUM(I50:I71)</f>
        <v>23327160.640000001</v>
      </c>
      <c r="K50" s="1370">
        <v>0</v>
      </c>
      <c r="L50" s="1371">
        <v>0</v>
      </c>
    </row>
    <row r="51" spans="1:12" ht="45" customHeight="1">
      <c r="A51" s="1764"/>
      <c r="B51" s="1749"/>
      <c r="C51" s="1718"/>
      <c r="D51" s="1392" t="s">
        <v>768</v>
      </c>
      <c r="E51" s="1433">
        <v>564000</v>
      </c>
      <c r="F51" s="1672"/>
      <c r="G51" s="1394"/>
      <c r="H51" s="1673"/>
      <c r="I51" s="1395">
        <v>31879.239999999998</v>
      </c>
      <c r="J51" s="1720"/>
      <c r="K51" s="1405">
        <f>I51/E51</f>
        <v>5.6523475177304959E-2</v>
      </c>
      <c r="L51" s="1396">
        <v>0</v>
      </c>
    </row>
    <row r="52" spans="1:12" ht="45" customHeight="1">
      <c r="A52" s="1764"/>
      <c r="B52" s="1749"/>
      <c r="C52" s="1718"/>
      <c r="D52" s="1392" t="s">
        <v>767</v>
      </c>
      <c r="E52" s="1433">
        <v>2239000</v>
      </c>
      <c r="F52" s="1672"/>
      <c r="G52" s="1394"/>
      <c r="H52" s="1673"/>
      <c r="I52" s="1395">
        <v>10664.15</v>
      </c>
      <c r="J52" s="1720"/>
      <c r="K52" s="1405">
        <f>I52/E52</f>
        <v>4.7629075480125054E-3</v>
      </c>
      <c r="L52" s="1396">
        <v>0</v>
      </c>
    </row>
    <row r="53" spans="1:12" ht="45" customHeight="1">
      <c r="A53" s="1764"/>
      <c r="B53" s="1749">
        <v>853</v>
      </c>
      <c r="C53" s="1718" t="s">
        <v>583</v>
      </c>
      <c r="D53" s="1392" t="s">
        <v>771</v>
      </c>
      <c r="E53" s="1433">
        <v>6224000</v>
      </c>
      <c r="F53" s="1672"/>
      <c r="G53" s="1394"/>
      <c r="H53" s="1673"/>
      <c r="I53" s="1395">
        <v>4574.76</v>
      </c>
      <c r="J53" s="1720"/>
      <c r="K53" s="1391">
        <f>I53/E53</f>
        <v>7.3501928020565561E-4</v>
      </c>
      <c r="L53" s="1396">
        <v>0</v>
      </c>
    </row>
    <row r="54" spans="1:12" ht="45" customHeight="1">
      <c r="A54" s="1764"/>
      <c r="B54" s="1749"/>
      <c r="C54" s="1718"/>
      <c r="D54" s="1392" t="s">
        <v>768</v>
      </c>
      <c r="E54" s="1433">
        <v>9200000</v>
      </c>
      <c r="F54" s="1672"/>
      <c r="G54" s="1394"/>
      <c r="H54" s="1673"/>
      <c r="I54" s="1416">
        <v>0</v>
      </c>
      <c r="J54" s="1720"/>
      <c r="K54" s="1394">
        <v>0</v>
      </c>
      <c r="L54" s="1396">
        <v>0</v>
      </c>
    </row>
    <row r="55" spans="1:12" ht="45" customHeight="1">
      <c r="A55" s="1764"/>
      <c r="B55" s="1749"/>
      <c r="C55" s="1718"/>
      <c r="D55" s="1392" t="s">
        <v>767</v>
      </c>
      <c r="E55" s="1433">
        <v>549725000</v>
      </c>
      <c r="F55" s="1672"/>
      <c r="G55" s="1394"/>
      <c r="H55" s="1673"/>
      <c r="I55" s="1395">
        <v>23257755.490000002</v>
      </c>
      <c r="J55" s="1720"/>
      <c r="K55" s="1405">
        <f>I55/E55</f>
        <v>4.2307982154713722E-2</v>
      </c>
      <c r="L55" s="1396">
        <v>0</v>
      </c>
    </row>
    <row r="56" spans="1:12" ht="45" customHeight="1">
      <c r="A56" s="1764"/>
      <c r="B56" s="1749"/>
      <c r="C56" s="1718"/>
      <c r="D56" s="1392" t="s">
        <v>819</v>
      </c>
      <c r="E56" s="1433">
        <v>29341000</v>
      </c>
      <c r="F56" s="1672"/>
      <c r="G56" s="1394"/>
      <c r="H56" s="1673"/>
      <c r="I56" s="1416">
        <v>0</v>
      </c>
      <c r="J56" s="1720"/>
      <c r="K56" s="1394">
        <v>0</v>
      </c>
      <c r="L56" s="1396">
        <v>0</v>
      </c>
    </row>
    <row r="57" spans="1:12" ht="45" customHeight="1">
      <c r="A57" s="1764"/>
      <c r="B57" s="1749"/>
      <c r="C57" s="1718"/>
      <c r="D57" s="1392" t="s">
        <v>820</v>
      </c>
      <c r="E57" s="1433">
        <v>27590000</v>
      </c>
      <c r="F57" s="1672"/>
      <c r="G57" s="1394"/>
      <c r="H57" s="1673"/>
      <c r="I57" s="1416">
        <v>0</v>
      </c>
      <c r="J57" s="1720"/>
      <c r="K57" s="1394">
        <v>0</v>
      </c>
      <c r="L57" s="1396">
        <v>0</v>
      </c>
    </row>
    <row r="58" spans="1:12" ht="45" customHeight="1">
      <c r="A58" s="1764"/>
      <c r="B58" s="1749"/>
      <c r="C58" s="1718"/>
      <c r="D58" s="1392" t="s">
        <v>821</v>
      </c>
      <c r="E58" s="1433">
        <v>25324000</v>
      </c>
      <c r="F58" s="1672"/>
      <c r="G58" s="1394"/>
      <c r="H58" s="1673"/>
      <c r="I58" s="1395">
        <v>22287</v>
      </c>
      <c r="J58" s="1720"/>
      <c r="K58" s="1391">
        <f>I58/E58</f>
        <v>8.8007423787711265E-4</v>
      </c>
      <c r="L58" s="1396">
        <v>0</v>
      </c>
    </row>
    <row r="59" spans="1:12" ht="45" customHeight="1">
      <c r="A59" s="1764"/>
      <c r="B59" s="1749"/>
      <c r="C59" s="1718"/>
      <c r="D59" s="1392" t="s">
        <v>783</v>
      </c>
      <c r="E59" s="1433">
        <v>10280000</v>
      </c>
      <c r="F59" s="1672"/>
      <c r="G59" s="1394"/>
      <c r="H59" s="1673"/>
      <c r="I59" s="1416">
        <v>0</v>
      </c>
      <c r="J59" s="1720"/>
      <c r="K59" s="1394">
        <v>0</v>
      </c>
      <c r="L59" s="1396">
        <v>0</v>
      </c>
    </row>
    <row r="60" spans="1:12" ht="45" customHeight="1">
      <c r="A60" s="1764"/>
      <c r="B60" s="1749"/>
      <c r="C60" s="1718"/>
      <c r="D60" s="1392" t="s">
        <v>784</v>
      </c>
      <c r="E60" s="1433">
        <v>26386000</v>
      </c>
      <c r="F60" s="1672"/>
      <c r="G60" s="1394"/>
      <c r="H60" s="1673"/>
      <c r="I60" s="1416">
        <v>0</v>
      </c>
      <c r="J60" s="1720"/>
      <c r="K60" s="1394">
        <v>0</v>
      </c>
      <c r="L60" s="1396">
        <v>0</v>
      </c>
    </row>
    <row r="61" spans="1:12" ht="45" customHeight="1">
      <c r="A61" s="1764"/>
      <c r="B61" s="1749"/>
      <c r="C61" s="1718"/>
      <c r="D61" s="1392" t="s">
        <v>786</v>
      </c>
      <c r="E61" s="1433">
        <v>25676000</v>
      </c>
      <c r="F61" s="1672"/>
      <c r="G61" s="1394"/>
      <c r="H61" s="1673"/>
      <c r="I61" s="1416">
        <v>0</v>
      </c>
      <c r="J61" s="1720"/>
      <c r="K61" s="1394">
        <v>0</v>
      </c>
      <c r="L61" s="1396">
        <v>0</v>
      </c>
    </row>
    <row r="62" spans="1:12" ht="45" customHeight="1">
      <c r="A62" s="1764"/>
      <c r="B62" s="1749"/>
      <c r="C62" s="1718"/>
      <c r="D62" s="1392" t="s">
        <v>823</v>
      </c>
      <c r="E62" s="1433">
        <v>35348000</v>
      </c>
      <c r="F62" s="1672"/>
      <c r="G62" s="1394"/>
      <c r="H62" s="1673"/>
      <c r="I62" s="1416">
        <v>0</v>
      </c>
      <c r="J62" s="1720"/>
      <c r="K62" s="1394">
        <v>0</v>
      </c>
      <c r="L62" s="1396">
        <v>0</v>
      </c>
    </row>
    <row r="63" spans="1:12" ht="45" customHeight="1">
      <c r="A63" s="1764"/>
      <c r="B63" s="1749"/>
      <c r="C63" s="1718"/>
      <c r="D63" s="1392" t="s">
        <v>789</v>
      </c>
      <c r="E63" s="1433">
        <v>14164000</v>
      </c>
      <c r="F63" s="1672"/>
      <c r="G63" s="1394"/>
      <c r="H63" s="1673"/>
      <c r="I63" s="1416">
        <v>0</v>
      </c>
      <c r="J63" s="1720"/>
      <c r="K63" s="1394">
        <v>0</v>
      </c>
      <c r="L63" s="1396">
        <v>0</v>
      </c>
    </row>
    <row r="64" spans="1:12" ht="45" customHeight="1">
      <c r="A64" s="1764"/>
      <c r="B64" s="1749"/>
      <c r="C64" s="1718"/>
      <c r="D64" s="1392" t="s">
        <v>791</v>
      </c>
      <c r="E64" s="1433">
        <v>21171000</v>
      </c>
      <c r="F64" s="1672"/>
      <c r="G64" s="1394"/>
      <c r="H64" s="1673"/>
      <c r="I64" s="1416">
        <v>0</v>
      </c>
      <c r="J64" s="1720"/>
      <c r="K64" s="1394">
        <v>0</v>
      </c>
      <c r="L64" s="1396">
        <v>0</v>
      </c>
    </row>
    <row r="65" spans="1:12" ht="45" customHeight="1">
      <c r="A65" s="1764"/>
      <c r="B65" s="1749"/>
      <c r="C65" s="1718"/>
      <c r="D65" s="1392" t="s">
        <v>793</v>
      </c>
      <c r="E65" s="1433">
        <v>9573000</v>
      </c>
      <c r="F65" s="1672"/>
      <c r="G65" s="1394"/>
      <c r="H65" s="1673"/>
      <c r="I65" s="1416">
        <v>0</v>
      </c>
      <c r="J65" s="1720"/>
      <c r="K65" s="1394">
        <v>0</v>
      </c>
      <c r="L65" s="1396">
        <v>0</v>
      </c>
    </row>
    <row r="66" spans="1:12" ht="45" customHeight="1">
      <c r="A66" s="1764"/>
      <c r="B66" s="1749"/>
      <c r="C66" s="1718"/>
      <c r="D66" s="1392" t="s">
        <v>824</v>
      </c>
      <c r="E66" s="1433">
        <v>16335000</v>
      </c>
      <c r="F66" s="1672"/>
      <c r="G66" s="1394"/>
      <c r="H66" s="1673"/>
      <c r="I66" s="1416">
        <v>0</v>
      </c>
      <c r="J66" s="1720"/>
      <c r="K66" s="1416">
        <v>0</v>
      </c>
      <c r="L66" s="1434">
        <v>0</v>
      </c>
    </row>
    <row r="67" spans="1:12" ht="45" customHeight="1">
      <c r="A67" s="1764"/>
      <c r="B67" s="1749"/>
      <c r="C67" s="1718"/>
      <c r="D67" s="1392" t="s">
        <v>825</v>
      </c>
      <c r="E67" s="1433">
        <v>40979000</v>
      </c>
      <c r="F67" s="1672"/>
      <c r="G67" s="1394"/>
      <c r="H67" s="1673"/>
      <c r="I67" s="1416">
        <v>0</v>
      </c>
      <c r="J67" s="1720"/>
      <c r="K67" s="1416">
        <v>0</v>
      </c>
      <c r="L67" s="1434">
        <v>0</v>
      </c>
    </row>
    <row r="68" spans="1:12" ht="45" customHeight="1">
      <c r="A68" s="1764"/>
      <c r="B68" s="1749"/>
      <c r="C68" s="1718"/>
      <c r="D68" s="1392" t="s">
        <v>826</v>
      </c>
      <c r="E68" s="1433">
        <v>16403000</v>
      </c>
      <c r="F68" s="1672"/>
      <c r="G68" s="1394"/>
      <c r="H68" s="1673"/>
      <c r="I68" s="1416">
        <v>0</v>
      </c>
      <c r="J68" s="1720"/>
      <c r="K68" s="1416">
        <v>0</v>
      </c>
      <c r="L68" s="1434">
        <v>0</v>
      </c>
    </row>
    <row r="69" spans="1:12" ht="45" customHeight="1">
      <c r="A69" s="1764"/>
      <c r="B69" s="1749"/>
      <c r="C69" s="1718"/>
      <c r="D69" s="1392" t="s">
        <v>827</v>
      </c>
      <c r="E69" s="1433">
        <v>29713000</v>
      </c>
      <c r="F69" s="1672"/>
      <c r="G69" s="1394"/>
      <c r="H69" s="1673"/>
      <c r="I69" s="1416">
        <v>0</v>
      </c>
      <c r="J69" s="1720"/>
      <c r="K69" s="1416">
        <v>0</v>
      </c>
      <c r="L69" s="1434">
        <v>0</v>
      </c>
    </row>
    <row r="70" spans="1:12" ht="45" customHeight="1">
      <c r="A70" s="1764"/>
      <c r="B70" s="1749"/>
      <c r="C70" s="1718"/>
      <c r="D70" s="1392" t="s">
        <v>802</v>
      </c>
      <c r="E70" s="1433">
        <v>24000000</v>
      </c>
      <c r="F70" s="1672"/>
      <c r="G70" s="1394"/>
      <c r="H70" s="1673"/>
      <c r="I70" s="1416">
        <v>0</v>
      </c>
      <c r="J70" s="1720"/>
      <c r="K70" s="1416">
        <v>0</v>
      </c>
      <c r="L70" s="1434">
        <v>0</v>
      </c>
    </row>
    <row r="71" spans="1:12" ht="45" customHeight="1" thickBot="1">
      <c r="A71" s="1765"/>
      <c r="B71" s="1757"/>
      <c r="C71" s="1760"/>
      <c r="D71" s="1397" t="s">
        <v>828</v>
      </c>
      <c r="E71" s="1435">
        <v>22001000</v>
      </c>
      <c r="F71" s="1663"/>
      <c r="G71" s="1399"/>
      <c r="H71" s="1684"/>
      <c r="I71" s="1436">
        <v>0</v>
      </c>
      <c r="J71" s="1735"/>
      <c r="K71" s="1399">
        <v>0</v>
      </c>
      <c r="L71" s="1401">
        <v>0</v>
      </c>
    </row>
    <row r="72" spans="1:12" ht="45" customHeight="1">
      <c r="A72" s="1754">
        <v>32</v>
      </c>
      <c r="B72" s="1437" t="s">
        <v>350</v>
      </c>
      <c r="C72" s="1368" t="s">
        <v>351</v>
      </c>
      <c r="D72" s="1368" t="s">
        <v>771</v>
      </c>
      <c r="E72" s="1432">
        <v>720000</v>
      </c>
      <c r="F72" s="1652">
        <f>SUM(E72:E86)</f>
        <v>28042000</v>
      </c>
      <c r="G72" s="1370"/>
      <c r="H72" s="1654"/>
      <c r="I72" s="1413">
        <v>0</v>
      </c>
      <c r="J72" s="1719">
        <f>SUM(I72:I86)</f>
        <v>617047.19999999995</v>
      </c>
      <c r="K72" s="1370">
        <v>0</v>
      </c>
      <c r="L72" s="1371">
        <v>0</v>
      </c>
    </row>
    <row r="73" spans="1:12" ht="45" customHeight="1">
      <c r="A73" s="1755"/>
      <c r="B73" s="1757">
        <v>801</v>
      </c>
      <c r="C73" s="1760" t="s">
        <v>115</v>
      </c>
      <c r="D73" s="1392" t="s">
        <v>771</v>
      </c>
      <c r="E73" s="1433">
        <v>10921000</v>
      </c>
      <c r="F73" s="1672"/>
      <c r="G73" s="1394"/>
      <c r="H73" s="1673"/>
      <c r="I73" s="1416">
        <v>0</v>
      </c>
      <c r="J73" s="1720"/>
      <c r="K73" s="1394">
        <v>0</v>
      </c>
      <c r="L73" s="1396">
        <v>0</v>
      </c>
    </row>
    <row r="74" spans="1:12" ht="45" customHeight="1">
      <c r="A74" s="1755"/>
      <c r="B74" s="1758"/>
      <c r="C74" s="1761"/>
      <c r="D74" s="1392" t="s">
        <v>767</v>
      </c>
      <c r="E74" s="1433">
        <v>3866000</v>
      </c>
      <c r="F74" s="1672"/>
      <c r="G74" s="1394"/>
      <c r="H74" s="1673"/>
      <c r="I74" s="1395">
        <v>25910.85</v>
      </c>
      <c r="J74" s="1720"/>
      <c r="K74" s="1405">
        <f>I74/E74</f>
        <v>6.7022374547335744E-3</v>
      </c>
      <c r="L74" s="1396">
        <v>0</v>
      </c>
    </row>
    <row r="75" spans="1:12" ht="45" customHeight="1">
      <c r="A75" s="1755"/>
      <c r="B75" s="1758"/>
      <c r="C75" s="1761"/>
      <c r="D75" s="1392" t="s">
        <v>821</v>
      </c>
      <c r="E75" s="1433">
        <v>529000</v>
      </c>
      <c r="F75" s="1672"/>
      <c r="G75" s="1394"/>
      <c r="H75" s="1673"/>
      <c r="I75" s="1416">
        <v>0</v>
      </c>
      <c r="J75" s="1720"/>
      <c r="K75" s="1394">
        <v>0</v>
      </c>
      <c r="L75" s="1396">
        <v>0</v>
      </c>
    </row>
    <row r="76" spans="1:12" ht="45" customHeight="1">
      <c r="A76" s="1755"/>
      <c r="B76" s="1758"/>
      <c r="C76" s="1761"/>
      <c r="D76" s="1438" t="s">
        <v>783</v>
      </c>
      <c r="E76" s="1433">
        <v>364000</v>
      </c>
      <c r="F76" s="1672"/>
      <c r="G76" s="1394"/>
      <c r="H76" s="1673"/>
      <c r="I76" s="1395">
        <v>2699.7</v>
      </c>
      <c r="J76" s="1720"/>
      <c r="K76" s="1391">
        <f>I76/E76</f>
        <v>7.4167582417582409E-3</v>
      </c>
      <c r="L76" s="1396">
        <v>0</v>
      </c>
    </row>
    <row r="77" spans="1:12" ht="45" customHeight="1">
      <c r="A77" s="1755"/>
      <c r="B77" s="1758"/>
      <c r="C77" s="1761"/>
      <c r="D77" s="1392" t="s">
        <v>784</v>
      </c>
      <c r="E77" s="1433">
        <v>3752000</v>
      </c>
      <c r="F77" s="1672"/>
      <c r="G77" s="1394"/>
      <c r="H77" s="1673"/>
      <c r="I77" s="1395">
        <v>296245.82</v>
      </c>
      <c r="J77" s="1720"/>
      <c r="K77" s="1405">
        <f>I77/E77</f>
        <v>7.8956775053304909E-2</v>
      </c>
      <c r="L77" s="1396">
        <v>0</v>
      </c>
    </row>
    <row r="78" spans="1:12" ht="45" customHeight="1">
      <c r="A78" s="1755"/>
      <c r="B78" s="1758"/>
      <c r="C78" s="1761"/>
      <c r="D78" s="1392" t="s">
        <v>786</v>
      </c>
      <c r="E78" s="1433">
        <v>574000</v>
      </c>
      <c r="F78" s="1672"/>
      <c r="G78" s="1394"/>
      <c r="H78" s="1673"/>
      <c r="I78" s="1395">
        <v>42000</v>
      </c>
      <c r="J78" s="1720"/>
      <c r="K78" s="1391">
        <f>I78/E78</f>
        <v>7.3170731707317069E-2</v>
      </c>
      <c r="L78" s="1396">
        <v>0</v>
      </c>
    </row>
    <row r="79" spans="1:12" ht="45" customHeight="1">
      <c r="A79" s="1755"/>
      <c r="B79" s="1758"/>
      <c r="C79" s="1761"/>
      <c r="D79" s="1392" t="s">
        <v>823</v>
      </c>
      <c r="E79" s="1433">
        <v>574000</v>
      </c>
      <c r="F79" s="1672"/>
      <c r="G79" s="1394"/>
      <c r="H79" s="1673"/>
      <c r="I79" s="1416">
        <v>0</v>
      </c>
      <c r="J79" s="1720"/>
      <c r="K79" s="1394">
        <v>0</v>
      </c>
      <c r="L79" s="1396">
        <v>0</v>
      </c>
    </row>
    <row r="80" spans="1:12" ht="45" customHeight="1">
      <c r="A80" s="1755"/>
      <c r="B80" s="1758"/>
      <c r="C80" s="1761"/>
      <c r="D80" s="1392" t="s">
        <v>791</v>
      </c>
      <c r="E80" s="1433">
        <v>510000</v>
      </c>
      <c r="F80" s="1672"/>
      <c r="G80" s="1394"/>
      <c r="H80" s="1673"/>
      <c r="I80" s="1416">
        <v>0</v>
      </c>
      <c r="J80" s="1720"/>
      <c r="K80" s="1394">
        <v>0</v>
      </c>
      <c r="L80" s="1396">
        <v>0</v>
      </c>
    </row>
    <row r="81" spans="1:13" ht="45" customHeight="1">
      <c r="A81" s="1755"/>
      <c r="B81" s="1758"/>
      <c r="C81" s="1761"/>
      <c r="D81" s="1392" t="s">
        <v>793</v>
      </c>
      <c r="E81" s="1433">
        <v>1967000</v>
      </c>
      <c r="F81" s="1672"/>
      <c r="G81" s="1394"/>
      <c r="H81" s="1673"/>
      <c r="I81" s="1395">
        <v>13140.699999999999</v>
      </c>
      <c r="J81" s="1720"/>
      <c r="K81" s="1391">
        <f>I81/E81</f>
        <v>6.6805795627859679E-3</v>
      </c>
      <c r="L81" s="1396">
        <v>0</v>
      </c>
    </row>
    <row r="82" spans="1:13" ht="45" customHeight="1">
      <c r="A82" s="1755"/>
      <c r="B82" s="1758"/>
      <c r="C82" s="1761"/>
      <c r="D82" s="1392" t="s">
        <v>825</v>
      </c>
      <c r="E82" s="1433">
        <v>2360000</v>
      </c>
      <c r="F82" s="1672"/>
      <c r="G82" s="1394"/>
      <c r="H82" s="1673"/>
      <c r="I82" s="1395">
        <v>189361.31</v>
      </c>
      <c r="J82" s="1720"/>
      <c r="K82" s="1405">
        <f>I82/E82</f>
        <v>8.0237843220338986E-2</v>
      </c>
      <c r="L82" s="1396">
        <v>0</v>
      </c>
    </row>
    <row r="83" spans="1:13" ht="45" customHeight="1">
      <c r="A83" s="1755"/>
      <c r="B83" s="1758"/>
      <c r="C83" s="1761"/>
      <c r="D83" s="1392" t="s">
        <v>826</v>
      </c>
      <c r="E83" s="1433">
        <v>50000</v>
      </c>
      <c r="F83" s="1672"/>
      <c r="G83" s="1394"/>
      <c r="H83" s="1673"/>
      <c r="I83" s="1395">
        <v>5146.32</v>
      </c>
      <c r="J83" s="1720"/>
      <c r="K83" s="1391">
        <f>I83/E83</f>
        <v>0.10292639999999999</v>
      </c>
      <c r="L83" s="1396">
        <v>0</v>
      </c>
    </row>
    <row r="84" spans="1:13" ht="45" customHeight="1">
      <c r="A84" s="1755"/>
      <c r="B84" s="1758"/>
      <c r="C84" s="1761"/>
      <c r="D84" s="1392" t="s">
        <v>827</v>
      </c>
      <c r="E84" s="1433">
        <v>720000</v>
      </c>
      <c r="F84" s="1672"/>
      <c r="G84" s="1394"/>
      <c r="H84" s="1673"/>
      <c r="I84" s="1395">
        <v>42542.5</v>
      </c>
      <c r="J84" s="1720"/>
      <c r="K84" s="1405">
        <f>I84/E84</f>
        <v>5.9086805555555552E-2</v>
      </c>
      <c r="L84" s="1396">
        <v>0</v>
      </c>
    </row>
    <row r="85" spans="1:13" ht="45" customHeight="1">
      <c r="A85" s="1755"/>
      <c r="B85" s="1758"/>
      <c r="C85" s="1761"/>
      <c r="D85" s="1392" t="s">
        <v>802</v>
      </c>
      <c r="E85" s="1433">
        <v>306000</v>
      </c>
      <c r="F85" s="1672"/>
      <c r="G85" s="1394"/>
      <c r="H85" s="1673"/>
      <c r="I85" s="1416">
        <v>0</v>
      </c>
      <c r="J85" s="1720"/>
      <c r="K85" s="1394">
        <v>0</v>
      </c>
      <c r="L85" s="1396">
        <v>0</v>
      </c>
    </row>
    <row r="86" spans="1:13" ht="45" customHeight="1" thickBot="1">
      <c r="A86" s="1756"/>
      <c r="B86" s="1759"/>
      <c r="C86" s="1762"/>
      <c r="D86" s="1397" t="s">
        <v>828</v>
      </c>
      <c r="E86" s="1435">
        <v>829000</v>
      </c>
      <c r="F86" s="1663"/>
      <c r="G86" s="1399"/>
      <c r="H86" s="1684"/>
      <c r="I86" s="1439">
        <v>0</v>
      </c>
      <c r="J86" s="1735"/>
      <c r="K86" s="1374">
        <v>0</v>
      </c>
      <c r="L86" s="1401">
        <v>0</v>
      </c>
    </row>
    <row r="87" spans="1:13" ht="45" customHeight="1" thickBot="1">
      <c r="A87" s="1440">
        <v>33</v>
      </c>
      <c r="B87" s="1379" t="s">
        <v>350</v>
      </c>
      <c r="C87" s="1380" t="s">
        <v>351</v>
      </c>
      <c r="D87" s="1441" t="s">
        <v>851</v>
      </c>
      <c r="E87" s="1382">
        <v>12536053000</v>
      </c>
      <c r="F87" s="1382">
        <f>E87</f>
        <v>12536053000</v>
      </c>
      <c r="G87" s="1383"/>
      <c r="H87" s="1383"/>
      <c r="I87" s="1384">
        <v>3657336652.0799999</v>
      </c>
      <c r="J87" s="1442">
        <f>I87</f>
        <v>3657336652.0799999</v>
      </c>
      <c r="K87" s="1385">
        <f>I87/E87</f>
        <v>0.29174546821714936</v>
      </c>
      <c r="L87" s="1386">
        <v>0</v>
      </c>
    </row>
    <row r="88" spans="1:13" ht="45" customHeight="1">
      <c r="A88" s="1745" t="s">
        <v>863</v>
      </c>
      <c r="B88" s="1748">
        <v>150</v>
      </c>
      <c r="C88" s="1750" t="s">
        <v>359</v>
      </c>
      <c r="D88" s="1406" t="s">
        <v>849</v>
      </c>
      <c r="E88" s="1443">
        <v>112000</v>
      </c>
      <c r="F88" s="1710">
        <f>SUM(E88:E118)</f>
        <v>17633684000</v>
      </c>
      <c r="G88" s="1408"/>
      <c r="H88" s="1733"/>
      <c r="I88" s="1444">
        <v>0</v>
      </c>
      <c r="J88" s="1751">
        <f>SUM(I88:I118)</f>
        <v>2818985692.02</v>
      </c>
      <c r="K88" s="1445">
        <v>0</v>
      </c>
      <c r="L88" s="1411">
        <v>0</v>
      </c>
    </row>
    <row r="89" spans="1:13" ht="45" customHeight="1">
      <c r="A89" s="1746"/>
      <c r="B89" s="1749"/>
      <c r="C89" s="1718"/>
      <c r="D89" s="1438" t="s">
        <v>850</v>
      </c>
      <c r="E89" s="1433">
        <v>19444000</v>
      </c>
      <c r="F89" s="1659"/>
      <c r="G89" s="1394"/>
      <c r="H89" s="1673"/>
      <c r="I89" s="1416">
        <v>0</v>
      </c>
      <c r="J89" s="1752"/>
      <c r="K89" s="1417">
        <v>0</v>
      </c>
      <c r="L89" s="1396">
        <v>0</v>
      </c>
    </row>
    <row r="90" spans="1:13" ht="45" customHeight="1">
      <c r="A90" s="1746"/>
      <c r="B90" s="1749"/>
      <c r="C90" s="1718"/>
      <c r="D90" s="1392" t="s">
        <v>770</v>
      </c>
      <c r="E90" s="1433">
        <v>1279000000</v>
      </c>
      <c r="F90" s="1659"/>
      <c r="G90" s="1394"/>
      <c r="H90" s="1673"/>
      <c r="I90" s="1395">
        <v>159982170.27000001</v>
      </c>
      <c r="J90" s="1752"/>
      <c r="K90" s="1391">
        <f t="shared" ref="K90:K146" si="3">I90/E90</f>
        <v>0.12508379223612198</v>
      </c>
      <c r="L90" s="1396">
        <v>0</v>
      </c>
    </row>
    <row r="91" spans="1:13" ht="45" customHeight="1">
      <c r="A91" s="1746"/>
      <c r="B91" s="1749"/>
      <c r="C91" s="1718"/>
      <c r="D91" s="1438" t="s">
        <v>852</v>
      </c>
      <c r="E91" s="1433">
        <v>539250000</v>
      </c>
      <c r="F91" s="1659"/>
      <c r="G91" s="1394"/>
      <c r="H91" s="1673"/>
      <c r="I91" s="1395">
        <v>98585389.859999999</v>
      </c>
      <c r="J91" s="1752"/>
      <c r="K91" s="1391">
        <f t="shared" si="3"/>
        <v>0.18281945268428373</v>
      </c>
      <c r="L91" s="1396">
        <v>0</v>
      </c>
    </row>
    <row r="92" spans="1:13" ht="45" customHeight="1">
      <c r="A92" s="1746"/>
      <c r="B92" s="1749"/>
      <c r="C92" s="1718"/>
      <c r="D92" s="1392" t="s">
        <v>767</v>
      </c>
      <c r="E92" s="1433">
        <v>78139000</v>
      </c>
      <c r="F92" s="1659"/>
      <c r="G92" s="1394"/>
      <c r="H92" s="1673"/>
      <c r="I92" s="1395">
        <v>7129914.7199999997</v>
      </c>
      <c r="J92" s="1752"/>
      <c r="K92" s="1391">
        <f t="shared" si="3"/>
        <v>9.124655703297968E-2</v>
      </c>
      <c r="L92" s="1396">
        <v>0</v>
      </c>
    </row>
    <row r="93" spans="1:13" ht="45" customHeight="1">
      <c r="A93" s="1746"/>
      <c r="B93" s="1404">
        <v>500</v>
      </c>
      <c r="C93" s="1392" t="s">
        <v>364</v>
      </c>
      <c r="D93" s="1392" t="s">
        <v>770</v>
      </c>
      <c r="E93" s="1433">
        <v>18943000</v>
      </c>
      <c r="F93" s="1659"/>
      <c r="G93" s="1394"/>
      <c r="H93" s="1673"/>
      <c r="I93" s="1395">
        <v>9999000</v>
      </c>
      <c r="J93" s="1752"/>
      <c r="K93" s="1391">
        <f t="shared" si="3"/>
        <v>0.52784669798870298</v>
      </c>
      <c r="L93" s="1396">
        <v>0</v>
      </c>
    </row>
    <row r="94" spans="1:13" ht="45" customHeight="1">
      <c r="A94" s="1746"/>
      <c r="B94" s="1404">
        <v>730</v>
      </c>
      <c r="C94" s="1392" t="s">
        <v>713</v>
      </c>
      <c r="D94" s="1392" t="s">
        <v>767</v>
      </c>
      <c r="E94" s="1433">
        <v>1023000</v>
      </c>
      <c r="F94" s="1659"/>
      <c r="G94" s="1394"/>
      <c r="H94" s="1673"/>
      <c r="I94" s="1416">
        <v>0</v>
      </c>
      <c r="J94" s="1752"/>
      <c r="K94" s="1417">
        <v>0</v>
      </c>
      <c r="L94" s="1396">
        <v>0</v>
      </c>
      <c r="M94" s="1420"/>
    </row>
    <row r="95" spans="1:13" ht="45" customHeight="1">
      <c r="A95" s="1746"/>
      <c r="B95" s="1749">
        <v>750</v>
      </c>
      <c r="C95" s="1718" t="s">
        <v>83</v>
      </c>
      <c r="D95" s="1392" t="s">
        <v>849</v>
      </c>
      <c r="E95" s="1433">
        <v>32227000</v>
      </c>
      <c r="F95" s="1659"/>
      <c r="G95" s="1394"/>
      <c r="H95" s="1673"/>
      <c r="I95" s="1416">
        <v>0</v>
      </c>
      <c r="J95" s="1752"/>
      <c r="K95" s="1417">
        <v>0</v>
      </c>
      <c r="L95" s="1396">
        <v>0</v>
      </c>
    </row>
    <row r="96" spans="1:13" ht="45" customHeight="1">
      <c r="A96" s="1746"/>
      <c r="B96" s="1749"/>
      <c r="C96" s="1718"/>
      <c r="D96" s="1438" t="s">
        <v>850</v>
      </c>
      <c r="E96" s="1433">
        <v>60165000</v>
      </c>
      <c r="F96" s="1659"/>
      <c r="G96" s="1394"/>
      <c r="H96" s="1673"/>
      <c r="I96" s="1416">
        <v>0</v>
      </c>
      <c r="J96" s="1752"/>
      <c r="K96" s="1417">
        <v>0</v>
      </c>
      <c r="L96" s="1396">
        <v>0</v>
      </c>
    </row>
    <row r="97" spans="1:12" ht="45" customHeight="1">
      <c r="A97" s="1746"/>
      <c r="B97" s="1749"/>
      <c r="C97" s="1718"/>
      <c r="D97" s="1392" t="s">
        <v>771</v>
      </c>
      <c r="E97" s="1433">
        <v>336000</v>
      </c>
      <c r="F97" s="1659"/>
      <c r="G97" s="1394"/>
      <c r="H97" s="1673"/>
      <c r="I97" s="1395">
        <v>60486.869999999995</v>
      </c>
      <c r="J97" s="1752"/>
      <c r="K97" s="1391">
        <f t="shared" si="3"/>
        <v>0.1800204464285714</v>
      </c>
      <c r="L97" s="1396">
        <v>0</v>
      </c>
    </row>
    <row r="98" spans="1:12" ht="45" customHeight="1">
      <c r="A98" s="1746"/>
      <c r="B98" s="1749"/>
      <c r="C98" s="1718"/>
      <c r="D98" s="1392" t="s">
        <v>767</v>
      </c>
      <c r="E98" s="1433">
        <v>76119000</v>
      </c>
      <c r="F98" s="1659"/>
      <c r="G98" s="1394"/>
      <c r="H98" s="1673"/>
      <c r="I98" s="1395">
        <v>6157967.5800000001</v>
      </c>
      <c r="J98" s="1752"/>
      <c r="K98" s="1391">
        <f t="shared" si="3"/>
        <v>8.0899218066448592E-2</v>
      </c>
      <c r="L98" s="1396">
        <v>0</v>
      </c>
    </row>
    <row r="99" spans="1:12" ht="45" customHeight="1">
      <c r="A99" s="1746"/>
      <c r="B99" s="1749">
        <v>758</v>
      </c>
      <c r="C99" s="1718" t="s">
        <v>401</v>
      </c>
      <c r="D99" s="1438" t="s">
        <v>819</v>
      </c>
      <c r="E99" s="1433">
        <v>1210954000</v>
      </c>
      <c r="F99" s="1659"/>
      <c r="G99" s="1394"/>
      <c r="H99" s="1673"/>
      <c r="I99" s="1395">
        <v>169390089.88999999</v>
      </c>
      <c r="J99" s="1752"/>
      <c r="K99" s="1391">
        <f t="shared" si="3"/>
        <v>0.13988152307189206</v>
      </c>
      <c r="L99" s="1396">
        <v>0</v>
      </c>
    </row>
    <row r="100" spans="1:12" ht="45" customHeight="1">
      <c r="A100" s="1746"/>
      <c r="B100" s="1749"/>
      <c r="C100" s="1718"/>
      <c r="D100" s="1438" t="s">
        <v>820</v>
      </c>
      <c r="E100" s="1433">
        <v>799726000</v>
      </c>
      <c r="F100" s="1659"/>
      <c r="G100" s="1394"/>
      <c r="H100" s="1673"/>
      <c r="I100" s="1395">
        <v>100549893.5</v>
      </c>
      <c r="J100" s="1752"/>
      <c r="K100" s="1391">
        <f t="shared" si="3"/>
        <v>0.12573042954711988</v>
      </c>
      <c r="L100" s="1396">
        <v>0</v>
      </c>
    </row>
    <row r="101" spans="1:12" ht="45" customHeight="1">
      <c r="A101" s="1746"/>
      <c r="B101" s="1749"/>
      <c r="C101" s="1718"/>
      <c r="D101" s="1392" t="s">
        <v>821</v>
      </c>
      <c r="E101" s="1433">
        <v>1118621000</v>
      </c>
      <c r="F101" s="1659"/>
      <c r="G101" s="1394"/>
      <c r="H101" s="1673"/>
      <c r="I101" s="1395">
        <v>188679136.63</v>
      </c>
      <c r="J101" s="1752"/>
      <c r="K101" s="1391">
        <f t="shared" si="3"/>
        <v>0.16867119125244384</v>
      </c>
      <c r="L101" s="1396">
        <v>0</v>
      </c>
    </row>
    <row r="102" spans="1:12" ht="45" customHeight="1">
      <c r="A102" s="1746"/>
      <c r="B102" s="1749"/>
      <c r="C102" s="1718"/>
      <c r="D102" s="1438" t="s">
        <v>783</v>
      </c>
      <c r="E102" s="1433">
        <v>421765000</v>
      </c>
      <c r="F102" s="1659"/>
      <c r="G102" s="1394"/>
      <c r="H102" s="1673"/>
      <c r="I102" s="1395">
        <v>37658101.450000003</v>
      </c>
      <c r="J102" s="1752"/>
      <c r="K102" s="1391">
        <f t="shared" si="3"/>
        <v>8.9286928621388692E-2</v>
      </c>
      <c r="L102" s="1396">
        <v>0</v>
      </c>
    </row>
    <row r="103" spans="1:12" ht="45" customHeight="1">
      <c r="A103" s="1746"/>
      <c r="B103" s="1749"/>
      <c r="C103" s="1718"/>
      <c r="D103" s="1392" t="s">
        <v>784</v>
      </c>
      <c r="E103" s="1433">
        <v>1137208000</v>
      </c>
      <c r="F103" s="1659"/>
      <c r="G103" s="1394"/>
      <c r="H103" s="1673"/>
      <c r="I103" s="1395">
        <v>132142065.53999999</v>
      </c>
      <c r="J103" s="1752"/>
      <c r="K103" s="1391">
        <f t="shared" si="3"/>
        <v>0.11619867740993731</v>
      </c>
      <c r="L103" s="1396">
        <v>0</v>
      </c>
    </row>
    <row r="104" spans="1:12" ht="45" customHeight="1">
      <c r="A104" s="1746"/>
      <c r="B104" s="1749"/>
      <c r="C104" s="1718"/>
      <c r="D104" s="1392" t="s">
        <v>786</v>
      </c>
      <c r="E104" s="1433">
        <v>1257298000</v>
      </c>
      <c r="F104" s="1659"/>
      <c r="G104" s="1394"/>
      <c r="H104" s="1673"/>
      <c r="I104" s="1395">
        <v>243801656.56999999</v>
      </c>
      <c r="J104" s="1752"/>
      <c r="K104" s="1391">
        <f t="shared" si="3"/>
        <v>0.19390920574915413</v>
      </c>
      <c r="L104" s="1396">
        <v>0</v>
      </c>
    </row>
    <row r="105" spans="1:12" ht="45" customHeight="1">
      <c r="A105" s="1746"/>
      <c r="B105" s="1749"/>
      <c r="C105" s="1718"/>
      <c r="D105" s="1392" t="s">
        <v>823</v>
      </c>
      <c r="E105" s="1433">
        <v>891811000</v>
      </c>
      <c r="F105" s="1659"/>
      <c r="G105" s="1394"/>
      <c r="H105" s="1673"/>
      <c r="I105" s="1395">
        <v>163858082.82999998</v>
      </c>
      <c r="J105" s="1752"/>
      <c r="K105" s="1391">
        <f t="shared" si="3"/>
        <v>0.1837363329561981</v>
      </c>
      <c r="L105" s="1396">
        <v>0</v>
      </c>
    </row>
    <row r="106" spans="1:12" ht="45" customHeight="1">
      <c r="A106" s="1746"/>
      <c r="B106" s="1749"/>
      <c r="C106" s="1718"/>
      <c r="D106" s="1392" t="s">
        <v>789</v>
      </c>
      <c r="E106" s="1433">
        <v>456300000</v>
      </c>
      <c r="F106" s="1659"/>
      <c r="G106" s="1394"/>
      <c r="H106" s="1673"/>
      <c r="I106" s="1395">
        <v>41397388.910000004</v>
      </c>
      <c r="J106" s="1752"/>
      <c r="K106" s="1391">
        <f t="shared" si="3"/>
        <v>9.072406072759151E-2</v>
      </c>
      <c r="L106" s="1396">
        <v>0</v>
      </c>
    </row>
    <row r="107" spans="1:12" ht="45" customHeight="1">
      <c r="A107" s="1746"/>
      <c r="B107" s="1749"/>
      <c r="C107" s="1718"/>
      <c r="D107" s="1392" t="s">
        <v>791</v>
      </c>
      <c r="E107" s="1433">
        <v>1035014000</v>
      </c>
      <c r="F107" s="1659"/>
      <c r="G107" s="1394"/>
      <c r="H107" s="1673"/>
      <c r="I107" s="1395">
        <v>128836037.14999999</v>
      </c>
      <c r="J107" s="1752"/>
      <c r="K107" s="1391">
        <f t="shared" si="3"/>
        <v>0.12447757919216551</v>
      </c>
      <c r="L107" s="1396">
        <v>0</v>
      </c>
    </row>
    <row r="108" spans="1:12" ht="45" customHeight="1">
      <c r="A108" s="1746"/>
      <c r="B108" s="1749"/>
      <c r="C108" s="1718"/>
      <c r="D108" s="1392" t="s">
        <v>793</v>
      </c>
      <c r="E108" s="1433">
        <v>599251000</v>
      </c>
      <c r="F108" s="1659"/>
      <c r="G108" s="1394"/>
      <c r="H108" s="1673"/>
      <c r="I108" s="1395">
        <v>155315995.39999998</v>
      </c>
      <c r="J108" s="1752"/>
      <c r="K108" s="1391">
        <f t="shared" si="3"/>
        <v>0.25918353978549885</v>
      </c>
      <c r="L108" s="1396">
        <v>0</v>
      </c>
    </row>
    <row r="109" spans="1:12" ht="45" customHeight="1">
      <c r="A109" s="1746"/>
      <c r="B109" s="1749"/>
      <c r="C109" s="1718"/>
      <c r="D109" s="1392" t="s">
        <v>824</v>
      </c>
      <c r="E109" s="1433">
        <v>1108878000</v>
      </c>
      <c r="F109" s="1659"/>
      <c r="G109" s="1394"/>
      <c r="H109" s="1673"/>
      <c r="I109" s="1395">
        <v>186643999.04000002</v>
      </c>
      <c r="J109" s="1752"/>
      <c r="K109" s="1391">
        <f t="shared" si="3"/>
        <v>0.16831788442010756</v>
      </c>
      <c r="L109" s="1396">
        <v>0</v>
      </c>
    </row>
    <row r="110" spans="1:12" ht="45" customHeight="1">
      <c r="A110" s="1746"/>
      <c r="B110" s="1749"/>
      <c r="C110" s="1718"/>
      <c r="D110" s="1392" t="s">
        <v>825</v>
      </c>
      <c r="E110" s="1433">
        <v>1561849000</v>
      </c>
      <c r="F110" s="1659"/>
      <c r="G110" s="1394"/>
      <c r="H110" s="1673"/>
      <c r="I110" s="1395">
        <v>246772263.84999996</v>
      </c>
      <c r="J110" s="1752"/>
      <c r="K110" s="1391">
        <f t="shared" si="3"/>
        <v>0.15800007801650479</v>
      </c>
      <c r="L110" s="1396">
        <v>0</v>
      </c>
    </row>
    <row r="111" spans="1:12" ht="45" customHeight="1">
      <c r="A111" s="1746"/>
      <c r="B111" s="1749"/>
      <c r="C111" s="1718"/>
      <c r="D111" s="1392" t="s">
        <v>826</v>
      </c>
      <c r="E111" s="1433">
        <v>708850000</v>
      </c>
      <c r="F111" s="1659"/>
      <c r="G111" s="1394"/>
      <c r="H111" s="1673"/>
      <c r="I111" s="1395">
        <v>113137450.86999999</v>
      </c>
      <c r="J111" s="1752"/>
      <c r="K111" s="1391">
        <f t="shared" si="3"/>
        <v>0.1596070407984764</v>
      </c>
      <c r="L111" s="1396">
        <v>0</v>
      </c>
    </row>
    <row r="112" spans="1:12" ht="45" customHeight="1">
      <c r="A112" s="1746"/>
      <c r="B112" s="1749"/>
      <c r="C112" s="1718"/>
      <c r="D112" s="1392" t="s">
        <v>827</v>
      </c>
      <c r="E112" s="1433">
        <v>948141000</v>
      </c>
      <c r="F112" s="1659"/>
      <c r="G112" s="1394"/>
      <c r="H112" s="1673"/>
      <c r="I112" s="1395">
        <v>146893318.85999998</v>
      </c>
      <c r="J112" s="1752"/>
      <c r="K112" s="1391">
        <f t="shared" si="3"/>
        <v>0.15492771524488444</v>
      </c>
      <c r="L112" s="1396">
        <v>0</v>
      </c>
    </row>
    <row r="113" spans="1:13" ht="45" customHeight="1">
      <c r="A113" s="1746"/>
      <c r="B113" s="1749"/>
      <c r="C113" s="1718"/>
      <c r="D113" s="1392" t="s">
        <v>802</v>
      </c>
      <c r="E113" s="1433">
        <v>1079285000</v>
      </c>
      <c r="F113" s="1659"/>
      <c r="G113" s="1394"/>
      <c r="H113" s="1673"/>
      <c r="I113" s="1395">
        <v>213967661.57000002</v>
      </c>
      <c r="J113" s="1752"/>
      <c r="K113" s="1391">
        <f t="shared" si="3"/>
        <v>0.19824945363828833</v>
      </c>
      <c r="L113" s="1396">
        <v>0</v>
      </c>
    </row>
    <row r="114" spans="1:13" ht="45" customHeight="1">
      <c r="A114" s="1746"/>
      <c r="B114" s="1749"/>
      <c r="C114" s="1718"/>
      <c r="D114" s="1392" t="s">
        <v>828</v>
      </c>
      <c r="E114" s="1433">
        <v>560021000</v>
      </c>
      <c r="F114" s="1659"/>
      <c r="G114" s="1394"/>
      <c r="H114" s="1673"/>
      <c r="I114" s="1395">
        <v>213500701.66</v>
      </c>
      <c r="J114" s="1752"/>
      <c r="K114" s="1391">
        <f t="shared" si="3"/>
        <v>0.381236956578414</v>
      </c>
      <c r="L114" s="1396">
        <v>0</v>
      </c>
    </row>
    <row r="115" spans="1:13" ht="45" customHeight="1">
      <c r="A115" s="1746"/>
      <c r="B115" s="1404">
        <v>801</v>
      </c>
      <c r="C115" s="1392" t="s">
        <v>115</v>
      </c>
      <c r="D115" s="1392" t="s">
        <v>767</v>
      </c>
      <c r="E115" s="1433">
        <v>228424000</v>
      </c>
      <c r="F115" s="1659"/>
      <c r="G115" s="1394"/>
      <c r="H115" s="1673"/>
      <c r="I115" s="1395">
        <v>10971945.529999999</v>
      </c>
      <c r="J115" s="1752"/>
      <c r="K115" s="1391">
        <f t="shared" si="3"/>
        <v>4.8033243135572438E-2</v>
      </c>
      <c r="L115" s="1396">
        <v>0</v>
      </c>
      <c r="M115" s="1420"/>
    </row>
    <row r="116" spans="1:13" ht="45" customHeight="1">
      <c r="A116" s="1746"/>
      <c r="B116" s="1404">
        <v>851</v>
      </c>
      <c r="C116" s="1392" t="s">
        <v>404</v>
      </c>
      <c r="D116" s="1392" t="s">
        <v>767</v>
      </c>
      <c r="E116" s="1433">
        <v>67811000</v>
      </c>
      <c r="F116" s="1659"/>
      <c r="G116" s="1394"/>
      <c r="H116" s="1673"/>
      <c r="I116" s="1395">
        <v>6206009.8499999996</v>
      </c>
      <c r="J116" s="1752"/>
      <c r="K116" s="1391">
        <f t="shared" si="3"/>
        <v>9.1519220332984319E-2</v>
      </c>
      <c r="L116" s="1396">
        <v>0</v>
      </c>
    </row>
    <row r="117" spans="1:13" ht="45" customHeight="1">
      <c r="A117" s="1746"/>
      <c r="B117" s="1404">
        <v>852</v>
      </c>
      <c r="C117" s="1392" t="s">
        <v>406</v>
      </c>
      <c r="D117" s="1392" t="s">
        <v>767</v>
      </c>
      <c r="E117" s="1433">
        <v>17402000</v>
      </c>
      <c r="F117" s="1659"/>
      <c r="G117" s="1394"/>
      <c r="H117" s="1673"/>
      <c r="I117" s="1416">
        <v>0</v>
      </c>
      <c r="J117" s="1752"/>
      <c r="K117" s="1417">
        <v>0</v>
      </c>
      <c r="L117" s="1396">
        <v>0</v>
      </c>
    </row>
    <row r="118" spans="1:13" ht="45" customHeight="1" thickBot="1">
      <c r="A118" s="1747"/>
      <c r="B118" s="1446">
        <v>853</v>
      </c>
      <c r="C118" s="1397" t="s">
        <v>583</v>
      </c>
      <c r="D118" s="1397" t="s">
        <v>767</v>
      </c>
      <c r="E118" s="1435">
        <v>320317000</v>
      </c>
      <c r="F118" s="1711"/>
      <c r="G118" s="1399"/>
      <c r="H118" s="1684"/>
      <c r="I118" s="1430">
        <v>37348963.620000005</v>
      </c>
      <c r="J118" s="1753"/>
      <c r="K118" s="1447">
        <f t="shared" si="3"/>
        <v>0.11660000443310847</v>
      </c>
      <c r="L118" s="1401">
        <v>0</v>
      </c>
    </row>
    <row r="119" spans="1:13" ht="45" customHeight="1">
      <c r="A119" s="1650">
        <v>37</v>
      </c>
      <c r="B119" s="1739">
        <v>750</v>
      </c>
      <c r="C119" s="1742" t="s">
        <v>83</v>
      </c>
      <c r="D119" s="1448" t="s">
        <v>850</v>
      </c>
      <c r="E119" s="1432">
        <v>472000</v>
      </c>
      <c r="F119" s="1652">
        <f>SUM(E119:E124)</f>
        <v>84369000</v>
      </c>
      <c r="G119" s="1370"/>
      <c r="H119" s="1654"/>
      <c r="I119" s="1413">
        <v>0</v>
      </c>
      <c r="J119" s="1652">
        <f>SUM(I119:I124)</f>
        <v>885521.88</v>
      </c>
      <c r="K119" s="1370">
        <v>0</v>
      </c>
      <c r="L119" s="1371">
        <v>0</v>
      </c>
    </row>
    <row r="120" spans="1:13" ht="45" customHeight="1">
      <c r="A120" s="1667"/>
      <c r="B120" s="1740"/>
      <c r="C120" s="1743"/>
      <c r="D120" s="1392" t="s">
        <v>767</v>
      </c>
      <c r="E120" s="1433">
        <v>2625000</v>
      </c>
      <c r="F120" s="1672"/>
      <c r="G120" s="1394"/>
      <c r="H120" s="1673"/>
      <c r="I120" s="1395">
        <v>215039.6</v>
      </c>
      <c r="J120" s="1672"/>
      <c r="K120" s="1391">
        <f t="shared" si="3"/>
        <v>8.1919847619047623E-2</v>
      </c>
      <c r="L120" s="1396">
        <v>0</v>
      </c>
    </row>
    <row r="121" spans="1:13" ht="45" customHeight="1">
      <c r="A121" s="1667"/>
      <c r="B121" s="1740">
        <v>755</v>
      </c>
      <c r="C121" s="1743" t="s">
        <v>391</v>
      </c>
      <c r="D121" s="1392" t="s">
        <v>850</v>
      </c>
      <c r="E121" s="1433">
        <v>24953000</v>
      </c>
      <c r="F121" s="1672"/>
      <c r="G121" s="1394"/>
      <c r="H121" s="1673"/>
      <c r="I121" s="1416">
        <v>0</v>
      </c>
      <c r="J121" s="1672"/>
      <c r="K121" s="1394">
        <v>0</v>
      </c>
      <c r="L121" s="1396">
        <v>0</v>
      </c>
    </row>
    <row r="122" spans="1:13" ht="45" customHeight="1">
      <c r="A122" s="1667"/>
      <c r="B122" s="1740"/>
      <c r="C122" s="1743"/>
      <c r="D122" s="1392" t="s">
        <v>771</v>
      </c>
      <c r="E122" s="1433">
        <v>17387000</v>
      </c>
      <c r="F122" s="1672"/>
      <c r="G122" s="1394"/>
      <c r="H122" s="1673"/>
      <c r="I122" s="1449">
        <v>417.04</v>
      </c>
      <c r="J122" s="1672"/>
      <c r="K122" s="1391">
        <f t="shared" si="3"/>
        <v>2.3985736469776272E-5</v>
      </c>
      <c r="L122" s="1396">
        <v>0</v>
      </c>
    </row>
    <row r="123" spans="1:13" ht="45" customHeight="1">
      <c r="A123" s="1667"/>
      <c r="B123" s="1740"/>
      <c r="C123" s="1743"/>
      <c r="D123" s="1392" t="s">
        <v>768</v>
      </c>
      <c r="E123" s="1433">
        <v>1264000</v>
      </c>
      <c r="F123" s="1672"/>
      <c r="G123" s="1394"/>
      <c r="H123" s="1673"/>
      <c r="I123" s="1395">
        <v>13963.96</v>
      </c>
      <c r="J123" s="1672"/>
      <c r="K123" s="1391">
        <f t="shared" si="3"/>
        <v>1.1047436708860759E-2</v>
      </c>
      <c r="L123" s="1396">
        <v>0</v>
      </c>
    </row>
    <row r="124" spans="1:13" ht="45" customHeight="1" thickBot="1">
      <c r="A124" s="1651"/>
      <c r="B124" s="1741"/>
      <c r="C124" s="1744"/>
      <c r="D124" s="1372" t="s">
        <v>767</v>
      </c>
      <c r="E124" s="1450">
        <v>37668000</v>
      </c>
      <c r="F124" s="1653"/>
      <c r="G124" s="1374"/>
      <c r="H124" s="1655"/>
      <c r="I124" s="1375">
        <v>656101.28</v>
      </c>
      <c r="J124" s="1653"/>
      <c r="K124" s="1451">
        <f t="shared" si="3"/>
        <v>1.7418001486673038E-2</v>
      </c>
      <c r="L124" s="1377">
        <v>0</v>
      </c>
    </row>
    <row r="125" spans="1:13" ht="45" customHeight="1">
      <c r="A125" s="1650">
        <v>39</v>
      </c>
      <c r="B125" s="1739">
        <v>600</v>
      </c>
      <c r="C125" s="1742" t="s">
        <v>368</v>
      </c>
      <c r="D125" s="1448" t="s">
        <v>805</v>
      </c>
      <c r="E125" s="1432">
        <v>3199801000</v>
      </c>
      <c r="F125" s="1652">
        <f>SUM(E125:E128)</f>
        <v>12619173000</v>
      </c>
      <c r="G125" s="1370"/>
      <c r="H125" s="1654"/>
      <c r="I125" s="1395">
        <v>326709.76000000001</v>
      </c>
      <c r="J125" s="1656">
        <f>SUM(I125:I128)</f>
        <v>377633489.00999999</v>
      </c>
      <c r="K125" s="1391">
        <f t="shared" si="3"/>
        <v>1.02103149539612E-4</v>
      </c>
      <c r="L125" s="1371">
        <v>0</v>
      </c>
    </row>
    <row r="126" spans="1:13" ht="45" customHeight="1">
      <c r="A126" s="1667"/>
      <c r="B126" s="1740"/>
      <c r="C126" s="1743"/>
      <c r="D126" s="1392" t="s">
        <v>771</v>
      </c>
      <c r="E126" s="1433">
        <v>9209291000</v>
      </c>
      <c r="F126" s="1672"/>
      <c r="G126" s="1394"/>
      <c r="H126" s="1673"/>
      <c r="I126" s="1395">
        <v>360124125.18000001</v>
      </c>
      <c r="J126" s="1657"/>
      <c r="K126" s="1391">
        <f t="shared" si="3"/>
        <v>3.9104435420707198E-2</v>
      </c>
      <c r="L126" s="1396">
        <v>0</v>
      </c>
    </row>
    <row r="127" spans="1:13" ht="45" customHeight="1">
      <c r="A127" s="1667"/>
      <c r="B127" s="1740"/>
      <c r="C127" s="1743"/>
      <c r="D127" s="1392" t="s">
        <v>768</v>
      </c>
      <c r="E127" s="1433">
        <v>6363000</v>
      </c>
      <c r="F127" s="1672"/>
      <c r="G127" s="1394"/>
      <c r="H127" s="1673"/>
      <c r="I127" s="1395">
        <v>142504.91999999998</v>
      </c>
      <c r="J127" s="1657"/>
      <c r="K127" s="1391">
        <f t="shared" si="3"/>
        <v>2.2395869872701552E-2</v>
      </c>
      <c r="L127" s="1396">
        <v>0</v>
      </c>
    </row>
    <row r="128" spans="1:13" ht="45" customHeight="1" thickBot="1">
      <c r="A128" s="1651"/>
      <c r="B128" s="1741"/>
      <c r="C128" s="1744"/>
      <c r="D128" s="1452" t="s">
        <v>852</v>
      </c>
      <c r="E128" s="1450">
        <v>203718000</v>
      </c>
      <c r="F128" s="1653"/>
      <c r="G128" s="1374"/>
      <c r="H128" s="1655"/>
      <c r="I128" s="1375">
        <v>17040149.149999999</v>
      </c>
      <c r="J128" s="1703"/>
      <c r="K128" s="1451">
        <f t="shared" si="3"/>
        <v>8.3645770869535327E-2</v>
      </c>
      <c r="L128" s="1377">
        <v>0</v>
      </c>
    </row>
    <row r="129" spans="1:12" ht="45" customHeight="1" thickBot="1">
      <c r="A129" s="1357">
        <v>40</v>
      </c>
      <c r="B129" s="1453">
        <v>750</v>
      </c>
      <c r="C129" s="1454" t="s">
        <v>83</v>
      </c>
      <c r="D129" s="1455" t="s">
        <v>768</v>
      </c>
      <c r="E129" s="1361">
        <v>181000</v>
      </c>
      <c r="F129" s="1361">
        <f>E129</f>
        <v>181000</v>
      </c>
      <c r="G129" s="1366"/>
      <c r="H129" s="1366"/>
      <c r="I129" s="1456">
        <v>24805.72</v>
      </c>
      <c r="J129" s="1457">
        <f>I129</f>
        <v>24805.72</v>
      </c>
      <c r="K129" s="1458">
        <f t="shared" si="3"/>
        <v>0.13704817679558012</v>
      </c>
      <c r="L129" s="1367">
        <v>0</v>
      </c>
    </row>
    <row r="130" spans="1:12" ht="45" customHeight="1">
      <c r="A130" s="1650">
        <v>41</v>
      </c>
      <c r="B130" s="1459" t="s">
        <v>352</v>
      </c>
      <c r="C130" s="1448" t="s">
        <v>353</v>
      </c>
      <c r="D130" s="1368" t="s">
        <v>771</v>
      </c>
      <c r="E130" s="1432">
        <v>35863000</v>
      </c>
      <c r="F130" s="1652">
        <f>SUM(E130:E143)</f>
        <v>2155176000</v>
      </c>
      <c r="G130" s="1370"/>
      <c r="H130" s="1654"/>
      <c r="I130" s="1388">
        <v>4969613.5</v>
      </c>
      <c r="J130" s="1719">
        <f>SUM(I130:I143)</f>
        <v>369389250.3300001</v>
      </c>
      <c r="K130" s="1460">
        <f t="shared" si="3"/>
        <v>0.1385721635111396</v>
      </c>
      <c r="L130" s="1371">
        <v>0</v>
      </c>
    </row>
    <row r="131" spans="1:12" ht="45" customHeight="1">
      <c r="A131" s="1667"/>
      <c r="B131" s="1716">
        <v>750</v>
      </c>
      <c r="C131" s="1718" t="s">
        <v>83</v>
      </c>
      <c r="D131" s="1392" t="s">
        <v>849</v>
      </c>
      <c r="E131" s="1433">
        <v>352000</v>
      </c>
      <c r="F131" s="1672"/>
      <c r="G131" s="1394"/>
      <c r="H131" s="1673"/>
      <c r="I131" s="1416">
        <v>0</v>
      </c>
      <c r="J131" s="1720"/>
      <c r="K131" s="1394">
        <v>0</v>
      </c>
      <c r="L131" s="1396">
        <v>0</v>
      </c>
    </row>
    <row r="132" spans="1:12" ht="45" customHeight="1">
      <c r="A132" s="1667"/>
      <c r="B132" s="1716"/>
      <c r="C132" s="1718"/>
      <c r="D132" s="1438" t="s">
        <v>850</v>
      </c>
      <c r="E132" s="1433">
        <v>219000</v>
      </c>
      <c r="F132" s="1672"/>
      <c r="G132" s="1394"/>
      <c r="H132" s="1673"/>
      <c r="I132" s="1416">
        <v>0</v>
      </c>
      <c r="J132" s="1720"/>
      <c r="K132" s="1394">
        <v>0</v>
      </c>
      <c r="L132" s="1396">
        <v>0</v>
      </c>
    </row>
    <row r="133" spans="1:12" ht="45" customHeight="1">
      <c r="A133" s="1667"/>
      <c r="B133" s="1716"/>
      <c r="C133" s="1718"/>
      <c r="D133" s="1392" t="s">
        <v>771</v>
      </c>
      <c r="E133" s="1433">
        <v>1237000</v>
      </c>
      <c r="F133" s="1672"/>
      <c r="G133" s="1394"/>
      <c r="H133" s="1673"/>
      <c r="I133" s="1395">
        <v>18752.91</v>
      </c>
      <c r="J133" s="1720"/>
      <c r="K133" s="1391">
        <f t="shared" si="3"/>
        <v>1.5159991915925626E-2</v>
      </c>
      <c r="L133" s="1396">
        <v>0</v>
      </c>
    </row>
    <row r="134" spans="1:12" ht="45" customHeight="1">
      <c r="A134" s="1667"/>
      <c r="B134" s="1716">
        <v>801</v>
      </c>
      <c r="C134" s="1718" t="s">
        <v>115</v>
      </c>
      <c r="D134" s="1392" t="s">
        <v>767</v>
      </c>
      <c r="E134" s="1433">
        <v>635000</v>
      </c>
      <c r="F134" s="1672"/>
      <c r="G134" s="1394"/>
      <c r="H134" s="1673"/>
      <c r="I134" s="1395">
        <v>6958.6</v>
      </c>
      <c r="J134" s="1720"/>
      <c r="K134" s="1391">
        <f t="shared" si="3"/>
        <v>1.0958425196850394E-2</v>
      </c>
      <c r="L134" s="1396">
        <v>0</v>
      </c>
    </row>
    <row r="135" spans="1:12" ht="45" customHeight="1">
      <c r="A135" s="1667"/>
      <c r="B135" s="1716"/>
      <c r="C135" s="1718"/>
      <c r="D135" s="1438" t="s">
        <v>783</v>
      </c>
      <c r="E135" s="1433">
        <v>346000</v>
      </c>
      <c r="F135" s="1672"/>
      <c r="G135" s="1394"/>
      <c r="H135" s="1673"/>
      <c r="I135" s="1416">
        <v>0</v>
      </c>
      <c r="J135" s="1720"/>
      <c r="K135" s="1394">
        <v>0</v>
      </c>
      <c r="L135" s="1396">
        <v>0</v>
      </c>
    </row>
    <row r="136" spans="1:12" ht="45" customHeight="1">
      <c r="A136" s="1667"/>
      <c r="B136" s="1716"/>
      <c r="C136" s="1718"/>
      <c r="D136" s="1392" t="s">
        <v>821</v>
      </c>
      <c r="E136" s="1433">
        <v>715000</v>
      </c>
      <c r="F136" s="1672"/>
      <c r="G136" s="1394"/>
      <c r="H136" s="1673"/>
      <c r="I136" s="1395">
        <v>11308.53</v>
      </c>
      <c r="J136" s="1720"/>
      <c r="K136" s="1391">
        <f t="shared" si="3"/>
        <v>1.5816125874125876E-2</v>
      </c>
      <c r="L136" s="1396">
        <v>0</v>
      </c>
    </row>
    <row r="137" spans="1:12" ht="45" customHeight="1">
      <c r="A137" s="1667"/>
      <c r="B137" s="1716"/>
      <c r="C137" s="1718"/>
      <c r="D137" s="1392" t="s">
        <v>793</v>
      </c>
      <c r="E137" s="1433">
        <v>754000</v>
      </c>
      <c r="F137" s="1672"/>
      <c r="G137" s="1394"/>
      <c r="H137" s="1673"/>
      <c r="I137" s="1395">
        <v>45024.14</v>
      </c>
      <c r="J137" s="1720"/>
      <c r="K137" s="1391">
        <f t="shared" si="3"/>
        <v>5.9713713527851459E-2</v>
      </c>
      <c r="L137" s="1396">
        <v>0</v>
      </c>
    </row>
    <row r="138" spans="1:12" ht="45" customHeight="1">
      <c r="A138" s="1667"/>
      <c r="B138" s="1669" t="s">
        <v>413</v>
      </c>
      <c r="C138" s="1671" t="s">
        <v>585</v>
      </c>
      <c r="D138" s="1392" t="s">
        <v>849</v>
      </c>
      <c r="E138" s="1433">
        <v>18760000</v>
      </c>
      <c r="F138" s="1672"/>
      <c r="G138" s="1394"/>
      <c r="H138" s="1673"/>
      <c r="I138" s="1395">
        <v>8613.09</v>
      </c>
      <c r="J138" s="1720"/>
      <c r="K138" s="1391">
        <f t="shared" si="3"/>
        <v>4.5911993603411515E-4</v>
      </c>
      <c r="L138" s="1396">
        <v>0</v>
      </c>
    </row>
    <row r="139" spans="1:12" ht="45" customHeight="1">
      <c r="A139" s="1667"/>
      <c r="B139" s="1669"/>
      <c r="C139" s="1671"/>
      <c r="D139" s="1438" t="s">
        <v>850</v>
      </c>
      <c r="E139" s="1433">
        <v>244000</v>
      </c>
      <c r="F139" s="1672"/>
      <c r="G139" s="1394"/>
      <c r="H139" s="1673"/>
      <c r="I139" s="1395">
        <v>8911</v>
      </c>
      <c r="J139" s="1720"/>
      <c r="K139" s="1391">
        <f t="shared" si="3"/>
        <v>3.6520491803278689E-2</v>
      </c>
      <c r="L139" s="1396">
        <v>0</v>
      </c>
    </row>
    <row r="140" spans="1:12" ht="45" customHeight="1">
      <c r="A140" s="1667"/>
      <c r="B140" s="1669"/>
      <c r="C140" s="1671"/>
      <c r="D140" s="1392" t="s">
        <v>771</v>
      </c>
      <c r="E140" s="1433">
        <v>2095360000</v>
      </c>
      <c r="F140" s="1672"/>
      <c r="G140" s="1394"/>
      <c r="H140" s="1673"/>
      <c r="I140" s="1412">
        <v>364280899.66000009</v>
      </c>
      <c r="J140" s="1720"/>
      <c r="K140" s="1391">
        <f t="shared" si="3"/>
        <v>0.17385122349381493</v>
      </c>
      <c r="L140" s="1396">
        <v>0</v>
      </c>
    </row>
    <row r="141" spans="1:12" ht="45" customHeight="1">
      <c r="A141" s="1667"/>
      <c r="B141" s="1669"/>
      <c r="C141" s="1671"/>
      <c r="D141" s="1392" t="s">
        <v>789</v>
      </c>
      <c r="E141" s="1433">
        <v>551000</v>
      </c>
      <c r="F141" s="1672"/>
      <c r="G141" s="1394"/>
      <c r="H141" s="1673"/>
      <c r="I141" s="1395">
        <v>28943.109999999997</v>
      </c>
      <c r="J141" s="1720"/>
      <c r="K141" s="1391">
        <f t="shared" si="3"/>
        <v>5.2528330308529943E-2</v>
      </c>
      <c r="L141" s="1396">
        <v>0</v>
      </c>
    </row>
    <row r="142" spans="1:12" ht="45" customHeight="1">
      <c r="A142" s="1667"/>
      <c r="B142" s="1669"/>
      <c r="C142" s="1671"/>
      <c r="D142" s="1392" t="s">
        <v>824</v>
      </c>
      <c r="E142" s="1433">
        <v>38000</v>
      </c>
      <c r="F142" s="1672"/>
      <c r="G142" s="1394"/>
      <c r="H142" s="1673"/>
      <c r="I142" s="1416">
        <v>0</v>
      </c>
      <c r="J142" s="1720"/>
      <c r="K142" s="1394">
        <v>0</v>
      </c>
      <c r="L142" s="1396">
        <v>0</v>
      </c>
    </row>
    <row r="143" spans="1:12" ht="45" customHeight="1" thickBot="1">
      <c r="A143" s="1662"/>
      <c r="B143" s="1680"/>
      <c r="C143" s="1738"/>
      <c r="D143" s="1397" t="s">
        <v>826</v>
      </c>
      <c r="E143" s="1435">
        <v>102000</v>
      </c>
      <c r="F143" s="1663"/>
      <c r="G143" s="1399"/>
      <c r="H143" s="1684"/>
      <c r="I143" s="1395">
        <v>10225.790000000001</v>
      </c>
      <c r="J143" s="1735"/>
      <c r="K143" s="1447">
        <f t="shared" si="3"/>
        <v>0.10025284313725491</v>
      </c>
      <c r="L143" s="1401">
        <v>0</v>
      </c>
    </row>
    <row r="144" spans="1:12" ht="45" customHeight="1">
      <c r="A144" s="1704">
        <v>42</v>
      </c>
      <c r="B144" s="1461" t="s">
        <v>377</v>
      </c>
      <c r="C144" s="1462" t="s">
        <v>83</v>
      </c>
      <c r="D144" s="1368" t="s">
        <v>768</v>
      </c>
      <c r="E144" s="1432">
        <v>7009000</v>
      </c>
      <c r="F144" s="1710">
        <f>SUM(E144:E152)</f>
        <v>122543000</v>
      </c>
      <c r="G144" s="1370"/>
      <c r="H144" s="1664"/>
      <c r="I144" s="1463">
        <v>139397.54999999999</v>
      </c>
      <c r="J144" s="1699">
        <f>SUM(I144:I152)</f>
        <v>1775705.84</v>
      </c>
      <c r="K144" s="1402">
        <f t="shared" si="3"/>
        <v>1.9888364959337993E-2</v>
      </c>
      <c r="L144" s="1371">
        <v>0</v>
      </c>
    </row>
    <row r="145" spans="1:12" ht="45" customHeight="1">
      <c r="A145" s="1736"/>
      <c r="B145" s="1669" t="s">
        <v>387</v>
      </c>
      <c r="C145" s="1671" t="s">
        <v>580</v>
      </c>
      <c r="D145" s="1438" t="s">
        <v>850</v>
      </c>
      <c r="E145" s="1433">
        <v>12945000</v>
      </c>
      <c r="F145" s="1659"/>
      <c r="G145" s="1394"/>
      <c r="H145" s="1660"/>
      <c r="I145" s="1416">
        <v>0</v>
      </c>
      <c r="J145" s="1737"/>
      <c r="K145" s="1394">
        <v>0</v>
      </c>
      <c r="L145" s="1396">
        <v>0</v>
      </c>
    </row>
    <row r="146" spans="1:12" ht="45" customHeight="1">
      <c r="A146" s="1736"/>
      <c r="B146" s="1669"/>
      <c r="C146" s="1671"/>
      <c r="D146" s="1392" t="s">
        <v>771</v>
      </c>
      <c r="E146" s="1433">
        <v>42360000</v>
      </c>
      <c r="F146" s="1659"/>
      <c r="G146" s="1394"/>
      <c r="H146" s="1660"/>
      <c r="I146" s="1464">
        <v>1593666.35</v>
      </c>
      <c r="J146" s="1737"/>
      <c r="K146" s="1391">
        <f t="shared" si="3"/>
        <v>3.762196293673277E-2</v>
      </c>
      <c r="L146" s="1396">
        <v>0</v>
      </c>
    </row>
    <row r="147" spans="1:12" ht="45" customHeight="1">
      <c r="A147" s="1736"/>
      <c r="B147" s="1669"/>
      <c r="C147" s="1671"/>
      <c r="D147" s="1392" t="s">
        <v>768</v>
      </c>
      <c r="E147" s="1433">
        <v>23077000</v>
      </c>
      <c r="F147" s="1659"/>
      <c r="G147" s="1394"/>
      <c r="H147" s="1660"/>
      <c r="I147" s="1416">
        <v>0</v>
      </c>
      <c r="J147" s="1737"/>
      <c r="K147" s="1394">
        <v>0</v>
      </c>
      <c r="L147" s="1396">
        <v>0</v>
      </c>
    </row>
    <row r="148" spans="1:12" ht="45" customHeight="1">
      <c r="A148" s="1736"/>
      <c r="B148" s="1669"/>
      <c r="C148" s="1671"/>
      <c r="D148" s="1392" t="s">
        <v>821</v>
      </c>
      <c r="E148" s="1433">
        <v>10209000</v>
      </c>
      <c r="F148" s="1659"/>
      <c r="G148" s="1394"/>
      <c r="H148" s="1660"/>
      <c r="I148" s="1416">
        <v>0</v>
      </c>
      <c r="J148" s="1737"/>
      <c r="K148" s="1394">
        <v>0</v>
      </c>
      <c r="L148" s="1396">
        <v>0</v>
      </c>
    </row>
    <row r="149" spans="1:12" ht="45" customHeight="1">
      <c r="A149" s="1736"/>
      <c r="B149" s="1669"/>
      <c r="C149" s="1671"/>
      <c r="D149" s="1392" t="s">
        <v>784</v>
      </c>
      <c r="E149" s="1433">
        <v>7140000</v>
      </c>
      <c r="F149" s="1659"/>
      <c r="G149" s="1394"/>
      <c r="H149" s="1660"/>
      <c r="I149" s="1416">
        <v>0</v>
      </c>
      <c r="J149" s="1737"/>
      <c r="K149" s="1394">
        <v>0</v>
      </c>
      <c r="L149" s="1396">
        <v>0</v>
      </c>
    </row>
    <row r="150" spans="1:12" ht="45" customHeight="1">
      <c r="A150" s="1736"/>
      <c r="B150" s="1669"/>
      <c r="C150" s="1671"/>
      <c r="D150" s="1392" t="s">
        <v>786</v>
      </c>
      <c r="E150" s="1433">
        <v>16233000</v>
      </c>
      <c r="F150" s="1659"/>
      <c r="G150" s="1394"/>
      <c r="H150" s="1660"/>
      <c r="I150" s="1416">
        <v>0</v>
      </c>
      <c r="J150" s="1737"/>
      <c r="K150" s="1394">
        <v>0</v>
      </c>
      <c r="L150" s="1396">
        <v>0</v>
      </c>
    </row>
    <row r="151" spans="1:12" ht="45" customHeight="1">
      <c r="A151" s="1736"/>
      <c r="B151" s="1680"/>
      <c r="C151" s="1738"/>
      <c r="D151" s="1397" t="s">
        <v>828</v>
      </c>
      <c r="E151" s="1435">
        <v>3570000</v>
      </c>
      <c r="F151" s="1659"/>
      <c r="G151" s="1399"/>
      <c r="H151" s="1660"/>
      <c r="I151" s="1416">
        <v>0</v>
      </c>
      <c r="J151" s="1737"/>
      <c r="K151" s="1394">
        <v>0</v>
      </c>
      <c r="L151" s="1396">
        <v>0</v>
      </c>
    </row>
    <row r="152" spans="1:12" ht="45" customHeight="1" thickBot="1">
      <c r="A152" s="1705"/>
      <c r="B152" s="1404">
        <v>851</v>
      </c>
      <c r="C152" s="1392" t="s">
        <v>404</v>
      </c>
      <c r="D152" s="1392" t="s">
        <v>768</v>
      </c>
      <c r="E152" s="1450"/>
      <c r="F152" s="1711"/>
      <c r="G152" s="1374"/>
      <c r="H152" s="1698"/>
      <c r="I152" s="1465">
        <v>42641.939999999995</v>
      </c>
      <c r="J152" s="1700"/>
      <c r="K152" s="1374">
        <v>0</v>
      </c>
      <c r="L152" s="1396">
        <v>0</v>
      </c>
    </row>
    <row r="153" spans="1:12" ht="45" customHeight="1">
      <c r="A153" s="1701">
        <v>44</v>
      </c>
      <c r="B153" s="1461" t="s">
        <v>350</v>
      </c>
      <c r="C153" s="1462" t="s">
        <v>351</v>
      </c>
      <c r="D153" s="1448" t="s">
        <v>831</v>
      </c>
      <c r="E153" s="1432">
        <v>122309000</v>
      </c>
      <c r="F153" s="1652">
        <f>E153+E154+E155+E156</f>
        <v>187001000</v>
      </c>
      <c r="G153" s="1370"/>
      <c r="H153" s="1654"/>
      <c r="I153" s="1409">
        <v>12025955.98</v>
      </c>
      <c r="J153" s="1719">
        <f>SUM(I153:I156)</f>
        <v>12537332.470000001</v>
      </c>
      <c r="K153" s="1466">
        <f>I153/E153</f>
        <v>9.8324374984669977E-2</v>
      </c>
      <c r="L153" s="1371">
        <v>0</v>
      </c>
    </row>
    <row r="154" spans="1:12" ht="45" customHeight="1">
      <c r="A154" s="1714"/>
      <c r="B154" s="1669" t="s">
        <v>377</v>
      </c>
      <c r="C154" s="1682" t="s">
        <v>83</v>
      </c>
      <c r="D154" s="1438" t="s">
        <v>850</v>
      </c>
      <c r="E154" s="1433">
        <v>259000</v>
      </c>
      <c r="F154" s="1672"/>
      <c r="G154" s="1394"/>
      <c r="H154" s="1673"/>
      <c r="I154" s="1416">
        <v>0</v>
      </c>
      <c r="J154" s="1720"/>
      <c r="K154" s="1394">
        <v>0</v>
      </c>
      <c r="L154" s="1396">
        <v>0</v>
      </c>
    </row>
    <row r="155" spans="1:12" ht="45" customHeight="1">
      <c r="A155" s="1714"/>
      <c r="B155" s="1669"/>
      <c r="C155" s="1682"/>
      <c r="D155" s="1392" t="s">
        <v>767</v>
      </c>
      <c r="E155" s="1433">
        <v>36475000</v>
      </c>
      <c r="F155" s="1672"/>
      <c r="G155" s="1394"/>
      <c r="H155" s="1673"/>
      <c r="I155" s="1395">
        <v>205577.05</v>
      </c>
      <c r="J155" s="1720"/>
      <c r="K155" s="1405">
        <f>I155/E155</f>
        <v>5.6361082933516103E-3</v>
      </c>
      <c r="L155" s="1396">
        <v>0</v>
      </c>
    </row>
    <row r="156" spans="1:12" ht="46.5" customHeight="1" thickBot="1">
      <c r="A156" s="1702"/>
      <c r="B156" s="1467" t="s">
        <v>407</v>
      </c>
      <c r="C156" s="1372" t="s">
        <v>583</v>
      </c>
      <c r="D156" s="1372" t="s">
        <v>767</v>
      </c>
      <c r="E156" s="1450">
        <v>27958000</v>
      </c>
      <c r="F156" s="1653"/>
      <c r="G156" s="1374"/>
      <c r="H156" s="1655"/>
      <c r="I156" s="1375">
        <v>305799.44</v>
      </c>
      <c r="J156" s="1721"/>
      <c r="K156" s="1376">
        <f>I156/E156</f>
        <v>1.0937815294370127E-2</v>
      </c>
      <c r="L156" s="1377">
        <v>0</v>
      </c>
    </row>
    <row r="157" spans="1:12" ht="45" customHeight="1">
      <c r="A157" s="1728" t="s">
        <v>864</v>
      </c>
      <c r="B157" s="1731" t="s">
        <v>377</v>
      </c>
      <c r="C157" s="1732" t="s">
        <v>83</v>
      </c>
      <c r="D157" s="1468" t="s">
        <v>850</v>
      </c>
      <c r="E157" s="1443">
        <v>4650000</v>
      </c>
      <c r="F157" s="1710">
        <f>SUM(E157:E165)</f>
        <v>601389000</v>
      </c>
      <c r="G157" s="1408"/>
      <c r="H157" s="1733"/>
      <c r="I157" s="1444">
        <v>0</v>
      </c>
      <c r="J157" s="1734">
        <f>SUM(I157:I165)</f>
        <v>98435055.5</v>
      </c>
      <c r="K157" s="1408">
        <v>0</v>
      </c>
      <c r="L157" s="1411">
        <v>0</v>
      </c>
    </row>
    <row r="158" spans="1:12" ht="45" customHeight="1">
      <c r="A158" s="1729"/>
      <c r="B158" s="1669"/>
      <c r="C158" s="1682"/>
      <c r="D158" s="1392" t="s">
        <v>768</v>
      </c>
      <c r="E158" s="1433">
        <v>3830000</v>
      </c>
      <c r="F158" s="1659"/>
      <c r="G158" s="1394"/>
      <c r="H158" s="1673"/>
      <c r="I158" s="1395">
        <v>344445.08000000007</v>
      </c>
      <c r="J158" s="1720"/>
      <c r="K158" s="1405">
        <f>I158/E158</f>
        <v>8.9933441253263732E-2</v>
      </c>
      <c r="L158" s="1396">
        <v>0</v>
      </c>
    </row>
    <row r="159" spans="1:12" ht="45" customHeight="1">
      <c r="A159" s="1729"/>
      <c r="B159" s="1669"/>
      <c r="C159" s="1682"/>
      <c r="D159" s="1392" t="s">
        <v>767</v>
      </c>
      <c r="E159" s="1433">
        <v>16527000</v>
      </c>
      <c r="F159" s="1659"/>
      <c r="G159" s="1394"/>
      <c r="H159" s="1673"/>
      <c r="I159" s="1395">
        <v>1415918.0999999999</v>
      </c>
      <c r="J159" s="1720"/>
      <c r="K159" s="1405">
        <f>I159/E159</f>
        <v>8.5673025957524046E-2</v>
      </c>
      <c r="L159" s="1396">
        <v>0</v>
      </c>
    </row>
    <row r="160" spans="1:12" ht="45" customHeight="1">
      <c r="A160" s="1729"/>
      <c r="B160" s="1669" t="s">
        <v>403</v>
      </c>
      <c r="C160" s="1682" t="s">
        <v>404</v>
      </c>
      <c r="D160" s="1392" t="s">
        <v>805</v>
      </c>
      <c r="E160" s="1433">
        <v>559000</v>
      </c>
      <c r="F160" s="1659"/>
      <c r="G160" s="1394"/>
      <c r="H160" s="1673"/>
      <c r="I160" s="1395">
        <v>115201.17000000001</v>
      </c>
      <c r="J160" s="1720"/>
      <c r="K160" s="1405">
        <f>I160/E160</f>
        <v>0.20608438282647587</v>
      </c>
      <c r="L160" s="1396">
        <v>0</v>
      </c>
    </row>
    <row r="161" spans="1:12" ht="45" customHeight="1">
      <c r="A161" s="1729"/>
      <c r="B161" s="1669"/>
      <c r="C161" s="1682"/>
      <c r="D161" s="1392" t="s">
        <v>849</v>
      </c>
      <c r="E161" s="1433">
        <v>200000</v>
      </c>
      <c r="F161" s="1659"/>
      <c r="G161" s="1394"/>
      <c r="H161" s="1673"/>
      <c r="I161" s="1416">
        <v>0</v>
      </c>
      <c r="J161" s="1720"/>
      <c r="K161" s="1394">
        <v>0</v>
      </c>
      <c r="L161" s="1396">
        <v>0</v>
      </c>
    </row>
    <row r="162" spans="1:12" ht="45" customHeight="1">
      <c r="A162" s="1729"/>
      <c r="B162" s="1669"/>
      <c r="C162" s="1682"/>
      <c r="D162" s="1438" t="s">
        <v>850</v>
      </c>
      <c r="E162" s="1433">
        <v>10950000</v>
      </c>
      <c r="F162" s="1659"/>
      <c r="G162" s="1394"/>
      <c r="H162" s="1673"/>
      <c r="I162" s="1416">
        <v>0</v>
      </c>
      <c r="J162" s="1720"/>
      <c r="K162" s="1394">
        <v>0</v>
      </c>
      <c r="L162" s="1396">
        <v>0</v>
      </c>
    </row>
    <row r="163" spans="1:12" ht="45" customHeight="1">
      <c r="A163" s="1729"/>
      <c r="B163" s="1669"/>
      <c r="C163" s="1682"/>
      <c r="D163" s="1392" t="s">
        <v>771</v>
      </c>
      <c r="E163" s="1433">
        <v>247097000</v>
      </c>
      <c r="F163" s="1659"/>
      <c r="G163" s="1394"/>
      <c r="H163" s="1673"/>
      <c r="I163" s="1395">
        <v>74449870.109999999</v>
      </c>
      <c r="J163" s="1720"/>
      <c r="K163" s="1405">
        <f t="shared" ref="K163:K168" si="4">I163/E163</f>
        <v>0.30129815461134696</v>
      </c>
      <c r="L163" s="1396">
        <v>0</v>
      </c>
    </row>
    <row r="164" spans="1:12" ht="45" customHeight="1">
      <c r="A164" s="1729"/>
      <c r="B164" s="1669"/>
      <c r="C164" s="1682"/>
      <c r="D164" s="1392" t="s">
        <v>768</v>
      </c>
      <c r="E164" s="1433">
        <v>101005000</v>
      </c>
      <c r="F164" s="1659"/>
      <c r="G164" s="1394"/>
      <c r="H164" s="1673"/>
      <c r="I164" s="1395">
        <v>3817061.09</v>
      </c>
      <c r="J164" s="1720"/>
      <c r="K164" s="1405">
        <f t="shared" si="4"/>
        <v>3.7790813227067968E-2</v>
      </c>
      <c r="L164" s="1396">
        <v>0</v>
      </c>
    </row>
    <row r="165" spans="1:12" ht="45" customHeight="1" thickBot="1">
      <c r="A165" s="1730"/>
      <c r="B165" s="1680"/>
      <c r="C165" s="1683"/>
      <c r="D165" s="1397" t="s">
        <v>767</v>
      </c>
      <c r="E165" s="1435">
        <v>216571000</v>
      </c>
      <c r="F165" s="1711"/>
      <c r="G165" s="1399"/>
      <c r="H165" s="1684"/>
      <c r="I165" s="1430">
        <v>18292559.949999996</v>
      </c>
      <c r="J165" s="1735"/>
      <c r="K165" s="1431">
        <f t="shared" si="4"/>
        <v>8.4464494092006764E-2</v>
      </c>
      <c r="L165" s="1401">
        <v>0</v>
      </c>
    </row>
    <row r="166" spans="1:12" ht="45" customHeight="1">
      <c r="A166" s="1701">
        <v>47</v>
      </c>
      <c r="B166" s="1461" t="s">
        <v>358</v>
      </c>
      <c r="C166" s="1469" t="s">
        <v>359</v>
      </c>
      <c r="D166" s="1368" t="s">
        <v>771</v>
      </c>
      <c r="E166" s="1432">
        <v>608894000</v>
      </c>
      <c r="F166" s="1652">
        <f>SUM(E166:E168)</f>
        <v>1114905000</v>
      </c>
      <c r="G166" s="1370"/>
      <c r="H166" s="1654"/>
      <c r="I166" s="1388">
        <v>108143277.77</v>
      </c>
      <c r="J166" s="1719">
        <f>SUM(I166:I168)</f>
        <v>194106745.44</v>
      </c>
      <c r="K166" s="1402">
        <f t="shared" si="4"/>
        <v>0.17760608212595294</v>
      </c>
      <c r="L166" s="1371">
        <v>0</v>
      </c>
    </row>
    <row r="167" spans="1:12" ht="45" customHeight="1">
      <c r="A167" s="1714"/>
      <c r="B167" s="1470" t="s">
        <v>377</v>
      </c>
      <c r="C167" s="1471" t="s">
        <v>83</v>
      </c>
      <c r="D167" s="1392" t="s">
        <v>771</v>
      </c>
      <c r="E167" s="1433">
        <v>1658000</v>
      </c>
      <c r="F167" s="1672"/>
      <c r="G167" s="1394"/>
      <c r="H167" s="1673"/>
      <c r="I167" s="1395">
        <v>8479.43</v>
      </c>
      <c r="J167" s="1720"/>
      <c r="K167" s="1391">
        <f t="shared" si="4"/>
        <v>5.1142521109770814E-3</v>
      </c>
      <c r="L167" s="1396">
        <v>0</v>
      </c>
    </row>
    <row r="168" spans="1:12" ht="45" customHeight="1" thickBot="1">
      <c r="A168" s="1702"/>
      <c r="B168" s="1467" t="s">
        <v>413</v>
      </c>
      <c r="C168" s="1472" t="s">
        <v>585</v>
      </c>
      <c r="D168" s="1372" t="s">
        <v>771</v>
      </c>
      <c r="E168" s="1450">
        <v>504353000</v>
      </c>
      <c r="F168" s="1653"/>
      <c r="G168" s="1374"/>
      <c r="H168" s="1655"/>
      <c r="I168" s="1375">
        <v>85954988.239999995</v>
      </c>
      <c r="J168" s="1721"/>
      <c r="K168" s="1376">
        <f t="shared" si="4"/>
        <v>0.17042624558592889</v>
      </c>
      <c r="L168" s="1377">
        <v>0</v>
      </c>
    </row>
    <row r="169" spans="1:12" ht="45" customHeight="1">
      <c r="A169" s="1701">
        <v>49</v>
      </c>
      <c r="B169" s="1668" t="s">
        <v>377</v>
      </c>
      <c r="C169" s="1681" t="s">
        <v>83</v>
      </c>
      <c r="D169" s="1368" t="s">
        <v>768</v>
      </c>
      <c r="E169" s="1432">
        <v>7642000</v>
      </c>
      <c r="F169" s="1652">
        <f>SUM(E169:E170)</f>
        <v>8392000</v>
      </c>
      <c r="G169" s="1370"/>
      <c r="H169" s="1654"/>
      <c r="I169" s="1413">
        <v>0</v>
      </c>
      <c r="J169" s="1665">
        <f>SUM(I169:I170)</f>
        <v>0</v>
      </c>
      <c r="K169" s="1370">
        <v>0</v>
      </c>
      <c r="L169" s="1371">
        <v>0</v>
      </c>
    </row>
    <row r="170" spans="1:12" ht="45" customHeight="1" thickBot="1">
      <c r="A170" s="1702"/>
      <c r="B170" s="1696"/>
      <c r="C170" s="1697"/>
      <c r="D170" s="1372" t="s">
        <v>767</v>
      </c>
      <c r="E170" s="1450">
        <v>750000</v>
      </c>
      <c r="F170" s="1653"/>
      <c r="G170" s="1374"/>
      <c r="H170" s="1655"/>
      <c r="I170" s="1439">
        <v>0</v>
      </c>
      <c r="J170" s="1666"/>
      <c r="K170" s="1374">
        <v>0</v>
      </c>
      <c r="L170" s="1377">
        <v>0</v>
      </c>
    </row>
    <row r="171" spans="1:12" ht="45" customHeight="1">
      <c r="A171" s="1724" t="s">
        <v>164</v>
      </c>
      <c r="B171" s="1668" t="s">
        <v>387</v>
      </c>
      <c r="C171" s="1670" t="s">
        <v>580</v>
      </c>
      <c r="D171" s="1448" t="s">
        <v>850</v>
      </c>
      <c r="E171" s="1432">
        <v>5038000</v>
      </c>
      <c r="F171" s="1652">
        <f>SUM(E171:E173)</f>
        <v>17011000</v>
      </c>
      <c r="G171" s="1370"/>
      <c r="H171" s="1654"/>
      <c r="I171" s="1413">
        <v>0</v>
      </c>
      <c r="J171" s="1656">
        <f>I171+I173+I172</f>
        <v>276520.13</v>
      </c>
      <c r="K171" s="1370">
        <v>0</v>
      </c>
      <c r="L171" s="1371">
        <v>0</v>
      </c>
    </row>
    <row r="172" spans="1:12" ht="45" customHeight="1">
      <c r="A172" s="1725"/>
      <c r="B172" s="1669"/>
      <c r="C172" s="1671"/>
      <c r="D172" s="1392" t="s">
        <v>771</v>
      </c>
      <c r="E172" s="1433">
        <v>10331000</v>
      </c>
      <c r="F172" s="1672"/>
      <c r="G172" s="1394"/>
      <c r="H172" s="1673"/>
      <c r="I172" s="1395">
        <v>34756.699999999997</v>
      </c>
      <c r="J172" s="1657"/>
      <c r="K172" s="1391">
        <f t="shared" ref="K172:K186" si="5">I172/E172</f>
        <v>3.3643112960991188E-3</v>
      </c>
      <c r="L172" s="1396">
        <v>0</v>
      </c>
    </row>
    <row r="173" spans="1:12" ht="45" customHeight="1" thickBot="1">
      <c r="A173" s="1726"/>
      <c r="B173" s="1696"/>
      <c r="C173" s="1727"/>
      <c r="D173" s="1372" t="s">
        <v>767</v>
      </c>
      <c r="E173" s="1450">
        <v>1642000</v>
      </c>
      <c r="F173" s="1653"/>
      <c r="G173" s="1374"/>
      <c r="H173" s="1655"/>
      <c r="I173" s="1395">
        <v>241763.43</v>
      </c>
      <c r="J173" s="1703"/>
      <c r="K173" s="1376">
        <f t="shared" si="5"/>
        <v>0.14723716808769793</v>
      </c>
      <c r="L173" s="1377">
        <v>0</v>
      </c>
    </row>
    <row r="174" spans="1:12" ht="45" customHeight="1">
      <c r="A174" s="1701">
        <v>58</v>
      </c>
      <c r="B174" s="1715">
        <v>720</v>
      </c>
      <c r="C174" s="1717" t="s">
        <v>375</v>
      </c>
      <c r="D174" s="1368" t="s">
        <v>768</v>
      </c>
      <c r="E174" s="1432">
        <v>1992000</v>
      </c>
      <c r="F174" s="1652">
        <f>SUM(E174:E178)</f>
        <v>19451000</v>
      </c>
      <c r="G174" s="1370"/>
      <c r="H174" s="1654"/>
      <c r="I174" s="1388">
        <v>422070.91</v>
      </c>
      <c r="J174" s="1719">
        <f>SUM(I174:I178)</f>
        <v>2802778.21</v>
      </c>
      <c r="K174" s="1389">
        <f t="shared" si="5"/>
        <v>0.21188298694779115</v>
      </c>
      <c r="L174" s="1371">
        <v>0</v>
      </c>
    </row>
    <row r="175" spans="1:12" ht="45" customHeight="1">
      <c r="A175" s="1714"/>
      <c r="B175" s="1716"/>
      <c r="C175" s="1718"/>
      <c r="D175" s="1392" t="s">
        <v>767</v>
      </c>
      <c r="E175" s="1433">
        <v>641000</v>
      </c>
      <c r="F175" s="1672"/>
      <c r="G175" s="1394"/>
      <c r="H175" s="1673"/>
      <c r="I175" s="1395">
        <v>83953.14</v>
      </c>
      <c r="J175" s="1720"/>
      <c r="K175" s="1431">
        <f t="shared" si="5"/>
        <v>0.13097213728549142</v>
      </c>
      <c r="L175" s="1396">
        <v>0</v>
      </c>
    </row>
    <row r="176" spans="1:12" ht="45" customHeight="1">
      <c r="A176" s="1714"/>
      <c r="B176" s="1716">
        <v>750</v>
      </c>
      <c r="C176" s="1718" t="s">
        <v>83</v>
      </c>
      <c r="D176" s="1392" t="s">
        <v>771</v>
      </c>
      <c r="E176" s="1433">
        <v>3282000</v>
      </c>
      <c r="F176" s="1672"/>
      <c r="G176" s="1394"/>
      <c r="H176" s="1673"/>
      <c r="I176" s="1395">
        <v>1450373.24</v>
      </c>
      <c r="J176" s="1720"/>
      <c r="K176" s="1391">
        <f t="shared" si="5"/>
        <v>0.44191750152346132</v>
      </c>
      <c r="L176" s="1396">
        <v>0</v>
      </c>
    </row>
    <row r="177" spans="1:12" ht="45" customHeight="1">
      <c r="A177" s="1714"/>
      <c r="B177" s="1716"/>
      <c r="C177" s="1718"/>
      <c r="D177" s="1392" t="s">
        <v>768</v>
      </c>
      <c r="E177" s="1433">
        <v>7734000</v>
      </c>
      <c r="F177" s="1672"/>
      <c r="G177" s="1394"/>
      <c r="H177" s="1673"/>
      <c r="I177" s="1430">
        <v>349876.33999999997</v>
      </c>
      <c r="J177" s="1720"/>
      <c r="K177" s="1431">
        <f t="shared" si="5"/>
        <v>4.5238730281872246E-2</v>
      </c>
      <c r="L177" s="1396">
        <v>0</v>
      </c>
    </row>
    <row r="178" spans="1:12" ht="45" customHeight="1" thickBot="1">
      <c r="A178" s="1702"/>
      <c r="B178" s="1722"/>
      <c r="C178" s="1723"/>
      <c r="D178" s="1372" t="s">
        <v>767</v>
      </c>
      <c r="E178" s="1450">
        <v>5802000</v>
      </c>
      <c r="F178" s="1653"/>
      <c r="G178" s="1374"/>
      <c r="H178" s="1655"/>
      <c r="I178" s="1375">
        <v>496504.57999999996</v>
      </c>
      <c r="J178" s="1721"/>
      <c r="K178" s="1376">
        <f t="shared" si="5"/>
        <v>8.5574729403653904E-2</v>
      </c>
      <c r="L178" s="1377">
        <v>0</v>
      </c>
    </row>
    <row r="179" spans="1:12" ht="45" customHeight="1" thickBot="1">
      <c r="A179" s="1357">
        <v>61</v>
      </c>
      <c r="B179" s="1453">
        <v>750</v>
      </c>
      <c r="C179" s="1359" t="s">
        <v>83</v>
      </c>
      <c r="D179" s="1473" t="s">
        <v>768</v>
      </c>
      <c r="E179" s="1361">
        <v>1070000</v>
      </c>
      <c r="F179" s="1361">
        <f>E179</f>
        <v>1070000</v>
      </c>
      <c r="G179" s="1366"/>
      <c r="H179" s="1366"/>
      <c r="I179" s="1474">
        <v>2235838.31</v>
      </c>
      <c r="J179" s="1456">
        <f>I179</f>
        <v>2235838.31</v>
      </c>
      <c r="K179" s="1385">
        <f t="shared" si="5"/>
        <v>2.0895685140186915</v>
      </c>
      <c r="L179" s="1367">
        <v>0</v>
      </c>
    </row>
    <row r="180" spans="1:12" ht="45" customHeight="1">
      <c r="A180" s="1701">
        <v>62</v>
      </c>
      <c r="B180" s="1459" t="s">
        <v>354</v>
      </c>
      <c r="C180" s="1448" t="s">
        <v>355</v>
      </c>
      <c r="D180" s="1368" t="s">
        <v>830</v>
      </c>
      <c r="E180" s="1432">
        <v>220647000</v>
      </c>
      <c r="F180" s="1652">
        <f>E180+E181</f>
        <v>222275000</v>
      </c>
      <c r="G180" s="1370"/>
      <c r="H180" s="1654"/>
      <c r="I180" s="1409">
        <v>18071088.420000002</v>
      </c>
      <c r="J180" s="1656">
        <f>SUM(I180:I181)</f>
        <v>18277263.120000001</v>
      </c>
      <c r="K180" s="1466">
        <f t="shared" si="5"/>
        <v>8.1900449224326641E-2</v>
      </c>
      <c r="L180" s="1371">
        <v>0</v>
      </c>
    </row>
    <row r="181" spans="1:12" ht="45" customHeight="1" thickBot="1">
      <c r="A181" s="1702"/>
      <c r="B181" s="1475">
        <v>750</v>
      </c>
      <c r="C181" s="1452" t="s">
        <v>83</v>
      </c>
      <c r="D181" s="1372" t="s">
        <v>830</v>
      </c>
      <c r="E181" s="1450">
        <v>1628000</v>
      </c>
      <c r="F181" s="1653"/>
      <c r="G181" s="1374"/>
      <c r="H181" s="1655"/>
      <c r="I181" s="1465">
        <v>206174.7</v>
      </c>
      <c r="J181" s="1703"/>
      <c r="K181" s="1376">
        <f t="shared" si="5"/>
        <v>0.12664293611793612</v>
      </c>
      <c r="L181" s="1377">
        <v>0</v>
      </c>
    </row>
    <row r="182" spans="1:12" ht="45" customHeight="1">
      <c r="A182" s="1704">
        <v>64</v>
      </c>
      <c r="B182" s="1706">
        <v>750</v>
      </c>
      <c r="C182" s="1708" t="s">
        <v>83</v>
      </c>
      <c r="D182" s="1368" t="s">
        <v>768</v>
      </c>
      <c r="E182" s="1432">
        <v>4001000</v>
      </c>
      <c r="F182" s="1710">
        <f>SUM(E182:E183)</f>
        <v>4001000</v>
      </c>
      <c r="G182" s="1370"/>
      <c r="H182" s="1712">
        <f>SUM(G182:G183)</f>
        <v>0</v>
      </c>
      <c r="I182" s="1463">
        <v>560286.87</v>
      </c>
      <c r="J182" s="1710">
        <f>SUM(I182:I183)</f>
        <v>1670068.37</v>
      </c>
      <c r="K182" s="1402">
        <f t="shared" si="5"/>
        <v>0.14003670832291926</v>
      </c>
      <c r="L182" s="1371">
        <v>0</v>
      </c>
    </row>
    <row r="183" spans="1:12" ht="45" customHeight="1" thickBot="1">
      <c r="A183" s="1705"/>
      <c r="B183" s="1707"/>
      <c r="C183" s="1709"/>
      <c r="D183" s="1392" t="s">
        <v>826</v>
      </c>
      <c r="E183" s="1476"/>
      <c r="F183" s="1711"/>
      <c r="G183" s="1477"/>
      <c r="H183" s="1713"/>
      <c r="I183" s="1478">
        <v>1109781.5</v>
      </c>
      <c r="J183" s="1711"/>
      <c r="K183" s="1479">
        <v>0</v>
      </c>
      <c r="L183" s="1480">
        <v>0</v>
      </c>
    </row>
    <row r="184" spans="1:12" ht="45" customHeight="1" thickBot="1">
      <c r="A184" s="1481">
        <v>69</v>
      </c>
      <c r="B184" s="1482" t="s">
        <v>367</v>
      </c>
      <c r="C184" s="1483" t="s">
        <v>368</v>
      </c>
      <c r="D184" s="1484" t="s">
        <v>771</v>
      </c>
      <c r="E184" s="1382">
        <v>860000</v>
      </c>
      <c r="F184" s="1382">
        <f>E184</f>
        <v>860000</v>
      </c>
      <c r="G184" s="1383"/>
      <c r="H184" s="1383"/>
      <c r="I184" s="1384">
        <v>93093.26</v>
      </c>
      <c r="J184" s="1485">
        <f>I184</f>
        <v>93093.26</v>
      </c>
      <c r="K184" s="1385">
        <f t="shared" si="5"/>
        <v>0.10824797674418604</v>
      </c>
      <c r="L184" s="1386">
        <v>0</v>
      </c>
    </row>
    <row r="185" spans="1:12" ht="45" customHeight="1">
      <c r="A185" s="1677">
        <v>71</v>
      </c>
      <c r="B185" s="1668" t="s">
        <v>377</v>
      </c>
      <c r="C185" s="1681" t="s">
        <v>83</v>
      </c>
      <c r="D185" s="1368" t="s">
        <v>771</v>
      </c>
      <c r="E185" s="1432">
        <v>6395000</v>
      </c>
      <c r="F185" s="1652">
        <f>E186+E185</f>
        <v>6568000</v>
      </c>
      <c r="G185" s="1370"/>
      <c r="H185" s="1664"/>
      <c r="I185" s="1388">
        <v>2101998.19</v>
      </c>
      <c r="J185" s="1699">
        <f>SUM(I185:I186)</f>
        <v>2109740.4</v>
      </c>
      <c r="K185" s="1389">
        <f t="shared" si="5"/>
        <v>0.32869400938232995</v>
      </c>
      <c r="L185" s="1371">
        <v>0</v>
      </c>
    </row>
    <row r="186" spans="1:12" ht="45" customHeight="1" thickBot="1">
      <c r="A186" s="1695"/>
      <c r="B186" s="1696"/>
      <c r="C186" s="1697"/>
      <c r="D186" s="1372" t="s">
        <v>767</v>
      </c>
      <c r="E186" s="1450">
        <v>173000</v>
      </c>
      <c r="F186" s="1653"/>
      <c r="G186" s="1374"/>
      <c r="H186" s="1698"/>
      <c r="I186" s="1427">
        <v>7742.21</v>
      </c>
      <c r="J186" s="1700"/>
      <c r="K186" s="1451">
        <f t="shared" si="5"/>
        <v>4.4752658959537575E-2</v>
      </c>
      <c r="L186" s="1377">
        <v>0</v>
      </c>
    </row>
    <row r="187" spans="1:12" ht="45" customHeight="1" thickBot="1">
      <c r="A187" s="1486">
        <v>76</v>
      </c>
      <c r="B187" s="1482" t="s">
        <v>367</v>
      </c>
      <c r="C187" s="1483" t="s">
        <v>368</v>
      </c>
      <c r="D187" s="1484" t="s">
        <v>768</v>
      </c>
      <c r="E187" s="1382">
        <v>646000</v>
      </c>
      <c r="F187" s="1382">
        <f>E187</f>
        <v>646000</v>
      </c>
      <c r="G187" s="1383"/>
      <c r="H187" s="1383"/>
      <c r="I187" s="1365">
        <v>0</v>
      </c>
      <c r="J187" s="1365">
        <f>I187</f>
        <v>0</v>
      </c>
      <c r="K187" s="1477">
        <v>0</v>
      </c>
      <c r="L187" s="1377">
        <v>0</v>
      </c>
    </row>
    <row r="188" spans="1:12" ht="45" customHeight="1">
      <c r="A188" s="1685">
        <v>83</v>
      </c>
      <c r="B188" s="1687">
        <v>758</v>
      </c>
      <c r="C188" s="1689" t="s">
        <v>401</v>
      </c>
      <c r="D188" s="1487" t="s">
        <v>853</v>
      </c>
      <c r="E188" s="1488">
        <v>33942705000</v>
      </c>
      <c r="F188" s="1691">
        <f>SUM(E188:E189)</f>
        <v>33973190000</v>
      </c>
      <c r="G188" s="1489"/>
      <c r="H188" s="1693"/>
      <c r="I188" s="1413">
        <v>0</v>
      </c>
      <c r="J188" s="1665">
        <f>SUM(I188:I189)</f>
        <v>0</v>
      </c>
      <c r="K188" s="1489">
        <v>0</v>
      </c>
      <c r="L188" s="1490">
        <v>0</v>
      </c>
    </row>
    <row r="189" spans="1:12" ht="45" customHeight="1" thickBot="1">
      <c r="A189" s="1686"/>
      <c r="B189" s="1688"/>
      <c r="C189" s="1690"/>
      <c r="D189" s="1491" t="s">
        <v>854</v>
      </c>
      <c r="E189" s="1492">
        <v>30485000</v>
      </c>
      <c r="F189" s="1692"/>
      <c r="G189" s="1479"/>
      <c r="H189" s="1694"/>
      <c r="I189" s="1436">
        <v>0</v>
      </c>
      <c r="J189" s="1666"/>
      <c r="K189" s="1479">
        <v>0</v>
      </c>
      <c r="L189" s="1480">
        <v>0</v>
      </c>
    </row>
    <row r="190" spans="1:12" ht="45" customHeight="1">
      <c r="A190" s="1677">
        <v>88</v>
      </c>
      <c r="B190" s="1668" t="s">
        <v>390</v>
      </c>
      <c r="C190" s="1681" t="s">
        <v>391</v>
      </c>
      <c r="D190" s="1368" t="s">
        <v>771</v>
      </c>
      <c r="E190" s="1432">
        <v>433000</v>
      </c>
      <c r="F190" s="1652">
        <f>SUM(E190:E192)</f>
        <v>3552000</v>
      </c>
      <c r="G190" s="1370"/>
      <c r="H190" s="1654"/>
      <c r="I190" s="1388">
        <v>13150.2</v>
      </c>
      <c r="J190" s="1656">
        <f>SUM(I190:I192)</f>
        <v>372543.61</v>
      </c>
      <c r="K190" s="1402">
        <f>I190/E190</f>
        <v>3.036997690531178E-2</v>
      </c>
      <c r="L190" s="1371">
        <v>0</v>
      </c>
    </row>
    <row r="191" spans="1:12" ht="45" customHeight="1">
      <c r="A191" s="1678"/>
      <c r="B191" s="1669"/>
      <c r="C191" s="1682"/>
      <c r="D191" s="1392" t="s">
        <v>768</v>
      </c>
      <c r="E191" s="1433">
        <v>2096000</v>
      </c>
      <c r="F191" s="1672"/>
      <c r="G191" s="1394"/>
      <c r="H191" s="1673"/>
      <c r="I191" s="1395">
        <v>132144.47</v>
      </c>
      <c r="J191" s="1657"/>
      <c r="K191" s="1405">
        <f>I191/E191</f>
        <v>6.3046025763358784E-2</v>
      </c>
      <c r="L191" s="1396">
        <v>0</v>
      </c>
    </row>
    <row r="192" spans="1:12" ht="45" customHeight="1" thickBot="1">
      <c r="A192" s="1679"/>
      <c r="B192" s="1680"/>
      <c r="C192" s="1683"/>
      <c r="D192" s="1397" t="s">
        <v>767</v>
      </c>
      <c r="E192" s="1435">
        <v>1023000</v>
      </c>
      <c r="F192" s="1663"/>
      <c r="G192" s="1399"/>
      <c r="H192" s="1684"/>
      <c r="I192" s="1430">
        <v>227248.94</v>
      </c>
      <c r="J192" s="1661"/>
      <c r="K192" s="1431">
        <f>I192/E192</f>
        <v>0.22213972629521017</v>
      </c>
      <c r="L192" s="1401">
        <v>0</v>
      </c>
    </row>
    <row r="193" spans="1:12" ht="45" customHeight="1">
      <c r="A193" s="1650" t="s">
        <v>855</v>
      </c>
      <c r="B193" s="1668" t="s">
        <v>387</v>
      </c>
      <c r="C193" s="1670" t="s">
        <v>580</v>
      </c>
      <c r="D193" s="1368" t="s">
        <v>771</v>
      </c>
      <c r="E193" s="1432">
        <v>9884000</v>
      </c>
      <c r="F193" s="1652">
        <f>E193+E194+E195</f>
        <v>13225000</v>
      </c>
      <c r="G193" s="1370"/>
      <c r="H193" s="1654"/>
      <c r="I193" s="1413">
        <v>0</v>
      </c>
      <c r="J193" s="1674">
        <v>0</v>
      </c>
      <c r="K193" s="1370">
        <v>0</v>
      </c>
      <c r="L193" s="1371">
        <v>0</v>
      </c>
    </row>
    <row r="194" spans="1:12" ht="45" customHeight="1">
      <c r="A194" s="1667"/>
      <c r="B194" s="1669"/>
      <c r="C194" s="1671"/>
      <c r="D194" s="1392" t="s">
        <v>821</v>
      </c>
      <c r="E194" s="1433">
        <v>2550000</v>
      </c>
      <c r="F194" s="1672"/>
      <c r="G194" s="1394"/>
      <c r="H194" s="1673"/>
      <c r="I194" s="1416">
        <v>0</v>
      </c>
      <c r="J194" s="1675"/>
      <c r="K194" s="1394">
        <v>0</v>
      </c>
      <c r="L194" s="1396">
        <v>0</v>
      </c>
    </row>
    <row r="195" spans="1:12" ht="45" customHeight="1" thickBot="1">
      <c r="A195" s="1651"/>
      <c r="B195" s="1467" t="s">
        <v>403</v>
      </c>
      <c r="C195" s="1493" t="s">
        <v>404</v>
      </c>
      <c r="D195" s="1372" t="s">
        <v>771</v>
      </c>
      <c r="E195" s="1450">
        <v>791000</v>
      </c>
      <c r="F195" s="1653"/>
      <c r="G195" s="1374"/>
      <c r="H195" s="1655"/>
      <c r="I195" s="1439">
        <v>0</v>
      </c>
      <c r="J195" s="1676"/>
      <c r="K195" s="1374">
        <v>0</v>
      </c>
      <c r="L195" s="1377">
        <v>0</v>
      </c>
    </row>
    <row r="196" spans="1:12" ht="45" customHeight="1" thickBot="1">
      <c r="A196" s="1378" t="s">
        <v>856</v>
      </c>
      <c r="B196" s="1482" t="s">
        <v>387</v>
      </c>
      <c r="C196" s="1494" t="s">
        <v>580</v>
      </c>
      <c r="D196" s="1484" t="s">
        <v>771</v>
      </c>
      <c r="E196" s="1382">
        <v>89000</v>
      </c>
      <c r="F196" s="1382">
        <f>E196</f>
        <v>89000</v>
      </c>
      <c r="G196" s="1383"/>
      <c r="H196" s="1383"/>
      <c r="I196" s="1365">
        <v>0</v>
      </c>
      <c r="J196" s="1365">
        <f>I196</f>
        <v>0</v>
      </c>
      <c r="K196" s="1383">
        <v>0</v>
      </c>
      <c r="L196" s="1386">
        <v>0</v>
      </c>
    </row>
    <row r="197" spans="1:12" ht="45" customHeight="1" thickBot="1">
      <c r="A197" s="1357" t="s">
        <v>857</v>
      </c>
      <c r="B197" s="1358" t="s">
        <v>354</v>
      </c>
      <c r="C197" s="1359" t="s">
        <v>355</v>
      </c>
      <c r="D197" s="1360" t="s">
        <v>830</v>
      </c>
      <c r="E197" s="1361">
        <v>236000</v>
      </c>
      <c r="F197" s="1361">
        <f>E197</f>
        <v>236000</v>
      </c>
      <c r="G197" s="1366"/>
      <c r="H197" s="1366"/>
      <c r="I197" s="1364">
        <v>0</v>
      </c>
      <c r="J197" s="1365">
        <f>I197</f>
        <v>0</v>
      </c>
      <c r="K197" s="1366">
        <v>0</v>
      </c>
      <c r="L197" s="1367">
        <v>0</v>
      </c>
    </row>
    <row r="198" spans="1:12" ht="45" customHeight="1">
      <c r="A198" s="1650" t="s">
        <v>858</v>
      </c>
      <c r="B198" s="1461" t="s">
        <v>354</v>
      </c>
      <c r="C198" s="1462" t="s">
        <v>355</v>
      </c>
      <c r="D198" s="1368" t="s">
        <v>830</v>
      </c>
      <c r="E198" s="1432">
        <v>99000</v>
      </c>
      <c r="F198" s="1652">
        <f>E198+E200</f>
        <v>673000</v>
      </c>
      <c r="G198" s="1370"/>
      <c r="H198" s="1654"/>
      <c r="I198" s="1413">
        <v>0</v>
      </c>
      <c r="J198" s="1656">
        <f>SUM(I198:I200)</f>
        <v>430741.86</v>
      </c>
      <c r="K198" s="1370">
        <v>0</v>
      </c>
      <c r="L198" s="1371">
        <v>0</v>
      </c>
    </row>
    <row r="199" spans="1:12" ht="45" customHeight="1">
      <c r="A199" s="1658"/>
      <c r="B199" s="1495" t="s">
        <v>377</v>
      </c>
      <c r="C199" s="1496" t="s">
        <v>83</v>
      </c>
      <c r="D199" s="1392" t="s">
        <v>771</v>
      </c>
      <c r="E199" s="1425"/>
      <c r="F199" s="1659"/>
      <c r="G199" s="1426"/>
      <c r="H199" s="1660"/>
      <c r="I199" s="1395">
        <v>430741.86</v>
      </c>
      <c r="J199" s="1657"/>
      <c r="K199" s="1408">
        <v>0</v>
      </c>
      <c r="L199" s="1411">
        <v>0</v>
      </c>
    </row>
    <row r="200" spans="1:12" ht="45" customHeight="1" thickBot="1">
      <c r="A200" s="1651"/>
      <c r="B200" s="1467" t="s">
        <v>387</v>
      </c>
      <c r="C200" s="1472" t="s">
        <v>580</v>
      </c>
      <c r="D200" s="1497" t="s">
        <v>771</v>
      </c>
      <c r="E200" s="1450">
        <v>574000</v>
      </c>
      <c r="F200" s="1653"/>
      <c r="G200" s="1374"/>
      <c r="H200" s="1655"/>
      <c r="I200" s="1498">
        <v>0</v>
      </c>
      <c r="J200" s="1661"/>
      <c r="K200" s="1374">
        <v>0</v>
      </c>
      <c r="L200" s="1377">
        <v>0</v>
      </c>
    </row>
    <row r="201" spans="1:12" ht="45" customHeight="1">
      <c r="A201" s="1650" t="s">
        <v>859</v>
      </c>
      <c r="B201" s="1461" t="s">
        <v>354</v>
      </c>
      <c r="C201" s="1462" t="s">
        <v>355</v>
      </c>
      <c r="D201" s="1368" t="s">
        <v>830</v>
      </c>
      <c r="E201" s="1432">
        <v>86000</v>
      </c>
      <c r="F201" s="1652">
        <f>E202+E201</f>
        <v>3086000</v>
      </c>
      <c r="G201" s="1370"/>
      <c r="H201" s="1664"/>
      <c r="I201" s="1413">
        <v>0</v>
      </c>
      <c r="J201" s="1665">
        <f>SUM(I201:I202)</f>
        <v>0</v>
      </c>
      <c r="K201" s="1394">
        <v>0</v>
      </c>
      <c r="L201" s="1396">
        <v>0</v>
      </c>
    </row>
    <row r="202" spans="1:12" ht="45" customHeight="1" thickBot="1">
      <c r="A202" s="1662"/>
      <c r="B202" s="1499" t="s">
        <v>387</v>
      </c>
      <c r="C202" s="1500" t="s">
        <v>580</v>
      </c>
      <c r="D202" s="1397" t="s">
        <v>791</v>
      </c>
      <c r="E202" s="1435">
        <v>3000000</v>
      </c>
      <c r="F202" s="1663"/>
      <c r="G202" s="1399"/>
      <c r="H202" s="1660"/>
      <c r="I202" s="1436">
        <v>0</v>
      </c>
      <c r="J202" s="1666"/>
      <c r="K202" s="1399">
        <v>0</v>
      </c>
      <c r="L202" s="1401">
        <v>0</v>
      </c>
    </row>
    <row r="203" spans="1:12" ht="45" customHeight="1">
      <c r="A203" s="1650" t="s">
        <v>860</v>
      </c>
      <c r="B203" s="1461" t="s">
        <v>354</v>
      </c>
      <c r="C203" s="1462" t="s">
        <v>355</v>
      </c>
      <c r="D203" s="1368" t="s">
        <v>830</v>
      </c>
      <c r="E203" s="1432">
        <v>77000</v>
      </c>
      <c r="F203" s="1652">
        <f>E204+E203</f>
        <v>257000</v>
      </c>
      <c r="G203" s="1370"/>
      <c r="H203" s="1654"/>
      <c r="I203" s="1413">
        <v>0</v>
      </c>
      <c r="J203" s="1656">
        <f>SUM(I203:I204)</f>
        <v>36429.86</v>
      </c>
      <c r="K203" s="1370">
        <v>0</v>
      </c>
      <c r="L203" s="1371">
        <v>0</v>
      </c>
    </row>
    <row r="204" spans="1:12" ht="45" customHeight="1" thickBot="1">
      <c r="A204" s="1651"/>
      <c r="B204" s="1467" t="s">
        <v>377</v>
      </c>
      <c r="C204" s="1493" t="s">
        <v>83</v>
      </c>
      <c r="D204" s="1372" t="s">
        <v>768</v>
      </c>
      <c r="E204" s="1450">
        <v>180000</v>
      </c>
      <c r="F204" s="1653"/>
      <c r="G204" s="1374"/>
      <c r="H204" s="1655"/>
      <c r="I204" s="1375">
        <v>36429.86</v>
      </c>
      <c r="J204" s="1657"/>
      <c r="K204" s="1451">
        <f>I204/E204</f>
        <v>0.2023881111111111</v>
      </c>
      <c r="L204" s="1377">
        <v>0</v>
      </c>
    </row>
    <row r="205" spans="1:12" ht="45" customHeight="1" thickBot="1">
      <c r="A205" s="1501" t="s">
        <v>861</v>
      </c>
      <c r="B205" s="1502" t="s">
        <v>354</v>
      </c>
      <c r="C205" s="1503" t="s">
        <v>355</v>
      </c>
      <c r="D205" s="1497" t="s">
        <v>830</v>
      </c>
      <c r="E205" s="1476">
        <v>135000</v>
      </c>
      <c r="F205" s="1476">
        <f>E205</f>
        <v>135000</v>
      </c>
      <c r="G205" s="1477"/>
      <c r="H205" s="1477"/>
      <c r="I205" s="1498">
        <v>0</v>
      </c>
      <c r="J205" s="1365">
        <f>I205</f>
        <v>0</v>
      </c>
      <c r="K205" s="1477">
        <v>0</v>
      </c>
      <c r="L205" s="1504">
        <v>0</v>
      </c>
    </row>
    <row r="206" spans="1:12" ht="45" customHeight="1" thickBot="1">
      <c r="A206" s="1505"/>
      <c r="B206" s="1506"/>
      <c r="C206" s="1507"/>
      <c r="D206" s="1508" t="s">
        <v>862</v>
      </c>
      <c r="E206" s="1509">
        <f t="shared" ref="E206:J206" si="6">SUM(E7:E205)</f>
        <v>88402533000</v>
      </c>
      <c r="F206" s="1509">
        <f t="shared" si="6"/>
        <v>88402533000</v>
      </c>
      <c r="G206" s="1510">
        <f t="shared" si="6"/>
        <v>0</v>
      </c>
      <c r="H206" s="1510">
        <f t="shared" si="6"/>
        <v>0</v>
      </c>
      <c r="I206" s="1510">
        <f t="shared" si="6"/>
        <v>8043528965.579998</v>
      </c>
      <c r="J206" s="1511">
        <f t="shared" si="6"/>
        <v>8043528965.5799999</v>
      </c>
      <c r="K206" s="1385">
        <f>I206/E206</f>
        <v>9.0987539526497477E-2</v>
      </c>
      <c r="L206" s="1386">
        <v>0</v>
      </c>
    </row>
    <row r="207" spans="1:12" ht="45" customHeight="1">
      <c r="A207" s="1337"/>
      <c r="B207" s="1337"/>
      <c r="C207" s="1328"/>
      <c r="D207" s="1512"/>
      <c r="E207" s="1513"/>
      <c r="F207" s="1513"/>
      <c r="G207" s="1514"/>
      <c r="H207" s="1514"/>
      <c r="I207" s="1515">
        <f>I206-J206</f>
        <v>0</v>
      </c>
      <c r="J207" s="1515"/>
      <c r="K207" s="1516"/>
      <c r="L207" s="1514"/>
    </row>
    <row r="208" spans="1:12" ht="27" customHeight="1">
      <c r="A208" s="1337"/>
      <c r="B208" s="1517"/>
      <c r="C208" s="1517"/>
      <c r="D208" s="1518"/>
      <c r="E208" s="1518"/>
      <c r="F208" s="1518"/>
      <c r="G208" s="1518"/>
      <c r="H208" s="1518"/>
      <c r="I208" s="1518"/>
      <c r="J208" s="1518"/>
      <c r="K208" s="1518"/>
      <c r="L208" s="1518"/>
    </row>
    <row r="209" spans="1:11" ht="27.6" customHeight="1">
      <c r="A209" s="1519"/>
      <c r="B209" s="1517"/>
      <c r="C209" s="1520"/>
      <c r="D209" s="1521"/>
      <c r="E209" s="1522"/>
      <c r="F209" s="1523"/>
    </row>
    <row r="210" spans="1:11" ht="28.9" customHeight="1">
      <c r="A210" s="1519"/>
      <c r="B210" s="1517"/>
      <c r="C210" s="1517"/>
      <c r="D210" s="1526"/>
      <c r="E210" s="1522"/>
      <c r="J210" s="1528"/>
    </row>
    <row r="211" spans="1:11" ht="37.5" customHeight="1">
      <c r="A211" s="1519"/>
      <c r="B211" s="1526"/>
      <c r="C211" s="1526"/>
      <c r="D211" s="1526"/>
      <c r="E211" s="1522"/>
    </row>
    <row r="212" spans="1:11" ht="37.5" customHeight="1">
      <c r="A212" s="1519"/>
      <c r="B212" s="1526"/>
      <c r="C212" s="1526"/>
      <c r="D212" s="1526"/>
      <c r="E212" s="1522"/>
    </row>
    <row r="213" spans="1:11" ht="37.5" customHeight="1">
      <c r="A213" s="1519"/>
      <c r="B213" s="1526"/>
      <c r="C213" s="1526"/>
      <c r="D213" s="1526"/>
      <c r="E213" s="1522"/>
    </row>
    <row r="214" spans="1:11" ht="37.5" customHeight="1">
      <c r="A214" s="1519"/>
      <c r="B214" s="1526"/>
      <c r="C214" s="1526"/>
      <c r="D214" s="1526"/>
      <c r="E214" s="1522"/>
    </row>
    <row r="215" spans="1:11" ht="37.5" customHeight="1">
      <c r="A215" s="1519"/>
      <c r="B215" s="1526"/>
      <c r="C215" s="1526"/>
      <c r="D215" s="1526"/>
      <c r="E215" s="1522"/>
    </row>
    <row r="216" spans="1:11" ht="37.5" customHeight="1">
      <c r="A216" s="1519"/>
      <c r="B216" s="1526"/>
      <c r="C216" s="1526"/>
      <c r="D216" s="1526"/>
      <c r="E216" s="1522"/>
    </row>
    <row r="217" spans="1:11" ht="37.5" customHeight="1">
      <c r="A217" s="1519"/>
      <c r="B217" s="1526"/>
      <c r="C217" s="1526"/>
      <c r="D217" s="1526"/>
      <c r="E217" s="1522"/>
    </row>
    <row r="218" spans="1:11" ht="37.5" customHeight="1">
      <c r="A218" s="1519"/>
      <c r="B218" s="1526"/>
      <c r="C218" s="1526"/>
      <c r="D218" s="1526"/>
      <c r="E218" s="1522"/>
      <c r="K218" s="1529"/>
    </row>
    <row r="219" spans="1:11" ht="37.5" customHeight="1">
      <c r="A219" s="1519"/>
      <c r="B219" s="1526"/>
      <c r="C219" s="1526"/>
      <c r="D219" s="1526"/>
      <c r="E219" s="1522"/>
    </row>
    <row r="220" spans="1:11" ht="37.5" customHeight="1">
      <c r="A220" s="1519"/>
      <c r="B220" s="1526"/>
      <c r="C220" s="1526"/>
      <c r="D220" s="1526"/>
      <c r="E220" s="1522"/>
    </row>
    <row r="221" spans="1:11" ht="37.5" customHeight="1">
      <c r="A221" s="1519"/>
      <c r="B221" s="1526"/>
      <c r="C221" s="1526"/>
      <c r="D221" s="1526"/>
      <c r="E221" s="1522"/>
      <c r="J221" s="1530"/>
    </row>
    <row r="222" spans="1:11" ht="37.5" customHeight="1">
      <c r="A222" s="1519"/>
      <c r="B222" s="1526"/>
      <c r="C222" s="1526"/>
      <c r="D222" s="1526"/>
      <c r="E222" s="1522"/>
    </row>
  </sheetData>
  <mergeCells count="205">
    <mergeCell ref="A8:A9"/>
    <mergeCell ref="B8:B9"/>
    <mergeCell ref="C8:C9"/>
    <mergeCell ref="F8:F9"/>
    <mergeCell ref="H8:H9"/>
    <mergeCell ref="J8:J9"/>
    <mergeCell ref="A2:L2"/>
    <mergeCell ref="K3:L3"/>
    <mergeCell ref="A4:A5"/>
    <mergeCell ref="B4:C5"/>
    <mergeCell ref="D4:D5"/>
    <mergeCell ref="E4:F4"/>
    <mergeCell ref="G4:H4"/>
    <mergeCell ref="I4:J4"/>
    <mergeCell ref="K4:L4"/>
    <mergeCell ref="A16:A21"/>
    <mergeCell ref="B16:B17"/>
    <mergeCell ref="C16:C17"/>
    <mergeCell ref="F16:F21"/>
    <mergeCell ref="H16:H21"/>
    <mergeCell ref="J16:J21"/>
    <mergeCell ref="B19:B21"/>
    <mergeCell ref="C19:C21"/>
    <mergeCell ref="A11:A12"/>
    <mergeCell ref="F11:F12"/>
    <mergeCell ref="H11:H12"/>
    <mergeCell ref="J11:J12"/>
    <mergeCell ref="A13:A15"/>
    <mergeCell ref="B13:B15"/>
    <mergeCell ref="C13:C15"/>
    <mergeCell ref="F13:F15"/>
    <mergeCell ref="H13:H15"/>
    <mergeCell ref="J13:J15"/>
    <mergeCell ref="A22:A27"/>
    <mergeCell ref="B22:B25"/>
    <mergeCell ref="C22:C25"/>
    <mergeCell ref="F22:F27"/>
    <mergeCell ref="H22:H27"/>
    <mergeCell ref="J22:J27"/>
    <mergeCell ref="B26:B27"/>
    <mergeCell ref="C26:C27"/>
    <mergeCell ref="B37:B40"/>
    <mergeCell ref="C37:C40"/>
    <mergeCell ref="A28:A40"/>
    <mergeCell ref="B28:B30"/>
    <mergeCell ref="C28:C30"/>
    <mergeCell ref="F28:F40"/>
    <mergeCell ref="H28:H40"/>
    <mergeCell ref="J28:J40"/>
    <mergeCell ref="B31:B32"/>
    <mergeCell ref="C31:C32"/>
    <mergeCell ref="B33:B36"/>
    <mergeCell ref="C33:C36"/>
    <mergeCell ref="J42:J47"/>
    <mergeCell ref="B45:B47"/>
    <mergeCell ref="C45:C47"/>
    <mergeCell ref="A48:A49"/>
    <mergeCell ref="B48:B49"/>
    <mergeCell ref="C48:C49"/>
    <mergeCell ref="F48:F49"/>
    <mergeCell ref="H48:H49"/>
    <mergeCell ref="J48:J49"/>
    <mergeCell ref="A42:A47"/>
    <mergeCell ref="B42:B44"/>
    <mergeCell ref="C42:C44"/>
    <mergeCell ref="F42:F47"/>
    <mergeCell ref="H42:H47"/>
    <mergeCell ref="A72:A86"/>
    <mergeCell ref="F72:F86"/>
    <mergeCell ref="H72:H86"/>
    <mergeCell ref="J72:J86"/>
    <mergeCell ref="B73:B86"/>
    <mergeCell ref="C73:C86"/>
    <mergeCell ref="A50:A71"/>
    <mergeCell ref="B50:B52"/>
    <mergeCell ref="C50:C52"/>
    <mergeCell ref="F50:F71"/>
    <mergeCell ref="H50:H71"/>
    <mergeCell ref="J50:J71"/>
    <mergeCell ref="B53:B71"/>
    <mergeCell ref="C53:C71"/>
    <mergeCell ref="A88:A118"/>
    <mergeCell ref="B88:B92"/>
    <mergeCell ref="C88:C92"/>
    <mergeCell ref="F88:F118"/>
    <mergeCell ref="H88:H118"/>
    <mergeCell ref="J88:J118"/>
    <mergeCell ref="B95:B98"/>
    <mergeCell ref="C95:C98"/>
    <mergeCell ref="B99:B114"/>
    <mergeCell ref="C99:C114"/>
    <mergeCell ref="A125:A128"/>
    <mergeCell ref="B125:B128"/>
    <mergeCell ref="C125:C128"/>
    <mergeCell ref="F125:F128"/>
    <mergeCell ref="H125:H128"/>
    <mergeCell ref="J125:J128"/>
    <mergeCell ref="A119:A124"/>
    <mergeCell ref="B119:B120"/>
    <mergeCell ref="C119:C120"/>
    <mergeCell ref="F119:F124"/>
    <mergeCell ref="H119:H124"/>
    <mergeCell ref="J119:J124"/>
    <mergeCell ref="B121:B124"/>
    <mergeCell ref="C121:C124"/>
    <mergeCell ref="A144:A152"/>
    <mergeCell ref="F144:F152"/>
    <mergeCell ref="H144:H152"/>
    <mergeCell ref="J144:J152"/>
    <mergeCell ref="B145:B151"/>
    <mergeCell ref="C145:C151"/>
    <mergeCell ref="A130:A143"/>
    <mergeCell ref="F130:F143"/>
    <mergeCell ref="H130:H143"/>
    <mergeCell ref="J130:J143"/>
    <mergeCell ref="B131:B133"/>
    <mergeCell ref="C131:C133"/>
    <mergeCell ref="B134:B137"/>
    <mergeCell ref="C134:C137"/>
    <mergeCell ref="B138:B143"/>
    <mergeCell ref="C138:C143"/>
    <mergeCell ref="A157:A165"/>
    <mergeCell ref="B157:B159"/>
    <mergeCell ref="C157:C159"/>
    <mergeCell ref="F157:F165"/>
    <mergeCell ref="H157:H165"/>
    <mergeCell ref="J157:J165"/>
    <mergeCell ref="B160:B165"/>
    <mergeCell ref="C160:C165"/>
    <mergeCell ref="A153:A156"/>
    <mergeCell ref="F153:F156"/>
    <mergeCell ref="H153:H156"/>
    <mergeCell ref="J153:J156"/>
    <mergeCell ref="B154:B155"/>
    <mergeCell ref="C154:C155"/>
    <mergeCell ref="A166:A168"/>
    <mergeCell ref="F166:F168"/>
    <mergeCell ref="H166:H168"/>
    <mergeCell ref="J166:J168"/>
    <mergeCell ref="A169:A170"/>
    <mergeCell ref="B169:B170"/>
    <mergeCell ref="C169:C170"/>
    <mergeCell ref="F169:F170"/>
    <mergeCell ref="H169:H170"/>
    <mergeCell ref="J169:J170"/>
    <mergeCell ref="A174:A178"/>
    <mergeCell ref="B174:B175"/>
    <mergeCell ref="C174:C175"/>
    <mergeCell ref="F174:F178"/>
    <mergeCell ref="H174:H178"/>
    <mergeCell ref="J174:J178"/>
    <mergeCell ref="B176:B178"/>
    <mergeCell ref="C176:C178"/>
    <mergeCell ref="A171:A173"/>
    <mergeCell ref="B171:B173"/>
    <mergeCell ref="C171:C173"/>
    <mergeCell ref="F171:F173"/>
    <mergeCell ref="H171:H173"/>
    <mergeCell ref="J171:J173"/>
    <mergeCell ref="A180:A181"/>
    <mergeCell ref="F180:F181"/>
    <mergeCell ref="H180:H181"/>
    <mergeCell ref="J180:J181"/>
    <mergeCell ref="A182:A183"/>
    <mergeCell ref="B182:B183"/>
    <mergeCell ref="C182:C183"/>
    <mergeCell ref="F182:F183"/>
    <mergeCell ref="H182:H183"/>
    <mergeCell ref="J182:J183"/>
    <mergeCell ref="A188:A189"/>
    <mergeCell ref="B188:B189"/>
    <mergeCell ref="C188:C189"/>
    <mergeCell ref="F188:F189"/>
    <mergeCell ref="H188:H189"/>
    <mergeCell ref="J188:J189"/>
    <mergeCell ref="A185:A186"/>
    <mergeCell ref="B185:B186"/>
    <mergeCell ref="C185:C186"/>
    <mergeCell ref="F185:F186"/>
    <mergeCell ref="H185:H186"/>
    <mergeCell ref="J185:J186"/>
    <mergeCell ref="A193:A195"/>
    <mergeCell ref="B193:B194"/>
    <mergeCell ref="C193:C194"/>
    <mergeCell ref="F193:F195"/>
    <mergeCell ref="H193:H195"/>
    <mergeCell ref="J193:J195"/>
    <mergeCell ref="A190:A192"/>
    <mergeCell ref="B190:B192"/>
    <mergeCell ref="C190:C192"/>
    <mergeCell ref="F190:F192"/>
    <mergeCell ref="H190:H192"/>
    <mergeCell ref="J190:J192"/>
    <mergeCell ref="A203:A204"/>
    <mergeCell ref="F203:F204"/>
    <mergeCell ref="H203:H204"/>
    <mergeCell ref="J203:J204"/>
    <mergeCell ref="A198:A200"/>
    <mergeCell ref="F198:F200"/>
    <mergeCell ref="H198:H200"/>
    <mergeCell ref="J198:J200"/>
    <mergeCell ref="A201:A202"/>
    <mergeCell ref="F201:F202"/>
    <mergeCell ref="H201:H202"/>
    <mergeCell ref="J201:J202"/>
  </mergeCells>
  <printOptions horizontalCentered="1"/>
  <pageMargins left="0.9055118110236221" right="0.9055118110236221" top="1.1023622047244095" bottom="0.59055118110236227" header="0.55118110236220474" footer="0.31496062992125984"/>
  <pageSetup paperSize="9" scale="40" firstPageNumber="59" fitToHeight="0" orientation="landscape" useFirstPageNumber="1" r:id="rId1"/>
  <headerFooter alignWithMargins="0">
    <oddHeader>&amp;C&amp;20- &amp;P -</oddHeader>
  </headerFooter>
  <rowBreaks count="10" manualBreakCount="10">
    <brk id="27" max="11" man="1"/>
    <brk id="47" max="11" man="1"/>
    <brk id="66" max="11" man="1"/>
    <brk id="84" max="11" man="1"/>
    <brk id="102" max="11" man="1"/>
    <brk id="123" max="11" man="1"/>
    <brk id="143" max="11" man="1"/>
    <brk id="161" max="11" man="1"/>
    <brk id="181" max="11" man="1"/>
    <brk id="200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6"/>
  <sheetViews>
    <sheetView showGridLines="0" zoomScale="90" zoomScaleNormal="90" zoomScaleSheetLayoutView="91" workbookViewId="0">
      <selection activeCell="F37" sqref="F37"/>
    </sheetView>
  </sheetViews>
  <sheetFormatPr defaultRowHeight="14.25"/>
  <cols>
    <col min="1" max="2" width="14" style="1232" customWidth="1"/>
    <col min="3" max="3" width="76" style="1232" customWidth="1"/>
    <col min="4" max="4" width="14.85546875" style="1232" customWidth="1"/>
    <col min="5" max="5" width="14.85546875" style="1232" bestFit="1" customWidth="1"/>
    <col min="6" max="6" width="16.140625" style="1232" customWidth="1"/>
    <col min="7" max="13" width="14.42578125" style="1233" customWidth="1"/>
    <col min="14" max="14" width="15.85546875" style="1233" customWidth="1"/>
    <col min="15" max="256" width="9.140625" style="1232"/>
    <col min="257" max="258" width="14" style="1232" customWidth="1"/>
    <col min="259" max="259" width="76" style="1232" customWidth="1"/>
    <col min="260" max="260" width="14.85546875" style="1232" customWidth="1"/>
    <col min="261" max="261" width="14.85546875" style="1232" bestFit="1" customWidth="1"/>
    <col min="262" max="262" width="16.140625" style="1232" customWidth="1"/>
    <col min="263" max="269" width="14.42578125" style="1232" customWidth="1"/>
    <col min="270" max="270" width="15.85546875" style="1232" customWidth="1"/>
    <col min="271" max="512" width="9.140625" style="1232"/>
    <col min="513" max="514" width="14" style="1232" customWidth="1"/>
    <col min="515" max="515" width="76" style="1232" customWidth="1"/>
    <col min="516" max="516" width="14.85546875" style="1232" customWidth="1"/>
    <col min="517" max="517" width="14.85546875" style="1232" bestFit="1" customWidth="1"/>
    <col min="518" max="518" width="16.140625" style="1232" customWidth="1"/>
    <col min="519" max="525" width="14.42578125" style="1232" customWidth="1"/>
    <col min="526" max="526" width="15.85546875" style="1232" customWidth="1"/>
    <col min="527" max="768" width="9.140625" style="1232"/>
    <col min="769" max="770" width="14" style="1232" customWidth="1"/>
    <col min="771" max="771" width="76" style="1232" customWidth="1"/>
    <col min="772" max="772" width="14.85546875" style="1232" customWidth="1"/>
    <col min="773" max="773" width="14.85546875" style="1232" bestFit="1" customWidth="1"/>
    <col min="774" max="774" width="16.140625" style="1232" customWidth="1"/>
    <col min="775" max="781" width="14.42578125" style="1232" customWidth="1"/>
    <col min="782" max="782" width="15.85546875" style="1232" customWidth="1"/>
    <col min="783" max="1024" width="9.140625" style="1232"/>
    <col min="1025" max="1026" width="14" style="1232" customWidth="1"/>
    <col min="1027" max="1027" width="76" style="1232" customWidth="1"/>
    <col min="1028" max="1028" width="14.85546875" style="1232" customWidth="1"/>
    <col min="1029" max="1029" width="14.85546875" style="1232" bestFit="1" customWidth="1"/>
    <col min="1030" max="1030" width="16.140625" style="1232" customWidth="1"/>
    <col min="1031" max="1037" width="14.42578125" style="1232" customWidth="1"/>
    <col min="1038" max="1038" width="15.85546875" style="1232" customWidth="1"/>
    <col min="1039" max="1280" width="9.140625" style="1232"/>
    <col min="1281" max="1282" width="14" style="1232" customWidth="1"/>
    <col min="1283" max="1283" width="76" style="1232" customWidth="1"/>
    <col min="1284" max="1284" width="14.85546875" style="1232" customWidth="1"/>
    <col min="1285" max="1285" width="14.85546875" style="1232" bestFit="1" customWidth="1"/>
    <col min="1286" max="1286" width="16.140625" style="1232" customWidth="1"/>
    <col min="1287" max="1293" width="14.42578125" style="1232" customWidth="1"/>
    <col min="1294" max="1294" width="15.85546875" style="1232" customWidth="1"/>
    <col min="1295" max="1536" width="9.140625" style="1232"/>
    <col min="1537" max="1538" width="14" style="1232" customWidth="1"/>
    <col min="1539" max="1539" width="76" style="1232" customWidth="1"/>
    <col min="1540" max="1540" width="14.85546875" style="1232" customWidth="1"/>
    <col min="1541" max="1541" width="14.85546875" style="1232" bestFit="1" customWidth="1"/>
    <col min="1542" max="1542" width="16.140625" style="1232" customWidth="1"/>
    <col min="1543" max="1549" width="14.42578125" style="1232" customWidth="1"/>
    <col min="1550" max="1550" width="15.85546875" style="1232" customWidth="1"/>
    <col min="1551" max="1792" width="9.140625" style="1232"/>
    <col min="1793" max="1794" width="14" style="1232" customWidth="1"/>
    <col min="1795" max="1795" width="76" style="1232" customWidth="1"/>
    <col min="1796" max="1796" width="14.85546875" style="1232" customWidth="1"/>
    <col min="1797" max="1797" width="14.85546875" style="1232" bestFit="1" customWidth="1"/>
    <col min="1798" max="1798" width="16.140625" style="1232" customWidth="1"/>
    <col min="1799" max="1805" width="14.42578125" style="1232" customWidth="1"/>
    <col min="1806" max="1806" width="15.85546875" style="1232" customWidth="1"/>
    <col min="1807" max="2048" width="9.140625" style="1232"/>
    <col min="2049" max="2050" width="14" style="1232" customWidth="1"/>
    <col min="2051" max="2051" width="76" style="1232" customWidth="1"/>
    <col min="2052" max="2052" width="14.85546875" style="1232" customWidth="1"/>
    <col min="2053" max="2053" width="14.85546875" style="1232" bestFit="1" customWidth="1"/>
    <col min="2054" max="2054" width="16.140625" style="1232" customWidth="1"/>
    <col min="2055" max="2061" width="14.42578125" style="1232" customWidth="1"/>
    <col min="2062" max="2062" width="15.85546875" style="1232" customWidth="1"/>
    <col min="2063" max="2304" width="9.140625" style="1232"/>
    <col min="2305" max="2306" width="14" style="1232" customWidth="1"/>
    <col min="2307" max="2307" width="76" style="1232" customWidth="1"/>
    <col min="2308" max="2308" width="14.85546875" style="1232" customWidth="1"/>
    <col min="2309" max="2309" width="14.85546875" style="1232" bestFit="1" customWidth="1"/>
    <col min="2310" max="2310" width="16.140625" style="1232" customWidth="1"/>
    <col min="2311" max="2317" width="14.42578125" style="1232" customWidth="1"/>
    <col min="2318" max="2318" width="15.85546875" style="1232" customWidth="1"/>
    <col min="2319" max="2560" width="9.140625" style="1232"/>
    <col min="2561" max="2562" width="14" style="1232" customWidth="1"/>
    <col min="2563" max="2563" width="76" style="1232" customWidth="1"/>
    <col min="2564" max="2564" width="14.85546875" style="1232" customWidth="1"/>
    <col min="2565" max="2565" width="14.85546875" style="1232" bestFit="1" customWidth="1"/>
    <col min="2566" max="2566" width="16.140625" style="1232" customWidth="1"/>
    <col min="2567" max="2573" width="14.42578125" style="1232" customWidth="1"/>
    <col min="2574" max="2574" width="15.85546875" style="1232" customWidth="1"/>
    <col min="2575" max="2816" width="9.140625" style="1232"/>
    <col min="2817" max="2818" width="14" style="1232" customWidth="1"/>
    <col min="2819" max="2819" width="76" style="1232" customWidth="1"/>
    <col min="2820" max="2820" width="14.85546875" style="1232" customWidth="1"/>
    <col min="2821" max="2821" width="14.85546875" style="1232" bestFit="1" customWidth="1"/>
    <col min="2822" max="2822" width="16.140625" style="1232" customWidth="1"/>
    <col min="2823" max="2829" width="14.42578125" style="1232" customWidth="1"/>
    <col min="2830" max="2830" width="15.85546875" style="1232" customWidth="1"/>
    <col min="2831" max="3072" width="9.140625" style="1232"/>
    <col min="3073" max="3074" width="14" style="1232" customWidth="1"/>
    <col min="3075" max="3075" width="76" style="1232" customWidth="1"/>
    <col min="3076" max="3076" width="14.85546875" style="1232" customWidth="1"/>
    <col min="3077" max="3077" width="14.85546875" style="1232" bestFit="1" customWidth="1"/>
    <col min="3078" max="3078" width="16.140625" style="1232" customWidth="1"/>
    <col min="3079" max="3085" width="14.42578125" style="1232" customWidth="1"/>
    <col min="3086" max="3086" width="15.85546875" style="1232" customWidth="1"/>
    <col min="3087" max="3328" width="9.140625" style="1232"/>
    <col min="3329" max="3330" width="14" style="1232" customWidth="1"/>
    <col min="3331" max="3331" width="76" style="1232" customWidth="1"/>
    <col min="3332" max="3332" width="14.85546875" style="1232" customWidth="1"/>
    <col min="3333" max="3333" width="14.85546875" style="1232" bestFit="1" customWidth="1"/>
    <col min="3334" max="3334" width="16.140625" style="1232" customWidth="1"/>
    <col min="3335" max="3341" width="14.42578125" style="1232" customWidth="1"/>
    <col min="3342" max="3342" width="15.85546875" style="1232" customWidth="1"/>
    <col min="3343" max="3584" width="9.140625" style="1232"/>
    <col min="3585" max="3586" width="14" style="1232" customWidth="1"/>
    <col min="3587" max="3587" width="76" style="1232" customWidth="1"/>
    <col min="3588" max="3588" width="14.85546875" style="1232" customWidth="1"/>
    <col min="3589" max="3589" width="14.85546875" style="1232" bestFit="1" customWidth="1"/>
    <col min="3590" max="3590" width="16.140625" style="1232" customWidth="1"/>
    <col min="3591" max="3597" width="14.42578125" style="1232" customWidth="1"/>
    <col min="3598" max="3598" width="15.85546875" style="1232" customWidth="1"/>
    <col min="3599" max="3840" width="9.140625" style="1232"/>
    <col min="3841" max="3842" width="14" style="1232" customWidth="1"/>
    <col min="3843" max="3843" width="76" style="1232" customWidth="1"/>
    <col min="3844" max="3844" width="14.85546875" style="1232" customWidth="1"/>
    <col min="3845" max="3845" width="14.85546875" style="1232" bestFit="1" customWidth="1"/>
    <col min="3846" max="3846" width="16.140625" style="1232" customWidth="1"/>
    <col min="3847" max="3853" width="14.42578125" style="1232" customWidth="1"/>
    <col min="3854" max="3854" width="15.85546875" style="1232" customWidth="1"/>
    <col min="3855" max="4096" width="9.140625" style="1232"/>
    <col min="4097" max="4098" width="14" style="1232" customWidth="1"/>
    <col min="4099" max="4099" width="76" style="1232" customWidth="1"/>
    <col min="4100" max="4100" width="14.85546875" style="1232" customWidth="1"/>
    <col min="4101" max="4101" width="14.85546875" style="1232" bestFit="1" customWidth="1"/>
    <col min="4102" max="4102" width="16.140625" style="1232" customWidth="1"/>
    <col min="4103" max="4109" width="14.42578125" style="1232" customWidth="1"/>
    <col min="4110" max="4110" width="15.85546875" style="1232" customWidth="1"/>
    <col min="4111" max="4352" width="9.140625" style="1232"/>
    <col min="4353" max="4354" width="14" style="1232" customWidth="1"/>
    <col min="4355" max="4355" width="76" style="1232" customWidth="1"/>
    <col min="4356" max="4356" width="14.85546875" style="1232" customWidth="1"/>
    <col min="4357" max="4357" width="14.85546875" style="1232" bestFit="1" customWidth="1"/>
    <col min="4358" max="4358" width="16.140625" style="1232" customWidth="1"/>
    <col min="4359" max="4365" width="14.42578125" style="1232" customWidth="1"/>
    <col min="4366" max="4366" width="15.85546875" style="1232" customWidth="1"/>
    <col min="4367" max="4608" width="9.140625" style="1232"/>
    <col min="4609" max="4610" width="14" style="1232" customWidth="1"/>
    <col min="4611" max="4611" width="76" style="1232" customWidth="1"/>
    <col min="4612" max="4612" width="14.85546875" style="1232" customWidth="1"/>
    <col min="4613" max="4613" width="14.85546875" style="1232" bestFit="1" customWidth="1"/>
    <col min="4614" max="4614" width="16.140625" style="1232" customWidth="1"/>
    <col min="4615" max="4621" width="14.42578125" style="1232" customWidth="1"/>
    <col min="4622" max="4622" width="15.85546875" style="1232" customWidth="1"/>
    <col min="4623" max="4864" width="9.140625" style="1232"/>
    <col min="4865" max="4866" width="14" style="1232" customWidth="1"/>
    <col min="4867" max="4867" width="76" style="1232" customWidth="1"/>
    <col min="4868" max="4868" width="14.85546875" style="1232" customWidth="1"/>
    <col min="4869" max="4869" width="14.85546875" style="1232" bestFit="1" customWidth="1"/>
    <col min="4870" max="4870" width="16.140625" style="1232" customWidth="1"/>
    <col min="4871" max="4877" width="14.42578125" style="1232" customWidth="1"/>
    <col min="4878" max="4878" width="15.85546875" style="1232" customWidth="1"/>
    <col min="4879" max="5120" width="9.140625" style="1232"/>
    <col min="5121" max="5122" width="14" style="1232" customWidth="1"/>
    <col min="5123" max="5123" width="76" style="1232" customWidth="1"/>
    <col min="5124" max="5124" width="14.85546875" style="1232" customWidth="1"/>
    <col min="5125" max="5125" width="14.85546875" style="1232" bestFit="1" customWidth="1"/>
    <col min="5126" max="5126" width="16.140625" style="1232" customWidth="1"/>
    <col min="5127" max="5133" width="14.42578125" style="1232" customWidth="1"/>
    <col min="5134" max="5134" width="15.85546875" style="1232" customWidth="1"/>
    <col min="5135" max="5376" width="9.140625" style="1232"/>
    <col min="5377" max="5378" width="14" style="1232" customWidth="1"/>
    <col min="5379" max="5379" width="76" style="1232" customWidth="1"/>
    <col min="5380" max="5380" width="14.85546875" style="1232" customWidth="1"/>
    <col min="5381" max="5381" width="14.85546875" style="1232" bestFit="1" customWidth="1"/>
    <col min="5382" max="5382" width="16.140625" style="1232" customWidth="1"/>
    <col min="5383" max="5389" width="14.42578125" style="1232" customWidth="1"/>
    <col min="5390" max="5390" width="15.85546875" style="1232" customWidth="1"/>
    <col min="5391" max="5632" width="9.140625" style="1232"/>
    <col min="5633" max="5634" width="14" style="1232" customWidth="1"/>
    <col min="5635" max="5635" width="76" style="1232" customWidth="1"/>
    <col min="5636" max="5636" width="14.85546875" style="1232" customWidth="1"/>
    <col min="5637" max="5637" width="14.85546875" style="1232" bestFit="1" customWidth="1"/>
    <col min="5638" max="5638" width="16.140625" style="1232" customWidth="1"/>
    <col min="5639" max="5645" width="14.42578125" style="1232" customWidth="1"/>
    <col min="5646" max="5646" width="15.85546875" style="1232" customWidth="1"/>
    <col min="5647" max="5888" width="9.140625" style="1232"/>
    <col min="5889" max="5890" width="14" style="1232" customWidth="1"/>
    <col min="5891" max="5891" width="76" style="1232" customWidth="1"/>
    <col min="5892" max="5892" width="14.85546875" style="1232" customWidth="1"/>
    <col min="5893" max="5893" width="14.85546875" style="1232" bestFit="1" customWidth="1"/>
    <col min="5894" max="5894" width="16.140625" style="1232" customWidth="1"/>
    <col min="5895" max="5901" width="14.42578125" style="1232" customWidth="1"/>
    <col min="5902" max="5902" width="15.85546875" style="1232" customWidth="1"/>
    <col min="5903" max="6144" width="9.140625" style="1232"/>
    <col min="6145" max="6146" width="14" style="1232" customWidth="1"/>
    <col min="6147" max="6147" width="76" style="1232" customWidth="1"/>
    <col min="6148" max="6148" width="14.85546875" style="1232" customWidth="1"/>
    <col min="6149" max="6149" width="14.85546875" style="1232" bestFit="1" customWidth="1"/>
    <col min="6150" max="6150" width="16.140625" style="1232" customWidth="1"/>
    <col min="6151" max="6157" width="14.42578125" style="1232" customWidth="1"/>
    <col min="6158" max="6158" width="15.85546875" style="1232" customWidth="1"/>
    <col min="6159" max="6400" width="9.140625" style="1232"/>
    <col min="6401" max="6402" width="14" style="1232" customWidth="1"/>
    <col min="6403" max="6403" width="76" style="1232" customWidth="1"/>
    <col min="6404" max="6404" width="14.85546875" style="1232" customWidth="1"/>
    <col min="6405" max="6405" width="14.85546875" style="1232" bestFit="1" customWidth="1"/>
    <col min="6406" max="6406" width="16.140625" style="1232" customWidth="1"/>
    <col min="6407" max="6413" width="14.42578125" style="1232" customWidth="1"/>
    <col min="6414" max="6414" width="15.85546875" style="1232" customWidth="1"/>
    <col min="6415" max="6656" width="9.140625" style="1232"/>
    <col min="6657" max="6658" width="14" style="1232" customWidth="1"/>
    <col min="6659" max="6659" width="76" style="1232" customWidth="1"/>
    <col min="6660" max="6660" width="14.85546875" style="1232" customWidth="1"/>
    <col min="6661" max="6661" width="14.85546875" style="1232" bestFit="1" customWidth="1"/>
    <col min="6662" max="6662" width="16.140625" style="1232" customWidth="1"/>
    <col min="6663" max="6669" width="14.42578125" style="1232" customWidth="1"/>
    <col min="6670" max="6670" width="15.85546875" style="1232" customWidth="1"/>
    <col min="6671" max="6912" width="9.140625" style="1232"/>
    <col min="6913" max="6914" width="14" style="1232" customWidth="1"/>
    <col min="6915" max="6915" width="76" style="1232" customWidth="1"/>
    <col min="6916" max="6916" width="14.85546875" style="1232" customWidth="1"/>
    <col min="6917" max="6917" width="14.85546875" style="1232" bestFit="1" customWidth="1"/>
    <col min="6918" max="6918" width="16.140625" style="1232" customWidth="1"/>
    <col min="6919" max="6925" width="14.42578125" style="1232" customWidth="1"/>
    <col min="6926" max="6926" width="15.85546875" style="1232" customWidth="1"/>
    <col min="6927" max="7168" width="9.140625" style="1232"/>
    <col min="7169" max="7170" width="14" style="1232" customWidth="1"/>
    <col min="7171" max="7171" width="76" style="1232" customWidth="1"/>
    <col min="7172" max="7172" width="14.85546875" style="1232" customWidth="1"/>
    <col min="7173" max="7173" width="14.85546875" style="1232" bestFit="1" customWidth="1"/>
    <col min="7174" max="7174" width="16.140625" style="1232" customWidth="1"/>
    <col min="7175" max="7181" width="14.42578125" style="1232" customWidth="1"/>
    <col min="7182" max="7182" width="15.85546875" style="1232" customWidth="1"/>
    <col min="7183" max="7424" width="9.140625" style="1232"/>
    <col min="7425" max="7426" width="14" style="1232" customWidth="1"/>
    <col min="7427" max="7427" width="76" style="1232" customWidth="1"/>
    <col min="7428" max="7428" width="14.85546875" style="1232" customWidth="1"/>
    <col min="7429" max="7429" width="14.85546875" style="1232" bestFit="1" customWidth="1"/>
    <col min="7430" max="7430" width="16.140625" style="1232" customWidth="1"/>
    <col min="7431" max="7437" width="14.42578125" style="1232" customWidth="1"/>
    <col min="7438" max="7438" width="15.85546875" style="1232" customWidth="1"/>
    <col min="7439" max="7680" width="9.140625" style="1232"/>
    <col min="7681" max="7682" width="14" style="1232" customWidth="1"/>
    <col min="7683" max="7683" width="76" style="1232" customWidth="1"/>
    <col min="7684" max="7684" width="14.85546875" style="1232" customWidth="1"/>
    <col min="7685" max="7685" width="14.85546875" style="1232" bestFit="1" customWidth="1"/>
    <col min="7686" max="7686" width="16.140625" style="1232" customWidth="1"/>
    <col min="7687" max="7693" width="14.42578125" style="1232" customWidth="1"/>
    <col min="7694" max="7694" width="15.85546875" style="1232" customWidth="1"/>
    <col min="7695" max="7936" width="9.140625" style="1232"/>
    <col min="7937" max="7938" width="14" style="1232" customWidth="1"/>
    <col min="7939" max="7939" width="76" style="1232" customWidth="1"/>
    <col min="7940" max="7940" width="14.85546875" style="1232" customWidth="1"/>
    <col min="7941" max="7941" width="14.85546875" style="1232" bestFit="1" customWidth="1"/>
    <col min="7942" max="7942" width="16.140625" style="1232" customWidth="1"/>
    <col min="7943" max="7949" width="14.42578125" style="1232" customWidth="1"/>
    <col min="7950" max="7950" width="15.85546875" style="1232" customWidth="1"/>
    <col min="7951" max="8192" width="9.140625" style="1232"/>
    <col min="8193" max="8194" width="14" style="1232" customWidth="1"/>
    <col min="8195" max="8195" width="76" style="1232" customWidth="1"/>
    <col min="8196" max="8196" width="14.85546875" style="1232" customWidth="1"/>
    <col min="8197" max="8197" width="14.85546875" style="1232" bestFit="1" customWidth="1"/>
    <col min="8198" max="8198" width="16.140625" style="1232" customWidth="1"/>
    <col min="8199" max="8205" width="14.42578125" style="1232" customWidth="1"/>
    <col min="8206" max="8206" width="15.85546875" style="1232" customWidth="1"/>
    <col min="8207" max="8448" width="9.140625" style="1232"/>
    <col min="8449" max="8450" width="14" style="1232" customWidth="1"/>
    <col min="8451" max="8451" width="76" style="1232" customWidth="1"/>
    <col min="8452" max="8452" width="14.85546875" style="1232" customWidth="1"/>
    <col min="8453" max="8453" width="14.85546875" style="1232" bestFit="1" customWidth="1"/>
    <col min="8454" max="8454" width="16.140625" style="1232" customWidth="1"/>
    <col min="8455" max="8461" width="14.42578125" style="1232" customWidth="1"/>
    <col min="8462" max="8462" width="15.85546875" style="1232" customWidth="1"/>
    <col min="8463" max="8704" width="9.140625" style="1232"/>
    <col min="8705" max="8706" width="14" style="1232" customWidth="1"/>
    <col min="8707" max="8707" width="76" style="1232" customWidth="1"/>
    <col min="8708" max="8708" width="14.85546875" style="1232" customWidth="1"/>
    <col min="8709" max="8709" width="14.85546875" style="1232" bestFit="1" customWidth="1"/>
    <col min="8710" max="8710" width="16.140625" style="1232" customWidth="1"/>
    <col min="8711" max="8717" width="14.42578125" style="1232" customWidth="1"/>
    <col min="8718" max="8718" width="15.85546875" style="1232" customWidth="1"/>
    <col min="8719" max="8960" width="9.140625" style="1232"/>
    <col min="8961" max="8962" width="14" style="1232" customWidth="1"/>
    <col min="8963" max="8963" width="76" style="1232" customWidth="1"/>
    <col min="8964" max="8964" width="14.85546875" style="1232" customWidth="1"/>
    <col min="8965" max="8965" width="14.85546875" style="1232" bestFit="1" customWidth="1"/>
    <col min="8966" max="8966" width="16.140625" style="1232" customWidth="1"/>
    <col min="8967" max="8973" width="14.42578125" style="1232" customWidth="1"/>
    <col min="8974" max="8974" width="15.85546875" style="1232" customWidth="1"/>
    <col min="8975" max="9216" width="9.140625" style="1232"/>
    <col min="9217" max="9218" width="14" style="1232" customWidth="1"/>
    <col min="9219" max="9219" width="76" style="1232" customWidth="1"/>
    <col min="9220" max="9220" width="14.85546875" style="1232" customWidth="1"/>
    <col min="9221" max="9221" width="14.85546875" style="1232" bestFit="1" customWidth="1"/>
    <col min="9222" max="9222" width="16.140625" style="1232" customWidth="1"/>
    <col min="9223" max="9229" width="14.42578125" style="1232" customWidth="1"/>
    <col min="9230" max="9230" width="15.85546875" style="1232" customWidth="1"/>
    <col min="9231" max="9472" width="9.140625" style="1232"/>
    <col min="9473" max="9474" width="14" style="1232" customWidth="1"/>
    <col min="9475" max="9475" width="76" style="1232" customWidth="1"/>
    <col min="9476" max="9476" width="14.85546875" style="1232" customWidth="1"/>
    <col min="9477" max="9477" width="14.85546875" style="1232" bestFit="1" customWidth="1"/>
    <col min="9478" max="9478" width="16.140625" style="1232" customWidth="1"/>
    <col min="9479" max="9485" width="14.42578125" style="1232" customWidth="1"/>
    <col min="9486" max="9486" width="15.85546875" style="1232" customWidth="1"/>
    <col min="9487" max="9728" width="9.140625" style="1232"/>
    <col min="9729" max="9730" width="14" style="1232" customWidth="1"/>
    <col min="9731" max="9731" width="76" style="1232" customWidth="1"/>
    <col min="9732" max="9732" width="14.85546875" style="1232" customWidth="1"/>
    <col min="9733" max="9733" width="14.85546875" style="1232" bestFit="1" customWidth="1"/>
    <col min="9734" max="9734" width="16.140625" style="1232" customWidth="1"/>
    <col min="9735" max="9741" width="14.42578125" style="1232" customWidth="1"/>
    <col min="9742" max="9742" width="15.85546875" style="1232" customWidth="1"/>
    <col min="9743" max="9984" width="9.140625" style="1232"/>
    <col min="9985" max="9986" width="14" style="1232" customWidth="1"/>
    <col min="9987" max="9987" width="76" style="1232" customWidth="1"/>
    <col min="9988" max="9988" width="14.85546875" style="1232" customWidth="1"/>
    <col min="9989" max="9989" width="14.85546875" style="1232" bestFit="1" customWidth="1"/>
    <col min="9990" max="9990" width="16.140625" style="1232" customWidth="1"/>
    <col min="9991" max="9997" width="14.42578125" style="1232" customWidth="1"/>
    <col min="9998" max="9998" width="15.85546875" style="1232" customWidth="1"/>
    <col min="9999" max="10240" width="9.140625" style="1232"/>
    <col min="10241" max="10242" width="14" style="1232" customWidth="1"/>
    <col min="10243" max="10243" width="76" style="1232" customWidth="1"/>
    <col min="10244" max="10244" width="14.85546875" style="1232" customWidth="1"/>
    <col min="10245" max="10245" width="14.85546875" style="1232" bestFit="1" customWidth="1"/>
    <col min="10246" max="10246" width="16.140625" style="1232" customWidth="1"/>
    <col min="10247" max="10253" width="14.42578125" style="1232" customWidth="1"/>
    <col min="10254" max="10254" width="15.85546875" style="1232" customWidth="1"/>
    <col min="10255" max="10496" width="9.140625" style="1232"/>
    <col min="10497" max="10498" width="14" style="1232" customWidth="1"/>
    <col min="10499" max="10499" width="76" style="1232" customWidth="1"/>
    <col min="10500" max="10500" width="14.85546875" style="1232" customWidth="1"/>
    <col min="10501" max="10501" width="14.85546875" style="1232" bestFit="1" customWidth="1"/>
    <col min="10502" max="10502" width="16.140625" style="1232" customWidth="1"/>
    <col min="10503" max="10509" width="14.42578125" style="1232" customWidth="1"/>
    <col min="10510" max="10510" width="15.85546875" style="1232" customWidth="1"/>
    <col min="10511" max="10752" width="9.140625" style="1232"/>
    <col min="10753" max="10754" width="14" style="1232" customWidth="1"/>
    <col min="10755" max="10755" width="76" style="1232" customWidth="1"/>
    <col min="10756" max="10756" width="14.85546875" style="1232" customWidth="1"/>
    <col min="10757" max="10757" width="14.85546875" style="1232" bestFit="1" customWidth="1"/>
    <col min="10758" max="10758" width="16.140625" style="1232" customWidth="1"/>
    <col min="10759" max="10765" width="14.42578125" style="1232" customWidth="1"/>
    <col min="10766" max="10766" width="15.85546875" style="1232" customWidth="1"/>
    <col min="10767" max="11008" width="9.140625" style="1232"/>
    <col min="11009" max="11010" width="14" style="1232" customWidth="1"/>
    <col min="11011" max="11011" width="76" style="1232" customWidth="1"/>
    <col min="11012" max="11012" width="14.85546875" style="1232" customWidth="1"/>
    <col min="11013" max="11013" width="14.85546875" style="1232" bestFit="1" customWidth="1"/>
    <col min="11014" max="11014" width="16.140625" style="1232" customWidth="1"/>
    <col min="11015" max="11021" width="14.42578125" style="1232" customWidth="1"/>
    <col min="11022" max="11022" width="15.85546875" style="1232" customWidth="1"/>
    <col min="11023" max="11264" width="9.140625" style="1232"/>
    <col min="11265" max="11266" width="14" style="1232" customWidth="1"/>
    <col min="11267" max="11267" width="76" style="1232" customWidth="1"/>
    <col min="11268" max="11268" width="14.85546875" style="1232" customWidth="1"/>
    <col min="11269" max="11269" width="14.85546875" style="1232" bestFit="1" customWidth="1"/>
    <col min="11270" max="11270" width="16.140625" style="1232" customWidth="1"/>
    <col min="11271" max="11277" width="14.42578125" style="1232" customWidth="1"/>
    <col min="11278" max="11278" width="15.85546875" style="1232" customWidth="1"/>
    <col min="11279" max="11520" width="9.140625" style="1232"/>
    <col min="11521" max="11522" width="14" style="1232" customWidth="1"/>
    <col min="11523" max="11523" width="76" style="1232" customWidth="1"/>
    <col min="11524" max="11524" width="14.85546875" style="1232" customWidth="1"/>
    <col min="11525" max="11525" width="14.85546875" style="1232" bestFit="1" customWidth="1"/>
    <col min="11526" max="11526" width="16.140625" style="1232" customWidth="1"/>
    <col min="11527" max="11533" width="14.42578125" style="1232" customWidth="1"/>
    <col min="11534" max="11534" width="15.85546875" style="1232" customWidth="1"/>
    <col min="11535" max="11776" width="9.140625" style="1232"/>
    <col min="11777" max="11778" width="14" style="1232" customWidth="1"/>
    <col min="11779" max="11779" width="76" style="1232" customWidth="1"/>
    <col min="11780" max="11780" width="14.85546875" style="1232" customWidth="1"/>
    <col min="11781" max="11781" width="14.85546875" style="1232" bestFit="1" customWidth="1"/>
    <col min="11782" max="11782" width="16.140625" style="1232" customWidth="1"/>
    <col min="11783" max="11789" width="14.42578125" style="1232" customWidth="1"/>
    <col min="11790" max="11790" width="15.85546875" style="1232" customWidth="1"/>
    <col min="11791" max="12032" width="9.140625" style="1232"/>
    <col min="12033" max="12034" width="14" style="1232" customWidth="1"/>
    <col min="12035" max="12035" width="76" style="1232" customWidth="1"/>
    <col min="12036" max="12036" width="14.85546875" style="1232" customWidth="1"/>
    <col min="12037" max="12037" width="14.85546875" style="1232" bestFit="1" customWidth="1"/>
    <col min="12038" max="12038" width="16.140625" style="1232" customWidth="1"/>
    <col min="12039" max="12045" width="14.42578125" style="1232" customWidth="1"/>
    <col min="12046" max="12046" width="15.85546875" style="1232" customWidth="1"/>
    <col min="12047" max="12288" width="9.140625" style="1232"/>
    <col min="12289" max="12290" width="14" style="1232" customWidth="1"/>
    <col min="12291" max="12291" width="76" style="1232" customWidth="1"/>
    <col min="12292" max="12292" width="14.85546875" style="1232" customWidth="1"/>
    <col min="12293" max="12293" width="14.85546875" style="1232" bestFit="1" customWidth="1"/>
    <col min="12294" max="12294" width="16.140625" style="1232" customWidth="1"/>
    <col min="12295" max="12301" width="14.42578125" style="1232" customWidth="1"/>
    <col min="12302" max="12302" width="15.85546875" style="1232" customWidth="1"/>
    <col min="12303" max="12544" width="9.140625" style="1232"/>
    <col min="12545" max="12546" width="14" style="1232" customWidth="1"/>
    <col min="12547" max="12547" width="76" style="1232" customWidth="1"/>
    <col min="12548" max="12548" width="14.85546875" style="1232" customWidth="1"/>
    <col min="12549" max="12549" width="14.85546875" style="1232" bestFit="1" customWidth="1"/>
    <col min="12550" max="12550" width="16.140625" style="1232" customWidth="1"/>
    <col min="12551" max="12557" width="14.42578125" style="1232" customWidth="1"/>
    <col min="12558" max="12558" width="15.85546875" style="1232" customWidth="1"/>
    <col min="12559" max="12800" width="9.140625" style="1232"/>
    <col min="12801" max="12802" width="14" style="1232" customWidth="1"/>
    <col min="12803" max="12803" width="76" style="1232" customWidth="1"/>
    <col min="12804" max="12804" width="14.85546875" style="1232" customWidth="1"/>
    <col min="12805" max="12805" width="14.85546875" style="1232" bestFit="1" customWidth="1"/>
    <col min="12806" max="12806" width="16.140625" style="1232" customWidth="1"/>
    <col min="12807" max="12813" width="14.42578125" style="1232" customWidth="1"/>
    <col min="12814" max="12814" width="15.85546875" style="1232" customWidth="1"/>
    <col min="12815" max="13056" width="9.140625" style="1232"/>
    <col min="13057" max="13058" width="14" style="1232" customWidth="1"/>
    <col min="13059" max="13059" width="76" style="1232" customWidth="1"/>
    <col min="13060" max="13060" width="14.85546875" style="1232" customWidth="1"/>
    <col min="13061" max="13061" width="14.85546875" style="1232" bestFit="1" customWidth="1"/>
    <col min="13062" max="13062" width="16.140625" style="1232" customWidth="1"/>
    <col min="13063" max="13069" width="14.42578125" style="1232" customWidth="1"/>
    <col min="13070" max="13070" width="15.85546875" style="1232" customWidth="1"/>
    <col min="13071" max="13312" width="9.140625" style="1232"/>
    <col min="13313" max="13314" width="14" style="1232" customWidth="1"/>
    <col min="13315" max="13315" width="76" style="1232" customWidth="1"/>
    <col min="13316" max="13316" width="14.85546875" style="1232" customWidth="1"/>
    <col min="13317" max="13317" width="14.85546875" style="1232" bestFit="1" customWidth="1"/>
    <col min="13318" max="13318" width="16.140625" style="1232" customWidth="1"/>
    <col min="13319" max="13325" width="14.42578125" style="1232" customWidth="1"/>
    <col min="13326" max="13326" width="15.85546875" style="1232" customWidth="1"/>
    <col min="13327" max="13568" width="9.140625" style="1232"/>
    <col min="13569" max="13570" width="14" style="1232" customWidth="1"/>
    <col min="13571" max="13571" width="76" style="1232" customWidth="1"/>
    <col min="13572" max="13572" width="14.85546875" style="1232" customWidth="1"/>
    <col min="13573" max="13573" width="14.85546875" style="1232" bestFit="1" customWidth="1"/>
    <col min="13574" max="13574" width="16.140625" style="1232" customWidth="1"/>
    <col min="13575" max="13581" width="14.42578125" style="1232" customWidth="1"/>
    <col min="13582" max="13582" width="15.85546875" style="1232" customWidth="1"/>
    <col min="13583" max="13824" width="9.140625" style="1232"/>
    <col min="13825" max="13826" width="14" style="1232" customWidth="1"/>
    <col min="13827" max="13827" width="76" style="1232" customWidth="1"/>
    <col min="13828" max="13828" width="14.85546875" style="1232" customWidth="1"/>
    <col min="13829" max="13829" width="14.85546875" style="1232" bestFit="1" customWidth="1"/>
    <col min="13830" max="13830" width="16.140625" style="1232" customWidth="1"/>
    <col min="13831" max="13837" width="14.42578125" style="1232" customWidth="1"/>
    <col min="13838" max="13838" width="15.85546875" style="1232" customWidth="1"/>
    <col min="13839" max="14080" width="9.140625" style="1232"/>
    <col min="14081" max="14082" width="14" style="1232" customWidth="1"/>
    <col min="14083" max="14083" width="76" style="1232" customWidth="1"/>
    <col min="14084" max="14084" width="14.85546875" style="1232" customWidth="1"/>
    <col min="14085" max="14085" width="14.85546875" style="1232" bestFit="1" customWidth="1"/>
    <col min="14086" max="14086" width="16.140625" style="1232" customWidth="1"/>
    <col min="14087" max="14093" width="14.42578125" style="1232" customWidth="1"/>
    <col min="14094" max="14094" width="15.85546875" style="1232" customWidth="1"/>
    <col min="14095" max="14336" width="9.140625" style="1232"/>
    <col min="14337" max="14338" width="14" style="1232" customWidth="1"/>
    <col min="14339" max="14339" width="76" style="1232" customWidth="1"/>
    <col min="14340" max="14340" width="14.85546875" style="1232" customWidth="1"/>
    <col min="14341" max="14341" width="14.85546875" style="1232" bestFit="1" customWidth="1"/>
    <col min="14342" max="14342" width="16.140625" style="1232" customWidth="1"/>
    <col min="14343" max="14349" width="14.42578125" style="1232" customWidth="1"/>
    <col min="14350" max="14350" width="15.85546875" style="1232" customWidth="1"/>
    <col min="14351" max="14592" width="9.140625" style="1232"/>
    <col min="14593" max="14594" width="14" style="1232" customWidth="1"/>
    <col min="14595" max="14595" width="76" style="1232" customWidth="1"/>
    <col min="14596" max="14596" width="14.85546875" style="1232" customWidth="1"/>
    <col min="14597" max="14597" width="14.85546875" style="1232" bestFit="1" customWidth="1"/>
    <col min="14598" max="14598" width="16.140625" style="1232" customWidth="1"/>
    <col min="14599" max="14605" width="14.42578125" style="1232" customWidth="1"/>
    <col min="14606" max="14606" width="15.85546875" style="1232" customWidth="1"/>
    <col min="14607" max="14848" width="9.140625" style="1232"/>
    <col min="14849" max="14850" width="14" style="1232" customWidth="1"/>
    <col min="14851" max="14851" width="76" style="1232" customWidth="1"/>
    <col min="14852" max="14852" width="14.85546875" style="1232" customWidth="1"/>
    <col min="14853" max="14853" width="14.85546875" style="1232" bestFit="1" customWidth="1"/>
    <col min="14854" max="14854" width="16.140625" style="1232" customWidth="1"/>
    <col min="14855" max="14861" width="14.42578125" style="1232" customWidth="1"/>
    <col min="14862" max="14862" width="15.85546875" style="1232" customWidth="1"/>
    <col min="14863" max="15104" width="9.140625" style="1232"/>
    <col min="15105" max="15106" width="14" style="1232" customWidth="1"/>
    <col min="15107" max="15107" width="76" style="1232" customWidth="1"/>
    <col min="15108" max="15108" width="14.85546875" style="1232" customWidth="1"/>
    <col min="15109" max="15109" width="14.85546875" style="1232" bestFit="1" customWidth="1"/>
    <col min="15110" max="15110" width="16.140625" style="1232" customWidth="1"/>
    <col min="15111" max="15117" width="14.42578125" style="1232" customWidth="1"/>
    <col min="15118" max="15118" width="15.85546875" style="1232" customWidth="1"/>
    <col min="15119" max="15360" width="9.140625" style="1232"/>
    <col min="15361" max="15362" width="14" style="1232" customWidth="1"/>
    <col min="15363" max="15363" width="76" style="1232" customWidth="1"/>
    <col min="15364" max="15364" width="14.85546875" style="1232" customWidth="1"/>
    <col min="15365" max="15365" width="14.85546875" style="1232" bestFit="1" customWidth="1"/>
    <col min="15366" max="15366" width="16.140625" style="1232" customWidth="1"/>
    <col min="15367" max="15373" width="14.42578125" style="1232" customWidth="1"/>
    <col min="15374" max="15374" width="15.85546875" style="1232" customWidth="1"/>
    <col min="15375" max="15616" width="9.140625" style="1232"/>
    <col min="15617" max="15618" width="14" style="1232" customWidth="1"/>
    <col min="15619" max="15619" width="76" style="1232" customWidth="1"/>
    <col min="15620" max="15620" width="14.85546875" style="1232" customWidth="1"/>
    <col min="15621" max="15621" width="14.85546875" style="1232" bestFit="1" customWidth="1"/>
    <col min="15622" max="15622" width="16.140625" style="1232" customWidth="1"/>
    <col min="15623" max="15629" width="14.42578125" style="1232" customWidth="1"/>
    <col min="15630" max="15630" width="15.85546875" style="1232" customWidth="1"/>
    <col min="15631" max="15872" width="9.140625" style="1232"/>
    <col min="15873" max="15874" width="14" style="1232" customWidth="1"/>
    <col min="15875" max="15875" width="76" style="1232" customWidth="1"/>
    <col min="15876" max="15876" width="14.85546875" style="1232" customWidth="1"/>
    <col min="15877" max="15877" width="14.85546875" style="1232" bestFit="1" customWidth="1"/>
    <col min="15878" max="15878" width="16.140625" style="1232" customWidth="1"/>
    <col min="15879" max="15885" width="14.42578125" style="1232" customWidth="1"/>
    <col min="15886" max="15886" width="15.85546875" style="1232" customWidth="1"/>
    <col min="15887" max="16128" width="9.140625" style="1232"/>
    <col min="16129" max="16130" width="14" style="1232" customWidth="1"/>
    <col min="16131" max="16131" width="76" style="1232" customWidth="1"/>
    <col min="16132" max="16132" width="14.85546875" style="1232" customWidth="1"/>
    <col min="16133" max="16133" width="14.85546875" style="1232" bestFit="1" customWidth="1"/>
    <col min="16134" max="16134" width="16.140625" style="1232" customWidth="1"/>
    <col min="16135" max="16141" width="14.42578125" style="1232" customWidth="1"/>
    <col min="16142" max="16142" width="15.85546875" style="1232" customWidth="1"/>
    <col min="16143" max="16384" width="9.140625" style="1232"/>
  </cols>
  <sheetData>
    <row r="1" spans="1:14" s="1178" customFormat="1" ht="16.5">
      <c r="A1" s="1171" t="s">
        <v>759</v>
      </c>
      <c r="B1" s="1172"/>
      <c r="C1" s="1173"/>
      <c r="D1" s="1173"/>
      <c r="E1" s="1174"/>
      <c r="F1" s="1175"/>
      <c r="G1" s="1175"/>
      <c r="H1" s="1176"/>
      <c r="I1" s="1176"/>
      <c r="J1" s="1176"/>
      <c r="K1" s="1176"/>
      <c r="L1" s="1176"/>
      <c r="M1" s="1176"/>
      <c r="N1" s="1177"/>
    </row>
    <row r="2" spans="1:14" s="1181" customFormat="1" ht="16.5">
      <c r="A2" s="1803" t="s">
        <v>760</v>
      </c>
      <c r="B2" s="1803"/>
      <c r="C2" s="1803"/>
      <c r="D2" s="1803"/>
      <c r="E2" s="1803"/>
      <c r="F2" s="1803"/>
      <c r="G2" s="1803"/>
      <c r="H2" s="1803"/>
      <c r="I2" s="1803"/>
      <c r="J2" s="1803"/>
      <c r="K2" s="1803"/>
      <c r="L2" s="1803"/>
      <c r="M2" s="1179"/>
      <c r="N2" s="1180"/>
    </row>
    <row r="3" spans="1:14" s="1181" customFormat="1" ht="16.5">
      <c r="A3" s="1179"/>
      <c r="B3" s="1179"/>
      <c r="C3" s="1179"/>
      <c r="D3" s="1179"/>
      <c r="E3" s="1179"/>
      <c r="F3" s="1179"/>
      <c r="G3" s="1179"/>
      <c r="H3" s="1179"/>
      <c r="I3" s="1179"/>
      <c r="J3" s="1179"/>
      <c r="K3" s="1179"/>
      <c r="L3" s="1179"/>
      <c r="M3" s="1179"/>
      <c r="N3" s="1179"/>
    </row>
    <row r="4" spans="1:14" s="1185" customFormat="1" ht="12.75" customHeight="1">
      <c r="A4" s="1182"/>
      <c r="B4" s="1182"/>
      <c r="C4" s="1182"/>
      <c r="D4" s="1182"/>
      <c r="E4" s="1182"/>
      <c r="F4" s="1182"/>
      <c r="G4" s="1183"/>
      <c r="H4" s="1184"/>
      <c r="I4" s="1183"/>
      <c r="J4" s="1183"/>
      <c r="K4" s="1183"/>
      <c r="L4" s="1183"/>
      <c r="M4" s="1183"/>
      <c r="N4" s="1184" t="s">
        <v>2</v>
      </c>
    </row>
    <row r="5" spans="1:14" s="1185" customFormat="1" ht="21.75" customHeight="1">
      <c r="A5" s="1804" t="s">
        <v>761</v>
      </c>
      <c r="B5" s="1804"/>
      <c r="C5" s="1795" t="s">
        <v>762</v>
      </c>
      <c r="D5" s="1805" t="s">
        <v>763</v>
      </c>
      <c r="E5" s="1805"/>
      <c r="F5" s="1805"/>
      <c r="G5" s="1805"/>
      <c r="H5" s="1805"/>
      <c r="I5" s="1805"/>
      <c r="J5" s="1805"/>
      <c r="K5" s="1805"/>
      <c r="L5" s="1805"/>
      <c r="M5" s="1805"/>
      <c r="N5" s="1806" t="s">
        <v>764</v>
      </c>
    </row>
    <row r="6" spans="1:14" s="1185" customFormat="1" ht="11.25" customHeight="1">
      <c r="A6" s="1795" t="s">
        <v>765</v>
      </c>
      <c r="B6" s="1809" t="s">
        <v>766</v>
      </c>
      <c r="C6" s="1796"/>
      <c r="D6" s="1796">
        <v>2019</v>
      </c>
      <c r="E6" s="1796">
        <v>2018</v>
      </c>
      <c r="F6" s="1796">
        <v>2017</v>
      </c>
      <c r="G6" s="1796">
        <v>2016</v>
      </c>
      <c r="H6" s="1796">
        <v>2015</v>
      </c>
      <c r="I6" s="1801">
        <v>2014</v>
      </c>
      <c r="J6" s="1801">
        <v>2013</v>
      </c>
      <c r="K6" s="1801">
        <v>2012</v>
      </c>
      <c r="L6" s="1801">
        <v>2011</v>
      </c>
      <c r="M6" s="1801">
        <v>2010</v>
      </c>
      <c r="N6" s="1807"/>
    </row>
    <row r="7" spans="1:14" s="1185" customFormat="1" ht="12" customHeight="1">
      <c r="A7" s="1796"/>
      <c r="B7" s="1810"/>
      <c r="C7" s="1796"/>
      <c r="D7" s="1796"/>
      <c r="E7" s="1796"/>
      <c r="F7" s="1796"/>
      <c r="G7" s="1796"/>
      <c r="H7" s="1796"/>
      <c r="I7" s="1801"/>
      <c r="J7" s="1801"/>
      <c r="K7" s="1801"/>
      <c r="L7" s="1801"/>
      <c r="M7" s="1801"/>
      <c r="N7" s="1807"/>
    </row>
    <row r="8" spans="1:14" s="1185" customFormat="1" ht="12" customHeight="1">
      <c r="A8" s="1796"/>
      <c r="B8" s="1810"/>
      <c r="C8" s="1796"/>
      <c r="D8" s="1796"/>
      <c r="E8" s="1796"/>
      <c r="F8" s="1796"/>
      <c r="G8" s="1796"/>
      <c r="H8" s="1796"/>
      <c r="I8" s="1801"/>
      <c r="J8" s="1801"/>
      <c r="K8" s="1801"/>
      <c r="L8" s="1801"/>
      <c r="M8" s="1801"/>
      <c r="N8" s="1807"/>
    </row>
    <row r="9" spans="1:14" s="1185" customFormat="1" ht="12" customHeight="1">
      <c r="A9" s="1796"/>
      <c r="B9" s="1810"/>
      <c r="C9" s="1796"/>
      <c r="D9" s="1796"/>
      <c r="E9" s="1796"/>
      <c r="F9" s="1796"/>
      <c r="G9" s="1796"/>
      <c r="H9" s="1796"/>
      <c r="I9" s="1801"/>
      <c r="J9" s="1801"/>
      <c r="K9" s="1801"/>
      <c r="L9" s="1801"/>
      <c r="M9" s="1801"/>
      <c r="N9" s="1807"/>
    </row>
    <row r="10" spans="1:14" s="1185" customFormat="1" ht="29.1" customHeight="1">
      <c r="A10" s="1797"/>
      <c r="B10" s="1811"/>
      <c r="C10" s="1797"/>
      <c r="D10" s="1797"/>
      <c r="E10" s="1797"/>
      <c r="F10" s="1797"/>
      <c r="G10" s="1797"/>
      <c r="H10" s="1797"/>
      <c r="I10" s="1802"/>
      <c r="J10" s="1802"/>
      <c r="K10" s="1802"/>
      <c r="L10" s="1802"/>
      <c r="M10" s="1802"/>
      <c r="N10" s="1808"/>
    </row>
    <row r="11" spans="1:14" s="1189" customFormat="1" ht="12.75">
      <c r="A11" s="1186">
        <v>1</v>
      </c>
      <c r="B11" s="1187">
        <v>2</v>
      </c>
      <c r="C11" s="1187">
        <v>3</v>
      </c>
      <c r="D11" s="1188">
        <v>4</v>
      </c>
      <c r="E11" s="1186">
        <v>5</v>
      </c>
      <c r="F11" s="1187">
        <v>6</v>
      </c>
      <c r="G11" s="1187">
        <v>7</v>
      </c>
      <c r="H11" s="1188">
        <v>8</v>
      </c>
      <c r="I11" s="1186">
        <v>9</v>
      </c>
      <c r="J11" s="1187">
        <v>10</v>
      </c>
      <c r="K11" s="1187">
        <v>11</v>
      </c>
      <c r="L11" s="1188">
        <v>12</v>
      </c>
      <c r="M11" s="1186">
        <v>13</v>
      </c>
      <c r="N11" s="1187">
        <v>14</v>
      </c>
    </row>
    <row r="12" spans="1:14" s="1189" customFormat="1" ht="25.15" customHeight="1">
      <c r="A12" s="1186">
        <v>16</v>
      </c>
      <c r="B12" s="1186">
        <v>750</v>
      </c>
      <c r="C12" s="1190" t="s">
        <v>767</v>
      </c>
      <c r="D12" s="1191">
        <v>473972.07</v>
      </c>
      <c r="E12" s="1192">
        <v>33451.629999999997</v>
      </c>
      <c r="F12" s="1193">
        <v>0</v>
      </c>
      <c r="G12" s="1193">
        <v>0</v>
      </c>
      <c r="H12" s="1193">
        <v>0</v>
      </c>
      <c r="I12" s="1193">
        <v>0</v>
      </c>
      <c r="J12" s="1193">
        <v>0</v>
      </c>
      <c r="K12" s="1193">
        <v>0</v>
      </c>
      <c r="L12" s="1193">
        <v>0</v>
      </c>
      <c r="M12" s="1193">
        <v>0</v>
      </c>
      <c r="N12" s="1193">
        <v>0</v>
      </c>
    </row>
    <row r="13" spans="1:14" s="1195" customFormat="1" ht="25.15" customHeight="1">
      <c r="A13" s="1194">
        <v>17</v>
      </c>
      <c r="B13" s="1186">
        <v>750</v>
      </c>
      <c r="C13" s="1190" t="s">
        <v>767</v>
      </c>
      <c r="D13" s="1191">
        <v>44229.16</v>
      </c>
      <c r="E13" s="1192">
        <v>5098.5</v>
      </c>
      <c r="F13" s="1193">
        <v>0</v>
      </c>
      <c r="G13" s="1193">
        <v>0</v>
      </c>
      <c r="H13" s="1193">
        <v>0</v>
      </c>
      <c r="I13" s="1193">
        <v>0</v>
      </c>
      <c r="J13" s="1193">
        <v>0</v>
      </c>
      <c r="K13" s="1193">
        <v>0</v>
      </c>
      <c r="L13" s="1193">
        <v>0</v>
      </c>
      <c r="M13" s="1193">
        <v>0</v>
      </c>
      <c r="N13" s="1193">
        <v>0</v>
      </c>
    </row>
    <row r="14" spans="1:14" s="1195" customFormat="1" ht="25.15" customHeight="1">
      <c r="A14" s="1194">
        <v>19</v>
      </c>
      <c r="B14" s="1196">
        <v>750</v>
      </c>
      <c r="C14" s="1190" t="s">
        <v>768</v>
      </c>
      <c r="D14" s="1197">
        <v>963.26</v>
      </c>
      <c r="E14" s="1193">
        <v>0</v>
      </c>
      <c r="F14" s="1193">
        <v>0</v>
      </c>
      <c r="G14" s="1193">
        <v>0</v>
      </c>
      <c r="H14" s="1193">
        <v>0</v>
      </c>
      <c r="I14" s="1193">
        <v>0</v>
      </c>
      <c r="J14" s="1193">
        <v>0</v>
      </c>
      <c r="K14" s="1193">
        <v>0</v>
      </c>
      <c r="L14" s="1193">
        <v>0</v>
      </c>
      <c r="M14" s="1193">
        <v>0</v>
      </c>
      <c r="N14" s="1193">
        <v>0</v>
      </c>
    </row>
    <row r="15" spans="1:14" s="1195" customFormat="1" ht="25.15" customHeight="1">
      <c r="A15" s="1790">
        <v>20</v>
      </c>
      <c r="B15" s="1795">
        <v>150</v>
      </c>
      <c r="C15" s="1190" t="s">
        <v>769</v>
      </c>
      <c r="D15" s="1193">
        <v>0</v>
      </c>
      <c r="E15" s="1193">
        <v>0</v>
      </c>
      <c r="F15" s="1193">
        <v>0</v>
      </c>
      <c r="G15" s="1193">
        <v>0</v>
      </c>
      <c r="H15" s="1192">
        <v>584800</v>
      </c>
      <c r="I15" s="1192">
        <v>34772.04</v>
      </c>
      <c r="J15" s="1193">
        <v>0</v>
      </c>
      <c r="K15" s="1193">
        <v>0</v>
      </c>
      <c r="L15" s="1193">
        <v>0</v>
      </c>
      <c r="M15" s="1193">
        <v>0</v>
      </c>
      <c r="N15" s="1193">
        <v>0</v>
      </c>
    </row>
    <row r="16" spans="1:14" s="1195" customFormat="1" ht="25.15" customHeight="1">
      <c r="A16" s="1794"/>
      <c r="B16" s="1797"/>
      <c r="C16" s="1190" t="s">
        <v>768</v>
      </c>
      <c r="D16" s="1191">
        <v>719.35</v>
      </c>
      <c r="E16" s="1193">
        <v>0</v>
      </c>
      <c r="F16" s="1193">
        <v>0</v>
      </c>
      <c r="G16" s="1193">
        <v>0</v>
      </c>
      <c r="H16" s="1193">
        <v>0</v>
      </c>
      <c r="I16" s="1193">
        <v>0</v>
      </c>
      <c r="J16" s="1193">
        <v>0</v>
      </c>
      <c r="K16" s="1193">
        <v>0</v>
      </c>
      <c r="L16" s="1193">
        <v>0</v>
      </c>
      <c r="M16" s="1193">
        <v>0</v>
      </c>
      <c r="N16" s="1193">
        <v>0</v>
      </c>
    </row>
    <row r="17" spans="1:14" s="1195" customFormat="1" ht="25.15" customHeight="1">
      <c r="A17" s="1794"/>
      <c r="B17" s="1795">
        <v>500</v>
      </c>
      <c r="C17" s="1190" t="s">
        <v>769</v>
      </c>
      <c r="D17" s="1193">
        <v>0</v>
      </c>
      <c r="E17" s="1193">
        <v>0</v>
      </c>
      <c r="F17" s="1193">
        <v>0</v>
      </c>
      <c r="G17" s="1193">
        <v>0</v>
      </c>
      <c r="H17" s="1193">
        <v>0</v>
      </c>
      <c r="I17" s="1193">
        <v>0</v>
      </c>
      <c r="J17" s="1193">
        <v>0</v>
      </c>
      <c r="K17" s="1198">
        <v>135872.5</v>
      </c>
      <c r="L17" s="1193">
        <v>0</v>
      </c>
      <c r="M17" s="1193">
        <v>0</v>
      </c>
      <c r="N17" s="1193">
        <v>0</v>
      </c>
    </row>
    <row r="18" spans="1:14" s="1195" customFormat="1" ht="25.15" customHeight="1">
      <c r="A18" s="1791"/>
      <c r="B18" s="1797"/>
      <c r="C18" s="1190" t="s">
        <v>770</v>
      </c>
      <c r="D18" s="1193">
        <v>0</v>
      </c>
      <c r="E18" s="1198">
        <v>178293.14</v>
      </c>
      <c r="F18" s="1193">
        <v>0</v>
      </c>
      <c r="G18" s="1193">
        <v>0</v>
      </c>
      <c r="H18" s="1193">
        <v>0</v>
      </c>
      <c r="I18" s="1193">
        <v>0</v>
      </c>
      <c r="J18" s="1193">
        <v>0</v>
      </c>
      <c r="K18" s="1193">
        <v>0</v>
      </c>
      <c r="L18" s="1193">
        <v>0</v>
      </c>
      <c r="M18" s="1193">
        <v>0</v>
      </c>
      <c r="N18" s="1193">
        <v>0</v>
      </c>
    </row>
    <row r="19" spans="1:14" s="1195" customFormat="1" ht="25.15" customHeight="1">
      <c r="A19" s="1790">
        <v>24</v>
      </c>
      <c r="B19" s="1186">
        <v>730</v>
      </c>
      <c r="C19" s="1190" t="s">
        <v>771</v>
      </c>
      <c r="D19" s="1191">
        <v>1140083.21</v>
      </c>
      <c r="E19" s="1193">
        <v>0</v>
      </c>
      <c r="F19" s="1193">
        <v>0</v>
      </c>
      <c r="G19" s="1193">
        <v>0</v>
      </c>
      <c r="H19" s="1193">
        <v>0</v>
      </c>
      <c r="I19" s="1193">
        <v>0</v>
      </c>
      <c r="J19" s="1193">
        <v>0</v>
      </c>
      <c r="K19" s="1193">
        <v>0</v>
      </c>
      <c r="L19" s="1193">
        <v>0</v>
      </c>
      <c r="M19" s="1193">
        <v>0</v>
      </c>
      <c r="N19" s="1193">
        <v>0</v>
      </c>
    </row>
    <row r="20" spans="1:14" s="1195" customFormat="1" ht="25.15" customHeight="1">
      <c r="A20" s="1794"/>
      <c r="B20" s="1795">
        <v>921</v>
      </c>
      <c r="C20" s="1199" t="s">
        <v>772</v>
      </c>
      <c r="D20" s="1193">
        <v>0</v>
      </c>
      <c r="E20" s="1193">
        <v>0</v>
      </c>
      <c r="F20" s="1200">
        <v>53.21</v>
      </c>
      <c r="G20" s="1192">
        <v>3499.4</v>
      </c>
      <c r="H20" s="1192">
        <v>4382.07</v>
      </c>
      <c r="I20" s="1192">
        <v>2498.8200000000002</v>
      </c>
      <c r="J20" s="1193">
        <v>0</v>
      </c>
      <c r="K20" s="1193">
        <v>0</v>
      </c>
      <c r="L20" s="1193">
        <v>0</v>
      </c>
      <c r="M20" s="1193">
        <v>0</v>
      </c>
      <c r="N20" s="1193">
        <v>0</v>
      </c>
    </row>
    <row r="21" spans="1:14" s="1195" customFormat="1" ht="25.15" customHeight="1">
      <c r="A21" s="1794"/>
      <c r="B21" s="1797"/>
      <c r="C21" s="1190" t="s">
        <v>771</v>
      </c>
      <c r="D21" s="1191">
        <v>3349973.5000000005</v>
      </c>
      <c r="E21" s="1193">
        <v>0</v>
      </c>
      <c r="F21" s="1193">
        <v>0</v>
      </c>
      <c r="G21" s="1193">
        <v>0</v>
      </c>
      <c r="H21" s="1193">
        <v>0</v>
      </c>
      <c r="I21" s="1193">
        <v>0</v>
      </c>
      <c r="J21" s="1193">
        <v>0</v>
      </c>
      <c r="K21" s="1193">
        <v>0</v>
      </c>
      <c r="L21" s="1193">
        <v>0</v>
      </c>
      <c r="M21" s="1193">
        <v>0</v>
      </c>
      <c r="N21" s="1193">
        <v>0</v>
      </c>
    </row>
    <row r="22" spans="1:14" s="1195" customFormat="1" ht="25.15" customHeight="1">
      <c r="A22" s="1790">
        <v>27</v>
      </c>
      <c r="B22" s="1186">
        <v>150</v>
      </c>
      <c r="C22" s="1190" t="s">
        <v>769</v>
      </c>
      <c r="D22" s="1191">
        <v>43586</v>
      </c>
      <c r="E22" s="1193">
        <v>0</v>
      </c>
      <c r="F22" s="1193">
        <v>0</v>
      </c>
      <c r="G22" s="1192">
        <v>254455.26</v>
      </c>
      <c r="H22" s="1192">
        <v>324579.48</v>
      </c>
      <c r="I22" s="1192">
        <v>361368.91</v>
      </c>
      <c r="J22" s="1192">
        <v>964330.72</v>
      </c>
      <c r="K22" s="1192">
        <v>384574.11</v>
      </c>
      <c r="L22" s="1192">
        <v>52992.12</v>
      </c>
      <c r="M22" s="1192">
        <v>75959.86</v>
      </c>
      <c r="N22" s="1193">
        <v>0</v>
      </c>
    </row>
    <row r="23" spans="1:14" s="1195" customFormat="1" ht="25.15" customHeight="1">
      <c r="A23" s="1794"/>
      <c r="B23" s="1795">
        <v>750</v>
      </c>
      <c r="C23" s="1190" t="s">
        <v>769</v>
      </c>
      <c r="D23" s="1193">
        <v>0</v>
      </c>
      <c r="E23" s="1193">
        <v>0</v>
      </c>
      <c r="F23" s="1193">
        <v>0</v>
      </c>
      <c r="G23" s="1193">
        <v>0</v>
      </c>
      <c r="H23" s="1193">
        <v>0</v>
      </c>
      <c r="I23" s="1192">
        <v>18408.5</v>
      </c>
      <c r="J23" s="1197">
        <v>763.12</v>
      </c>
      <c r="K23" s="1193">
        <v>0</v>
      </c>
      <c r="L23" s="1193">
        <v>0</v>
      </c>
      <c r="M23" s="1193">
        <v>0</v>
      </c>
      <c r="N23" s="1193">
        <v>0</v>
      </c>
    </row>
    <row r="24" spans="1:14" s="1195" customFormat="1" ht="25.15" customHeight="1">
      <c r="A24" s="1791"/>
      <c r="B24" s="1797"/>
      <c r="C24" s="1190" t="s">
        <v>768</v>
      </c>
      <c r="D24" s="1191">
        <v>36631108.780000001</v>
      </c>
      <c r="E24" s="1192">
        <v>678867.8</v>
      </c>
      <c r="F24" s="1192">
        <v>32851.839999999997</v>
      </c>
      <c r="G24" s="1193">
        <v>0</v>
      </c>
      <c r="H24" s="1193">
        <v>0</v>
      </c>
      <c r="I24" s="1193">
        <v>0</v>
      </c>
      <c r="J24" s="1193">
        <v>0</v>
      </c>
      <c r="K24" s="1193">
        <v>0</v>
      </c>
      <c r="L24" s="1193">
        <v>0</v>
      </c>
      <c r="M24" s="1193">
        <v>0</v>
      </c>
      <c r="N24" s="1200">
        <v>0.01</v>
      </c>
    </row>
    <row r="25" spans="1:14" s="1195" customFormat="1" ht="25.15" customHeight="1">
      <c r="A25" s="1790">
        <v>28</v>
      </c>
      <c r="B25" s="1795">
        <v>730</v>
      </c>
      <c r="C25" s="1190" t="s">
        <v>769</v>
      </c>
      <c r="D25" s="1193">
        <v>0</v>
      </c>
      <c r="E25" s="1193">
        <v>0</v>
      </c>
      <c r="F25" s="1193">
        <v>0</v>
      </c>
      <c r="G25" s="1193">
        <v>0</v>
      </c>
      <c r="H25" s="1192">
        <v>683483.14</v>
      </c>
      <c r="I25" s="1192">
        <v>79701.41</v>
      </c>
      <c r="J25" s="1192">
        <v>25173.1</v>
      </c>
      <c r="K25" s="1193">
        <v>0</v>
      </c>
      <c r="L25" s="1193">
        <v>0</v>
      </c>
      <c r="M25" s="1193">
        <v>0</v>
      </c>
      <c r="N25" s="1193">
        <v>0</v>
      </c>
    </row>
    <row r="26" spans="1:14" s="1195" customFormat="1" ht="25.15" customHeight="1">
      <c r="A26" s="1794"/>
      <c r="B26" s="1796"/>
      <c r="C26" s="1190" t="s">
        <v>770</v>
      </c>
      <c r="D26" s="1191">
        <v>21090453.399999999</v>
      </c>
      <c r="E26" s="1192">
        <v>1239742.08</v>
      </c>
      <c r="F26" s="1192">
        <v>475593.97</v>
      </c>
      <c r="G26" s="1193">
        <v>0</v>
      </c>
      <c r="H26" s="1193">
        <v>0</v>
      </c>
      <c r="I26" s="1193">
        <v>0</v>
      </c>
      <c r="J26" s="1193">
        <v>0</v>
      </c>
      <c r="K26" s="1193">
        <v>0</v>
      </c>
      <c r="L26" s="1193">
        <v>0</v>
      </c>
      <c r="M26" s="1193">
        <v>0</v>
      </c>
      <c r="N26" s="1192">
        <v>7227.38</v>
      </c>
    </row>
    <row r="27" spans="1:14" s="1195" customFormat="1" ht="25.15" customHeight="1">
      <c r="A27" s="1794"/>
      <c r="B27" s="1796"/>
      <c r="C27" s="1190" t="s">
        <v>773</v>
      </c>
      <c r="D27" s="1193">
        <v>0</v>
      </c>
      <c r="E27" s="1193">
        <v>0</v>
      </c>
      <c r="F27" s="1193">
        <v>0</v>
      </c>
      <c r="G27" s="1193">
        <v>0</v>
      </c>
      <c r="H27" s="1193">
        <v>0</v>
      </c>
      <c r="I27" s="1193">
        <v>0</v>
      </c>
      <c r="J27" s="1193">
        <v>0</v>
      </c>
      <c r="K27" s="1192">
        <v>5373.75</v>
      </c>
      <c r="L27" s="1193">
        <v>0</v>
      </c>
      <c r="M27" s="1193">
        <v>0</v>
      </c>
      <c r="N27" s="1193">
        <v>0</v>
      </c>
    </row>
    <row r="28" spans="1:14" s="1195" customFormat="1" ht="25.15" customHeight="1">
      <c r="A28" s="1791"/>
      <c r="B28" s="1797"/>
      <c r="C28" s="1190" t="s">
        <v>767</v>
      </c>
      <c r="D28" s="1191">
        <v>7824237.459999999</v>
      </c>
      <c r="E28" s="1192">
        <v>307822.32</v>
      </c>
      <c r="F28" s="1192">
        <v>166055.07999999999</v>
      </c>
      <c r="G28" s="1198">
        <v>88624.33</v>
      </c>
      <c r="H28" s="1193">
        <v>0</v>
      </c>
      <c r="I28" s="1193">
        <v>0</v>
      </c>
      <c r="J28" s="1193">
        <v>0</v>
      </c>
      <c r="K28" s="1193">
        <v>0</v>
      </c>
      <c r="L28" s="1193">
        <v>0</v>
      </c>
      <c r="M28" s="1193">
        <v>0</v>
      </c>
      <c r="N28" s="1200">
        <v>429.46</v>
      </c>
    </row>
    <row r="29" spans="1:14" s="1195" customFormat="1" ht="25.15" customHeight="1">
      <c r="A29" s="1790">
        <v>30</v>
      </c>
      <c r="B29" s="1795">
        <v>801</v>
      </c>
      <c r="C29" s="1190" t="s">
        <v>773</v>
      </c>
      <c r="D29" s="1193">
        <v>0</v>
      </c>
      <c r="E29" s="1193">
        <v>0</v>
      </c>
      <c r="F29" s="1193">
        <v>0</v>
      </c>
      <c r="G29" s="1193">
        <v>0</v>
      </c>
      <c r="H29" s="1193">
        <v>0</v>
      </c>
      <c r="I29" s="1193">
        <v>0</v>
      </c>
      <c r="J29" s="1198">
        <v>10726.9</v>
      </c>
      <c r="K29" s="1193">
        <v>0</v>
      </c>
      <c r="L29" s="1200">
        <v>1</v>
      </c>
      <c r="M29" s="1193">
        <v>0</v>
      </c>
      <c r="N29" s="1193">
        <v>0</v>
      </c>
    </row>
    <row r="30" spans="1:14" s="1195" customFormat="1" ht="25.15" customHeight="1">
      <c r="A30" s="1791"/>
      <c r="B30" s="1797"/>
      <c r="C30" s="1190" t="s">
        <v>767</v>
      </c>
      <c r="D30" s="1191">
        <v>2223977.2400000002</v>
      </c>
      <c r="E30" s="1192">
        <v>320793.57</v>
      </c>
      <c r="F30" s="1193">
        <v>0</v>
      </c>
      <c r="G30" s="1193">
        <v>0</v>
      </c>
      <c r="H30" s="1193">
        <v>0</v>
      </c>
      <c r="I30" s="1193">
        <v>0</v>
      </c>
      <c r="J30" s="1193">
        <v>0</v>
      </c>
      <c r="K30" s="1193">
        <v>0</v>
      </c>
      <c r="L30" s="1193">
        <v>0</v>
      </c>
      <c r="M30" s="1193">
        <v>0</v>
      </c>
      <c r="N30" s="1193">
        <v>0</v>
      </c>
    </row>
    <row r="31" spans="1:14" s="1195" customFormat="1" ht="25.15" customHeight="1">
      <c r="A31" s="1790">
        <v>31</v>
      </c>
      <c r="B31" s="1186">
        <v>150</v>
      </c>
      <c r="C31" s="1190" t="s">
        <v>773</v>
      </c>
      <c r="D31" s="1193">
        <v>0</v>
      </c>
      <c r="E31" s="1193">
        <v>0</v>
      </c>
      <c r="F31" s="1193">
        <v>0</v>
      </c>
      <c r="G31" s="1193">
        <v>0</v>
      </c>
      <c r="H31" s="1200">
        <v>44.69</v>
      </c>
      <c r="I31" s="1192">
        <v>2343.48</v>
      </c>
      <c r="J31" s="1192">
        <v>8298.26</v>
      </c>
      <c r="K31" s="1192">
        <v>1290.0999999999999</v>
      </c>
      <c r="L31" s="1192">
        <v>1427.44</v>
      </c>
      <c r="M31" s="1192">
        <v>7631.3</v>
      </c>
      <c r="N31" s="1193">
        <v>0</v>
      </c>
    </row>
    <row r="32" spans="1:14" s="1195" customFormat="1" ht="25.15" customHeight="1">
      <c r="A32" s="1791"/>
      <c r="B32" s="1186">
        <v>853</v>
      </c>
      <c r="C32" s="1190" t="s">
        <v>767</v>
      </c>
      <c r="D32" s="1191">
        <v>335585.27</v>
      </c>
      <c r="E32" s="1192">
        <v>15446.51</v>
      </c>
      <c r="F32" s="1193">
        <v>0</v>
      </c>
      <c r="G32" s="1193">
        <v>0</v>
      </c>
      <c r="H32" s="1193">
        <v>0</v>
      </c>
      <c r="I32" s="1193">
        <v>0</v>
      </c>
      <c r="J32" s="1193">
        <v>0</v>
      </c>
      <c r="K32" s="1193">
        <v>0</v>
      </c>
      <c r="L32" s="1193">
        <v>0</v>
      </c>
      <c r="M32" s="1193">
        <v>0</v>
      </c>
      <c r="N32" s="1192">
        <v>642993.81999999995</v>
      </c>
    </row>
    <row r="33" spans="1:14" s="1195" customFormat="1" ht="25.15" customHeight="1">
      <c r="A33" s="1194">
        <v>32</v>
      </c>
      <c r="B33" s="1186">
        <v>801</v>
      </c>
      <c r="C33" s="1201" t="s">
        <v>774</v>
      </c>
      <c r="D33" s="1202">
        <v>336</v>
      </c>
      <c r="E33" s="1193">
        <v>0</v>
      </c>
      <c r="F33" s="1193">
        <v>0</v>
      </c>
      <c r="G33" s="1193">
        <v>0</v>
      </c>
      <c r="H33" s="1193">
        <v>0</v>
      </c>
      <c r="I33" s="1193">
        <v>0</v>
      </c>
      <c r="J33" s="1193">
        <v>0</v>
      </c>
      <c r="K33" s="1193">
        <v>0</v>
      </c>
      <c r="L33" s="1193">
        <v>0</v>
      </c>
      <c r="M33" s="1193">
        <v>0</v>
      </c>
      <c r="N33" s="1193">
        <v>0</v>
      </c>
    </row>
    <row r="34" spans="1:14" s="1195" customFormat="1" ht="25.15" customHeight="1">
      <c r="A34" s="1798" t="s">
        <v>865</v>
      </c>
      <c r="B34" s="1795">
        <v>150</v>
      </c>
      <c r="C34" s="1190" t="s">
        <v>769</v>
      </c>
      <c r="D34" s="1193">
        <v>0</v>
      </c>
      <c r="E34" s="1193">
        <v>0</v>
      </c>
      <c r="F34" s="1193">
        <v>0</v>
      </c>
      <c r="G34" s="1192">
        <v>2763344.62</v>
      </c>
      <c r="H34" s="1192">
        <v>6690893.8200000003</v>
      </c>
      <c r="I34" s="1192">
        <v>329222.65000000002</v>
      </c>
      <c r="J34" s="1193">
        <v>0</v>
      </c>
      <c r="K34" s="1193">
        <v>0</v>
      </c>
      <c r="L34" s="1193">
        <v>0</v>
      </c>
      <c r="M34" s="1192">
        <v>14130.91</v>
      </c>
      <c r="N34" s="1193">
        <v>0</v>
      </c>
    </row>
    <row r="35" spans="1:14" s="1195" customFormat="1" ht="25.15" customHeight="1">
      <c r="A35" s="1799"/>
      <c r="B35" s="1796"/>
      <c r="C35" s="1190" t="s">
        <v>770</v>
      </c>
      <c r="D35" s="1191">
        <v>10527504.26</v>
      </c>
      <c r="E35" s="1192">
        <v>76876.960000000006</v>
      </c>
      <c r="F35" s="1192">
        <v>398151</v>
      </c>
      <c r="G35" s="1193">
        <v>0</v>
      </c>
      <c r="H35" s="1193">
        <v>0</v>
      </c>
      <c r="I35" s="1193">
        <v>0</v>
      </c>
      <c r="J35" s="1193">
        <v>0</v>
      </c>
      <c r="K35" s="1193">
        <v>0</v>
      </c>
      <c r="L35" s="1193">
        <v>0</v>
      </c>
      <c r="M35" s="1193">
        <v>0</v>
      </c>
      <c r="N35" s="1193">
        <v>0</v>
      </c>
    </row>
    <row r="36" spans="1:14" s="1195" customFormat="1" ht="25.15" customHeight="1">
      <c r="A36" s="1799"/>
      <c r="B36" s="1796"/>
      <c r="C36" s="1190" t="s">
        <v>775</v>
      </c>
      <c r="D36" s="1191">
        <v>781151.77</v>
      </c>
      <c r="E36" s="1192">
        <v>9634.9</v>
      </c>
      <c r="F36" s="1193">
        <v>0</v>
      </c>
      <c r="G36" s="1193">
        <v>0</v>
      </c>
      <c r="H36" s="1193">
        <v>0</v>
      </c>
      <c r="I36" s="1193">
        <v>0</v>
      </c>
      <c r="J36" s="1193">
        <v>0</v>
      </c>
      <c r="K36" s="1193">
        <v>0</v>
      </c>
      <c r="L36" s="1193">
        <v>0</v>
      </c>
      <c r="M36" s="1193">
        <v>0</v>
      </c>
      <c r="N36" s="1193">
        <v>0</v>
      </c>
    </row>
    <row r="37" spans="1:14" s="1195" customFormat="1" ht="25.15" customHeight="1">
      <c r="A37" s="1799"/>
      <c r="B37" s="1797"/>
      <c r="C37" s="1190" t="s">
        <v>767</v>
      </c>
      <c r="D37" s="1191">
        <v>4500</v>
      </c>
      <c r="E37" s="1192">
        <v>9364</v>
      </c>
      <c r="F37" s="1192">
        <v>49048.72</v>
      </c>
      <c r="G37" s="1192">
        <v>64202.99</v>
      </c>
      <c r="H37" s="1193">
        <v>0</v>
      </c>
      <c r="I37" s="1193">
        <v>0</v>
      </c>
      <c r="J37" s="1193">
        <v>0</v>
      </c>
      <c r="K37" s="1193">
        <v>0</v>
      </c>
      <c r="L37" s="1193">
        <v>0</v>
      </c>
      <c r="M37" s="1193">
        <v>0</v>
      </c>
      <c r="N37" s="1193">
        <v>0</v>
      </c>
    </row>
    <row r="38" spans="1:14" s="1195" customFormat="1" ht="25.15" customHeight="1">
      <c r="A38" s="1799"/>
      <c r="B38" s="1203">
        <v>500</v>
      </c>
      <c r="C38" s="1190" t="s">
        <v>770</v>
      </c>
      <c r="D38" s="1193">
        <v>0</v>
      </c>
      <c r="E38" s="1193">
        <v>0</v>
      </c>
      <c r="F38" s="1192">
        <v>26077.35</v>
      </c>
      <c r="G38" s="1193">
        <v>0</v>
      </c>
      <c r="H38" s="1193">
        <v>0</v>
      </c>
      <c r="I38" s="1193">
        <v>0</v>
      </c>
      <c r="J38" s="1193">
        <v>0</v>
      </c>
      <c r="K38" s="1193">
        <v>0</v>
      </c>
      <c r="L38" s="1193">
        <v>0</v>
      </c>
      <c r="M38" s="1193">
        <v>0</v>
      </c>
      <c r="N38" s="1193">
        <v>0</v>
      </c>
    </row>
    <row r="39" spans="1:14" s="1195" customFormat="1" ht="25.15" customHeight="1">
      <c r="A39" s="1799"/>
      <c r="B39" s="1203">
        <v>730</v>
      </c>
      <c r="C39" s="1190" t="s">
        <v>767</v>
      </c>
      <c r="D39" s="1204">
        <v>16321.04</v>
      </c>
      <c r="E39" s="1193">
        <v>0</v>
      </c>
      <c r="F39" s="1205">
        <v>0</v>
      </c>
      <c r="G39" s="1193">
        <v>0</v>
      </c>
      <c r="H39" s="1193">
        <v>0</v>
      </c>
      <c r="I39" s="1193">
        <v>0</v>
      </c>
      <c r="J39" s="1193">
        <v>0</v>
      </c>
      <c r="K39" s="1193">
        <v>0</v>
      </c>
      <c r="L39" s="1193">
        <v>0</v>
      </c>
      <c r="M39" s="1193">
        <v>0</v>
      </c>
      <c r="N39" s="1193">
        <v>0</v>
      </c>
    </row>
    <row r="40" spans="1:14" s="1195" customFormat="1" ht="25.15" customHeight="1">
      <c r="A40" s="1799"/>
      <c r="B40" s="1203">
        <v>750</v>
      </c>
      <c r="C40" s="1190" t="s">
        <v>767</v>
      </c>
      <c r="D40" s="1204">
        <v>364702.71</v>
      </c>
      <c r="E40" s="1200">
        <v>0.04</v>
      </c>
      <c r="F40" s="1193">
        <v>0</v>
      </c>
      <c r="G40" s="1193">
        <v>0</v>
      </c>
      <c r="H40" s="1193">
        <v>0</v>
      </c>
      <c r="I40" s="1193">
        <v>0</v>
      </c>
      <c r="J40" s="1193">
        <v>0</v>
      </c>
      <c r="K40" s="1193">
        <v>0</v>
      </c>
      <c r="L40" s="1193">
        <v>0</v>
      </c>
      <c r="M40" s="1193">
        <v>0</v>
      </c>
      <c r="N40" s="1193">
        <v>0</v>
      </c>
    </row>
    <row r="41" spans="1:14" s="1195" customFormat="1" ht="25.15" customHeight="1">
      <c r="A41" s="1799"/>
      <c r="B41" s="1795">
        <v>758</v>
      </c>
      <c r="C41" s="1190" t="s">
        <v>773</v>
      </c>
      <c r="D41" s="1193">
        <v>0</v>
      </c>
      <c r="E41" s="1193">
        <v>0</v>
      </c>
      <c r="F41" s="1193">
        <v>0</v>
      </c>
      <c r="G41" s="1193">
        <v>0</v>
      </c>
      <c r="H41" s="1192">
        <v>5739.72</v>
      </c>
      <c r="I41" s="1192">
        <v>3611.91</v>
      </c>
      <c r="J41" s="1192">
        <v>14781.93</v>
      </c>
      <c r="K41" s="1192">
        <v>223820.74</v>
      </c>
      <c r="L41" s="1192">
        <v>10170.56</v>
      </c>
      <c r="M41" s="1192">
        <v>964005.17</v>
      </c>
      <c r="N41" s="1193">
        <v>0</v>
      </c>
    </row>
    <row r="42" spans="1:14" s="1195" customFormat="1" ht="25.15" customHeight="1">
      <c r="A42" s="1799"/>
      <c r="B42" s="1796"/>
      <c r="C42" s="1190" t="s">
        <v>776</v>
      </c>
      <c r="D42" s="1193">
        <v>0</v>
      </c>
      <c r="E42" s="1193">
        <v>0</v>
      </c>
      <c r="F42" s="1193">
        <v>0</v>
      </c>
      <c r="G42" s="1193">
        <v>0</v>
      </c>
      <c r="H42" s="1193">
        <v>0</v>
      </c>
      <c r="I42" s="1192">
        <v>230226.75</v>
      </c>
      <c r="J42" s="1192">
        <v>21146.95</v>
      </c>
      <c r="K42" s="1192">
        <v>6504.36</v>
      </c>
      <c r="L42" s="1193">
        <v>0</v>
      </c>
      <c r="M42" s="1192">
        <v>9590.5400000000009</v>
      </c>
      <c r="N42" s="1193">
        <v>0</v>
      </c>
    </row>
    <row r="43" spans="1:14" s="1195" customFormat="1" ht="25.15" customHeight="1">
      <c r="A43" s="1799"/>
      <c r="B43" s="1796"/>
      <c r="C43" s="1190" t="s">
        <v>777</v>
      </c>
      <c r="D43" s="1191">
        <v>2401624.3199999998</v>
      </c>
      <c r="E43" s="1191">
        <v>79098.310000000012</v>
      </c>
      <c r="F43" s="1191">
        <v>312601.45</v>
      </c>
      <c r="G43" s="1193">
        <v>0</v>
      </c>
      <c r="H43" s="1193">
        <v>0</v>
      </c>
      <c r="I43" s="1193">
        <v>0</v>
      </c>
      <c r="J43" s="1193">
        <v>0</v>
      </c>
      <c r="K43" s="1193">
        <v>0</v>
      </c>
      <c r="L43" s="1193">
        <v>0</v>
      </c>
      <c r="M43" s="1193">
        <v>0</v>
      </c>
      <c r="N43" s="1200">
        <v>3.07</v>
      </c>
    </row>
    <row r="44" spans="1:14" s="1195" customFormat="1" ht="25.15" customHeight="1">
      <c r="A44" s="1799"/>
      <c r="B44" s="1796"/>
      <c r="C44" s="1190" t="s">
        <v>778</v>
      </c>
      <c r="D44" s="1193">
        <v>0</v>
      </c>
      <c r="E44" s="1193">
        <v>0</v>
      </c>
      <c r="F44" s="1193">
        <v>0</v>
      </c>
      <c r="G44" s="1193">
        <v>0</v>
      </c>
      <c r="H44" s="1192">
        <v>3138.81</v>
      </c>
      <c r="I44" s="1193">
        <v>0</v>
      </c>
      <c r="J44" s="1193">
        <v>0</v>
      </c>
      <c r="K44" s="1193">
        <v>0</v>
      </c>
      <c r="L44" s="1193">
        <v>0</v>
      </c>
      <c r="M44" s="1193">
        <v>0</v>
      </c>
      <c r="N44" s="1193">
        <v>0</v>
      </c>
    </row>
    <row r="45" spans="1:14" s="1195" customFormat="1" ht="25.15" customHeight="1">
      <c r="A45" s="1799"/>
      <c r="B45" s="1796"/>
      <c r="C45" s="1190" t="s">
        <v>779</v>
      </c>
      <c r="D45" s="1191">
        <v>5405276.4700000007</v>
      </c>
      <c r="E45" s="1192">
        <v>811705.7</v>
      </c>
      <c r="F45" s="1200">
        <v>0.93</v>
      </c>
      <c r="G45" s="1193">
        <v>0</v>
      </c>
      <c r="H45" s="1193">
        <v>0</v>
      </c>
      <c r="I45" s="1193">
        <v>0</v>
      </c>
      <c r="J45" s="1193">
        <v>0</v>
      </c>
      <c r="K45" s="1193">
        <v>0</v>
      </c>
      <c r="L45" s="1193">
        <v>0</v>
      </c>
      <c r="M45" s="1193">
        <v>0</v>
      </c>
      <c r="N45" s="1193">
        <v>0</v>
      </c>
    </row>
    <row r="46" spans="1:14" s="1195" customFormat="1" ht="25.15" customHeight="1">
      <c r="A46" s="1799"/>
      <c r="B46" s="1796"/>
      <c r="C46" s="1190" t="s">
        <v>780</v>
      </c>
      <c r="D46" s="1193">
        <v>0</v>
      </c>
      <c r="E46" s="1193">
        <v>0</v>
      </c>
      <c r="F46" s="1193">
        <v>0</v>
      </c>
      <c r="G46" s="1193">
        <v>0</v>
      </c>
      <c r="H46" s="1193">
        <v>0</v>
      </c>
      <c r="I46" s="1192">
        <v>9278.84</v>
      </c>
      <c r="J46" s="1192">
        <v>1481.47</v>
      </c>
      <c r="K46" s="1193">
        <v>0</v>
      </c>
      <c r="L46" s="1193">
        <v>0</v>
      </c>
      <c r="M46" s="1193">
        <v>0</v>
      </c>
      <c r="N46" s="1193">
        <v>0</v>
      </c>
    </row>
    <row r="47" spans="1:14" s="1195" customFormat="1" ht="25.15" customHeight="1">
      <c r="A47" s="1799"/>
      <c r="B47" s="1796"/>
      <c r="C47" s="1190" t="s">
        <v>781</v>
      </c>
      <c r="D47" s="1191">
        <v>23460307.350000001</v>
      </c>
      <c r="E47" s="1192">
        <v>688711.25</v>
      </c>
      <c r="F47" s="1192">
        <v>161245.29</v>
      </c>
      <c r="G47" s="1193">
        <v>0</v>
      </c>
      <c r="H47" s="1193">
        <v>0</v>
      </c>
      <c r="I47" s="1193">
        <v>0</v>
      </c>
      <c r="J47" s="1193">
        <v>0</v>
      </c>
      <c r="K47" s="1193">
        <v>0</v>
      </c>
      <c r="L47" s="1193">
        <v>0</v>
      </c>
      <c r="M47" s="1193">
        <v>0</v>
      </c>
      <c r="N47" s="1192">
        <v>1690.92</v>
      </c>
    </row>
    <row r="48" spans="1:14" s="1195" customFormat="1" ht="25.15" customHeight="1">
      <c r="A48" s="1799"/>
      <c r="B48" s="1796"/>
      <c r="C48" s="1190" t="s">
        <v>782</v>
      </c>
      <c r="D48" s="1193">
        <v>0</v>
      </c>
      <c r="E48" s="1193">
        <v>0</v>
      </c>
      <c r="F48" s="1193">
        <v>0</v>
      </c>
      <c r="G48" s="1200">
        <v>369.4</v>
      </c>
      <c r="H48" s="1192">
        <v>634.27</v>
      </c>
      <c r="I48" s="1192">
        <v>1308.99</v>
      </c>
      <c r="J48" s="1193">
        <v>0</v>
      </c>
      <c r="K48" s="1192">
        <v>3598.17</v>
      </c>
      <c r="L48" s="1193">
        <v>0</v>
      </c>
      <c r="M48" s="1192">
        <v>48754.51</v>
      </c>
      <c r="N48" s="1193">
        <v>0</v>
      </c>
    </row>
    <row r="49" spans="1:14" s="1195" customFormat="1" ht="25.15" customHeight="1">
      <c r="A49" s="1799"/>
      <c r="B49" s="1796"/>
      <c r="C49" s="1190" t="s">
        <v>783</v>
      </c>
      <c r="D49" s="1191">
        <v>1169108.3400000001</v>
      </c>
      <c r="E49" s="1192">
        <v>12125.97</v>
      </c>
      <c r="F49" s="1192">
        <v>19372.5</v>
      </c>
      <c r="G49" s="1193">
        <v>0</v>
      </c>
      <c r="H49" s="1193">
        <v>0</v>
      </c>
      <c r="I49" s="1193">
        <v>0</v>
      </c>
      <c r="J49" s="1193">
        <v>0</v>
      </c>
      <c r="K49" s="1193">
        <v>0</v>
      </c>
      <c r="L49" s="1193">
        <v>0</v>
      </c>
      <c r="M49" s="1193">
        <v>0</v>
      </c>
      <c r="N49" s="1198">
        <v>9035.02</v>
      </c>
    </row>
    <row r="50" spans="1:14" s="1195" customFormat="1" ht="25.15" customHeight="1">
      <c r="A50" s="1799"/>
      <c r="B50" s="1796"/>
      <c r="C50" s="1190" t="s">
        <v>784</v>
      </c>
      <c r="D50" s="1191">
        <v>9008200.1999999993</v>
      </c>
      <c r="E50" s="1192">
        <v>346172.73</v>
      </c>
      <c r="F50" s="1192">
        <v>390454.47</v>
      </c>
      <c r="G50" s="1193">
        <v>0</v>
      </c>
      <c r="H50" s="1193">
        <v>0</v>
      </c>
      <c r="I50" s="1193">
        <v>0</v>
      </c>
      <c r="J50" s="1193">
        <v>0</v>
      </c>
      <c r="K50" s="1193">
        <v>0</v>
      </c>
      <c r="L50" s="1193">
        <v>0</v>
      </c>
      <c r="M50" s="1193">
        <v>0</v>
      </c>
      <c r="N50" s="1198">
        <v>45571.56</v>
      </c>
    </row>
    <row r="51" spans="1:14" s="1195" customFormat="1" ht="25.15" customHeight="1">
      <c r="A51" s="1799"/>
      <c r="B51" s="1796"/>
      <c r="C51" s="1190" t="s">
        <v>785</v>
      </c>
      <c r="D51" s="1206">
        <v>0</v>
      </c>
      <c r="E51" s="1205">
        <v>0</v>
      </c>
      <c r="F51" s="1205">
        <v>0</v>
      </c>
      <c r="G51" s="1193">
        <v>0</v>
      </c>
      <c r="H51" s="1200">
        <v>285.14999999999998</v>
      </c>
      <c r="I51" s="1192">
        <v>3482.52</v>
      </c>
      <c r="J51" s="1193">
        <v>0</v>
      </c>
      <c r="K51" s="1193">
        <v>0</v>
      </c>
      <c r="L51" s="1193">
        <v>0</v>
      </c>
      <c r="M51" s="1193">
        <v>0</v>
      </c>
      <c r="N51" s="1193">
        <v>0</v>
      </c>
    </row>
    <row r="52" spans="1:14" s="1195" customFormat="1" ht="25.15" customHeight="1">
      <c r="A52" s="1799"/>
      <c r="B52" s="1796"/>
      <c r="C52" s="1190" t="s">
        <v>786</v>
      </c>
      <c r="D52" s="1191">
        <v>10346578.869999999</v>
      </c>
      <c r="E52" s="1192">
        <v>2597907.58</v>
      </c>
      <c r="F52" s="1192">
        <v>84160.16</v>
      </c>
      <c r="G52" s="1192">
        <v>5537375</v>
      </c>
      <c r="H52" s="1193">
        <v>0</v>
      </c>
      <c r="I52" s="1193">
        <v>0</v>
      </c>
      <c r="J52" s="1193">
        <v>0</v>
      </c>
      <c r="K52" s="1193">
        <v>0</v>
      </c>
      <c r="L52" s="1193">
        <v>0</v>
      </c>
      <c r="M52" s="1193">
        <v>0</v>
      </c>
      <c r="N52" s="1193">
        <v>0</v>
      </c>
    </row>
    <row r="53" spans="1:14" s="1195" customFormat="1" ht="25.15" customHeight="1">
      <c r="A53" s="1799"/>
      <c r="B53" s="1796"/>
      <c r="C53" s="1190" t="s">
        <v>787</v>
      </c>
      <c r="D53" s="1193">
        <v>0</v>
      </c>
      <c r="E53" s="1193">
        <v>0</v>
      </c>
      <c r="F53" s="1193">
        <v>0</v>
      </c>
      <c r="G53" s="1193">
        <v>0</v>
      </c>
      <c r="H53" s="1192">
        <v>48467.86</v>
      </c>
      <c r="I53" s="1193">
        <v>0</v>
      </c>
      <c r="J53" s="1193">
        <v>0</v>
      </c>
      <c r="K53" s="1193">
        <v>0</v>
      </c>
      <c r="L53" s="1192">
        <v>805.6</v>
      </c>
      <c r="M53" s="1193">
        <v>0</v>
      </c>
      <c r="N53" s="1193">
        <v>0</v>
      </c>
    </row>
    <row r="54" spans="1:14" s="1195" customFormat="1" ht="25.15" customHeight="1">
      <c r="A54" s="1799"/>
      <c r="B54" s="1796"/>
      <c r="C54" s="1190" t="s">
        <v>774</v>
      </c>
      <c r="D54" s="1191">
        <v>4303021.25</v>
      </c>
      <c r="E54" s="1192">
        <v>440598.61</v>
      </c>
      <c r="F54" s="1192">
        <v>173846.2</v>
      </c>
      <c r="G54" s="1192">
        <v>989.41</v>
      </c>
      <c r="H54" s="1193">
        <v>0</v>
      </c>
      <c r="I54" s="1193">
        <v>0</v>
      </c>
      <c r="J54" s="1193">
        <v>0</v>
      </c>
      <c r="K54" s="1193">
        <v>0</v>
      </c>
      <c r="L54" s="1193">
        <v>0</v>
      </c>
      <c r="M54" s="1193">
        <v>0</v>
      </c>
      <c r="N54" s="1192">
        <v>20486.739999999998</v>
      </c>
    </row>
    <row r="55" spans="1:14" s="1195" customFormat="1" ht="25.15" customHeight="1">
      <c r="A55" s="1799"/>
      <c r="B55" s="1796"/>
      <c r="C55" s="1190" t="s">
        <v>788</v>
      </c>
      <c r="D55" s="1193">
        <v>0</v>
      </c>
      <c r="E55" s="1193">
        <v>0</v>
      </c>
      <c r="F55" s="1193">
        <v>0</v>
      </c>
      <c r="G55" s="1193">
        <v>0</v>
      </c>
      <c r="H55" s="1192">
        <v>12908.81</v>
      </c>
      <c r="I55" s="1193">
        <v>0</v>
      </c>
      <c r="J55" s="1193">
        <v>0</v>
      </c>
      <c r="K55" s="1193">
        <v>0</v>
      </c>
      <c r="L55" s="1192">
        <v>147168.76</v>
      </c>
      <c r="M55" s="1193">
        <v>0</v>
      </c>
      <c r="N55" s="1193">
        <v>0</v>
      </c>
    </row>
    <row r="56" spans="1:14" s="1195" customFormat="1" ht="25.15" customHeight="1">
      <c r="A56" s="1799"/>
      <c r="B56" s="1796"/>
      <c r="C56" s="1190" t="s">
        <v>789</v>
      </c>
      <c r="D56" s="1191">
        <v>1090971.0899999999</v>
      </c>
      <c r="E56" s="1192">
        <v>727026.19</v>
      </c>
      <c r="F56" s="1192">
        <v>60031.37</v>
      </c>
      <c r="G56" s="1193">
        <v>0</v>
      </c>
      <c r="H56" s="1193">
        <v>0</v>
      </c>
      <c r="I56" s="1193">
        <v>0</v>
      </c>
      <c r="J56" s="1193">
        <v>0</v>
      </c>
      <c r="K56" s="1193">
        <v>0</v>
      </c>
      <c r="L56" s="1193">
        <v>0</v>
      </c>
      <c r="M56" s="1193">
        <v>0</v>
      </c>
      <c r="N56" s="1193">
        <v>0</v>
      </c>
    </row>
    <row r="57" spans="1:14" s="1195" customFormat="1" ht="25.15" customHeight="1">
      <c r="A57" s="1799"/>
      <c r="B57" s="1796"/>
      <c r="C57" s="1190" t="s">
        <v>790</v>
      </c>
      <c r="D57" s="1193">
        <v>0</v>
      </c>
      <c r="E57" s="1193">
        <v>0</v>
      </c>
      <c r="F57" s="1193">
        <v>0</v>
      </c>
      <c r="G57" s="1193">
        <v>0</v>
      </c>
      <c r="H57" s="1193">
        <v>0</v>
      </c>
      <c r="I57" s="1193">
        <v>0</v>
      </c>
      <c r="J57" s="1193">
        <v>0</v>
      </c>
      <c r="K57" s="1193">
        <v>0</v>
      </c>
      <c r="L57" s="1192">
        <v>14968.44</v>
      </c>
      <c r="M57" s="1193">
        <v>0</v>
      </c>
      <c r="N57" s="1193">
        <v>0</v>
      </c>
    </row>
    <row r="58" spans="1:14" s="1195" customFormat="1" ht="25.15" customHeight="1">
      <c r="A58" s="1799"/>
      <c r="B58" s="1796"/>
      <c r="C58" s="1190" t="s">
        <v>791</v>
      </c>
      <c r="D58" s="1191">
        <v>8928894.4399999995</v>
      </c>
      <c r="E58" s="1191">
        <v>64848.66</v>
      </c>
      <c r="F58" s="1193">
        <v>0</v>
      </c>
      <c r="G58" s="1193">
        <v>0</v>
      </c>
      <c r="H58" s="1193">
        <v>0</v>
      </c>
      <c r="I58" s="1193">
        <v>0</v>
      </c>
      <c r="J58" s="1193">
        <v>0</v>
      </c>
      <c r="K58" s="1193">
        <v>0</v>
      </c>
      <c r="L58" s="1193">
        <v>0</v>
      </c>
      <c r="M58" s="1193">
        <v>0</v>
      </c>
      <c r="N58" s="1193">
        <v>0</v>
      </c>
    </row>
    <row r="59" spans="1:14" s="1195" customFormat="1" ht="25.15" customHeight="1">
      <c r="A59" s="1799"/>
      <c r="B59" s="1796"/>
      <c r="C59" s="1190" t="s">
        <v>792</v>
      </c>
      <c r="D59" s="1193">
        <v>0</v>
      </c>
      <c r="E59" s="1193">
        <v>0</v>
      </c>
      <c r="F59" s="1193">
        <v>0</v>
      </c>
      <c r="G59" s="1193">
        <v>0</v>
      </c>
      <c r="H59" s="1193">
        <v>0</v>
      </c>
      <c r="I59" s="1193">
        <v>0</v>
      </c>
      <c r="J59" s="1192">
        <v>25886.67</v>
      </c>
      <c r="K59" s="1193">
        <v>0</v>
      </c>
      <c r="L59" s="1193">
        <v>0</v>
      </c>
      <c r="M59" s="1193">
        <v>0</v>
      </c>
      <c r="N59" s="1193">
        <v>0</v>
      </c>
    </row>
    <row r="60" spans="1:14" s="1195" customFormat="1" ht="25.15" customHeight="1">
      <c r="A60" s="1799"/>
      <c r="B60" s="1796"/>
      <c r="C60" s="1190" t="s">
        <v>793</v>
      </c>
      <c r="D60" s="1191">
        <v>2316216.6799999997</v>
      </c>
      <c r="E60" s="1192">
        <v>4707.1499999999996</v>
      </c>
      <c r="F60" s="1200">
        <v>410.68</v>
      </c>
      <c r="G60" s="1193">
        <v>0</v>
      </c>
      <c r="H60" s="1193">
        <v>0</v>
      </c>
      <c r="I60" s="1193">
        <v>0</v>
      </c>
      <c r="J60" s="1193">
        <v>0</v>
      </c>
      <c r="K60" s="1193">
        <v>0</v>
      </c>
      <c r="L60" s="1193">
        <v>0</v>
      </c>
      <c r="M60" s="1193">
        <v>0</v>
      </c>
      <c r="N60" s="1193">
        <v>0</v>
      </c>
    </row>
    <row r="61" spans="1:14" s="1195" customFormat="1" ht="25.15" customHeight="1">
      <c r="A61" s="1799"/>
      <c r="B61" s="1796"/>
      <c r="C61" s="1190" t="s">
        <v>794</v>
      </c>
      <c r="D61" s="1191">
        <v>3687321.2800000003</v>
      </c>
      <c r="E61" s="1192">
        <v>551140.81999999995</v>
      </c>
      <c r="F61" s="1192">
        <v>6835.2</v>
      </c>
      <c r="G61" s="1192">
        <v>2517.6</v>
      </c>
      <c r="H61" s="1193">
        <v>0</v>
      </c>
      <c r="I61" s="1193">
        <v>0</v>
      </c>
      <c r="J61" s="1193">
        <v>0</v>
      </c>
      <c r="K61" s="1193">
        <v>0</v>
      </c>
      <c r="L61" s="1193">
        <v>0</v>
      </c>
      <c r="M61" s="1193">
        <v>0</v>
      </c>
      <c r="N61" s="1193">
        <v>0</v>
      </c>
    </row>
    <row r="62" spans="1:14" s="1195" customFormat="1" ht="25.15" customHeight="1">
      <c r="A62" s="1799"/>
      <c r="B62" s="1796"/>
      <c r="C62" s="1190" t="s">
        <v>795</v>
      </c>
      <c r="D62" s="1193">
        <v>0</v>
      </c>
      <c r="E62" s="1193">
        <v>0</v>
      </c>
      <c r="F62" s="1193">
        <v>0</v>
      </c>
      <c r="G62" s="1192">
        <v>1462.88</v>
      </c>
      <c r="H62" s="1192">
        <v>19304.55</v>
      </c>
      <c r="I62" s="1193">
        <v>0</v>
      </c>
      <c r="J62" s="1192">
        <v>14536.37</v>
      </c>
      <c r="K62" s="1200">
        <v>353.06</v>
      </c>
      <c r="L62" s="1192">
        <v>2086.7600000000002</v>
      </c>
      <c r="M62" s="1192">
        <v>8082.68</v>
      </c>
      <c r="N62" s="1193">
        <v>0</v>
      </c>
    </row>
    <row r="63" spans="1:14" s="1195" customFormat="1" ht="25.15" customHeight="1">
      <c r="A63" s="1799"/>
      <c r="B63" s="1796"/>
      <c r="C63" s="1190" t="s">
        <v>796</v>
      </c>
      <c r="D63" s="1191">
        <v>10384939.390000001</v>
      </c>
      <c r="E63" s="1192">
        <v>249478.21</v>
      </c>
      <c r="F63" s="1192">
        <v>411800.87</v>
      </c>
      <c r="G63" s="1193">
        <v>0</v>
      </c>
      <c r="H63" s="1193">
        <v>0</v>
      </c>
      <c r="I63" s="1193">
        <v>0</v>
      </c>
      <c r="J63" s="1193">
        <v>0</v>
      </c>
      <c r="K63" s="1193">
        <v>0</v>
      </c>
      <c r="L63" s="1193">
        <v>0</v>
      </c>
      <c r="M63" s="1193">
        <v>0</v>
      </c>
      <c r="N63" s="1193">
        <v>0</v>
      </c>
    </row>
    <row r="64" spans="1:14" s="1195" customFormat="1" ht="25.15" customHeight="1">
      <c r="A64" s="1799"/>
      <c r="B64" s="1796"/>
      <c r="C64" s="1190" t="s">
        <v>797</v>
      </c>
      <c r="D64" s="1193">
        <v>0</v>
      </c>
      <c r="E64" s="1193">
        <v>0</v>
      </c>
      <c r="F64" s="1193">
        <v>0</v>
      </c>
      <c r="G64" s="1193">
        <v>0</v>
      </c>
      <c r="H64" s="1192">
        <v>5964.52</v>
      </c>
      <c r="I64" s="1193">
        <v>0</v>
      </c>
      <c r="J64" s="1193">
        <v>0</v>
      </c>
      <c r="K64" s="1193">
        <v>0</v>
      </c>
      <c r="L64" s="1193">
        <v>0</v>
      </c>
      <c r="M64" s="1193">
        <v>0</v>
      </c>
      <c r="N64" s="1193">
        <v>0</v>
      </c>
    </row>
    <row r="65" spans="1:14" s="1195" customFormat="1" ht="25.15" customHeight="1">
      <c r="A65" s="1799"/>
      <c r="B65" s="1796"/>
      <c r="C65" s="1190" t="s">
        <v>798</v>
      </c>
      <c r="D65" s="1191">
        <v>3864332.19</v>
      </c>
      <c r="E65" s="1192">
        <v>826896.85</v>
      </c>
      <c r="F65" s="1193">
        <v>0</v>
      </c>
      <c r="G65" s="1193">
        <v>0</v>
      </c>
      <c r="H65" s="1193">
        <v>0</v>
      </c>
      <c r="I65" s="1193">
        <v>0</v>
      </c>
      <c r="J65" s="1193">
        <v>0</v>
      </c>
      <c r="K65" s="1193">
        <v>0</v>
      </c>
      <c r="L65" s="1193">
        <v>0</v>
      </c>
      <c r="M65" s="1193">
        <v>0</v>
      </c>
      <c r="N65" s="1200">
        <v>295.57</v>
      </c>
    </row>
    <row r="66" spans="1:14" s="1195" customFormat="1" ht="25.15" customHeight="1">
      <c r="A66" s="1799"/>
      <c r="B66" s="1796"/>
      <c r="C66" s="1190" t="s">
        <v>799</v>
      </c>
      <c r="D66" s="1193">
        <v>0</v>
      </c>
      <c r="E66" s="1193">
        <v>0</v>
      </c>
      <c r="F66" s="1193">
        <v>0</v>
      </c>
      <c r="G66" s="1193">
        <v>0</v>
      </c>
      <c r="H66" s="1193">
        <v>0</v>
      </c>
      <c r="I66" s="1192">
        <v>3172.22</v>
      </c>
      <c r="J66" s="1192">
        <v>23722.26</v>
      </c>
      <c r="K66" s="1193">
        <v>0</v>
      </c>
      <c r="L66" s="1192">
        <v>12496.44</v>
      </c>
      <c r="M66" s="1193">
        <v>0</v>
      </c>
      <c r="N66" s="1193">
        <v>0</v>
      </c>
    </row>
    <row r="67" spans="1:14" s="1195" customFormat="1" ht="25.15" customHeight="1">
      <c r="A67" s="1799"/>
      <c r="B67" s="1796"/>
      <c r="C67" s="1190" t="s">
        <v>800</v>
      </c>
      <c r="D67" s="1191">
        <v>1657456.76</v>
      </c>
      <c r="E67" s="1191">
        <v>108202.85999999999</v>
      </c>
      <c r="F67" s="1191">
        <v>17161.3</v>
      </c>
      <c r="G67" s="1193">
        <v>0</v>
      </c>
      <c r="H67" s="1193">
        <v>0</v>
      </c>
      <c r="I67" s="1193">
        <v>0</v>
      </c>
      <c r="J67" s="1193">
        <v>0</v>
      </c>
      <c r="K67" s="1193">
        <v>0</v>
      </c>
      <c r="L67" s="1193">
        <v>0</v>
      </c>
      <c r="M67" s="1193">
        <v>0</v>
      </c>
      <c r="N67" s="1192">
        <v>91211.71</v>
      </c>
    </row>
    <row r="68" spans="1:14" s="1195" customFormat="1" ht="25.15" customHeight="1">
      <c r="A68" s="1799"/>
      <c r="B68" s="1796"/>
      <c r="C68" s="1190" t="s">
        <v>801</v>
      </c>
      <c r="D68" s="1193">
        <v>0</v>
      </c>
      <c r="E68" s="1193">
        <v>0</v>
      </c>
      <c r="F68" s="1193">
        <v>0</v>
      </c>
      <c r="G68" s="1191">
        <v>11189.59</v>
      </c>
      <c r="H68" s="1193">
        <v>0</v>
      </c>
      <c r="I68" s="1193">
        <v>0</v>
      </c>
      <c r="J68" s="1193">
        <v>0</v>
      </c>
      <c r="K68" s="1193">
        <v>0</v>
      </c>
      <c r="L68" s="1193">
        <v>0</v>
      </c>
      <c r="M68" s="1192">
        <v>500</v>
      </c>
      <c r="N68" s="1193">
        <v>0</v>
      </c>
    </row>
    <row r="69" spans="1:14" s="1195" customFormat="1" ht="25.15" customHeight="1">
      <c r="A69" s="1799"/>
      <c r="B69" s="1796"/>
      <c r="C69" s="1190" t="s">
        <v>802</v>
      </c>
      <c r="D69" s="1191">
        <v>6321423.5099999998</v>
      </c>
      <c r="E69" s="1192">
        <v>217783.07</v>
      </c>
      <c r="F69" s="1192">
        <v>100987.77</v>
      </c>
      <c r="G69" s="1193">
        <v>0</v>
      </c>
      <c r="H69" s="1193">
        <v>0</v>
      </c>
      <c r="I69" s="1193">
        <v>0</v>
      </c>
      <c r="J69" s="1193">
        <v>0</v>
      </c>
      <c r="K69" s="1193">
        <v>0</v>
      </c>
      <c r="L69" s="1193">
        <v>0</v>
      </c>
      <c r="M69" s="1193">
        <v>0</v>
      </c>
      <c r="N69" s="1193">
        <v>0</v>
      </c>
    </row>
    <row r="70" spans="1:14" s="1195" customFormat="1" ht="25.15" customHeight="1">
      <c r="A70" s="1799"/>
      <c r="B70" s="1796"/>
      <c r="C70" s="1190" t="s">
        <v>803</v>
      </c>
      <c r="D70" s="1193">
        <v>0</v>
      </c>
      <c r="E70" s="1193">
        <v>0</v>
      </c>
      <c r="F70" s="1193">
        <v>0</v>
      </c>
      <c r="G70" s="1193">
        <v>0</v>
      </c>
      <c r="H70" s="1193">
        <v>0</v>
      </c>
      <c r="I70" s="1193">
        <v>0</v>
      </c>
      <c r="J70" s="1193">
        <v>0</v>
      </c>
      <c r="K70" s="1193">
        <v>0</v>
      </c>
      <c r="L70" s="1192">
        <v>10805.86</v>
      </c>
      <c r="M70" s="1193">
        <v>0</v>
      </c>
      <c r="N70" s="1193">
        <v>0</v>
      </c>
    </row>
    <row r="71" spans="1:14" s="1195" customFormat="1" ht="25.15" customHeight="1">
      <c r="A71" s="1799"/>
      <c r="B71" s="1797"/>
      <c r="C71" s="1190" t="s">
        <v>804</v>
      </c>
      <c r="D71" s="1191">
        <v>2079591.9899999998</v>
      </c>
      <c r="E71" s="1192">
        <v>174986.36</v>
      </c>
      <c r="F71" s="1193">
        <v>0</v>
      </c>
      <c r="G71" s="1193">
        <v>0</v>
      </c>
      <c r="H71" s="1193">
        <v>0</v>
      </c>
      <c r="I71" s="1193">
        <v>0</v>
      </c>
      <c r="J71" s="1193">
        <v>0</v>
      </c>
      <c r="K71" s="1193">
        <v>0</v>
      </c>
      <c r="L71" s="1193">
        <v>0</v>
      </c>
      <c r="M71" s="1193">
        <v>0</v>
      </c>
      <c r="N71" s="1192">
        <v>50000</v>
      </c>
    </row>
    <row r="72" spans="1:14" s="1195" customFormat="1" ht="25.15" customHeight="1">
      <c r="A72" s="1799"/>
      <c r="B72" s="1186">
        <v>801</v>
      </c>
      <c r="C72" s="1190" t="s">
        <v>767</v>
      </c>
      <c r="D72" s="1191">
        <v>88785.4</v>
      </c>
      <c r="E72" s="1193">
        <v>0</v>
      </c>
      <c r="F72" s="1192">
        <v>1297331.45</v>
      </c>
      <c r="G72" s="1193">
        <v>0</v>
      </c>
      <c r="H72" s="1193">
        <v>0</v>
      </c>
      <c r="I72" s="1193">
        <v>0</v>
      </c>
      <c r="J72" s="1193">
        <v>0</v>
      </c>
      <c r="K72" s="1193">
        <v>0</v>
      </c>
      <c r="L72" s="1193">
        <v>0</v>
      </c>
      <c r="M72" s="1193">
        <v>0</v>
      </c>
      <c r="N72" s="1207">
        <v>19.829999999999998</v>
      </c>
    </row>
    <row r="73" spans="1:14" s="1195" customFormat="1" ht="25.15" customHeight="1">
      <c r="A73" s="1800"/>
      <c r="B73" s="1186">
        <v>853</v>
      </c>
      <c r="C73" s="1190" t="s">
        <v>767</v>
      </c>
      <c r="D73" s="1191">
        <v>1105219.2</v>
      </c>
      <c r="E73" s="1192">
        <v>14065.34</v>
      </c>
      <c r="F73" s="1192">
        <v>128218.99</v>
      </c>
      <c r="G73" s="1192">
        <v>31134.11</v>
      </c>
      <c r="H73" s="1193">
        <v>0</v>
      </c>
      <c r="I73" s="1193">
        <v>0</v>
      </c>
      <c r="J73" s="1193">
        <v>0</v>
      </c>
      <c r="K73" s="1193">
        <v>0</v>
      </c>
      <c r="L73" s="1193">
        <v>0</v>
      </c>
      <c r="M73" s="1193">
        <v>0</v>
      </c>
      <c r="N73" s="1192">
        <v>700.26</v>
      </c>
    </row>
    <row r="74" spans="1:14" s="1195" customFormat="1" ht="25.15" customHeight="1">
      <c r="A74" s="1208">
        <v>37</v>
      </c>
      <c r="B74" s="1203">
        <v>755</v>
      </c>
      <c r="C74" s="1190" t="s">
        <v>767</v>
      </c>
      <c r="D74" s="1191">
        <v>99168.43</v>
      </c>
      <c r="E74" s="1192">
        <v>396098.59</v>
      </c>
      <c r="F74" s="1192">
        <v>6871.38</v>
      </c>
      <c r="G74" s="1193">
        <v>0</v>
      </c>
      <c r="H74" s="1193">
        <v>0</v>
      </c>
      <c r="I74" s="1193">
        <v>0</v>
      </c>
      <c r="J74" s="1193">
        <v>0</v>
      </c>
      <c r="K74" s="1193">
        <v>0</v>
      </c>
      <c r="L74" s="1193">
        <v>0</v>
      </c>
      <c r="M74" s="1193">
        <v>0</v>
      </c>
      <c r="N74" s="1193">
        <v>0</v>
      </c>
    </row>
    <row r="75" spans="1:14" s="1195" customFormat="1" ht="25.15" customHeight="1">
      <c r="A75" s="1790">
        <v>39</v>
      </c>
      <c r="B75" s="1795">
        <v>600</v>
      </c>
      <c r="C75" s="1190" t="s">
        <v>805</v>
      </c>
      <c r="D75" s="1193">
        <v>0</v>
      </c>
      <c r="E75" s="1198">
        <v>211298.8</v>
      </c>
      <c r="F75" s="1193">
        <v>0</v>
      </c>
      <c r="G75" s="1193">
        <v>0</v>
      </c>
      <c r="H75" s="1193">
        <v>0</v>
      </c>
      <c r="I75" s="1193">
        <v>0</v>
      </c>
      <c r="J75" s="1193">
        <v>0</v>
      </c>
      <c r="K75" s="1193">
        <v>0</v>
      </c>
      <c r="L75" s="1193">
        <v>0</v>
      </c>
      <c r="M75" s="1193">
        <v>0</v>
      </c>
      <c r="N75" s="1193">
        <v>0</v>
      </c>
    </row>
    <row r="76" spans="1:14" s="1195" customFormat="1" ht="25.15" customHeight="1">
      <c r="A76" s="1794"/>
      <c r="B76" s="1796"/>
      <c r="C76" s="1190" t="s">
        <v>771</v>
      </c>
      <c r="D76" s="1191">
        <v>12664128.350000001</v>
      </c>
      <c r="E76" s="1193">
        <v>0</v>
      </c>
      <c r="F76" s="1193">
        <v>0</v>
      </c>
      <c r="G76" s="1193">
        <v>0</v>
      </c>
      <c r="H76" s="1193">
        <v>0</v>
      </c>
      <c r="I76" s="1193">
        <v>0</v>
      </c>
      <c r="J76" s="1193">
        <v>0</v>
      </c>
      <c r="K76" s="1193">
        <v>0</v>
      </c>
      <c r="L76" s="1193">
        <v>0</v>
      </c>
      <c r="M76" s="1193">
        <v>0</v>
      </c>
      <c r="N76" s="1193">
        <v>0</v>
      </c>
    </row>
    <row r="77" spans="1:14" s="1195" customFormat="1" ht="25.15" customHeight="1">
      <c r="A77" s="1791"/>
      <c r="B77" s="1797"/>
      <c r="C77" s="1190" t="s">
        <v>775</v>
      </c>
      <c r="D77" s="1191">
        <v>12330295.33</v>
      </c>
      <c r="E77" s="1193">
        <v>0</v>
      </c>
      <c r="F77" s="1193">
        <v>0</v>
      </c>
      <c r="G77" s="1193">
        <v>0</v>
      </c>
      <c r="H77" s="1193">
        <v>0</v>
      </c>
      <c r="I77" s="1193">
        <v>0</v>
      </c>
      <c r="J77" s="1193">
        <v>0</v>
      </c>
      <c r="K77" s="1193">
        <v>0</v>
      </c>
      <c r="L77" s="1193">
        <v>0</v>
      </c>
      <c r="M77" s="1193">
        <v>0</v>
      </c>
      <c r="N77" s="1193">
        <v>0</v>
      </c>
    </row>
    <row r="78" spans="1:14" s="1195" customFormat="1" ht="25.15" customHeight="1">
      <c r="A78" s="1790">
        <v>41</v>
      </c>
      <c r="B78" s="1209" t="s">
        <v>352</v>
      </c>
      <c r="C78" s="1190" t="s">
        <v>771</v>
      </c>
      <c r="D78" s="1191">
        <v>402356.47999999998</v>
      </c>
      <c r="E78" s="1193">
        <v>0</v>
      </c>
      <c r="F78" s="1193">
        <v>0</v>
      </c>
      <c r="G78" s="1193">
        <v>0</v>
      </c>
      <c r="H78" s="1193">
        <v>0</v>
      </c>
      <c r="I78" s="1193">
        <v>0</v>
      </c>
      <c r="J78" s="1193">
        <v>0</v>
      </c>
      <c r="K78" s="1193">
        <v>0</v>
      </c>
      <c r="L78" s="1193">
        <v>0</v>
      </c>
      <c r="M78" s="1193">
        <v>0</v>
      </c>
      <c r="N78" s="1193">
        <v>0</v>
      </c>
    </row>
    <row r="79" spans="1:14" s="1195" customFormat="1" ht="25.15" customHeight="1">
      <c r="A79" s="1791"/>
      <c r="B79" s="1186">
        <v>900</v>
      </c>
      <c r="C79" s="1190" t="s">
        <v>771</v>
      </c>
      <c r="D79" s="1191">
        <v>22460885.57</v>
      </c>
      <c r="E79" s="1193">
        <v>0</v>
      </c>
      <c r="F79" s="1193">
        <v>0</v>
      </c>
      <c r="G79" s="1193">
        <v>0</v>
      </c>
      <c r="H79" s="1193">
        <v>0</v>
      </c>
      <c r="I79" s="1193">
        <v>0</v>
      </c>
      <c r="J79" s="1193">
        <v>0</v>
      </c>
      <c r="K79" s="1193">
        <v>0</v>
      </c>
      <c r="L79" s="1193">
        <v>0</v>
      </c>
      <c r="M79" s="1193">
        <v>0</v>
      </c>
      <c r="N79" s="1207">
        <v>443.29</v>
      </c>
    </row>
    <row r="80" spans="1:14" s="1195" customFormat="1" ht="25.15" customHeight="1">
      <c r="A80" s="1194">
        <v>43</v>
      </c>
      <c r="B80" s="1186">
        <v>750</v>
      </c>
      <c r="C80" s="1190" t="s">
        <v>773</v>
      </c>
      <c r="D80" s="1193">
        <v>0</v>
      </c>
      <c r="E80" s="1193">
        <v>0</v>
      </c>
      <c r="F80" s="1193">
        <v>0</v>
      </c>
      <c r="G80" s="1193">
        <v>0</v>
      </c>
      <c r="H80" s="1198">
        <v>14030.1</v>
      </c>
      <c r="I80" s="1193">
        <v>0</v>
      </c>
      <c r="J80" s="1193">
        <v>0</v>
      </c>
      <c r="K80" s="1193">
        <v>0</v>
      </c>
      <c r="L80" s="1193">
        <v>0</v>
      </c>
      <c r="M80" s="1193">
        <v>0</v>
      </c>
      <c r="N80" s="1193">
        <v>0</v>
      </c>
    </row>
    <row r="81" spans="1:14" s="1195" customFormat="1" ht="25.15" customHeight="1">
      <c r="A81" s="1210">
        <v>44</v>
      </c>
      <c r="B81" s="1209" t="s">
        <v>350</v>
      </c>
      <c r="C81" s="1190" t="s">
        <v>806</v>
      </c>
      <c r="D81" s="1191">
        <v>627.55999999999995</v>
      </c>
      <c r="E81" s="1193">
        <v>0</v>
      </c>
      <c r="F81" s="1193">
        <v>0</v>
      </c>
      <c r="G81" s="1193">
        <v>0</v>
      </c>
      <c r="H81" s="1193">
        <v>0</v>
      </c>
      <c r="I81" s="1193">
        <v>0</v>
      </c>
      <c r="J81" s="1193">
        <v>0</v>
      </c>
      <c r="K81" s="1193">
        <v>0</v>
      </c>
      <c r="L81" s="1193">
        <v>0</v>
      </c>
      <c r="M81" s="1193">
        <v>0</v>
      </c>
      <c r="N81" s="1193">
        <v>0</v>
      </c>
    </row>
    <row r="82" spans="1:14" s="1195" customFormat="1" ht="25.15" customHeight="1">
      <c r="A82" s="1790">
        <v>46</v>
      </c>
      <c r="B82" s="1186">
        <v>750</v>
      </c>
      <c r="C82" s="1190" t="s">
        <v>767</v>
      </c>
      <c r="D82" s="1191">
        <v>4308.76</v>
      </c>
      <c r="E82" s="1193">
        <v>0</v>
      </c>
      <c r="F82" s="1193">
        <v>0</v>
      </c>
      <c r="G82" s="1193">
        <v>0</v>
      </c>
      <c r="H82" s="1193">
        <v>0</v>
      </c>
      <c r="I82" s="1193">
        <v>0</v>
      </c>
      <c r="J82" s="1193">
        <v>0</v>
      </c>
      <c r="K82" s="1193">
        <v>0</v>
      </c>
      <c r="L82" s="1193">
        <v>0</v>
      </c>
      <c r="M82" s="1193">
        <v>0</v>
      </c>
      <c r="N82" s="1193">
        <v>0</v>
      </c>
    </row>
    <row r="83" spans="1:14" s="1195" customFormat="1" ht="25.15" customHeight="1">
      <c r="A83" s="1794"/>
      <c r="B83" s="1795">
        <v>851</v>
      </c>
      <c r="C83" s="1190" t="s">
        <v>771</v>
      </c>
      <c r="D83" s="1191">
        <v>13641998.890000001</v>
      </c>
      <c r="E83" s="1192">
        <v>52102.95</v>
      </c>
      <c r="F83" s="1193">
        <v>0</v>
      </c>
      <c r="G83" s="1193">
        <v>0</v>
      </c>
      <c r="H83" s="1193">
        <v>0</v>
      </c>
      <c r="I83" s="1193">
        <v>0</v>
      </c>
      <c r="J83" s="1193">
        <v>0</v>
      </c>
      <c r="K83" s="1193">
        <v>0</v>
      </c>
      <c r="L83" s="1193">
        <v>0</v>
      </c>
      <c r="M83" s="1193">
        <v>0</v>
      </c>
      <c r="N83" s="1193">
        <v>0</v>
      </c>
    </row>
    <row r="84" spans="1:14" s="1195" customFormat="1" ht="25.15" customHeight="1">
      <c r="A84" s="1791"/>
      <c r="B84" s="1797"/>
      <c r="C84" s="1190" t="s">
        <v>767</v>
      </c>
      <c r="D84" s="1191">
        <v>530946.93000000005</v>
      </c>
      <c r="E84" s="1192">
        <v>284354.74</v>
      </c>
      <c r="F84" s="1193">
        <v>0</v>
      </c>
      <c r="G84" s="1193">
        <v>0</v>
      </c>
      <c r="H84" s="1193">
        <v>0</v>
      </c>
      <c r="I84" s="1193">
        <v>0</v>
      </c>
      <c r="J84" s="1193">
        <v>0</v>
      </c>
      <c r="K84" s="1193">
        <v>0</v>
      </c>
      <c r="L84" s="1193">
        <v>0</v>
      </c>
      <c r="M84" s="1193">
        <v>0</v>
      </c>
      <c r="N84" s="1193">
        <v>0</v>
      </c>
    </row>
    <row r="85" spans="1:14" s="1195" customFormat="1" ht="25.15" customHeight="1">
      <c r="A85" s="1790">
        <v>47</v>
      </c>
      <c r="B85" s="1203">
        <v>150</v>
      </c>
      <c r="C85" s="1190" t="s">
        <v>771</v>
      </c>
      <c r="D85" s="1191">
        <v>758.81</v>
      </c>
      <c r="E85" s="1191">
        <v>315373.99</v>
      </c>
      <c r="F85" s="1193">
        <v>0</v>
      </c>
      <c r="G85" s="1193">
        <v>0</v>
      </c>
      <c r="H85" s="1193">
        <v>0</v>
      </c>
      <c r="I85" s="1193">
        <v>0</v>
      </c>
      <c r="J85" s="1193">
        <v>0</v>
      </c>
      <c r="K85" s="1193">
        <v>0</v>
      </c>
      <c r="L85" s="1193">
        <v>0</v>
      </c>
      <c r="M85" s="1193">
        <v>0</v>
      </c>
      <c r="N85" s="1193">
        <v>0</v>
      </c>
    </row>
    <row r="86" spans="1:14" s="1195" customFormat="1" ht="25.15" customHeight="1">
      <c r="A86" s="1791"/>
      <c r="B86" s="1186">
        <v>900</v>
      </c>
      <c r="C86" s="1190" t="s">
        <v>771</v>
      </c>
      <c r="D86" s="1191">
        <v>7240840.9199999999</v>
      </c>
      <c r="E86" s="1191">
        <v>5033.8</v>
      </c>
      <c r="F86" s="1191">
        <v>4376.84</v>
      </c>
      <c r="G86" s="1193">
        <v>0</v>
      </c>
      <c r="H86" s="1193">
        <v>0</v>
      </c>
      <c r="I86" s="1193">
        <v>0</v>
      </c>
      <c r="J86" s="1193">
        <v>0</v>
      </c>
      <c r="K86" s="1193">
        <v>0</v>
      </c>
      <c r="L86" s="1193">
        <v>0</v>
      </c>
      <c r="M86" s="1193">
        <v>0</v>
      </c>
      <c r="N86" s="1193">
        <v>0</v>
      </c>
    </row>
    <row r="87" spans="1:14" s="1195" customFormat="1" ht="25.15" customHeight="1">
      <c r="A87" s="1194">
        <v>57</v>
      </c>
      <c r="B87" s="1186">
        <v>754</v>
      </c>
      <c r="C87" s="1190" t="s">
        <v>767</v>
      </c>
      <c r="D87" s="1211">
        <v>187.12</v>
      </c>
      <c r="E87" s="1193">
        <v>0</v>
      </c>
      <c r="F87" s="1193">
        <v>0</v>
      </c>
      <c r="G87" s="1193">
        <v>0</v>
      </c>
      <c r="H87" s="1193">
        <v>0</v>
      </c>
      <c r="I87" s="1193">
        <v>0</v>
      </c>
      <c r="J87" s="1193">
        <v>0</v>
      </c>
      <c r="K87" s="1193">
        <v>0</v>
      </c>
      <c r="L87" s="1193">
        <v>0</v>
      </c>
      <c r="M87" s="1193">
        <v>0</v>
      </c>
      <c r="N87" s="1193">
        <v>0</v>
      </c>
    </row>
    <row r="88" spans="1:14" s="1212" customFormat="1" ht="25.15" customHeight="1">
      <c r="A88" s="1790">
        <v>62</v>
      </c>
      <c r="B88" s="1792">
        <v>50</v>
      </c>
      <c r="C88" s="1190" t="s">
        <v>807</v>
      </c>
      <c r="D88" s="1191">
        <v>1830835.28</v>
      </c>
      <c r="E88" s="1192">
        <v>684162.69</v>
      </c>
      <c r="F88" s="1192">
        <v>35339.089999999997</v>
      </c>
      <c r="G88" s="1193">
        <v>0</v>
      </c>
      <c r="H88" s="1193">
        <v>0</v>
      </c>
      <c r="I88" s="1193">
        <v>0</v>
      </c>
      <c r="J88" s="1193">
        <v>0</v>
      </c>
      <c r="K88" s="1193">
        <v>0</v>
      </c>
      <c r="L88" s="1193">
        <v>0</v>
      </c>
      <c r="M88" s="1193">
        <v>0</v>
      </c>
      <c r="N88" s="1193">
        <v>0</v>
      </c>
    </row>
    <row r="89" spans="1:14" s="1195" customFormat="1" ht="25.15" customHeight="1">
      <c r="A89" s="1791"/>
      <c r="B89" s="1793"/>
      <c r="C89" s="1213" t="s">
        <v>808</v>
      </c>
      <c r="D89" s="1193">
        <v>0</v>
      </c>
      <c r="E89" s="1193">
        <v>0</v>
      </c>
      <c r="F89" s="1193">
        <v>0</v>
      </c>
      <c r="G89" s="1193">
        <v>0</v>
      </c>
      <c r="H89" s="1192">
        <v>16735.939999999999</v>
      </c>
      <c r="I89" s="1192">
        <v>61324.85</v>
      </c>
      <c r="J89" s="1192">
        <v>27076.32</v>
      </c>
      <c r="K89" s="1192">
        <v>1084.8499999999999</v>
      </c>
      <c r="L89" s="1192">
        <v>789597.27</v>
      </c>
      <c r="M89" s="1200">
        <v>409.87</v>
      </c>
      <c r="N89" s="1193">
        <v>0</v>
      </c>
    </row>
    <row r="90" spans="1:14" s="1195" customFormat="1" ht="25.15" customHeight="1">
      <c r="A90" s="1194" t="s">
        <v>809</v>
      </c>
      <c r="B90" s="1214">
        <v>921</v>
      </c>
      <c r="C90" s="1190" t="s">
        <v>789</v>
      </c>
      <c r="D90" s="1193">
        <v>0</v>
      </c>
      <c r="E90" s="1193">
        <v>0</v>
      </c>
      <c r="F90" s="1193">
        <v>0</v>
      </c>
      <c r="G90" s="1193">
        <v>0</v>
      </c>
      <c r="H90" s="1193">
        <v>0</v>
      </c>
      <c r="I90" s="1193">
        <v>0</v>
      </c>
      <c r="J90" s="1193">
        <v>0</v>
      </c>
      <c r="K90" s="1193">
        <v>0</v>
      </c>
      <c r="L90" s="1193">
        <v>0</v>
      </c>
      <c r="M90" s="1193">
        <v>0</v>
      </c>
      <c r="N90" s="1207">
        <v>497.25</v>
      </c>
    </row>
    <row r="91" spans="1:14" s="1218" customFormat="1" ht="21" customHeight="1">
      <c r="A91" s="1215"/>
      <c r="B91" s="1216"/>
      <c r="C91" s="1216"/>
      <c r="D91" s="1217">
        <f t="shared" ref="D91:N91" si="0">SUM(D12:D90)</f>
        <v>253680011.63999993</v>
      </c>
      <c r="E91" s="1217">
        <f t="shared" si="0"/>
        <v>12739272.670000002</v>
      </c>
      <c r="F91" s="1217">
        <f t="shared" si="0"/>
        <v>4358877.1100000003</v>
      </c>
      <c r="G91" s="1217">
        <f t="shared" si="0"/>
        <v>8759164.5899999999</v>
      </c>
      <c r="H91" s="1217">
        <f t="shared" si="0"/>
        <v>8415392.9299999978</v>
      </c>
      <c r="I91" s="1217">
        <f t="shared" si="0"/>
        <v>1140721.8900000001</v>
      </c>
      <c r="J91" s="1217">
        <f t="shared" si="0"/>
        <v>1137924.07</v>
      </c>
      <c r="K91" s="1217">
        <f t="shared" si="0"/>
        <v>762471.64</v>
      </c>
      <c r="L91" s="1217">
        <f t="shared" si="0"/>
        <v>1042520.25</v>
      </c>
      <c r="M91" s="1217">
        <f t="shared" si="0"/>
        <v>1129064.8400000001</v>
      </c>
      <c r="N91" s="1217">
        <f t="shared" si="0"/>
        <v>870605.8899999999</v>
      </c>
    </row>
    <row r="92" spans="1:14" s="1222" customFormat="1" ht="18.600000000000001" customHeight="1">
      <c r="A92" s="1219"/>
      <c r="B92" s="1219"/>
      <c r="C92" s="1219"/>
      <c r="D92" s="1219"/>
      <c r="E92" s="1219"/>
      <c r="F92" s="1219"/>
      <c r="G92" s="1220"/>
      <c r="H92" s="1220"/>
      <c r="I92" s="1220"/>
      <c r="J92" s="1220"/>
      <c r="K92" s="1220"/>
      <c r="L92" s="1221"/>
      <c r="M92" s="1221"/>
      <c r="N92" s="1221"/>
    </row>
    <row r="93" spans="1:14" s="1185" customFormat="1" ht="15">
      <c r="A93" s="1223"/>
      <c r="B93" s="1224"/>
      <c r="C93" s="1224"/>
      <c r="D93" s="1224"/>
      <c r="E93" s="1225"/>
      <c r="F93" s="1225"/>
      <c r="G93" s="1225"/>
      <c r="H93" s="1225"/>
      <c r="I93" s="1225"/>
      <c r="J93" s="1225"/>
      <c r="K93" s="1225"/>
      <c r="L93" s="1225"/>
      <c r="M93" s="1225"/>
      <c r="N93" s="1225"/>
    </row>
    <row r="94" spans="1:14" s="1185" customFormat="1">
      <c r="A94" s="1226"/>
      <c r="B94" s="1224"/>
      <c r="C94" s="1224"/>
      <c r="D94" s="1224"/>
      <c r="E94" s="1227"/>
      <c r="F94" s="1227"/>
      <c r="G94" s="1227"/>
      <c r="H94" s="1227"/>
      <c r="I94" s="1227"/>
      <c r="J94" s="1227"/>
      <c r="K94" s="1227"/>
      <c r="L94" s="1227"/>
      <c r="M94" s="1227"/>
      <c r="N94" s="1227"/>
    </row>
    <row r="95" spans="1:14" s="1185" customFormat="1" ht="15">
      <c r="A95" s="1182"/>
      <c r="B95" s="1224"/>
      <c r="C95" s="1224"/>
      <c r="D95" s="1224"/>
      <c r="E95" s="1225"/>
      <c r="F95" s="1225"/>
      <c r="G95" s="1225"/>
      <c r="H95" s="1225"/>
      <c r="I95" s="1225"/>
      <c r="J95" s="1225"/>
      <c r="K95" s="1225"/>
      <c r="L95" s="1225"/>
      <c r="M95" s="1225"/>
      <c r="N95" s="1225"/>
    </row>
    <row r="96" spans="1:14" s="1185" customFormat="1">
      <c r="A96" s="1228"/>
      <c r="B96" s="1224"/>
      <c r="C96" s="1224"/>
      <c r="D96" s="1229"/>
      <c r="E96" s="1229"/>
      <c r="F96" s="1229"/>
      <c r="G96" s="1229"/>
      <c r="H96" s="1229"/>
      <c r="I96" s="1229"/>
      <c r="J96" s="1229"/>
      <c r="K96" s="1229"/>
      <c r="L96" s="1229"/>
      <c r="M96" s="1229"/>
      <c r="N96" s="1229"/>
    </row>
    <row r="97" spans="1:14" s="1185" customFormat="1">
      <c r="B97" s="1224"/>
      <c r="C97" s="1224"/>
      <c r="D97" s="1227"/>
      <c r="E97" s="1224"/>
      <c r="F97" s="1224"/>
      <c r="G97" s="1224"/>
      <c r="H97" s="1224"/>
      <c r="I97" s="1224"/>
      <c r="J97" s="1224"/>
      <c r="K97" s="1224"/>
      <c r="L97" s="1224"/>
      <c r="M97" s="1224"/>
      <c r="N97" s="1224"/>
    </row>
    <row r="98" spans="1:14" s="1185" customFormat="1">
      <c r="B98" s="1224"/>
      <c r="C98" s="1224"/>
      <c r="D98" s="1224"/>
      <c r="E98" s="1224"/>
      <c r="F98" s="1224"/>
      <c r="G98" s="1224"/>
      <c r="H98" s="1224"/>
      <c r="I98" s="1224"/>
      <c r="J98" s="1224"/>
      <c r="K98" s="1224"/>
      <c r="L98" s="1224"/>
      <c r="M98" s="1224"/>
      <c r="N98" s="1224"/>
    </row>
    <row r="99" spans="1:14" s="1185" customFormat="1">
      <c r="A99" s="1230"/>
      <c r="B99" s="1224"/>
      <c r="C99" s="1224"/>
      <c r="D99" s="1224"/>
      <c r="E99" s="1224"/>
      <c r="F99" s="1224"/>
      <c r="G99" s="1224"/>
      <c r="H99" s="1224"/>
      <c r="I99" s="1224"/>
      <c r="J99" s="1224"/>
      <c r="K99" s="1224"/>
      <c r="L99" s="1224"/>
      <c r="M99" s="1224"/>
      <c r="N99" s="1224"/>
    </row>
    <row r="100" spans="1:14" s="1185" customFormat="1">
      <c r="B100" s="1231"/>
      <c r="C100" s="1224"/>
      <c r="D100" s="1224"/>
      <c r="E100" s="1231"/>
      <c r="F100" s="1231"/>
      <c r="G100" s="1231"/>
      <c r="H100" s="1231"/>
      <c r="I100" s="1231"/>
      <c r="J100" s="1231"/>
      <c r="K100" s="1231"/>
      <c r="L100" s="1231"/>
      <c r="M100" s="1231"/>
      <c r="N100" s="1231"/>
    </row>
    <row r="101" spans="1:14" s="1185" customFormat="1">
      <c r="B101" s="1231"/>
      <c r="C101" s="1231"/>
      <c r="D101" s="1231"/>
      <c r="E101" s="1231"/>
      <c r="F101" s="1231"/>
      <c r="G101" s="1231"/>
      <c r="H101" s="1231"/>
      <c r="I101" s="1231"/>
      <c r="J101" s="1231"/>
      <c r="K101" s="1231"/>
      <c r="L101" s="1231"/>
      <c r="M101" s="1231"/>
      <c r="N101" s="1231"/>
    </row>
    <row r="102" spans="1:14">
      <c r="B102" s="1231"/>
      <c r="C102" s="1231"/>
      <c r="D102" s="1231"/>
      <c r="E102" s="1231"/>
      <c r="F102" s="1231"/>
      <c r="G102" s="1231"/>
      <c r="H102" s="1231"/>
      <c r="I102" s="1231"/>
      <c r="J102" s="1231"/>
      <c r="K102" s="1231"/>
      <c r="L102" s="1231"/>
      <c r="M102" s="1231"/>
      <c r="N102" s="1231"/>
    </row>
    <row r="103" spans="1:14">
      <c r="B103" s="1231"/>
      <c r="C103" s="1231"/>
      <c r="D103" s="1231"/>
      <c r="E103" s="1231"/>
      <c r="F103" s="1231"/>
      <c r="G103" s="1231"/>
      <c r="H103" s="1231"/>
      <c r="I103" s="1231"/>
      <c r="J103" s="1231"/>
      <c r="K103" s="1231"/>
      <c r="L103" s="1231"/>
      <c r="M103" s="1231"/>
      <c r="N103" s="1231"/>
    </row>
    <row r="104" spans="1:14">
      <c r="B104" s="1231"/>
      <c r="C104" s="1231"/>
      <c r="D104" s="1231"/>
      <c r="E104" s="1231"/>
      <c r="F104" s="1231"/>
      <c r="G104" s="1231"/>
      <c r="H104" s="1231"/>
      <c r="I104" s="1231"/>
      <c r="J104" s="1231"/>
      <c r="K104" s="1231"/>
      <c r="L104" s="1231"/>
      <c r="M104" s="1231"/>
      <c r="N104" s="1231"/>
    </row>
    <row r="105" spans="1:14">
      <c r="B105" s="1231"/>
      <c r="C105" s="1231"/>
      <c r="D105" s="1231"/>
      <c r="E105" s="1231"/>
      <c r="F105" s="1231"/>
      <c r="G105" s="1231"/>
      <c r="H105" s="1231"/>
      <c r="I105" s="1231"/>
      <c r="J105" s="1231"/>
      <c r="K105" s="1231"/>
      <c r="L105" s="1231"/>
      <c r="M105" s="1231"/>
      <c r="N105" s="1231"/>
    </row>
    <row r="106" spans="1:14">
      <c r="C106" s="1231"/>
      <c r="D106" s="1231"/>
    </row>
  </sheetData>
  <autoFilter ref="A11:N91"/>
  <mergeCells count="40">
    <mergeCell ref="A2:L2"/>
    <mergeCell ref="A5:B5"/>
    <mergeCell ref="C5:C10"/>
    <mergeCell ref="D5:M5"/>
    <mergeCell ref="N5:N10"/>
    <mergeCell ref="A6:A10"/>
    <mergeCell ref="B6:B10"/>
    <mergeCell ref="D6:D10"/>
    <mergeCell ref="E6:E10"/>
    <mergeCell ref="F6:F10"/>
    <mergeCell ref="M6:M10"/>
    <mergeCell ref="G6:G10"/>
    <mergeCell ref="H6:H10"/>
    <mergeCell ref="I6:I10"/>
    <mergeCell ref="J6:J10"/>
    <mergeCell ref="K6:K10"/>
    <mergeCell ref="L6:L10"/>
    <mergeCell ref="A22:A24"/>
    <mergeCell ref="B23:B24"/>
    <mergeCell ref="A25:A28"/>
    <mergeCell ref="B25:B28"/>
    <mergeCell ref="A15:A18"/>
    <mergeCell ref="B15:B16"/>
    <mergeCell ref="B17:B18"/>
    <mergeCell ref="A19:A21"/>
    <mergeCell ref="B20:B21"/>
    <mergeCell ref="A29:A30"/>
    <mergeCell ref="B29:B30"/>
    <mergeCell ref="A31:A32"/>
    <mergeCell ref="A34:A73"/>
    <mergeCell ref="B34:B37"/>
    <mergeCell ref="B41:B71"/>
    <mergeCell ref="A85:A86"/>
    <mergeCell ref="A88:A89"/>
    <mergeCell ref="B88:B89"/>
    <mergeCell ref="A75:A77"/>
    <mergeCell ref="B75:B77"/>
    <mergeCell ref="A78:A79"/>
    <mergeCell ref="A82:A84"/>
    <mergeCell ref="B83:B84"/>
  </mergeCells>
  <printOptions horizontalCentered="1"/>
  <pageMargins left="0.70866141732283472" right="0.70866141732283472" top="0.59055118110236227" bottom="0.39370078740157483" header="0.51181102362204722" footer="0.27559055118110237"/>
  <pageSetup paperSize="9" scale="50" firstPageNumber="70" fitToHeight="0" orientation="landscape" useFirstPageNumber="1" r:id="rId1"/>
  <headerFooter>
    <oddHeader>&amp;C&amp;13- &amp;P -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"/>
  <sheetViews>
    <sheetView showGridLines="0" zoomScale="90" zoomScaleNormal="90" workbookViewId="0">
      <selection activeCell="V26" sqref="V26"/>
    </sheetView>
  </sheetViews>
  <sheetFormatPr defaultRowHeight="12.75"/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Normal="100" workbookViewId="0">
      <selection activeCell="Q20" sqref="Q20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"/>
  <sheetViews>
    <sheetView showGridLines="0" zoomScale="110" zoomScaleNormal="110" workbookViewId="0">
      <selection activeCell="U3" sqref="U3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"/>
  <sheetViews>
    <sheetView showGridLines="0" zoomScale="80" zoomScaleNormal="80" workbookViewId="0">
      <selection activeCell="AA23" sqref="AA23"/>
    </sheetView>
  </sheetViews>
  <sheetFormatPr defaultRowHeight="12.75"/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8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"/>
  <sheetViews>
    <sheetView showGridLines="0" zoomScale="80" zoomScaleNormal="80" workbookViewId="0">
      <selection activeCell="V43" sqref="V43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zoomScale="75" zoomScaleNormal="75" workbookViewId="0">
      <selection activeCell="W36" sqref="W36"/>
    </sheetView>
  </sheetViews>
  <sheetFormatPr defaultRowHeight="12.75"/>
  <cols>
    <col min="1" max="1" width="9.140625" customWidth="1"/>
    <col min="19" max="19" width="10.28515625" customWidth="1"/>
    <col min="275" max="275" width="10.28515625" customWidth="1"/>
    <col min="531" max="531" width="10.28515625" customWidth="1"/>
    <col min="787" max="787" width="10.28515625" customWidth="1"/>
    <col min="1043" max="1043" width="10.28515625" customWidth="1"/>
    <col min="1299" max="1299" width="10.28515625" customWidth="1"/>
    <col min="1555" max="1555" width="10.28515625" customWidth="1"/>
    <col min="1811" max="1811" width="10.28515625" customWidth="1"/>
    <col min="2067" max="2067" width="10.28515625" customWidth="1"/>
    <col min="2323" max="2323" width="10.28515625" customWidth="1"/>
    <col min="2579" max="2579" width="10.28515625" customWidth="1"/>
    <col min="2835" max="2835" width="10.28515625" customWidth="1"/>
    <col min="3091" max="3091" width="10.28515625" customWidth="1"/>
    <col min="3347" max="3347" width="10.28515625" customWidth="1"/>
    <col min="3603" max="3603" width="10.28515625" customWidth="1"/>
    <col min="3859" max="3859" width="10.28515625" customWidth="1"/>
    <col min="4115" max="4115" width="10.28515625" customWidth="1"/>
    <col min="4371" max="4371" width="10.28515625" customWidth="1"/>
    <col min="4627" max="4627" width="10.28515625" customWidth="1"/>
    <col min="4883" max="4883" width="10.28515625" customWidth="1"/>
    <col min="5139" max="5139" width="10.28515625" customWidth="1"/>
    <col min="5395" max="5395" width="10.28515625" customWidth="1"/>
    <col min="5651" max="5651" width="10.28515625" customWidth="1"/>
    <col min="5907" max="5907" width="10.28515625" customWidth="1"/>
    <col min="6163" max="6163" width="10.28515625" customWidth="1"/>
    <col min="6419" max="6419" width="10.28515625" customWidth="1"/>
    <col min="6675" max="6675" width="10.28515625" customWidth="1"/>
    <col min="6931" max="6931" width="10.28515625" customWidth="1"/>
    <col min="7187" max="7187" width="10.28515625" customWidth="1"/>
    <col min="7443" max="7443" width="10.28515625" customWidth="1"/>
    <col min="7699" max="7699" width="10.28515625" customWidth="1"/>
    <col min="7955" max="7955" width="10.28515625" customWidth="1"/>
    <col min="8211" max="8211" width="10.28515625" customWidth="1"/>
    <col min="8467" max="8467" width="10.28515625" customWidth="1"/>
    <col min="8723" max="8723" width="10.28515625" customWidth="1"/>
    <col min="8979" max="8979" width="10.28515625" customWidth="1"/>
    <col min="9235" max="9235" width="10.28515625" customWidth="1"/>
    <col min="9491" max="9491" width="10.28515625" customWidth="1"/>
    <col min="9747" max="9747" width="10.28515625" customWidth="1"/>
    <col min="10003" max="10003" width="10.28515625" customWidth="1"/>
    <col min="10259" max="10259" width="10.28515625" customWidth="1"/>
    <col min="10515" max="10515" width="10.28515625" customWidth="1"/>
    <col min="10771" max="10771" width="10.28515625" customWidth="1"/>
    <col min="11027" max="11027" width="10.28515625" customWidth="1"/>
    <col min="11283" max="11283" width="10.28515625" customWidth="1"/>
    <col min="11539" max="11539" width="10.28515625" customWidth="1"/>
    <col min="11795" max="11795" width="10.28515625" customWidth="1"/>
    <col min="12051" max="12051" width="10.28515625" customWidth="1"/>
    <col min="12307" max="12307" width="10.28515625" customWidth="1"/>
    <col min="12563" max="12563" width="10.28515625" customWidth="1"/>
    <col min="12819" max="12819" width="10.28515625" customWidth="1"/>
    <col min="13075" max="13075" width="10.28515625" customWidth="1"/>
    <col min="13331" max="13331" width="10.28515625" customWidth="1"/>
    <col min="13587" max="13587" width="10.28515625" customWidth="1"/>
    <col min="13843" max="13843" width="10.28515625" customWidth="1"/>
    <col min="14099" max="14099" width="10.28515625" customWidth="1"/>
    <col min="14355" max="14355" width="10.28515625" customWidth="1"/>
    <col min="14611" max="14611" width="10.28515625" customWidth="1"/>
    <col min="14867" max="14867" width="10.28515625" customWidth="1"/>
    <col min="15123" max="15123" width="10.28515625" customWidth="1"/>
    <col min="15379" max="15379" width="10.28515625" customWidth="1"/>
    <col min="15635" max="15635" width="10.28515625" customWidth="1"/>
    <col min="15891" max="15891" width="10.28515625" customWidth="1"/>
    <col min="16147" max="16147" width="10.28515625" customWidth="1"/>
  </cols>
  <sheetData>
    <row r="1" spans="1:20" ht="15">
      <c r="A1" s="721" t="s">
        <v>510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</row>
    <row r="2" spans="1:20" ht="15">
      <c r="A2" s="721" t="s">
        <v>511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</row>
    <row r="3" spans="1:20" ht="15">
      <c r="A3" s="721" t="s">
        <v>512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</row>
    <row r="4" spans="1:20" ht="15">
      <c r="A4" s="721" t="s">
        <v>513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</row>
    <row r="5" spans="1:20" ht="18" customHeight="1">
      <c r="A5" s="721" t="s">
        <v>514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</row>
    <row r="6" spans="1:20" ht="18" customHeight="1">
      <c r="A6" s="944" t="s">
        <v>733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</row>
    <row r="7" spans="1:20" ht="18" customHeight="1">
      <c r="A7" s="721"/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</row>
    <row r="8" spans="1:20" ht="15">
      <c r="A8" s="721"/>
      <c r="B8" s="311"/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</row>
    <row r="9" spans="1:20" ht="15">
      <c r="A9" s="722"/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</row>
    <row r="10" spans="1:20" ht="15">
      <c r="A10" s="722"/>
      <c r="B10" s="311"/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</row>
    <row r="11" spans="1:20" ht="15">
      <c r="A11" s="722"/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</row>
    <row r="12" spans="1:20" ht="15">
      <c r="A12" s="722"/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</row>
    <row r="13" spans="1:20" ht="15">
      <c r="A13" s="722"/>
      <c r="B13" s="311"/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</row>
    <row r="14" spans="1:20" ht="15">
      <c r="A14" s="722"/>
      <c r="B14" s="311"/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</row>
    <row r="15" spans="1:20" ht="15">
      <c r="A15" s="722"/>
      <c r="B15" s="311"/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2"/>
    </row>
    <row r="16" spans="1:20" ht="15">
      <c r="A16" s="722"/>
      <c r="B16" s="311"/>
      <c r="C16" s="311"/>
      <c r="D16" s="311"/>
      <c r="E16" s="311"/>
      <c r="F16" s="311"/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</row>
    <row r="17" spans="1:20" ht="15">
      <c r="A17" s="722"/>
      <c r="B17" s="311"/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</row>
    <row r="18" spans="1:20" ht="15">
      <c r="A18" s="722"/>
      <c r="B18" s="311"/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</row>
    <row r="19" spans="1:20" ht="15">
      <c r="A19" s="722"/>
      <c r="B19" s="311"/>
      <c r="C19" s="311"/>
      <c r="D19" s="311"/>
      <c r="E19" s="311"/>
      <c r="F19" s="311"/>
      <c r="G19" s="311"/>
      <c r="H19" s="311"/>
      <c r="I19" s="311"/>
      <c r="J19" s="311"/>
      <c r="K19" s="311"/>
      <c r="L19" s="311"/>
      <c r="M19" s="311"/>
      <c r="N19" s="311"/>
      <c r="O19" s="311"/>
      <c r="P19" s="311"/>
      <c r="Q19" s="311"/>
      <c r="R19" s="311"/>
      <c r="S19" s="311"/>
      <c r="T19" s="311"/>
    </row>
    <row r="20" spans="1:20" ht="15">
      <c r="A20" s="722"/>
      <c r="B20" s="311"/>
      <c r="C20" s="311"/>
      <c r="D20" s="311"/>
      <c r="E20" s="311"/>
      <c r="F20" s="311"/>
      <c r="G20" s="311"/>
      <c r="H20" s="311"/>
      <c r="I20" s="311"/>
      <c r="J20" s="311"/>
      <c r="K20" s="311"/>
      <c r="L20" s="311"/>
      <c r="M20" s="311"/>
      <c r="N20" s="311"/>
      <c r="O20" s="311"/>
      <c r="P20" s="311"/>
      <c r="Q20" s="311"/>
      <c r="R20" s="311"/>
      <c r="S20" s="311"/>
      <c r="T20" s="311"/>
    </row>
    <row r="21" spans="1:20" ht="15">
      <c r="A21" s="722"/>
      <c r="B21" s="311"/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</row>
    <row r="22" spans="1:20" ht="15">
      <c r="A22" s="722"/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1"/>
    </row>
    <row r="23" spans="1:20" ht="15">
      <c r="A23" s="722"/>
      <c r="B23" s="311"/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</row>
    <row r="24" spans="1:20" ht="15">
      <c r="A24" s="722"/>
      <c r="B24" s="311"/>
      <c r="C24" s="311"/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1"/>
      <c r="Q24" s="311"/>
      <c r="R24" s="311"/>
      <c r="S24" s="311"/>
      <c r="T24" s="311"/>
    </row>
    <row r="25" spans="1:20" ht="15">
      <c r="A25" s="722"/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664"/>
    </row>
    <row r="26" spans="1:20" ht="15">
      <c r="A26" s="722"/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664"/>
    </row>
    <row r="27" spans="1:20" ht="15" hidden="1">
      <c r="A27" s="722"/>
      <c r="B27" s="311"/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664"/>
    </row>
    <row r="28" spans="1:20" ht="15" hidden="1">
      <c r="A28" s="722"/>
      <c r="B28" s="311"/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664"/>
    </row>
    <row r="29" spans="1:20">
      <c r="A29" s="311"/>
      <c r="B29" s="311"/>
      <c r="C29" s="311"/>
      <c r="D29" s="311"/>
      <c r="E29" s="311"/>
      <c r="F29" s="311"/>
      <c r="G29" s="311"/>
      <c r="H29" s="311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664"/>
    </row>
    <row r="30" spans="1:20" ht="15">
      <c r="A30" s="723"/>
      <c r="B30" s="311"/>
      <c r="C30" s="311"/>
      <c r="D30" s="311"/>
      <c r="E30" s="311"/>
      <c r="F30" s="311"/>
      <c r="G30" s="311"/>
      <c r="H30" s="311"/>
      <c r="I30" s="311"/>
      <c r="J30" s="311"/>
      <c r="K30" s="311"/>
      <c r="L30" s="311"/>
      <c r="M30" s="311"/>
      <c r="N30" s="311"/>
      <c r="O30" s="311"/>
      <c r="P30" s="311"/>
      <c r="Q30" s="311"/>
      <c r="R30" s="311"/>
      <c r="S30" s="311"/>
      <c r="T30" s="664"/>
    </row>
    <row r="31" spans="1:20" ht="15">
      <c r="A31" s="722"/>
      <c r="B31" s="311"/>
      <c r="C31" s="311"/>
      <c r="D31" s="311"/>
      <c r="E31" s="311"/>
      <c r="F31" s="311"/>
      <c r="G31" s="311"/>
      <c r="H31" s="311"/>
      <c r="I31" s="311"/>
      <c r="J31" s="311"/>
      <c r="K31" s="311"/>
      <c r="L31" s="311"/>
      <c r="M31" s="311"/>
      <c r="N31" s="311"/>
      <c r="O31" s="311"/>
      <c r="P31" s="311"/>
      <c r="Q31" s="311"/>
      <c r="R31" s="311"/>
      <c r="S31" s="311"/>
      <c r="T31" s="664"/>
    </row>
    <row r="32" spans="1:20">
      <c r="A32" s="311"/>
      <c r="B32" s="311"/>
      <c r="C32" s="311"/>
      <c r="D32" s="311"/>
      <c r="E32" s="311"/>
      <c r="F32" s="311"/>
      <c r="G32" s="311"/>
      <c r="H32" s="311"/>
      <c r="I32" s="311"/>
      <c r="J32" s="311"/>
      <c r="K32" s="311"/>
      <c r="L32" s="311"/>
      <c r="M32" s="311"/>
      <c r="N32" s="311"/>
      <c r="O32" s="311"/>
      <c r="P32" s="311"/>
      <c r="Q32" s="311"/>
      <c r="R32" s="311"/>
      <c r="S32" s="311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>
    <pageSetUpPr fitToPage="1"/>
  </sheetPr>
  <dimension ref="B27:B28"/>
  <sheetViews>
    <sheetView showGridLines="0" zoomScale="130" zoomScaleNormal="130" workbookViewId="0">
      <selection activeCell="N25" sqref="N25"/>
    </sheetView>
  </sheetViews>
  <sheetFormatPr defaultRowHeight="12.75"/>
  <sheetData>
    <row r="27" spans="2:2">
      <c r="B27" s="1535" t="s">
        <v>867</v>
      </c>
    </row>
    <row r="28" spans="2:2">
      <c r="B28" s="1536" t="s">
        <v>868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showGridLines="0" zoomScale="110" zoomScaleNormal="110" workbookViewId="0">
      <selection activeCell="Q9" sqref="Q9"/>
    </sheetView>
  </sheetViews>
  <sheetFormatPr defaultRowHeight="12.75"/>
  <sheetData>
    <row r="1" spans="1:1">
      <c r="A1" t="s">
        <v>866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H31"/>
  <sheetViews>
    <sheetView showGridLines="0" showZeros="0" showOutlineSymbols="0" zoomScale="90" zoomScaleNormal="90" workbookViewId="0">
      <selection activeCell="L18" sqref="L18"/>
    </sheetView>
  </sheetViews>
  <sheetFormatPr defaultRowHeight="12.75"/>
  <cols>
    <col min="1" max="1" width="85.85546875" style="180" customWidth="1"/>
    <col min="2" max="2" width="16.85546875" style="180" customWidth="1"/>
    <col min="3" max="3" width="20" style="180" bestFit="1" customWidth="1"/>
    <col min="4" max="5" width="17" style="180" customWidth="1"/>
    <col min="6" max="8" width="11.5703125" style="180" bestFit="1" customWidth="1"/>
    <col min="9" max="10" width="9.140625" style="180"/>
    <col min="11" max="11" width="16.140625" style="180" customWidth="1"/>
    <col min="12" max="16384" width="9.140625" style="180"/>
  </cols>
  <sheetData>
    <row r="1" spans="1:8" ht="17.25" customHeight="1">
      <c r="A1" s="176" t="s">
        <v>431</v>
      </c>
      <c r="B1" s="177"/>
      <c r="C1" s="178"/>
      <c r="D1" s="178"/>
      <c r="E1" s="178"/>
      <c r="F1" s="178"/>
      <c r="G1" s="178"/>
      <c r="H1" s="178"/>
    </row>
    <row r="2" spans="1:8" ht="17.25" customHeight="1">
      <c r="A2" s="181"/>
      <c r="B2" s="181"/>
      <c r="C2" s="178"/>
      <c r="D2" s="178"/>
      <c r="E2" s="178"/>
      <c r="F2" s="178"/>
      <c r="G2" s="178"/>
      <c r="H2" s="178"/>
    </row>
    <row r="3" spans="1:8" ht="17.25" customHeight="1">
      <c r="A3" s="182" t="s">
        <v>432</v>
      </c>
      <c r="B3" s="183"/>
      <c r="C3" s="184"/>
      <c r="D3" s="184"/>
      <c r="E3" s="184"/>
      <c r="F3" s="184"/>
      <c r="G3" s="184"/>
      <c r="H3" s="184"/>
    </row>
    <row r="4" spans="1:8" ht="17.25" customHeight="1">
      <c r="A4" s="185"/>
      <c r="B4" s="185"/>
      <c r="C4" s="179"/>
      <c r="D4" s="179"/>
      <c r="E4" s="179"/>
      <c r="F4" s="179"/>
      <c r="G4" s="179"/>
      <c r="H4" s="179"/>
    </row>
    <row r="5" spans="1:8" ht="17.25" customHeight="1">
      <c r="A5" s="185"/>
      <c r="B5" s="185"/>
      <c r="C5" s="186"/>
      <c r="D5" s="179"/>
      <c r="E5" s="179"/>
      <c r="F5" s="179"/>
      <c r="G5" s="187"/>
      <c r="H5" s="188" t="s">
        <v>2</v>
      </c>
    </row>
    <row r="6" spans="1:8" ht="15.95" customHeight="1">
      <c r="A6" s="189"/>
      <c r="B6" s="190" t="s">
        <v>227</v>
      </c>
      <c r="C6" s="191" t="s">
        <v>229</v>
      </c>
      <c r="D6" s="192"/>
      <c r="E6" s="193"/>
      <c r="F6" s="194" t="s">
        <v>433</v>
      </c>
      <c r="G6" s="192"/>
      <c r="H6" s="193"/>
    </row>
    <row r="7" spans="1:8" ht="15.95" customHeight="1">
      <c r="A7" s="195" t="s">
        <v>3</v>
      </c>
      <c r="B7" s="196" t="s">
        <v>228</v>
      </c>
      <c r="C7" s="197"/>
      <c r="D7" s="197"/>
      <c r="E7" s="197"/>
      <c r="F7" s="197" t="s">
        <v>4</v>
      </c>
      <c r="G7" s="197" t="s">
        <v>4</v>
      </c>
      <c r="H7" s="198"/>
    </row>
    <row r="8" spans="1:8" ht="15.95" customHeight="1">
      <c r="A8" s="199"/>
      <c r="B8" s="200" t="s">
        <v>734</v>
      </c>
      <c r="C8" s="197" t="s">
        <v>434</v>
      </c>
      <c r="D8" s="197" t="s">
        <v>435</v>
      </c>
      <c r="E8" s="197" t="s">
        <v>436</v>
      </c>
      <c r="F8" s="198" t="s">
        <v>232</v>
      </c>
      <c r="G8" s="198" t="s">
        <v>437</v>
      </c>
      <c r="H8" s="198" t="s">
        <v>438</v>
      </c>
    </row>
    <row r="9" spans="1:8" s="205" customFormat="1" ht="9.75" customHeight="1">
      <c r="A9" s="202" t="s">
        <v>439</v>
      </c>
      <c r="B9" s="203">
        <v>2</v>
      </c>
      <c r="C9" s="204">
        <v>3</v>
      </c>
      <c r="D9" s="204">
        <v>4</v>
      </c>
      <c r="E9" s="204">
        <v>5</v>
      </c>
      <c r="F9" s="204">
        <v>6</v>
      </c>
      <c r="G9" s="204">
        <v>7</v>
      </c>
      <c r="H9" s="204">
        <v>8</v>
      </c>
    </row>
    <row r="10" spans="1:8" ht="24" customHeight="1">
      <c r="A10" s="206" t="s">
        <v>440</v>
      </c>
      <c r="B10" s="1113">
        <v>435340000</v>
      </c>
      <c r="C10" s="1042">
        <v>40271703</v>
      </c>
      <c r="D10" s="1042">
        <v>69933048</v>
      </c>
      <c r="E10" s="1042"/>
      <c r="F10" s="1122">
        <v>9.2506323792897499E-2</v>
      </c>
      <c r="G10" s="1122">
        <v>0.16064006983047732</v>
      </c>
      <c r="H10" s="1143"/>
    </row>
    <row r="11" spans="1:8" ht="24" customHeight="1">
      <c r="A11" s="207" t="s">
        <v>441</v>
      </c>
      <c r="B11" s="1114">
        <v>435340000</v>
      </c>
      <c r="C11" s="1114">
        <v>36844986</v>
      </c>
      <c r="D11" s="1114">
        <v>73245089</v>
      </c>
      <c r="E11" s="1114"/>
      <c r="F11" s="1122">
        <v>8.4634965773877885E-2</v>
      </c>
      <c r="G11" s="1122">
        <v>0.16824801075021822</v>
      </c>
      <c r="H11" s="1144"/>
    </row>
    <row r="12" spans="1:8" ht="24" customHeight="1">
      <c r="A12" s="206" t="s">
        <v>442</v>
      </c>
      <c r="B12" s="1155"/>
      <c r="C12" s="1042">
        <v>3426717</v>
      </c>
      <c r="D12" s="1042">
        <v>-3312041</v>
      </c>
      <c r="E12" s="1042"/>
      <c r="F12" s="1122"/>
      <c r="G12" s="1122"/>
      <c r="H12" s="1144"/>
    </row>
    <row r="13" spans="1:8" ht="24" customHeight="1">
      <c r="A13" s="209" t="s">
        <v>443</v>
      </c>
      <c r="B13" s="1115"/>
      <c r="C13" s="1116"/>
      <c r="D13" s="1116"/>
      <c r="E13" s="1116"/>
      <c r="F13" s="1123"/>
      <c r="G13" s="1123"/>
      <c r="H13" s="1126"/>
    </row>
    <row r="14" spans="1:8" ht="15" customHeight="1">
      <c r="A14" s="210" t="s">
        <v>444</v>
      </c>
      <c r="B14" s="1113"/>
      <c r="C14" s="1113"/>
      <c r="D14" s="1113"/>
      <c r="E14" s="1113"/>
      <c r="F14" s="1122"/>
      <c r="G14" s="1122"/>
      <c r="H14" s="1144"/>
    </row>
    <row r="15" spans="1:8" ht="39" customHeight="1">
      <c r="A15" s="919" t="s">
        <v>723</v>
      </c>
      <c r="B15" s="1113"/>
      <c r="C15" s="1113"/>
      <c r="D15" s="1113"/>
      <c r="E15" s="1113"/>
      <c r="F15" s="1122"/>
      <c r="G15" s="1143"/>
      <c r="H15" s="1144"/>
    </row>
    <row r="16" spans="1:8" ht="27" customHeight="1">
      <c r="A16" s="206" t="s">
        <v>724</v>
      </c>
      <c r="B16" s="1114">
        <v>-16953881</v>
      </c>
      <c r="C16" s="1113">
        <v>103862</v>
      </c>
      <c r="D16" s="1113">
        <v>133225</v>
      </c>
      <c r="E16" s="1113"/>
      <c r="F16" s="1122"/>
      <c r="G16" s="1124"/>
      <c r="H16" s="1144"/>
    </row>
    <row r="17" spans="1:8" ht="24" customHeight="1">
      <c r="A17" s="792" t="s">
        <v>725</v>
      </c>
      <c r="B17" s="1154">
        <v>16953881</v>
      </c>
      <c r="C17" s="1118">
        <v>-3426717</v>
      </c>
      <c r="D17" s="1111">
        <v>3312041</v>
      </c>
      <c r="E17" s="1111"/>
      <c r="F17" s="1125"/>
      <c r="G17" s="1126">
        <v>0.19535591880112879</v>
      </c>
      <c r="H17" s="1126"/>
    </row>
    <row r="18" spans="1:8" ht="24" customHeight="1">
      <c r="A18" s="212" t="s">
        <v>445</v>
      </c>
      <c r="B18" s="1044">
        <v>41508039</v>
      </c>
      <c r="C18" s="1043">
        <v>-4542329</v>
      </c>
      <c r="D18" s="1043">
        <v>-539296</v>
      </c>
      <c r="E18" s="1043"/>
      <c r="F18" s="1127"/>
      <c r="G18" s="1127"/>
      <c r="H18" s="1128"/>
    </row>
    <row r="19" spans="1:8" ht="15">
      <c r="A19" s="213" t="s">
        <v>720</v>
      </c>
      <c r="B19" s="1044"/>
      <c r="C19" s="1044"/>
      <c r="D19" s="1044"/>
      <c r="E19" s="1044"/>
      <c r="F19" s="1127"/>
      <c r="G19" s="1127"/>
      <c r="H19" s="1128"/>
    </row>
    <row r="20" spans="1:8" ht="15">
      <c r="A20" s="212" t="s">
        <v>446</v>
      </c>
      <c r="B20" s="1044"/>
      <c r="C20" s="1043"/>
      <c r="D20" s="1043"/>
      <c r="E20" s="1040"/>
      <c r="F20" s="1128"/>
      <c r="G20" s="1127"/>
      <c r="H20" s="1128"/>
    </row>
    <row r="21" spans="1:8" ht="15">
      <c r="A21" s="212" t="s">
        <v>447</v>
      </c>
      <c r="B21" s="1044">
        <v>46210284</v>
      </c>
      <c r="C21" s="1043">
        <v>8635205</v>
      </c>
      <c r="D21" s="1043">
        <v>10048390</v>
      </c>
      <c r="E21" s="1040"/>
      <c r="F21" s="1128">
        <v>0.18686760289116597</v>
      </c>
      <c r="G21" s="1127">
        <v>0.21744921541707035</v>
      </c>
      <c r="H21" s="1128"/>
    </row>
    <row r="22" spans="1:8" ht="15">
      <c r="A22" s="212" t="s">
        <v>448</v>
      </c>
      <c r="B22" s="1044">
        <v>9175262</v>
      </c>
      <c r="C22" s="1043">
        <v>18737430</v>
      </c>
      <c r="D22" s="1043">
        <v>18791489</v>
      </c>
      <c r="E22" s="1040"/>
      <c r="F22" s="1128">
        <v>2.042168387126166</v>
      </c>
      <c r="G22" s="1127">
        <v>2.0480602079809818</v>
      </c>
      <c r="H22" s="1128"/>
    </row>
    <row r="23" spans="1:8" ht="15">
      <c r="A23" s="212" t="s">
        <v>449</v>
      </c>
      <c r="B23" s="1044">
        <v>-974663</v>
      </c>
      <c r="C23" s="1043">
        <v>498</v>
      </c>
      <c r="D23" s="1043">
        <v>2863</v>
      </c>
      <c r="E23" s="1040"/>
      <c r="F23" s="1128"/>
      <c r="G23" s="1127"/>
      <c r="H23" s="1128"/>
    </row>
    <row r="24" spans="1:8" ht="15">
      <c r="A24" s="212" t="s">
        <v>450</v>
      </c>
      <c r="B24" s="1044">
        <v>-4000000</v>
      </c>
      <c r="C24" s="1043">
        <v>-113236</v>
      </c>
      <c r="D24" s="1043">
        <v>156309</v>
      </c>
      <c r="E24" s="1040"/>
      <c r="F24" s="1128">
        <v>2.8309000000000001E-2</v>
      </c>
      <c r="G24" s="1127"/>
      <c r="H24" s="1128"/>
    </row>
    <row r="25" spans="1:8" ht="15" customHeight="1">
      <c r="A25" s="212" t="s">
        <v>451</v>
      </c>
      <c r="B25" s="1044">
        <v>21664</v>
      </c>
      <c r="C25" s="1043">
        <v>89925</v>
      </c>
      <c r="D25" s="1043">
        <v>82010</v>
      </c>
      <c r="E25" s="1043"/>
      <c r="F25" s="1128">
        <v>4.1508954948301326</v>
      </c>
      <c r="G25" s="1127">
        <v>3.7855428360413588</v>
      </c>
      <c r="H25" s="1145"/>
    </row>
    <row r="26" spans="1:8" ht="15">
      <c r="A26" s="212" t="s">
        <v>708</v>
      </c>
      <c r="B26" s="1044">
        <v>75492</v>
      </c>
      <c r="C26" s="1043">
        <v>10567</v>
      </c>
      <c r="D26" s="1043">
        <v>17896</v>
      </c>
      <c r="E26" s="1043"/>
      <c r="F26" s="1128">
        <v>0.13997509669898797</v>
      </c>
      <c r="G26" s="1127">
        <v>0.23705823133577067</v>
      </c>
      <c r="H26" s="1128"/>
    </row>
    <row r="27" spans="1:8" ht="15">
      <c r="A27" s="212" t="s">
        <v>709</v>
      </c>
      <c r="B27" s="1044"/>
      <c r="C27" s="1043">
        <v>37582586</v>
      </c>
      <c r="D27" s="1043">
        <v>33464220</v>
      </c>
      <c r="E27" s="1043"/>
      <c r="F27" s="1128"/>
      <c r="G27" s="1127"/>
      <c r="H27" s="1128"/>
    </row>
    <row r="28" spans="1:8" ht="15">
      <c r="A28" s="212" t="s">
        <v>710</v>
      </c>
      <c r="B28" s="1044">
        <v>9000000</v>
      </c>
      <c r="C28" s="1043">
        <v>-5679868</v>
      </c>
      <c r="D28" s="1043">
        <v>-3825967</v>
      </c>
      <c r="E28" s="1043"/>
      <c r="F28" s="1128"/>
      <c r="G28" s="1127"/>
      <c r="H28" s="1128"/>
    </row>
    <row r="29" spans="1:8" ht="24" customHeight="1">
      <c r="A29" s="212" t="s">
        <v>452</v>
      </c>
      <c r="B29" s="1044">
        <v>-24554158</v>
      </c>
      <c r="C29" s="1043">
        <v>1115613</v>
      </c>
      <c r="D29" s="1043">
        <v>3851337</v>
      </c>
      <c r="E29" s="1043"/>
      <c r="F29" s="1128"/>
      <c r="G29" s="1127"/>
      <c r="H29" s="1128"/>
    </row>
    <row r="30" spans="1:8" ht="8.25" customHeight="1">
      <c r="A30" s="214"/>
      <c r="B30" s="724"/>
      <c r="C30" s="725"/>
      <c r="D30" s="791"/>
      <c r="E30" s="725"/>
      <c r="F30" s="894"/>
      <c r="G30" s="892"/>
      <c r="H30" s="901"/>
    </row>
    <row r="31" spans="1:8" ht="18">
      <c r="G31" s="891">
        <f>IF(E25=0,0,(IF(E25/C25&gt;1000%,"*)",E25/C25)))</f>
        <v>0</v>
      </c>
    </row>
  </sheetData>
  <printOptions horizontalCentered="1"/>
  <pageMargins left="0.78740157480314965" right="0.78740157480314965" top="0.78740157480314965" bottom="0.59055118110236227" header="0.43307086614173229" footer="0"/>
  <pageSetup paperSize="9" scale="67" firstPageNumber="5" fitToHeight="0" orientation="landscape" useFirstPageNumber="1" r:id="rId1"/>
  <headerFooter alignWithMargins="0">
    <oddHeader>&amp;C&amp;"Arial,Normalny"&amp;14 &amp;12- &amp;P -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T33"/>
  <sheetViews>
    <sheetView showGridLines="0" zoomScale="80" zoomScaleNormal="80" workbookViewId="0">
      <selection activeCell="N11" sqref="N11"/>
    </sheetView>
  </sheetViews>
  <sheetFormatPr defaultColWidth="12.5703125" defaultRowHeight="12.75"/>
  <cols>
    <col min="1" max="1" width="65.5703125" style="216" customWidth="1"/>
    <col min="2" max="5" width="14.7109375" style="216" customWidth="1"/>
    <col min="6" max="7" width="9.7109375" style="216" customWidth="1"/>
    <col min="8" max="8" width="11.28515625" style="216" customWidth="1"/>
    <col min="9" max="16384" width="12.5703125" style="216"/>
  </cols>
  <sheetData>
    <row r="1" spans="1:20" ht="17.25" customHeight="1">
      <c r="A1" s="176" t="s">
        <v>453</v>
      </c>
      <c r="B1" s="215" t="s">
        <v>4</v>
      </c>
    </row>
    <row r="2" spans="1:20" ht="17.25" customHeight="1">
      <c r="A2" s="215"/>
      <c r="B2" s="215"/>
    </row>
    <row r="3" spans="1:20" ht="17.25" customHeight="1">
      <c r="A3" s="217" t="s">
        <v>454</v>
      </c>
      <c r="B3" s="218"/>
      <c r="C3" s="218"/>
      <c r="D3" s="218"/>
      <c r="E3" s="218"/>
      <c r="F3" s="218"/>
      <c r="G3" s="218"/>
    </row>
    <row r="4" spans="1:20" ht="17.25" customHeight="1">
      <c r="A4" s="217" t="s">
        <v>731</v>
      </c>
      <c r="B4" s="218"/>
      <c r="C4" s="218"/>
      <c r="D4" s="218"/>
      <c r="E4" s="218"/>
      <c r="F4" s="218"/>
      <c r="G4" s="218"/>
    </row>
    <row r="5" spans="1:20" ht="15.2" customHeight="1">
      <c r="G5" s="216" t="s">
        <v>4</v>
      </c>
    </row>
    <row r="6" spans="1:20" ht="15">
      <c r="G6" s="219" t="s">
        <v>4</v>
      </c>
      <c r="H6" s="219" t="s">
        <v>2</v>
      </c>
    </row>
    <row r="7" spans="1:20" ht="15.75" customHeight="1">
      <c r="A7" s="220"/>
      <c r="B7" s="1541" t="s">
        <v>702</v>
      </c>
      <c r="C7" s="1542"/>
      <c r="D7" s="1541" t="s">
        <v>730</v>
      </c>
      <c r="E7" s="1543"/>
      <c r="F7" s="1544" t="s">
        <v>433</v>
      </c>
      <c r="G7" s="1545"/>
      <c r="H7" s="1546"/>
      <c r="J7" s="221"/>
      <c r="K7" s="222"/>
      <c r="L7" s="222"/>
      <c r="M7" s="222"/>
      <c r="N7" s="223"/>
      <c r="O7" s="223"/>
      <c r="P7" s="223"/>
      <c r="Q7" s="223"/>
      <c r="R7" s="223"/>
      <c r="S7" s="223"/>
      <c r="T7" s="223"/>
    </row>
    <row r="8" spans="1:20" ht="15.75" customHeight="1">
      <c r="A8" s="224" t="s">
        <v>3</v>
      </c>
      <c r="B8" s="225" t="s">
        <v>231</v>
      </c>
      <c r="C8" s="727" t="s">
        <v>711</v>
      </c>
      <c r="D8" s="225" t="s">
        <v>231</v>
      </c>
      <c r="E8" s="226" t="s">
        <v>711</v>
      </c>
      <c r="F8" s="728" t="s">
        <v>4</v>
      </c>
      <c r="G8" s="227"/>
      <c r="H8" s="228" t="s">
        <v>4</v>
      </c>
      <c r="J8" s="221"/>
      <c r="K8" s="222"/>
      <c r="L8" s="222"/>
      <c r="M8" s="222"/>
      <c r="N8" s="223"/>
      <c r="O8" s="223"/>
      <c r="P8" s="223"/>
      <c r="Q8" s="223"/>
      <c r="R8" s="223"/>
      <c r="S8" s="223"/>
      <c r="T8" s="223"/>
    </row>
    <row r="9" spans="1:20" ht="15.75" customHeight="1">
      <c r="A9" s="229"/>
      <c r="B9" s="230" t="s">
        <v>228</v>
      </c>
      <c r="C9" s="729" t="s">
        <v>535</v>
      </c>
      <c r="D9" s="230" t="s">
        <v>735</v>
      </c>
      <c r="E9" s="729" t="s">
        <v>535</v>
      </c>
      <c r="F9" s="730" t="s">
        <v>232</v>
      </c>
      <c r="G9" s="231" t="s">
        <v>455</v>
      </c>
      <c r="H9" s="232" t="s">
        <v>456</v>
      </c>
      <c r="J9" s="221"/>
      <c r="K9" s="222"/>
      <c r="L9" s="222"/>
      <c r="M9" s="222"/>
      <c r="N9" s="223"/>
      <c r="O9" s="223"/>
      <c r="P9" s="223"/>
      <c r="Q9" s="223"/>
      <c r="R9" s="223"/>
      <c r="S9" s="223"/>
      <c r="T9" s="223"/>
    </row>
    <row r="10" spans="1:20" s="237" customFormat="1" ht="9.9499999999999993" customHeight="1">
      <c r="A10" s="233" t="s">
        <v>439</v>
      </c>
      <c r="B10" s="234" t="s">
        <v>32</v>
      </c>
      <c r="C10" s="235">
        <v>3</v>
      </c>
      <c r="D10" s="235">
        <v>4</v>
      </c>
      <c r="E10" s="236">
        <v>5</v>
      </c>
      <c r="F10" s="236">
        <v>6</v>
      </c>
      <c r="G10" s="235">
        <v>7</v>
      </c>
      <c r="H10" s="236">
        <v>8</v>
      </c>
      <c r="J10" s="238"/>
      <c r="K10" s="239"/>
      <c r="L10" s="239"/>
      <c r="M10" s="239"/>
      <c r="N10" s="240"/>
      <c r="O10" s="240"/>
      <c r="P10" s="240"/>
      <c r="Q10" s="240"/>
      <c r="R10" s="240"/>
      <c r="S10" s="240"/>
      <c r="T10" s="240"/>
    </row>
    <row r="11" spans="1:20" ht="24" customHeight="1">
      <c r="A11" s="241" t="s">
        <v>457</v>
      </c>
      <c r="B11" s="731">
        <v>387734520</v>
      </c>
      <c r="C11" s="933">
        <v>64777343</v>
      </c>
      <c r="D11" s="909">
        <v>435340000</v>
      </c>
      <c r="E11" s="910">
        <v>69933048</v>
      </c>
      <c r="F11" s="895">
        <v>0.16706622613844133</v>
      </c>
      <c r="G11" s="896">
        <v>0.16064006983047732</v>
      </c>
      <c r="H11" s="893">
        <v>1.0795911774275768</v>
      </c>
      <c r="J11" s="238"/>
      <c r="K11" s="222"/>
      <c r="L11" s="222"/>
      <c r="M11" s="222"/>
      <c r="N11" s="223"/>
      <c r="O11" s="223"/>
      <c r="P11" s="223"/>
      <c r="Q11" s="223"/>
      <c r="R11" s="223"/>
      <c r="S11" s="223"/>
      <c r="T11" s="223"/>
    </row>
    <row r="12" spans="1:20" ht="24" customHeight="1">
      <c r="A12" s="241" t="s">
        <v>458</v>
      </c>
      <c r="B12" s="911">
        <v>416234520</v>
      </c>
      <c r="C12" s="932">
        <v>65570214</v>
      </c>
      <c r="D12" s="909">
        <v>435340000</v>
      </c>
      <c r="E12" s="909">
        <v>73245089</v>
      </c>
      <c r="F12" s="895">
        <v>0.15753189812320229</v>
      </c>
      <c r="G12" s="896">
        <v>0.16824801075021822</v>
      </c>
      <c r="H12" s="1128">
        <v>1.1170481920342672</v>
      </c>
      <c r="J12" s="242"/>
      <c r="K12" s="222"/>
      <c r="L12" s="222"/>
      <c r="M12" s="222"/>
      <c r="N12" s="223"/>
      <c r="O12" s="223"/>
      <c r="P12" s="223"/>
      <c r="Q12" s="223"/>
      <c r="R12" s="223"/>
      <c r="S12" s="223"/>
      <c r="T12" s="223"/>
    </row>
    <row r="13" spans="1:20" ht="24" customHeight="1">
      <c r="A13" s="241" t="s">
        <v>459</v>
      </c>
      <c r="B13" s="909">
        <v>-28500000</v>
      </c>
      <c r="C13" s="932">
        <v>-792871</v>
      </c>
      <c r="D13" s="909"/>
      <c r="E13" s="909">
        <v>-3312041</v>
      </c>
      <c r="F13" s="895">
        <v>2.7820035087719297E-2</v>
      </c>
      <c r="G13" s="896"/>
      <c r="H13" s="1128">
        <v>4.1772760007617888</v>
      </c>
      <c r="J13" s="242"/>
      <c r="K13" s="222"/>
      <c r="L13" s="222"/>
      <c r="M13" s="222"/>
      <c r="N13" s="223"/>
      <c r="O13" s="223"/>
      <c r="P13" s="223"/>
      <c r="Q13" s="223"/>
      <c r="R13" s="223"/>
      <c r="S13" s="223"/>
      <c r="T13" s="223"/>
    </row>
    <row r="14" spans="1:20" ht="24" customHeight="1">
      <c r="A14" s="241" t="s">
        <v>460</v>
      </c>
      <c r="B14" s="909"/>
      <c r="C14" s="932"/>
      <c r="D14" s="909"/>
      <c r="E14" s="909"/>
      <c r="F14" s="895"/>
      <c r="G14" s="896"/>
      <c r="H14" s="1128"/>
      <c r="J14" s="242"/>
      <c r="K14" s="222"/>
      <c r="L14" s="222"/>
      <c r="M14" s="222"/>
      <c r="N14" s="223"/>
      <c r="O14" s="223"/>
      <c r="P14" s="223"/>
      <c r="Q14" s="223"/>
      <c r="R14" s="223"/>
      <c r="S14" s="223"/>
      <c r="T14" s="223"/>
    </row>
    <row r="15" spans="1:20" ht="18" customHeight="1">
      <c r="A15" s="241" t="s">
        <v>461</v>
      </c>
      <c r="B15" s="909"/>
      <c r="C15" s="932"/>
      <c r="D15" s="909"/>
      <c r="E15" s="909"/>
      <c r="F15" s="895"/>
      <c r="G15" s="896"/>
      <c r="H15" s="1128"/>
      <c r="J15" s="242"/>
      <c r="K15" s="243"/>
      <c r="L15" s="243"/>
      <c r="M15" s="243"/>
    </row>
    <row r="16" spans="1:20" ht="36.75" customHeight="1">
      <c r="A16" s="920" t="s">
        <v>726</v>
      </c>
      <c r="B16" s="909"/>
      <c r="C16" s="931"/>
      <c r="D16" s="909"/>
      <c r="E16" s="909"/>
      <c r="F16" s="895"/>
      <c r="G16" s="896"/>
      <c r="H16" s="1128"/>
      <c r="J16" s="242"/>
      <c r="K16" s="243"/>
      <c r="L16" s="243"/>
      <c r="M16" s="243"/>
    </row>
    <row r="17" spans="1:10" ht="24" customHeight="1">
      <c r="A17" s="241" t="s">
        <v>727</v>
      </c>
      <c r="B17" s="909">
        <v>-15565291</v>
      </c>
      <c r="C17" s="934">
        <v>-146117</v>
      </c>
      <c r="D17" s="909">
        <v>-16953881</v>
      </c>
      <c r="E17" s="909">
        <v>133225</v>
      </c>
      <c r="F17" s="895">
        <v>9.3873606346325297E-3</v>
      </c>
      <c r="G17" s="896"/>
      <c r="H17" s="1128"/>
    </row>
    <row r="18" spans="1:10" ht="24" customHeight="1">
      <c r="A18" s="241" t="s">
        <v>462</v>
      </c>
      <c r="B18" s="912">
        <v>44065291</v>
      </c>
      <c r="C18" s="936">
        <v>792871</v>
      </c>
      <c r="D18" s="912">
        <v>16953881</v>
      </c>
      <c r="E18" s="912">
        <v>3312041</v>
      </c>
      <c r="F18" s="895">
        <v>1.7993095745129653E-2</v>
      </c>
      <c r="G18" s="896">
        <v>0.19535591880112879</v>
      </c>
      <c r="H18" s="1128">
        <v>4.1772760007617888</v>
      </c>
    </row>
    <row r="19" spans="1:10" ht="24" customHeight="1">
      <c r="A19" s="241" t="s">
        <v>463</v>
      </c>
      <c r="B19" s="280">
        <v>56287820</v>
      </c>
      <c r="C19" s="935">
        <v>313688</v>
      </c>
      <c r="D19" s="911">
        <v>41508039</v>
      </c>
      <c r="E19" s="911">
        <v>-539296</v>
      </c>
      <c r="F19" s="895">
        <v>5.572928566073442E-3</v>
      </c>
      <c r="G19" s="896"/>
      <c r="H19" s="1128"/>
    </row>
    <row r="20" spans="1:10" ht="24" customHeight="1">
      <c r="A20" s="241" t="s">
        <v>464</v>
      </c>
      <c r="B20" s="280">
        <v>-12222529</v>
      </c>
      <c r="C20" s="935">
        <v>479183</v>
      </c>
      <c r="D20" s="911">
        <v>-24554158</v>
      </c>
      <c r="E20" s="911">
        <v>3851337</v>
      </c>
      <c r="F20" s="895"/>
      <c r="G20" s="896"/>
      <c r="H20" s="1128">
        <v>8.0372989025069757</v>
      </c>
    </row>
    <row r="21" spans="1:10" ht="8.1" customHeight="1">
      <c r="A21" s="244"/>
      <c r="B21" s="282" t="s">
        <v>4</v>
      </c>
      <c r="C21" s="913"/>
      <c r="D21" s="732"/>
      <c r="E21" s="913"/>
      <c r="F21" s="897"/>
      <c r="G21" s="898"/>
      <c r="H21" s="899"/>
    </row>
    <row r="22" spans="1:10" ht="8.1" customHeight="1">
      <c r="A22" s="733"/>
      <c r="B22" s="734"/>
      <c r="C22" s="734"/>
      <c r="D22" s="734"/>
      <c r="E22" s="735"/>
      <c r="F22" s="735"/>
      <c r="G22" s="735"/>
    </row>
    <row r="23" spans="1:10" s="76" customFormat="1" ht="15.75" customHeight="1">
      <c r="A23" s="1547"/>
      <c r="B23" s="1548"/>
      <c r="C23" s="1548"/>
      <c r="F23" s="75"/>
      <c r="G23" s="75"/>
      <c r="H23" s="75"/>
      <c r="I23" s="75"/>
      <c r="J23" s="75"/>
    </row>
    <row r="25" spans="1:10" ht="24.75" customHeight="1">
      <c r="A25" s="245" t="s">
        <v>4</v>
      </c>
      <c r="B25" s="281"/>
      <c r="C25" s="281"/>
    </row>
    <row r="26" spans="1:10">
      <c r="B26" s="281"/>
      <c r="C26" s="281"/>
    </row>
    <row r="27" spans="1:10">
      <c r="B27" s="281"/>
      <c r="C27" s="281"/>
    </row>
    <row r="28" spans="1:10">
      <c r="B28" s="281"/>
      <c r="C28" s="281"/>
    </row>
    <row r="29" spans="1:10" ht="15">
      <c r="B29" s="277"/>
      <c r="C29" s="278"/>
    </row>
    <row r="30" spans="1:10">
      <c r="B30" s="281"/>
      <c r="C30" s="281"/>
    </row>
    <row r="31" spans="1:10">
      <c r="B31" s="281"/>
      <c r="C31" s="281"/>
    </row>
    <row r="32" spans="1:10">
      <c r="B32" s="281"/>
      <c r="C32" s="281"/>
    </row>
    <row r="33" spans="2:3">
      <c r="B33" s="281"/>
      <c r="C33" s="281"/>
    </row>
  </sheetData>
  <mergeCells count="4">
    <mergeCell ref="B7:C7"/>
    <mergeCell ref="D7:E7"/>
    <mergeCell ref="F7:H7"/>
    <mergeCell ref="A23:C23"/>
  </mergeCells>
  <printOptions horizontalCentered="1"/>
  <pageMargins left="0.78740157480314965" right="0.78740157480314965" top="0.78740157480314965" bottom="0.59055118110236227" header="0.43307086614173229" footer="0.51181102362204722"/>
  <pageSetup paperSize="9" scale="75" firstPageNumber="9" orientation="landscape" useFirstPageNumber="1" r:id="rId1"/>
  <headerFooter alignWithMargins="0">
    <oddHeader>&amp;C&amp;"Arial,Normalny"&amp;12 -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showGridLines="0" showZeros="0" zoomScale="70" zoomScaleNormal="70" zoomScaleSheetLayoutView="70" workbookViewId="0">
      <selection activeCell="S22" sqref="S22"/>
    </sheetView>
  </sheetViews>
  <sheetFormatPr defaultColWidth="7.85546875" defaultRowHeight="15"/>
  <cols>
    <col min="1" max="1" width="104.28515625" style="1047" customWidth="1"/>
    <col min="2" max="2" width="18.7109375" style="1046" bestFit="1" customWidth="1"/>
    <col min="3" max="3" width="0.85546875" style="1047" customWidth="1"/>
    <col min="4" max="4" width="14.140625" style="1047" customWidth="1"/>
    <col min="5" max="5" width="1.28515625" style="1047" customWidth="1"/>
    <col min="6" max="6" width="17.42578125" style="1047" customWidth="1"/>
    <col min="7" max="7" width="0.28515625" style="1047" customWidth="1"/>
    <col min="8" max="8" width="16" style="1047" bestFit="1" customWidth="1"/>
    <col min="9" max="9" width="0.85546875" style="1047" customWidth="1"/>
    <col min="10" max="10" width="11.42578125" style="1047" bestFit="1" customWidth="1"/>
    <col min="11" max="12" width="11.5703125" style="1047" bestFit="1" customWidth="1"/>
    <col min="13" max="13" width="1.85546875" style="1048" bestFit="1" customWidth="1"/>
    <col min="14" max="14" width="20.7109375" style="1048" bestFit="1" customWidth="1"/>
    <col min="15" max="15" width="1.42578125" style="1048" bestFit="1" customWidth="1"/>
    <col min="16" max="16" width="12.42578125" style="1048" customWidth="1"/>
    <col min="17" max="17" width="3.5703125" style="1048" customWidth="1"/>
    <col min="18" max="18" width="12.5703125" style="1048" customWidth="1"/>
    <col min="19" max="19" width="7.85546875" style="1049" customWidth="1"/>
    <col min="20" max="16384" width="7.85546875" style="1047"/>
  </cols>
  <sheetData>
    <row r="1" spans="1:19" ht="15.75">
      <c r="A1" s="1045" t="s">
        <v>533</v>
      </c>
      <c r="D1" s="1045" t="s">
        <v>4</v>
      </c>
    </row>
    <row r="2" spans="1:19" ht="15.75">
      <c r="A2" s="1549" t="s">
        <v>534</v>
      </c>
      <c r="B2" s="1549"/>
      <c r="C2" s="1549"/>
      <c r="D2" s="1549"/>
      <c r="E2" s="1549"/>
      <c r="F2" s="1549"/>
      <c r="G2" s="1549"/>
      <c r="H2" s="1549"/>
      <c r="I2" s="1549"/>
      <c r="J2" s="1549"/>
      <c r="K2" s="1549"/>
      <c r="L2" s="1549"/>
    </row>
    <row r="3" spans="1:19" ht="15.75">
      <c r="A3" s="1112"/>
      <c r="B3" s="1050"/>
      <c r="C3" s="1051"/>
      <c r="D3" s="1050"/>
      <c r="E3" s="1051"/>
      <c r="F3" s="1051"/>
      <c r="G3" s="1051"/>
      <c r="H3" s="1051"/>
      <c r="I3" s="1051"/>
      <c r="J3" s="1051"/>
      <c r="K3" s="1051"/>
      <c r="L3" s="1051"/>
    </row>
    <row r="4" spans="1:19" ht="15.75">
      <c r="A4" s="1049"/>
      <c r="B4" s="1052" t="s">
        <v>4</v>
      </c>
      <c r="C4" s="1053"/>
      <c r="D4" s="1117"/>
      <c r="E4" s="1049"/>
      <c r="F4" s="1049"/>
      <c r="G4" s="1049"/>
      <c r="H4" s="1049"/>
      <c r="I4" s="1049"/>
      <c r="J4" s="1049"/>
      <c r="K4" s="1054"/>
      <c r="L4" s="1054" t="s">
        <v>2</v>
      </c>
    </row>
    <row r="5" spans="1:19" ht="15.75">
      <c r="A5" s="1055"/>
      <c r="B5" s="1056" t="s">
        <v>227</v>
      </c>
      <c r="C5" s="1057"/>
      <c r="D5" s="1550" t="s">
        <v>229</v>
      </c>
      <c r="E5" s="1551"/>
      <c r="F5" s="1551"/>
      <c r="G5" s="1551"/>
      <c r="H5" s="1551"/>
      <c r="I5" s="1552"/>
      <c r="J5" s="1553" t="s">
        <v>433</v>
      </c>
      <c r="K5" s="1554"/>
      <c r="L5" s="1555"/>
    </row>
    <row r="6" spans="1:19" ht="15.75">
      <c r="A6" s="1058" t="s">
        <v>3</v>
      </c>
      <c r="B6" s="1059" t="s">
        <v>228</v>
      </c>
      <c r="C6" s="1057"/>
      <c r="D6" s="1060"/>
      <c r="E6" s="1061"/>
      <c r="F6" s="1060"/>
      <c r="G6" s="1061"/>
      <c r="H6" s="1060"/>
      <c r="I6" s="1061"/>
      <c r="J6" s="1062"/>
      <c r="K6" s="1063"/>
      <c r="L6" s="1063"/>
    </row>
    <row r="7" spans="1:19" ht="20.100000000000001" customHeight="1">
      <c r="A7" s="1064"/>
      <c r="B7" s="1065" t="s">
        <v>736</v>
      </c>
      <c r="C7" s="1066" t="s">
        <v>4</v>
      </c>
      <c r="D7" s="1067" t="s">
        <v>434</v>
      </c>
      <c r="E7" s="1068"/>
      <c r="F7" s="1065" t="s">
        <v>535</v>
      </c>
      <c r="G7" s="1069"/>
      <c r="H7" s="1065" t="s">
        <v>436</v>
      </c>
      <c r="I7" s="1069"/>
      <c r="J7" s="1070" t="s">
        <v>232</v>
      </c>
      <c r="K7" s="1071" t="s">
        <v>437</v>
      </c>
      <c r="L7" s="1071" t="s">
        <v>438</v>
      </c>
    </row>
    <row r="8" spans="1:19" s="1077" customFormat="1">
      <c r="A8" s="1072">
        <v>1</v>
      </c>
      <c r="B8" s="1073">
        <v>2</v>
      </c>
      <c r="C8" s="1074"/>
      <c r="D8" s="1073">
        <v>3</v>
      </c>
      <c r="E8" s="1074"/>
      <c r="F8" s="1075">
        <v>4</v>
      </c>
      <c r="G8" s="1074"/>
      <c r="H8" s="1073">
        <v>5</v>
      </c>
      <c r="I8" s="1074"/>
      <c r="J8" s="1074">
        <v>6</v>
      </c>
      <c r="K8" s="1074">
        <v>7</v>
      </c>
      <c r="L8" s="1072">
        <v>8</v>
      </c>
      <c r="M8" s="1048"/>
      <c r="N8" s="1048"/>
      <c r="O8" s="1048"/>
      <c r="P8" s="1048"/>
      <c r="Q8" s="1048"/>
      <c r="R8" s="1048"/>
      <c r="S8" s="1076"/>
    </row>
    <row r="9" spans="1:19" s="1077" customFormat="1" ht="20.100000000000001" customHeight="1">
      <c r="A9" s="1078" t="s">
        <v>536</v>
      </c>
      <c r="B9" s="1148">
        <v>435340000</v>
      </c>
      <c r="C9" s="1129"/>
      <c r="D9" s="1148">
        <v>40271702.796490014</v>
      </c>
      <c r="E9" s="1079"/>
      <c r="F9" s="1148">
        <v>69933048.037470371</v>
      </c>
      <c r="G9" s="1079"/>
      <c r="H9" s="1140"/>
      <c r="I9" s="1079"/>
      <c r="J9" s="1080">
        <v>9.2506323325423842E-2</v>
      </c>
      <c r="K9" s="1080">
        <v>0.16064006991654883</v>
      </c>
      <c r="L9" s="1080"/>
      <c r="M9" s="1081"/>
      <c r="N9" s="1081"/>
      <c r="O9" s="1081"/>
      <c r="P9" s="1081"/>
      <c r="Q9" s="1081"/>
      <c r="R9" s="1081"/>
      <c r="S9" s="1076"/>
    </row>
    <row r="10" spans="1:19" s="1077" customFormat="1" ht="15.75">
      <c r="A10" s="1082" t="s">
        <v>537</v>
      </c>
      <c r="B10" s="1149"/>
      <c r="C10" s="1131"/>
      <c r="D10" s="1149"/>
      <c r="E10" s="1132"/>
      <c r="F10" s="1149"/>
      <c r="G10" s="1132"/>
      <c r="H10" s="1141"/>
      <c r="I10" s="1132"/>
      <c r="J10" s="1083"/>
      <c r="K10" s="1085"/>
      <c r="L10" s="1085"/>
      <c r="M10" s="1081"/>
      <c r="N10" s="1081"/>
      <c r="O10" s="1081"/>
      <c r="P10" s="1081"/>
      <c r="Q10" s="1081"/>
      <c r="R10" s="1081"/>
      <c r="S10" s="1076"/>
    </row>
    <row r="11" spans="1:19" s="1077" customFormat="1" ht="20.100000000000001" customHeight="1">
      <c r="A11" s="1078" t="s">
        <v>538</v>
      </c>
      <c r="B11" s="1150">
        <v>390038733</v>
      </c>
      <c r="C11" s="1131"/>
      <c r="D11" s="1150">
        <v>37364857.538160004</v>
      </c>
      <c r="E11" s="1132"/>
      <c r="F11" s="1150">
        <v>64396018.776029989</v>
      </c>
      <c r="G11" s="1132"/>
      <c r="H11" s="1140"/>
      <c r="I11" s="1132"/>
      <c r="J11" s="1080">
        <v>9.5797812824297127E-2</v>
      </c>
      <c r="K11" s="1080">
        <v>0.16510159973273728</v>
      </c>
      <c r="L11" s="1080"/>
      <c r="M11" s="1081"/>
      <c r="N11" s="1081"/>
      <c r="O11" s="1081"/>
      <c r="P11" s="1081"/>
      <c r="Q11" s="1081"/>
      <c r="R11" s="1081"/>
      <c r="S11" s="1076"/>
    </row>
    <row r="12" spans="1:19" s="1077" customFormat="1" ht="15.75">
      <c r="A12" s="1082" t="s">
        <v>539</v>
      </c>
      <c r="B12" s="1149"/>
      <c r="C12" s="1134"/>
      <c r="D12" s="1149"/>
      <c r="E12" s="1132"/>
      <c r="F12" s="1149"/>
      <c r="G12" s="1132"/>
      <c r="H12" s="1141"/>
      <c r="I12" s="1132"/>
      <c r="J12" s="1083"/>
      <c r="K12" s="1085"/>
      <c r="L12" s="1085"/>
      <c r="M12" s="1081"/>
      <c r="N12" s="1081"/>
      <c r="O12" s="1081"/>
      <c r="P12" s="1081"/>
      <c r="Q12" s="1081"/>
      <c r="R12" s="1081"/>
      <c r="S12" s="1076"/>
    </row>
    <row r="13" spans="1:19" s="1077" customFormat="1">
      <c r="A13" s="1084" t="s">
        <v>540</v>
      </c>
      <c r="B13" s="1149">
        <v>196500000</v>
      </c>
      <c r="C13" s="1134"/>
      <c r="D13" s="1149">
        <v>21834443.679230005</v>
      </c>
      <c r="E13" s="1135"/>
      <c r="F13" s="1149">
        <v>35178303.764969997</v>
      </c>
      <c r="G13" s="1135"/>
      <c r="H13" s="1141"/>
      <c r="I13" s="1135"/>
      <c r="J13" s="1085">
        <v>0.11111676172636134</v>
      </c>
      <c r="K13" s="1085">
        <v>0.17902444664106867</v>
      </c>
      <c r="L13" s="1085"/>
      <c r="M13" s="1081"/>
      <c r="N13" s="1081"/>
      <c r="O13" s="1081"/>
      <c r="P13" s="1081"/>
      <c r="Q13" s="1081"/>
      <c r="R13" s="1081"/>
      <c r="S13" s="1076"/>
    </row>
    <row r="14" spans="1:19" s="1077" customFormat="1">
      <c r="A14" s="1084" t="s">
        <v>541</v>
      </c>
      <c r="B14" s="1149">
        <v>75083000</v>
      </c>
      <c r="C14" s="1134"/>
      <c r="D14" s="1149">
        <v>5246192.4479900012</v>
      </c>
      <c r="E14" s="1135"/>
      <c r="F14" s="1149">
        <v>10528725.73446</v>
      </c>
      <c r="G14" s="1135"/>
      <c r="H14" s="1141"/>
      <c r="I14" s="1135"/>
      <c r="J14" s="1085">
        <v>6.9871907728646973E-2</v>
      </c>
      <c r="K14" s="1085">
        <v>0.14022782433387052</v>
      </c>
      <c r="L14" s="1085"/>
      <c r="M14" s="1081"/>
      <c r="N14" s="1081"/>
      <c r="O14" s="1081"/>
      <c r="P14" s="1081"/>
      <c r="Q14" s="1081"/>
      <c r="R14" s="1142"/>
      <c r="S14" s="1076"/>
    </row>
    <row r="15" spans="1:19" s="1077" customFormat="1">
      <c r="A15" s="1086" t="s">
        <v>542</v>
      </c>
      <c r="B15" s="1149"/>
      <c r="C15" s="1134"/>
      <c r="D15" s="1149"/>
      <c r="E15" s="1135"/>
      <c r="F15" s="1149"/>
      <c r="G15" s="1135"/>
      <c r="H15" s="1141"/>
      <c r="I15" s="1135"/>
      <c r="J15" s="1085"/>
      <c r="K15" s="1085"/>
      <c r="L15" s="1085"/>
      <c r="M15" s="1081"/>
      <c r="N15" s="1081"/>
      <c r="O15" s="1081"/>
      <c r="P15" s="1081"/>
      <c r="Q15" s="1081"/>
      <c r="R15" s="1142"/>
      <c r="S15" s="1076"/>
    </row>
    <row r="16" spans="1:19" s="1077" customFormat="1">
      <c r="A16" s="1084" t="s">
        <v>543</v>
      </c>
      <c r="B16" s="1149"/>
      <c r="C16" s="1134"/>
      <c r="D16" s="1149">
        <v>306726.10679000005</v>
      </c>
      <c r="E16" s="1135"/>
      <c r="F16" s="1149">
        <v>622988.26691000012</v>
      </c>
      <c r="G16" s="1135"/>
      <c r="H16" s="1141"/>
      <c r="I16" s="1135"/>
      <c r="J16" s="1085"/>
      <c r="K16" s="1085"/>
      <c r="L16" s="1085"/>
      <c r="M16" s="1081"/>
      <c r="N16" s="1081"/>
      <c r="O16" s="1081"/>
      <c r="P16" s="1081"/>
      <c r="Q16" s="1081"/>
      <c r="R16" s="1142"/>
      <c r="S16" s="1076"/>
    </row>
    <row r="17" spans="1:19" s="1077" customFormat="1">
      <c r="A17" s="1084" t="s">
        <v>544</v>
      </c>
      <c r="B17" s="1149"/>
      <c r="C17" s="1134"/>
      <c r="D17" s="1149">
        <v>4923219.0067300005</v>
      </c>
      <c r="E17" s="1135"/>
      <c r="F17" s="1149">
        <v>9874168.8844099995</v>
      </c>
      <c r="G17" s="1135"/>
      <c r="H17" s="1141"/>
      <c r="I17" s="1135"/>
      <c r="J17" s="1085"/>
      <c r="K17" s="1085"/>
      <c r="L17" s="1085"/>
      <c r="M17" s="1081"/>
      <c r="N17" s="1081"/>
      <c r="O17" s="1081"/>
      <c r="P17" s="1081"/>
      <c r="Q17" s="1081"/>
      <c r="R17" s="1142"/>
      <c r="S17" s="1076"/>
    </row>
    <row r="18" spans="1:19" s="1077" customFormat="1">
      <c r="A18" s="1084" t="s">
        <v>545</v>
      </c>
      <c r="B18" s="1149"/>
      <c r="C18" s="1134"/>
      <c r="D18" s="1149">
        <v>16247.334469999998</v>
      </c>
      <c r="E18" s="1135"/>
      <c r="F18" s="1149">
        <v>31568.583139999999</v>
      </c>
      <c r="G18" s="1135"/>
      <c r="H18" s="1141"/>
      <c r="I18" s="1135"/>
      <c r="J18" s="1085"/>
      <c r="K18" s="1085"/>
      <c r="L18" s="1085"/>
      <c r="M18" s="1081"/>
      <c r="N18" s="1081"/>
      <c r="O18" s="1081"/>
      <c r="P18" s="1081"/>
      <c r="Q18" s="1081"/>
      <c r="R18" s="1142"/>
      <c r="S18" s="1076"/>
    </row>
    <row r="19" spans="1:19" s="1077" customFormat="1">
      <c r="A19" s="1084" t="s">
        <v>546</v>
      </c>
      <c r="B19" s="1149">
        <v>2660000</v>
      </c>
      <c r="C19" s="1134"/>
      <c r="D19" s="1149">
        <v>226407.51800000001</v>
      </c>
      <c r="E19" s="1135"/>
      <c r="F19" s="1149">
        <v>443364.07199999999</v>
      </c>
      <c r="G19" s="1135"/>
      <c r="H19" s="1141"/>
      <c r="I19" s="1135"/>
      <c r="J19" s="1085">
        <v>8.5115608270676699E-2</v>
      </c>
      <c r="K19" s="1085">
        <v>0.16667822255639098</v>
      </c>
      <c r="L19" s="1085"/>
      <c r="M19" s="1081"/>
      <c r="N19" s="1081"/>
      <c r="O19" s="1081"/>
      <c r="P19" s="1081"/>
      <c r="Q19" s="1081"/>
      <c r="R19" s="1142"/>
      <c r="S19" s="1076"/>
    </row>
    <row r="20" spans="1:19" s="1077" customFormat="1">
      <c r="A20" s="1084" t="s">
        <v>547</v>
      </c>
      <c r="B20" s="1149">
        <v>42000000</v>
      </c>
      <c r="C20" s="1134"/>
      <c r="D20" s="1149">
        <v>3151916.9608299998</v>
      </c>
      <c r="E20" s="1135"/>
      <c r="F20" s="1149">
        <v>6281134.8918300001</v>
      </c>
      <c r="G20" s="1135"/>
      <c r="H20" s="1141"/>
      <c r="I20" s="1135"/>
      <c r="J20" s="1085">
        <v>7.5045641924523801E-2</v>
      </c>
      <c r="K20" s="1085">
        <v>0.14955083075785713</v>
      </c>
      <c r="L20" s="1085"/>
      <c r="M20" s="1081"/>
      <c r="N20" s="1081"/>
      <c r="O20" s="1081"/>
      <c r="P20" s="1081"/>
      <c r="Q20" s="1081"/>
      <c r="R20" s="1142"/>
      <c r="S20" s="1076"/>
    </row>
    <row r="21" spans="1:19" s="1077" customFormat="1">
      <c r="A21" s="1086" t="s">
        <v>548</v>
      </c>
      <c r="B21" s="1149"/>
      <c r="C21" s="1134"/>
      <c r="D21" s="1149"/>
      <c r="E21" s="1135"/>
      <c r="F21" s="1149"/>
      <c r="G21" s="1135"/>
      <c r="H21" s="1141"/>
      <c r="I21" s="1135"/>
      <c r="J21" s="1085"/>
      <c r="K21" s="1085"/>
      <c r="L21" s="1085"/>
      <c r="M21" s="1081"/>
      <c r="N21" s="1081"/>
      <c r="O21" s="1081"/>
      <c r="P21" s="1081"/>
      <c r="Q21" s="1081"/>
      <c r="R21" s="1142"/>
      <c r="S21" s="1076"/>
    </row>
    <row r="22" spans="1:19" s="1077" customFormat="1">
      <c r="A22" s="1084" t="s">
        <v>549</v>
      </c>
      <c r="B22" s="1149"/>
      <c r="C22" s="1134"/>
      <c r="D22" s="1149">
        <v>-200.18199999999999</v>
      </c>
      <c r="E22" s="1135"/>
      <c r="F22" s="1149">
        <v>-200.18199999999999</v>
      </c>
      <c r="G22" s="1135"/>
      <c r="H22" s="1141"/>
      <c r="I22" s="1135"/>
      <c r="J22" s="1085"/>
      <c r="K22" s="1085"/>
      <c r="L22" s="1085"/>
      <c r="M22" s="1081"/>
      <c r="N22" s="1081"/>
      <c r="O22" s="1081"/>
      <c r="P22" s="1081"/>
      <c r="Q22" s="1081"/>
      <c r="R22" s="1142"/>
      <c r="S22" s="1076"/>
    </row>
    <row r="23" spans="1:19" s="1077" customFormat="1">
      <c r="A23" s="1084" t="s">
        <v>550</v>
      </c>
      <c r="B23" s="1149">
        <v>66555000</v>
      </c>
      <c r="C23" s="1134"/>
      <c r="D23" s="1149">
        <v>6279245.7047300013</v>
      </c>
      <c r="E23" s="1135"/>
      <c r="F23" s="1149">
        <v>10895871.483669998</v>
      </c>
      <c r="G23" s="1135"/>
      <c r="H23" s="1141"/>
      <c r="I23" s="1135"/>
      <c r="J23" s="1085">
        <v>9.4346716320787338E-2</v>
      </c>
      <c r="K23" s="1085">
        <v>0.16371229034137177</v>
      </c>
      <c r="L23" s="1085"/>
      <c r="M23" s="1081"/>
      <c r="N23" s="1142"/>
      <c r="O23" s="1081"/>
      <c r="P23" s="1081"/>
      <c r="Q23" s="1081"/>
      <c r="R23" s="1142"/>
      <c r="S23" s="1076"/>
    </row>
    <row r="24" spans="1:19" s="1077" customFormat="1">
      <c r="A24" s="1086" t="s">
        <v>542</v>
      </c>
      <c r="B24" s="1149"/>
      <c r="C24" s="1134"/>
      <c r="D24" s="1149"/>
      <c r="E24" s="1135"/>
      <c r="F24" s="1149"/>
      <c r="G24" s="1135"/>
      <c r="H24" s="1141"/>
      <c r="I24" s="1135"/>
      <c r="J24" s="1085"/>
      <c r="K24" s="1085"/>
      <c r="L24" s="1085"/>
      <c r="M24" s="1081"/>
      <c r="N24" s="1081"/>
      <c r="O24" s="1081"/>
      <c r="P24" s="1081"/>
      <c r="Q24" s="1081"/>
      <c r="R24" s="1142"/>
      <c r="S24" s="1076"/>
    </row>
    <row r="25" spans="1:19" s="1077" customFormat="1">
      <c r="A25" s="1084" t="s">
        <v>551</v>
      </c>
      <c r="B25" s="1149"/>
      <c r="C25" s="1134"/>
      <c r="D25" s="1149">
        <v>5814218.2895400012</v>
      </c>
      <c r="E25" s="1135"/>
      <c r="F25" s="1149">
        <v>9451702.1621699985</v>
      </c>
      <c r="G25" s="1135"/>
      <c r="H25" s="1141"/>
      <c r="I25" s="1135"/>
      <c r="J25" s="1085"/>
      <c r="K25" s="1085"/>
      <c r="L25" s="1085"/>
      <c r="M25" s="1081"/>
      <c r="N25" s="1081"/>
      <c r="O25" s="1081"/>
      <c r="P25" s="1081"/>
      <c r="Q25" s="1081"/>
      <c r="R25" s="1142"/>
      <c r="S25" s="1076"/>
    </row>
    <row r="26" spans="1:19" s="1077" customFormat="1">
      <c r="A26" s="1084" t="s">
        <v>552</v>
      </c>
      <c r="B26" s="1149"/>
      <c r="C26" s="1134"/>
      <c r="D26" s="1149">
        <v>465027.41518999997</v>
      </c>
      <c r="E26" s="1135"/>
      <c r="F26" s="1149">
        <v>1444169.1774999998</v>
      </c>
      <c r="G26" s="1135"/>
      <c r="H26" s="1141"/>
      <c r="I26" s="1135"/>
      <c r="J26" s="1085"/>
      <c r="K26" s="1085"/>
      <c r="L26" s="1085"/>
      <c r="M26" s="1081"/>
      <c r="N26" s="1081"/>
      <c r="O26" s="1081"/>
      <c r="P26" s="1081"/>
      <c r="Q26" s="1081"/>
      <c r="R26" s="1142"/>
      <c r="S26" s="1076"/>
    </row>
    <row r="27" spans="1:19" s="1077" customFormat="1">
      <c r="A27" s="1084" t="s">
        <v>553</v>
      </c>
      <c r="B27" s="1149"/>
      <c r="C27" s="1134"/>
      <c r="D27" s="1149"/>
      <c r="E27" s="1135"/>
      <c r="F27" s="1149">
        <v>0.14399999999999999</v>
      </c>
      <c r="G27" s="1135"/>
      <c r="H27" s="1141"/>
      <c r="I27" s="1135"/>
      <c r="J27" s="1085"/>
      <c r="K27" s="1085"/>
      <c r="L27" s="1085"/>
      <c r="M27" s="1081"/>
      <c r="N27" s="1081"/>
      <c r="O27" s="1081"/>
      <c r="P27" s="1081"/>
      <c r="Q27" s="1081"/>
      <c r="R27" s="1142"/>
      <c r="S27" s="1076"/>
    </row>
    <row r="28" spans="1:19" s="1077" customFormat="1">
      <c r="A28" s="1084" t="s">
        <v>554</v>
      </c>
      <c r="B28" s="1149">
        <v>1700000</v>
      </c>
      <c r="C28" s="1134"/>
      <c r="D28" s="1149">
        <v>118245.568</v>
      </c>
      <c r="E28" s="1135"/>
      <c r="F28" s="1149">
        <v>256188.79999999999</v>
      </c>
      <c r="G28" s="1135"/>
      <c r="H28" s="1141"/>
      <c r="I28" s="1135"/>
      <c r="J28" s="1085">
        <v>6.9556216470588239E-2</v>
      </c>
      <c r="K28" s="1085">
        <v>0.15069929411764704</v>
      </c>
      <c r="L28" s="1085"/>
      <c r="M28" s="1081"/>
      <c r="N28" s="1081"/>
      <c r="O28" s="1081"/>
      <c r="P28" s="1081"/>
      <c r="Q28" s="1081"/>
      <c r="R28" s="1142"/>
      <c r="S28" s="1076"/>
    </row>
    <row r="29" spans="1:19" s="1077" customFormat="1">
      <c r="A29" s="1084" t="s">
        <v>555</v>
      </c>
      <c r="B29" s="1149">
        <v>4878000</v>
      </c>
      <c r="C29" s="1134"/>
      <c r="D29" s="1149">
        <v>508405.59606000001</v>
      </c>
      <c r="E29" s="1135"/>
      <c r="F29" s="1149">
        <v>812391.61801999994</v>
      </c>
      <c r="G29" s="1135"/>
      <c r="H29" s="1141"/>
      <c r="I29" s="1135"/>
      <c r="J29" s="1085">
        <v>0.10422418943419434</v>
      </c>
      <c r="K29" s="1085">
        <v>0.16654194711357112</v>
      </c>
      <c r="L29" s="1085"/>
      <c r="M29" s="1081"/>
      <c r="N29" s="1081"/>
      <c r="O29" s="1081"/>
      <c r="P29" s="1081"/>
      <c r="Q29" s="1081"/>
      <c r="R29" s="1142"/>
      <c r="S29" s="1076"/>
    </row>
    <row r="30" spans="1:19" s="1077" customFormat="1">
      <c r="A30" s="1084" t="s">
        <v>745</v>
      </c>
      <c r="B30" s="1149">
        <v>662733</v>
      </c>
      <c r="C30" s="1134"/>
      <c r="D30" s="1149"/>
      <c r="E30" s="1135"/>
      <c r="F30" s="1149">
        <v>37.936999999999998</v>
      </c>
      <c r="G30" s="1135"/>
      <c r="H30" s="1141"/>
      <c r="I30" s="1135"/>
      <c r="J30" s="1085"/>
      <c r="K30" s="1085">
        <v>5.7243263878515177E-5</v>
      </c>
      <c r="L30" s="1085"/>
      <c r="M30" s="1081"/>
      <c r="N30" s="1081"/>
      <c r="O30" s="1081"/>
      <c r="P30" s="1081"/>
      <c r="Q30" s="1081"/>
      <c r="R30" s="1142"/>
      <c r="S30" s="1076"/>
    </row>
    <row r="31" spans="1:19" s="1077" customFormat="1">
      <c r="A31" s="1084" t="s">
        <v>744</v>
      </c>
      <c r="B31" s="1149"/>
      <c r="C31" s="1134"/>
      <c r="D31" s="1149">
        <v>6.0999999999999999E-2</v>
      </c>
      <c r="E31" s="1135"/>
      <c r="F31" s="1149">
        <v>0.46417999999999998</v>
      </c>
      <c r="G31" s="1135"/>
      <c r="H31" s="1141"/>
      <c r="I31" s="1135"/>
      <c r="J31" s="1085"/>
      <c r="K31" s="1085"/>
      <c r="L31" s="1085"/>
      <c r="M31" s="1081"/>
      <c r="N31" s="1081"/>
      <c r="O31" s="1081"/>
      <c r="P31" s="1081"/>
      <c r="Q31" s="1081"/>
      <c r="R31" s="1142"/>
      <c r="S31" s="1076"/>
    </row>
    <row r="32" spans="1:19" s="1077" customFormat="1">
      <c r="A32" s="1084" t="s">
        <v>743</v>
      </c>
      <c r="B32" s="1149"/>
      <c r="C32" s="1134"/>
      <c r="D32" s="1149">
        <v>2.32E-3</v>
      </c>
      <c r="E32" s="1135"/>
      <c r="F32" s="1149">
        <v>9.9000000000000008E-3</v>
      </c>
      <c r="G32" s="1135"/>
      <c r="H32" s="1141"/>
      <c r="I32" s="1135"/>
      <c r="J32" s="1085"/>
      <c r="K32" s="1085"/>
      <c r="L32" s="1085"/>
      <c r="M32" s="1081"/>
      <c r="N32" s="1081"/>
      <c r="O32" s="1081"/>
      <c r="P32" s="1081"/>
      <c r="Q32" s="1081"/>
      <c r="R32" s="1142"/>
      <c r="S32" s="1076"/>
    </row>
    <row r="33" spans="1:19" s="1077" customFormat="1">
      <c r="A33" s="1087" t="s">
        <v>742</v>
      </c>
      <c r="B33" s="1149"/>
      <c r="C33" s="1134"/>
      <c r="D33" s="1149"/>
      <c r="E33" s="1135"/>
      <c r="F33" s="1149"/>
      <c r="G33" s="1135"/>
      <c r="H33" s="1141"/>
      <c r="I33" s="1135"/>
      <c r="J33" s="1085"/>
      <c r="K33" s="1085"/>
      <c r="L33" s="1085"/>
      <c r="M33" s="1081"/>
      <c r="N33" s="1081"/>
      <c r="O33" s="1081"/>
      <c r="P33" s="1081"/>
      <c r="Q33" s="1081"/>
      <c r="R33" s="1142"/>
      <c r="S33" s="1076"/>
    </row>
    <row r="34" spans="1:19" s="1077" customFormat="1" ht="20.100000000000001" customHeight="1">
      <c r="A34" s="1078" t="s">
        <v>556</v>
      </c>
      <c r="B34" s="1150">
        <v>42959551</v>
      </c>
      <c r="C34" s="1131"/>
      <c r="D34" s="1150">
        <v>2900729.1583700096</v>
      </c>
      <c r="E34" s="1132"/>
      <c r="F34" s="1150">
        <v>5501792.2564003812</v>
      </c>
      <c r="G34" s="1132"/>
      <c r="H34" s="1140"/>
      <c r="I34" s="1132"/>
      <c r="J34" s="1080">
        <v>6.7522334168949052E-2</v>
      </c>
      <c r="K34" s="1080">
        <v>0.12806912847856303</v>
      </c>
      <c r="L34" s="1080"/>
      <c r="M34" s="1081"/>
      <c r="N34" s="1081"/>
      <c r="O34" s="1081"/>
      <c r="P34" s="1081"/>
      <c r="Q34" s="1081"/>
      <c r="R34" s="1142"/>
      <c r="S34" s="1076"/>
    </row>
    <row r="35" spans="1:19" s="1077" customFormat="1" ht="15.75">
      <c r="A35" s="1082" t="s">
        <v>539</v>
      </c>
      <c r="B35" s="1149"/>
      <c r="C35" s="1134"/>
      <c r="D35" s="1149"/>
      <c r="E35" s="1135"/>
      <c r="F35" s="1130"/>
      <c r="G35" s="1135"/>
      <c r="H35" s="1141"/>
      <c r="I35" s="1135"/>
      <c r="J35" s="1085"/>
      <c r="K35" s="1085"/>
      <c r="L35" s="1085"/>
      <c r="M35" s="1081"/>
      <c r="N35" s="1081"/>
      <c r="O35" s="1081"/>
      <c r="P35" s="1081"/>
      <c r="Q35" s="1081"/>
      <c r="R35" s="1142"/>
      <c r="S35" s="1076"/>
    </row>
    <row r="36" spans="1:19" s="1077" customFormat="1">
      <c r="A36" s="1084" t="s">
        <v>557</v>
      </c>
      <c r="B36" s="1149">
        <v>1545637</v>
      </c>
      <c r="C36" s="1134"/>
      <c r="D36" s="1149">
        <v>489.55804999999998</v>
      </c>
      <c r="E36" s="1136"/>
      <c r="F36" s="1133">
        <v>12323.207109999999</v>
      </c>
      <c r="G36" s="1136"/>
      <c r="H36" s="1141"/>
      <c r="I36" s="1136"/>
      <c r="J36" s="1085">
        <v>3.1673546246628414E-4</v>
      </c>
      <c r="K36" s="1085">
        <v>7.972898623674252E-3</v>
      </c>
      <c r="L36" s="1085"/>
      <c r="M36" s="1081"/>
      <c r="N36" s="1081"/>
      <c r="O36" s="1081"/>
      <c r="P36" s="1081"/>
      <c r="Q36" s="1081"/>
      <c r="R36" s="1142"/>
      <c r="S36" s="1076"/>
    </row>
    <row r="37" spans="1:19" s="1077" customFormat="1">
      <c r="A37" s="1086" t="s">
        <v>558</v>
      </c>
      <c r="B37" s="1149"/>
      <c r="C37" s="1134"/>
      <c r="D37" s="1149"/>
      <c r="E37" s="1135"/>
      <c r="F37" s="1133"/>
      <c r="G37" s="1135"/>
      <c r="H37" s="1141"/>
      <c r="I37" s="1135"/>
      <c r="J37" s="1085"/>
      <c r="K37" s="1085"/>
      <c r="L37" s="1085"/>
      <c r="M37" s="1081"/>
      <c r="N37" s="1081"/>
      <c r="O37" s="1081"/>
      <c r="P37" s="1142"/>
      <c r="Q37" s="1081"/>
      <c r="R37" s="1142"/>
      <c r="S37" s="1076"/>
    </row>
    <row r="38" spans="1:19" s="1077" customFormat="1">
      <c r="A38" s="1088" t="s">
        <v>559</v>
      </c>
      <c r="B38" s="1149">
        <v>1495637</v>
      </c>
      <c r="C38" s="1134"/>
      <c r="D38" s="1149"/>
      <c r="E38" s="1135"/>
      <c r="F38" s="1149"/>
      <c r="G38" s="1135"/>
      <c r="H38" s="1141"/>
      <c r="I38" s="1135"/>
      <c r="J38" s="1085"/>
      <c r="K38" s="1085"/>
      <c r="L38" s="1085"/>
      <c r="M38" s="1081"/>
      <c r="N38" s="1081"/>
      <c r="O38" s="1081"/>
      <c r="P38" s="1081"/>
      <c r="Q38" s="1081"/>
      <c r="R38" s="1081"/>
      <c r="S38" s="1076"/>
    </row>
    <row r="39" spans="1:19" s="1077" customFormat="1">
      <c r="A39" s="1088" t="s">
        <v>750</v>
      </c>
      <c r="B39" s="1149">
        <v>50000</v>
      </c>
      <c r="C39" s="1134"/>
      <c r="D39" s="1149">
        <v>489.55804999999998</v>
      </c>
      <c r="E39" s="1135"/>
      <c r="F39" s="1149">
        <v>12323.207109999999</v>
      </c>
      <c r="G39" s="1135"/>
      <c r="H39" s="1141"/>
      <c r="I39" s="1135"/>
      <c r="J39" s="1085">
        <v>9.7911609999999996E-3</v>
      </c>
      <c r="K39" s="1085">
        <v>0.24646414219999999</v>
      </c>
      <c r="L39" s="1085"/>
      <c r="M39" s="1081"/>
      <c r="N39" s="1081"/>
      <c r="O39" s="1081"/>
      <c r="P39" s="1081"/>
      <c r="Q39" s="1081"/>
      <c r="R39" s="1081"/>
      <c r="S39" s="1076"/>
    </row>
    <row r="40" spans="1:19" s="1077" customFormat="1">
      <c r="A40" s="1084" t="s">
        <v>746</v>
      </c>
      <c r="B40" s="1149">
        <v>7162810</v>
      </c>
      <c r="C40" s="1134"/>
      <c r="D40" s="1149"/>
      <c r="E40" s="1135"/>
      <c r="F40" s="1149"/>
      <c r="G40" s="1135"/>
      <c r="H40" s="1141"/>
      <c r="I40" s="1135"/>
      <c r="J40" s="1085"/>
      <c r="K40" s="1085"/>
      <c r="L40" s="1085"/>
      <c r="M40" s="1081"/>
      <c r="N40" s="1081"/>
      <c r="O40" s="1081"/>
      <c r="P40" s="1081"/>
      <c r="Q40" s="1081"/>
      <c r="R40" s="1081"/>
      <c r="S40" s="1076"/>
    </row>
    <row r="41" spans="1:19" s="1081" customFormat="1">
      <c r="A41" s="1084" t="s">
        <v>747</v>
      </c>
      <c r="B41" s="1149">
        <v>4680000</v>
      </c>
      <c r="C41" s="1134"/>
      <c r="D41" s="1149">
        <v>342794.23418999999</v>
      </c>
      <c r="E41" s="1135"/>
      <c r="F41" s="1149">
        <v>738884.02963</v>
      </c>
      <c r="G41" s="1135"/>
      <c r="H41" s="1141"/>
      <c r="I41" s="1135"/>
      <c r="J41" s="1085">
        <v>7.3246631237179491E-2</v>
      </c>
      <c r="K41" s="1085">
        <v>0.15788120291239316</v>
      </c>
      <c r="L41" s="1085"/>
      <c r="S41" s="1076"/>
    </row>
    <row r="42" spans="1:19" s="1081" customFormat="1">
      <c r="A42" s="1084" t="s">
        <v>748</v>
      </c>
      <c r="B42" s="1149">
        <v>26632692</v>
      </c>
      <c r="C42" s="1134"/>
      <c r="D42" s="1149">
        <v>2312515.8787200097</v>
      </c>
      <c r="E42" s="1135"/>
      <c r="F42" s="1149">
        <v>4260797.6645603813</v>
      </c>
      <c r="G42" s="1135"/>
      <c r="H42" s="1141"/>
      <c r="I42" s="1135"/>
      <c r="J42" s="1085">
        <v>8.682997117677814E-2</v>
      </c>
      <c r="K42" s="1085">
        <v>0.15998373970458493</v>
      </c>
      <c r="L42" s="1085"/>
      <c r="S42" s="1076"/>
    </row>
    <row r="43" spans="1:19" s="1081" customFormat="1">
      <c r="A43" s="1084" t="s">
        <v>749</v>
      </c>
      <c r="B43" s="1149">
        <v>2938412</v>
      </c>
      <c r="C43" s="1134"/>
      <c r="D43" s="1149">
        <v>244929.48741</v>
      </c>
      <c r="E43" s="1135"/>
      <c r="F43" s="1149">
        <v>489787.35509999999</v>
      </c>
      <c r="G43" s="1135"/>
      <c r="H43" s="1141"/>
      <c r="I43" s="1135"/>
      <c r="J43" s="1085">
        <v>8.3354372160881457E-2</v>
      </c>
      <c r="K43" s="1085">
        <v>0.16668437070771558</v>
      </c>
      <c r="L43" s="1085"/>
      <c r="S43" s="1076"/>
    </row>
    <row r="44" spans="1:19" s="1081" customFormat="1" ht="20.100000000000001" customHeight="1">
      <c r="A44" s="1089" t="s">
        <v>560</v>
      </c>
      <c r="B44" s="1151">
        <v>2341716</v>
      </c>
      <c r="C44" s="1138"/>
      <c r="D44" s="1151">
        <v>6116.0999600000005</v>
      </c>
      <c r="E44" s="1139"/>
      <c r="F44" s="1151">
        <v>35237.005039999996</v>
      </c>
      <c r="G44" s="1139"/>
      <c r="H44" s="1137"/>
      <c r="I44" s="1138"/>
      <c r="J44" s="1090">
        <v>2.6118026097101442E-3</v>
      </c>
      <c r="K44" s="1090">
        <v>1.504751431855955E-2</v>
      </c>
      <c r="L44" s="1090"/>
      <c r="S44" s="1076"/>
    </row>
    <row r="45" spans="1:19">
      <c r="A45" s="1119"/>
    </row>
    <row r="46" spans="1:19">
      <c r="A46" s="1119"/>
    </row>
  </sheetData>
  <mergeCells count="3">
    <mergeCell ref="A2:L2"/>
    <mergeCell ref="D5:I5"/>
    <mergeCell ref="J5:L5"/>
  </mergeCells>
  <conditionalFormatting sqref="L40 K9:K44">
    <cfRule type="containsErrors" dxfId="3" priority="1">
      <formula>ISERROR(K9)</formula>
    </cfRule>
  </conditionalFormatting>
  <printOptions horizontalCentered="1" gridLinesSet="0"/>
  <pageMargins left="0.15748031496062992" right="0.15748031496062992" top="0.78740157480314965" bottom="0" header="0.47244094488188981" footer="0"/>
  <pageSetup paperSize="9" scale="69" firstPageNumber="11" fitToHeight="100" orientation="landscape" useFirstPageNumber="1" r:id="rId1"/>
  <headerFooter alignWithMargins="0">
    <oddHeader>&amp;C&amp;"Arial,Normalny"&amp;12- &amp;P -</oddHeader>
  </headerFooter>
  <rowBreaks count="1" manualBreakCount="1">
    <brk id="46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E190"/>
  <sheetViews>
    <sheetView showGridLines="0" zoomScale="90" zoomScaleNormal="90" workbookViewId="0">
      <selection activeCell="F1" sqref="F1"/>
    </sheetView>
  </sheetViews>
  <sheetFormatPr defaultColWidth="96.42578125" defaultRowHeight="15"/>
  <cols>
    <col min="1" max="1" width="99" style="76" customWidth="1"/>
    <col min="2" max="3" width="21.140625" style="76" customWidth="1"/>
    <col min="4" max="4" width="2" style="76" customWidth="1"/>
    <col min="5" max="5" width="18.5703125" style="76" customWidth="1"/>
    <col min="6" max="16384" width="96.42578125" style="76"/>
  </cols>
  <sheetData>
    <row r="1" spans="1:5" ht="18" customHeight="1">
      <c r="A1" s="73" t="s">
        <v>225</v>
      </c>
      <c r="B1" s="74"/>
      <c r="C1" s="74"/>
      <c r="D1" s="74"/>
      <c r="E1" s="74"/>
    </row>
    <row r="2" spans="1:5" ht="18" customHeight="1">
      <c r="A2" s="1556" t="s">
        <v>226</v>
      </c>
      <c r="B2" s="1556"/>
      <c r="C2" s="1556"/>
      <c r="D2" s="1556"/>
      <c r="E2" s="1556"/>
    </row>
    <row r="3" spans="1:5" ht="18" customHeight="1">
      <c r="A3" s="77"/>
      <c r="B3" s="78"/>
      <c r="C3" s="78"/>
      <c r="D3" s="78"/>
      <c r="E3" s="78"/>
    </row>
    <row r="4" spans="1:5" ht="18" customHeight="1">
      <c r="A4" s="79"/>
      <c r="C4" s="76" t="s">
        <v>4</v>
      </c>
      <c r="E4" s="80" t="s">
        <v>2</v>
      </c>
    </row>
    <row r="5" spans="1:5" ht="15.95" customHeight="1">
      <c r="A5" s="81"/>
      <c r="B5" s="82" t="s">
        <v>227</v>
      </c>
      <c r="C5" s="1557" t="s">
        <v>229</v>
      </c>
      <c r="D5" s="1558"/>
      <c r="E5" s="284"/>
    </row>
    <row r="6" spans="1:5" ht="15.95" customHeight="1">
      <c r="A6" s="83" t="s">
        <v>3</v>
      </c>
      <c r="B6" s="84" t="s">
        <v>228</v>
      </c>
      <c r="C6" s="1559"/>
      <c r="D6" s="1560"/>
      <c r="E6" s="285" t="s">
        <v>230</v>
      </c>
    </row>
    <row r="7" spans="1:5" ht="15.95" customHeight="1">
      <c r="A7" s="85"/>
      <c r="B7" s="86" t="s">
        <v>737</v>
      </c>
      <c r="C7" s="1559"/>
      <c r="D7" s="1560"/>
      <c r="E7" s="283" t="s">
        <v>232</v>
      </c>
    </row>
    <row r="8" spans="1:5" s="89" customFormat="1" ht="9.9499999999999993" customHeight="1">
      <c r="A8" s="87">
        <v>1</v>
      </c>
      <c r="B8" s="88">
        <v>2</v>
      </c>
      <c r="C8" s="1561">
        <v>3</v>
      </c>
      <c r="D8" s="1562"/>
      <c r="E8" s="314">
        <v>4</v>
      </c>
    </row>
    <row r="9" spans="1:5" ht="31.5" customHeight="1">
      <c r="A9" s="736" t="s">
        <v>233</v>
      </c>
      <c r="B9" s="801">
        <v>435340000000</v>
      </c>
      <c r="C9" s="923">
        <v>69933048037.470016</v>
      </c>
      <c r="D9" s="799"/>
      <c r="E9" s="313">
        <v>0.16064006991654803</v>
      </c>
    </row>
    <row r="10" spans="1:5" ht="19.5" customHeight="1">
      <c r="A10" s="737" t="s">
        <v>234</v>
      </c>
      <c r="B10" s="802">
        <v>470000</v>
      </c>
      <c r="C10" s="922">
        <v>155894.63</v>
      </c>
      <c r="D10" s="800"/>
      <c r="E10" s="1153">
        <v>0.33169070212765961</v>
      </c>
    </row>
    <row r="11" spans="1:5" ht="19.5" customHeight="1">
      <c r="A11" s="737" t="s">
        <v>235</v>
      </c>
      <c r="B11" s="802">
        <v>3979000</v>
      </c>
      <c r="C11" s="922">
        <v>889476.92</v>
      </c>
      <c r="D11" s="800"/>
      <c r="E11" s="1153">
        <v>0.22354282985674795</v>
      </c>
    </row>
    <row r="12" spans="1:5" ht="19.5" customHeight="1">
      <c r="A12" s="737" t="s">
        <v>236</v>
      </c>
      <c r="B12" s="802">
        <v>400000</v>
      </c>
      <c r="C12" s="922">
        <v>847345.63</v>
      </c>
      <c r="D12" s="800"/>
      <c r="E12" s="1153">
        <v>2.1183640750000001</v>
      </c>
    </row>
    <row r="13" spans="1:5" ht="20.100000000000001" customHeight="1">
      <c r="A13" s="737" t="s">
        <v>237</v>
      </c>
      <c r="B13" s="802">
        <v>270000</v>
      </c>
      <c r="C13" s="922">
        <v>79106.720000000016</v>
      </c>
      <c r="D13" s="800"/>
      <c r="E13" s="1153">
        <v>0.29298785185185189</v>
      </c>
    </row>
    <row r="14" spans="1:5" ht="20.100000000000001" customHeight="1">
      <c r="A14" s="737" t="s">
        <v>238</v>
      </c>
      <c r="B14" s="802">
        <v>49750000</v>
      </c>
      <c r="C14" s="922">
        <v>7811620.0999999987</v>
      </c>
      <c r="D14" s="800"/>
      <c r="E14" s="1153">
        <v>0.15701748944723615</v>
      </c>
    </row>
    <row r="15" spans="1:5" ht="20.100000000000001" customHeight="1">
      <c r="A15" s="737" t="s">
        <v>239</v>
      </c>
      <c r="B15" s="802">
        <v>30000</v>
      </c>
      <c r="C15" s="922">
        <v>15941.34</v>
      </c>
      <c r="D15" s="800"/>
      <c r="E15" s="1153">
        <v>0.53137800000000002</v>
      </c>
    </row>
    <row r="16" spans="1:5" ht="20.100000000000001" customHeight="1">
      <c r="A16" s="737" t="s">
        <v>240</v>
      </c>
      <c r="B16" s="802">
        <v>724000</v>
      </c>
      <c r="C16" s="922">
        <v>191629.37000000002</v>
      </c>
      <c r="D16" s="800"/>
      <c r="E16" s="1153">
        <v>0.26468145027624312</v>
      </c>
    </row>
    <row r="17" spans="1:5" ht="20.100000000000001" customHeight="1">
      <c r="A17" s="737" t="s">
        <v>241</v>
      </c>
      <c r="B17" s="802">
        <v>45000</v>
      </c>
      <c r="C17" s="922">
        <v>1554.02</v>
      </c>
      <c r="D17" s="800"/>
      <c r="E17" s="1153">
        <v>3.4533777777777774E-2</v>
      </c>
    </row>
    <row r="18" spans="1:5" ht="20.100000000000001" customHeight="1">
      <c r="A18" s="737" t="s">
        <v>242</v>
      </c>
      <c r="B18" s="802">
        <v>40871000</v>
      </c>
      <c r="C18" s="922">
        <v>7945488.9799999995</v>
      </c>
      <c r="D18" s="800"/>
      <c r="E18" s="1153">
        <v>0.19440407575053215</v>
      </c>
    </row>
    <row r="19" spans="1:5" ht="19.5" customHeight="1">
      <c r="A19" s="738" t="s">
        <v>703</v>
      </c>
      <c r="B19" s="802">
        <v>0</v>
      </c>
      <c r="C19" s="922">
        <v>60.76</v>
      </c>
      <c r="D19" s="800"/>
      <c r="E19" s="1153">
        <v>0</v>
      </c>
    </row>
    <row r="20" spans="1:5" ht="20.100000000000001" customHeight="1">
      <c r="A20" s="737" t="s">
        <v>243</v>
      </c>
      <c r="B20" s="802">
        <v>10000</v>
      </c>
      <c r="C20" s="922">
        <v>48842.69</v>
      </c>
      <c r="D20" s="800"/>
      <c r="E20" s="1153">
        <v>4.8842690000000006</v>
      </c>
    </row>
    <row r="21" spans="1:5" ht="20.100000000000001" customHeight="1">
      <c r="A21" s="737" t="s">
        <v>244</v>
      </c>
      <c r="B21" s="802">
        <v>1904000</v>
      </c>
      <c r="C21" s="922">
        <v>509777.61</v>
      </c>
      <c r="D21" s="800"/>
      <c r="E21" s="1153">
        <v>0.26774034138655461</v>
      </c>
    </row>
    <row r="22" spans="1:5" ht="20.100000000000001" customHeight="1">
      <c r="A22" s="737" t="s">
        <v>245</v>
      </c>
      <c r="B22" s="802">
        <v>1948000</v>
      </c>
      <c r="C22" s="922">
        <v>406916.55000000005</v>
      </c>
      <c r="D22" s="800"/>
      <c r="E22" s="1153">
        <v>0.2088893993839836</v>
      </c>
    </row>
    <row r="23" spans="1:5" ht="20.100000000000001" customHeight="1">
      <c r="A23" s="737" t="s">
        <v>246</v>
      </c>
      <c r="B23" s="802">
        <v>2000</v>
      </c>
      <c r="C23" s="922">
        <v>228.21</v>
      </c>
      <c r="D23" s="800"/>
      <c r="E23" s="1153">
        <v>0.114105</v>
      </c>
    </row>
    <row r="24" spans="1:5" ht="20.100000000000001" customHeight="1">
      <c r="A24" s="737" t="s">
        <v>247</v>
      </c>
      <c r="B24" s="802">
        <v>2421977000</v>
      </c>
      <c r="C24" s="922">
        <v>476489734.90999985</v>
      </c>
      <c r="D24" s="800"/>
      <c r="E24" s="1153">
        <v>0.19673586285501465</v>
      </c>
    </row>
    <row r="25" spans="1:5" ht="20.100000000000001" customHeight="1">
      <c r="A25" s="737" t="s">
        <v>248</v>
      </c>
      <c r="B25" s="802">
        <v>980725000</v>
      </c>
      <c r="C25" s="922">
        <v>322567.93999999994</v>
      </c>
      <c r="D25" s="800"/>
      <c r="E25" s="1153">
        <v>3.2890763465803357E-4</v>
      </c>
    </row>
    <row r="26" spans="1:5" ht="20.100000000000001" customHeight="1">
      <c r="A26" s="737" t="s">
        <v>249</v>
      </c>
      <c r="B26" s="802">
        <v>37000</v>
      </c>
      <c r="C26" s="922">
        <v>8235.7099999999991</v>
      </c>
      <c r="D26" s="800"/>
      <c r="E26" s="1153">
        <v>0.22258675675675674</v>
      </c>
    </row>
    <row r="27" spans="1:5" ht="20.100000000000001" customHeight="1">
      <c r="A27" s="739" t="s">
        <v>250</v>
      </c>
      <c r="B27" s="802">
        <v>7171000</v>
      </c>
      <c r="C27" s="922">
        <v>8582898.6399999987</v>
      </c>
      <c r="D27" s="800"/>
      <c r="E27" s="1153">
        <v>1.1968900627527539</v>
      </c>
    </row>
    <row r="28" spans="1:5" ht="20.100000000000001" customHeight="1">
      <c r="A28" s="737" t="s">
        <v>251</v>
      </c>
      <c r="B28" s="802">
        <v>616813000</v>
      </c>
      <c r="C28" s="922">
        <v>54326452.920000002</v>
      </c>
      <c r="D28" s="800"/>
      <c r="E28" s="1153">
        <v>8.8076050472347372E-2</v>
      </c>
    </row>
    <row r="29" spans="1:5" ht="20.100000000000001" customHeight="1">
      <c r="A29" s="737" t="s">
        <v>252</v>
      </c>
      <c r="B29" s="802">
        <v>56112000</v>
      </c>
      <c r="C29" s="922">
        <v>6914197.8800000008</v>
      </c>
      <c r="D29" s="800"/>
      <c r="E29" s="1153">
        <v>0.123221376532649</v>
      </c>
    </row>
    <row r="30" spans="1:5" ht="20.100000000000001" customHeight="1">
      <c r="A30" s="737" t="s">
        <v>253</v>
      </c>
      <c r="B30" s="802">
        <v>289190000</v>
      </c>
      <c r="C30" s="922">
        <v>1792114.5199999996</v>
      </c>
      <c r="D30" s="800"/>
      <c r="E30" s="1153">
        <v>6.1970141429509998E-3</v>
      </c>
    </row>
    <row r="31" spans="1:5" ht="20.100000000000001" customHeight="1">
      <c r="A31" s="737" t="s">
        <v>254</v>
      </c>
      <c r="B31" s="802">
        <v>0</v>
      </c>
      <c r="C31" s="922">
        <v>410741.94</v>
      </c>
      <c r="D31" s="800"/>
      <c r="E31" s="1153">
        <v>0</v>
      </c>
    </row>
    <row r="32" spans="1:5" ht="20.100000000000001" customHeight="1">
      <c r="A32" s="737" t="s">
        <v>255</v>
      </c>
      <c r="B32" s="802">
        <v>0</v>
      </c>
      <c r="C32" s="922">
        <v>32812.85</v>
      </c>
      <c r="D32" s="800"/>
      <c r="E32" s="1153">
        <v>0</v>
      </c>
    </row>
    <row r="33" spans="1:5" ht="20.100000000000001" customHeight="1">
      <c r="A33" s="737" t="s">
        <v>256</v>
      </c>
      <c r="B33" s="802">
        <v>7744000</v>
      </c>
      <c r="C33" s="922">
        <v>2103109.6</v>
      </c>
      <c r="D33" s="800"/>
      <c r="E33" s="1153">
        <v>0.2715792355371901</v>
      </c>
    </row>
    <row r="34" spans="1:5" ht="20.100000000000001" customHeight="1">
      <c r="A34" s="737" t="s">
        <v>257</v>
      </c>
      <c r="B34" s="802">
        <v>1040000</v>
      </c>
      <c r="C34" s="922">
        <v>188691.59999999998</v>
      </c>
      <c r="D34" s="800"/>
      <c r="E34" s="1153">
        <v>0.18143423076923074</v>
      </c>
    </row>
    <row r="35" spans="1:5" ht="20.100000000000001" customHeight="1">
      <c r="A35" s="737" t="s">
        <v>258</v>
      </c>
      <c r="B35" s="802">
        <v>2000</v>
      </c>
      <c r="C35" s="922">
        <v>187.22</v>
      </c>
      <c r="D35" s="800"/>
      <c r="E35" s="1153">
        <v>9.3609999999999999E-2</v>
      </c>
    </row>
    <row r="36" spans="1:5" ht="20.100000000000001" customHeight="1">
      <c r="A36" s="737" t="s">
        <v>259</v>
      </c>
      <c r="B36" s="802">
        <v>1161000</v>
      </c>
      <c r="C36" s="922">
        <v>2394007.8400000003</v>
      </c>
      <c r="D36" s="800"/>
      <c r="E36" s="1153">
        <v>2.0620222566752804</v>
      </c>
    </row>
    <row r="37" spans="1:5" ht="20.100000000000001" customHeight="1">
      <c r="A37" s="737" t="s">
        <v>718</v>
      </c>
      <c r="B37" s="802">
        <v>31085000</v>
      </c>
      <c r="C37" s="922">
        <v>31195295.190000001</v>
      </c>
      <c r="D37" s="800"/>
      <c r="E37" s="1153">
        <v>1.003548180472897</v>
      </c>
    </row>
    <row r="38" spans="1:5" ht="20.100000000000001" customHeight="1">
      <c r="A38" s="737" t="s">
        <v>260</v>
      </c>
      <c r="B38" s="802">
        <v>139563000</v>
      </c>
      <c r="C38" s="922">
        <v>22077841.989999991</v>
      </c>
      <c r="D38" s="800"/>
      <c r="E38" s="1153">
        <v>0.15819265844099073</v>
      </c>
    </row>
    <row r="39" spans="1:5" ht="20.100000000000001" customHeight="1">
      <c r="A39" s="737" t="s">
        <v>261</v>
      </c>
      <c r="B39" s="802">
        <v>5951000</v>
      </c>
      <c r="C39" s="922">
        <v>1464433.81</v>
      </c>
      <c r="D39" s="800"/>
      <c r="E39" s="1153">
        <v>0.24608197109729457</v>
      </c>
    </row>
    <row r="40" spans="1:5" ht="20.100000000000001" customHeight="1">
      <c r="A40" s="737" t="s">
        <v>262</v>
      </c>
      <c r="B40" s="802">
        <v>34135000</v>
      </c>
      <c r="C40" s="922">
        <v>2935611.8599999994</v>
      </c>
      <c r="D40" s="800"/>
      <c r="E40" s="1153">
        <v>8.6000054489526856E-2</v>
      </c>
    </row>
    <row r="41" spans="1:5" s="90" customFormat="1" ht="20.100000000000001" customHeight="1">
      <c r="A41" s="737" t="s">
        <v>263</v>
      </c>
      <c r="B41" s="802">
        <v>39339000</v>
      </c>
      <c r="C41" s="922">
        <v>6382904.1900000004</v>
      </c>
      <c r="D41" s="800"/>
      <c r="E41" s="1153">
        <v>0.16225384961488601</v>
      </c>
    </row>
    <row r="42" spans="1:5" ht="20.100000000000001" customHeight="1">
      <c r="A42" s="737" t="s">
        <v>264</v>
      </c>
      <c r="B42" s="802">
        <v>36706000</v>
      </c>
      <c r="C42" s="922">
        <v>6957350.8499999996</v>
      </c>
      <c r="D42" s="800"/>
      <c r="E42" s="1153">
        <v>0.1895426047512668</v>
      </c>
    </row>
    <row r="43" spans="1:5" ht="20.100000000000001" customHeight="1">
      <c r="A43" s="737" t="s">
        <v>265</v>
      </c>
      <c r="B43" s="802">
        <v>320000</v>
      </c>
      <c r="C43" s="922">
        <v>10874186.390000001</v>
      </c>
      <c r="D43" s="800"/>
      <c r="E43" s="1153" t="s">
        <v>757</v>
      </c>
    </row>
    <row r="44" spans="1:5" ht="20.100000000000001" customHeight="1">
      <c r="A44" s="737" t="s">
        <v>266</v>
      </c>
      <c r="B44" s="802">
        <v>3594000</v>
      </c>
      <c r="C44" s="922">
        <v>72636.070000000007</v>
      </c>
      <c r="D44" s="800"/>
      <c r="E44" s="1153">
        <v>2.0210370061213134E-2</v>
      </c>
    </row>
    <row r="45" spans="1:5" ht="20.100000000000001" customHeight="1">
      <c r="A45" s="737" t="s">
        <v>267</v>
      </c>
      <c r="B45" s="802">
        <v>63497000</v>
      </c>
      <c r="C45" s="922">
        <v>16506651.43</v>
      </c>
      <c r="D45" s="800"/>
      <c r="E45" s="1153">
        <v>0.25995954816762995</v>
      </c>
    </row>
    <row r="46" spans="1:5" ht="20.100000000000001" customHeight="1">
      <c r="A46" s="737" t="s">
        <v>268</v>
      </c>
      <c r="B46" s="802">
        <v>85253000</v>
      </c>
      <c r="C46" s="922">
        <v>23001642.810000002</v>
      </c>
      <c r="D46" s="800"/>
      <c r="E46" s="1153">
        <v>0.26980449731974243</v>
      </c>
    </row>
    <row r="47" spans="1:5" ht="20.100000000000001" customHeight="1">
      <c r="A47" s="737" t="s">
        <v>269</v>
      </c>
      <c r="B47" s="802">
        <v>0</v>
      </c>
      <c r="C47" s="922">
        <v>149.33000000000001</v>
      </c>
      <c r="D47" s="800"/>
      <c r="E47" s="1153">
        <v>0</v>
      </c>
    </row>
    <row r="48" spans="1:5" ht="20.100000000000001" customHeight="1">
      <c r="A48" s="737" t="s">
        <v>270</v>
      </c>
      <c r="B48" s="802">
        <v>12889557000</v>
      </c>
      <c r="C48" s="922">
        <v>1746115192.1199999</v>
      </c>
      <c r="D48" s="800"/>
      <c r="E48" s="1153">
        <v>0.1354674324431786</v>
      </c>
    </row>
    <row r="49" spans="1:5" ht="20.100000000000001" customHeight="1">
      <c r="A49" s="737" t="s">
        <v>271</v>
      </c>
      <c r="B49" s="802">
        <v>95831000</v>
      </c>
      <c r="C49" s="922">
        <v>16824049.439999994</v>
      </c>
      <c r="D49" s="800"/>
      <c r="E49" s="1153">
        <v>0.17555957299829902</v>
      </c>
    </row>
    <row r="50" spans="1:5" ht="20.100000000000001" customHeight="1">
      <c r="A50" s="737" t="s">
        <v>272</v>
      </c>
      <c r="B50" s="802">
        <v>11000</v>
      </c>
      <c r="C50" s="922">
        <v>9323.93</v>
      </c>
      <c r="D50" s="800"/>
      <c r="E50" s="1153">
        <v>0.84762999999999999</v>
      </c>
    </row>
    <row r="51" spans="1:5" ht="20.100000000000001" customHeight="1">
      <c r="A51" s="737" t="s">
        <v>273</v>
      </c>
      <c r="B51" s="802">
        <v>179000</v>
      </c>
      <c r="C51" s="922">
        <v>100452.01000000001</v>
      </c>
      <c r="D51" s="800"/>
      <c r="E51" s="1153">
        <v>0.56118441340782133</v>
      </c>
    </row>
    <row r="52" spans="1:5" ht="20.100000000000001" customHeight="1">
      <c r="A52" s="737" t="s">
        <v>274</v>
      </c>
      <c r="B52" s="802">
        <v>206596000</v>
      </c>
      <c r="C52" s="922">
        <v>23704383.469999995</v>
      </c>
      <c r="D52" s="800"/>
      <c r="E52" s="1153">
        <v>0.11473786264012853</v>
      </c>
    </row>
    <row r="53" spans="1:5" ht="20.100000000000001" customHeight="1">
      <c r="A53" s="737" t="s">
        <v>275</v>
      </c>
      <c r="B53" s="802">
        <v>181036000</v>
      </c>
      <c r="C53" s="922">
        <v>41245805.639999986</v>
      </c>
      <c r="D53" s="800"/>
      <c r="E53" s="1153">
        <v>0.22783206456174454</v>
      </c>
    </row>
    <row r="54" spans="1:5" ht="20.100000000000001" customHeight="1">
      <c r="A54" s="737" t="s">
        <v>276</v>
      </c>
      <c r="B54" s="802">
        <v>434602000</v>
      </c>
      <c r="C54" s="922">
        <v>362441.28</v>
      </c>
      <c r="D54" s="800"/>
      <c r="E54" s="1153">
        <v>8.3396137155374354E-4</v>
      </c>
    </row>
    <row r="55" spans="1:5" ht="20.100000000000001" customHeight="1">
      <c r="A55" s="737" t="s">
        <v>277</v>
      </c>
      <c r="B55" s="802">
        <v>7638000</v>
      </c>
      <c r="C55" s="922">
        <v>19610205.109999999</v>
      </c>
      <c r="D55" s="800"/>
      <c r="E55" s="1153">
        <v>2.5674528816444093</v>
      </c>
    </row>
    <row r="56" spans="1:5" ht="20.100000000000001" customHeight="1">
      <c r="A56" s="737" t="s">
        <v>278</v>
      </c>
      <c r="B56" s="802">
        <v>21860000</v>
      </c>
      <c r="C56" s="922">
        <v>3493684.14</v>
      </c>
      <c r="D56" s="800"/>
      <c r="E56" s="1153">
        <v>0.15982086642268986</v>
      </c>
    </row>
    <row r="57" spans="1:5" ht="20.100000000000001" customHeight="1">
      <c r="A57" s="737" t="s">
        <v>279</v>
      </c>
      <c r="B57" s="802">
        <v>121000000</v>
      </c>
      <c r="C57" s="922">
        <v>3365700.1099999994</v>
      </c>
      <c r="D57" s="800"/>
      <c r="E57" s="1153">
        <v>2.7815703388429747E-2</v>
      </c>
    </row>
    <row r="58" spans="1:5" ht="20.100000000000001" customHeight="1">
      <c r="A58" s="737" t="s">
        <v>280</v>
      </c>
      <c r="B58" s="802">
        <v>0</v>
      </c>
      <c r="C58" s="922">
        <v>377.42</v>
      </c>
      <c r="D58" s="800"/>
      <c r="E58" s="1153">
        <v>0</v>
      </c>
    </row>
    <row r="59" spans="1:5" ht="20.100000000000001" customHeight="1">
      <c r="A59" s="737" t="s">
        <v>281</v>
      </c>
      <c r="B59" s="802">
        <v>26509000</v>
      </c>
      <c r="C59" s="922">
        <v>3954910.7300000004</v>
      </c>
      <c r="D59" s="800"/>
      <c r="E59" s="1153">
        <v>0.1491912456146969</v>
      </c>
    </row>
    <row r="60" spans="1:5" ht="20.100000000000001" customHeight="1">
      <c r="A60" s="737" t="s">
        <v>282</v>
      </c>
      <c r="B60" s="802">
        <v>1000</v>
      </c>
      <c r="C60" s="922">
        <v>37914.769999999997</v>
      </c>
      <c r="D60" s="800"/>
      <c r="E60" s="1153" t="s">
        <v>757</v>
      </c>
    </row>
    <row r="61" spans="1:5" ht="20.100000000000001" customHeight="1">
      <c r="A61" s="737" t="s">
        <v>283</v>
      </c>
      <c r="B61" s="802">
        <v>408000</v>
      </c>
      <c r="C61" s="922">
        <v>103966.95</v>
      </c>
      <c r="D61" s="800"/>
      <c r="E61" s="1153">
        <v>0.25482095588235293</v>
      </c>
    </row>
    <row r="62" spans="1:5" ht="20.100000000000001" customHeight="1">
      <c r="A62" s="737" t="s">
        <v>284</v>
      </c>
      <c r="B62" s="802">
        <v>10246000</v>
      </c>
      <c r="C62" s="922">
        <v>1385281.27</v>
      </c>
      <c r="D62" s="800"/>
      <c r="E62" s="1153">
        <v>0.13520215401132149</v>
      </c>
    </row>
    <row r="63" spans="1:5" ht="20.100000000000001" customHeight="1">
      <c r="A63" s="737" t="s">
        <v>285</v>
      </c>
      <c r="B63" s="802">
        <v>2265000</v>
      </c>
      <c r="C63" s="922">
        <v>297202.44</v>
      </c>
      <c r="D63" s="800"/>
      <c r="E63" s="1153">
        <v>0.13121520529801325</v>
      </c>
    </row>
    <row r="64" spans="1:5" ht="20.100000000000001" customHeight="1">
      <c r="A64" s="737" t="s">
        <v>286</v>
      </c>
      <c r="B64" s="802">
        <v>109000</v>
      </c>
      <c r="C64" s="922">
        <v>111174.01</v>
      </c>
      <c r="D64" s="800"/>
      <c r="E64" s="1153">
        <v>1.0199450458715595</v>
      </c>
    </row>
    <row r="65" spans="1:5" ht="20.100000000000001" customHeight="1">
      <c r="A65" s="737" t="s">
        <v>287</v>
      </c>
      <c r="B65" s="802">
        <v>650000</v>
      </c>
      <c r="C65" s="922">
        <v>122670.02000000002</v>
      </c>
      <c r="D65" s="800"/>
      <c r="E65" s="1153">
        <v>0.18872310769230771</v>
      </c>
    </row>
    <row r="66" spans="1:5" ht="20.100000000000001" customHeight="1">
      <c r="A66" s="737" t="s">
        <v>288</v>
      </c>
      <c r="B66" s="802">
        <v>76000000</v>
      </c>
      <c r="C66" s="922">
        <v>15869900.540000003</v>
      </c>
      <c r="D66" s="800"/>
      <c r="E66" s="1153">
        <v>0.20881448078947373</v>
      </c>
    </row>
    <row r="67" spans="1:5" ht="20.100000000000001" customHeight="1">
      <c r="A67" s="737" t="s">
        <v>289</v>
      </c>
      <c r="B67" s="802">
        <v>1690000</v>
      </c>
      <c r="C67" s="922">
        <v>1780909.8899999997</v>
      </c>
      <c r="D67" s="902"/>
      <c r="E67" s="1153">
        <v>1.0537928343195264</v>
      </c>
    </row>
    <row r="68" spans="1:5" ht="19.5" customHeight="1">
      <c r="A68" s="737" t="s">
        <v>290</v>
      </c>
      <c r="B68" s="802">
        <v>0</v>
      </c>
      <c r="C68" s="922">
        <v>3895.99</v>
      </c>
      <c r="D68" s="800"/>
      <c r="E68" s="1153">
        <v>0</v>
      </c>
    </row>
    <row r="69" spans="1:5" ht="20.100000000000001" customHeight="1">
      <c r="A69" s="737" t="s">
        <v>291</v>
      </c>
      <c r="B69" s="802">
        <v>65552000</v>
      </c>
      <c r="C69" s="922">
        <v>11751236.549999999</v>
      </c>
      <c r="D69" s="800"/>
      <c r="E69" s="1153">
        <v>0.17926587365755428</v>
      </c>
    </row>
    <row r="70" spans="1:5" ht="20.100000000000001" customHeight="1">
      <c r="A70" s="737" t="s">
        <v>292</v>
      </c>
      <c r="B70" s="802">
        <v>10847000</v>
      </c>
      <c r="C70" s="922">
        <v>1871488.42</v>
      </c>
      <c r="D70" s="800"/>
      <c r="E70" s="1153">
        <v>0.17253511754402137</v>
      </c>
    </row>
    <row r="71" spans="1:5" ht="20.100000000000001" customHeight="1">
      <c r="A71" s="737" t="s">
        <v>293</v>
      </c>
      <c r="B71" s="802">
        <v>28000</v>
      </c>
      <c r="C71" s="922">
        <v>21127.91</v>
      </c>
      <c r="D71" s="800"/>
      <c r="E71" s="1153">
        <v>0.7545682142857143</v>
      </c>
    </row>
    <row r="72" spans="1:5" ht="20.100000000000001" customHeight="1">
      <c r="A72" s="737" t="s">
        <v>294</v>
      </c>
      <c r="B72" s="802">
        <v>0</v>
      </c>
      <c r="C72" s="922">
        <v>1700.71</v>
      </c>
      <c r="D72" s="800"/>
      <c r="E72" s="1153">
        <v>0</v>
      </c>
    </row>
    <row r="73" spans="1:5" ht="20.100000000000001" customHeight="1">
      <c r="A73" s="737" t="s">
        <v>295</v>
      </c>
      <c r="B73" s="802">
        <v>350000</v>
      </c>
      <c r="C73" s="922">
        <v>74159.05</v>
      </c>
      <c r="D73" s="800"/>
      <c r="E73" s="1153">
        <v>0.21188300000000002</v>
      </c>
    </row>
    <row r="74" spans="1:5" ht="20.100000000000001" customHeight="1">
      <c r="A74" s="737" t="s">
        <v>296</v>
      </c>
      <c r="B74" s="802">
        <v>880000</v>
      </c>
      <c r="C74" s="922">
        <v>76055.790000000008</v>
      </c>
      <c r="D74" s="800"/>
      <c r="E74" s="1153">
        <v>8.6427034090909099E-2</v>
      </c>
    </row>
    <row r="75" spans="1:5" ht="20.100000000000001" customHeight="1">
      <c r="A75" s="737" t="s">
        <v>297</v>
      </c>
      <c r="B75" s="802">
        <v>3528000</v>
      </c>
      <c r="C75" s="922">
        <v>732370.36</v>
      </c>
      <c r="D75" s="800"/>
      <c r="E75" s="1153">
        <v>0.20758797052154196</v>
      </c>
    </row>
    <row r="76" spans="1:5" ht="20.100000000000001" customHeight="1">
      <c r="A76" s="737" t="s">
        <v>298</v>
      </c>
      <c r="B76" s="802">
        <v>1000</v>
      </c>
      <c r="C76" s="922">
        <v>12866.869999999999</v>
      </c>
      <c r="D76" s="800"/>
      <c r="E76" s="1153" t="s">
        <v>757</v>
      </c>
    </row>
    <row r="77" spans="1:5" ht="20.100000000000001" customHeight="1">
      <c r="A77" s="737" t="s">
        <v>299</v>
      </c>
      <c r="B77" s="802">
        <v>99511000</v>
      </c>
      <c r="C77" s="922">
        <v>31183601.219999999</v>
      </c>
      <c r="D77" s="800"/>
      <c r="E77" s="1153">
        <v>0.3133683835957834</v>
      </c>
    </row>
    <row r="78" spans="1:5" ht="20.100000000000001" customHeight="1">
      <c r="A78" s="737" t="s">
        <v>347</v>
      </c>
      <c r="B78" s="802">
        <v>5810000</v>
      </c>
      <c r="C78" s="922">
        <v>682351.04</v>
      </c>
      <c r="D78" s="800"/>
      <c r="E78" s="1153">
        <v>0.11744424096385543</v>
      </c>
    </row>
    <row r="79" spans="1:5" ht="20.100000000000001" customHeight="1">
      <c r="A79" s="737" t="s">
        <v>300</v>
      </c>
      <c r="B79" s="802">
        <v>597000</v>
      </c>
      <c r="C79" s="922">
        <v>316747.28999999998</v>
      </c>
      <c r="D79" s="800"/>
      <c r="E79" s="1153">
        <v>0.53056497487437182</v>
      </c>
    </row>
    <row r="80" spans="1:5" ht="20.100000000000001" customHeight="1">
      <c r="A80" s="737" t="s">
        <v>301</v>
      </c>
      <c r="B80" s="802">
        <v>2676651000</v>
      </c>
      <c r="C80" s="922">
        <v>11555086.889999999</v>
      </c>
      <c r="D80" s="800"/>
      <c r="E80" s="1153">
        <v>4.3169942177743751E-3</v>
      </c>
    </row>
    <row r="81" spans="1:5" ht="20.100000000000001" customHeight="1">
      <c r="A81" s="737" t="s">
        <v>302</v>
      </c>
      <c r="B81" s="802">
        <v>406405145000</v>
      </c>
      <c r="C81" s="922">
        <v>65916983533.63002</v>
      </c>
      <c r="D81" s="800"/>
      <c r="E81" s="1153">
        <v>0.1621952486197733</v>
      </c>
    </row>
    <row r="82" spans="1:5" ht="20.100000000000001" customHeight="1">
      <c r="A82" s="737" t="s">
        <v>303</v>
      </c>
      <c r="B82" s="802">
        <v>1546165000</v>
      </c>
      <c r="C82" s="922">
        <v>590797459.54999995</v>
      </c>
      <c r="D82" s="800"/>
      <c r="E82" s="1153">
        <v>0.38210505317996457</v>
      </c>
    </row>
    <row r="83" spans="1:5" ht="20.100000000000001" customHeight="1">
      <c r="A83" s="737" t="s">
        <v>304</v>
      </c>
      <c r="B83" s="802">
        <v>2310000</v>
      </c>
      <c r="C83" s="922">
        <v>931580.51</v>
      </c>
      <c r="D83" s="800"/>
      <c r="E83" s="1153">
        <v>0.40328160606060609</v>
      </c>
    </row>
    <row r="84" spans="1:5" ht="19.5" customHeight="1">
      <c r="A84" s="737" t="s">
        <v>305</v>
      </c>
      <c r="B84" s="802">
        <v>2938412000</v>
      </c>
      <c r="C84" s="922">
        <v>495254211.48999995</v>
      </c>
      <c r="D84" s="800"/>
      <c r="E84" s="1153">
        <v>0.16854485058255955</v>
      </c>
    </row>
    <row r="85" spans="1:5" ht="20.100000000000001" customHeight="1">
      <c r="A85" s="737" t="s">
        <v>307</v>
      </c>
      <c r="B85" s="802">
        <v>2575900000</v>
      </c>
      <c r="C85" s="922">
        <v>296054335.35000032</v>
      </c>
      <c r="D85" s="800"/>
      <c r="E85" s="1153">
        <v>0.11493238687449059</v>
      </c>
    </row>
    <row r="86" spans="1:5" ht="20.100000000000001" customHeight="1">
      <c r="A86" s="737" t="s">
        <v>308</v>
      </c>
      <c r="B86" s="802">
        <v>0</v>
      </c>
      <c r="C86" s="922">
        <v>44523.700000000004</v>
      </c>
      <c r="D86" s="800"/>
      <c r="E86" s="1153">
        <v>0</v>
      </c>
    </row>
    <row r="87" spans="1:5" ht="20.100000000000001" customHeight="1">
      <c r="A87" s="737" t="s">
        <v>309</v>
      </c>
      <c r="B87" s="802">
        <v>10307000</v>
      </c>
      <c r="C87" s="922">
        <v>2265818.8400000003</v>
      </c>
      <c r="D87" s="800"/>
      <c r="E87" s="1153">
        <v>0.21983301057533719</v>
      </c>
    </row>
    <row r="88" spans="1:5" ht="6" customHeight="1">
      <c r="A88" s="740"/>
      <c r="B88" s="914"/>
      <c r="C88" s="924"/>
      <c r="D88" s="653"/>
      <c r="E88" s="741"/>
    </row>
    <row r="89" spans="1:5" ht="18">
      <c r="A89" s="668" t="s">
        <v>722</v>
      </c>
      <c r="C89" s="91"/>
      <c r="D89" s="91"/>
    </row>
    <row r="90" spans="1:5">
      <c r="A90" s="668"/>
    </row>
    <row r="91" spans="1:5">
      <c r="A91" s="903"/>
      <c r="C91" s="279"/>
      <c r="D91" s="279"/>
      <c r="E91" s="279"/>
    </row>
    <row r="92" spans="1:5">
      <c r="C92" s="277"/>
      <c r="D92" s="277"/>
      <c r="E92" s="278"/>
    </row>
    <row r="93" spans="1:5">
      <c r="C93" s="279"/>
      <c r="D93" s="279"/>
      <c r="E93" s="279"/>
    </row>
    <row r="190" spans="3:3">
      <c r="C190" s="76" t="s">
        <v>124</v>
      </c>
    </row>
  </sheetData>
  <mergeCells count="3">
    <mergeCell ref="A2:E2"/>
    <mergeCell ref="C5:D7"/>
    <mergeCell ref="C8:D8"/>
  </mergeCells>
  <printOptions horizontalCentered="1"/>
  <pageMargins left="0.70866141732283472" right="0.70866141732283472" top="0.70866141732283472" bottom="0" header="0.43307086614173229" footer="0.19685039370078741"/>
  <pageSetup paperSize="9" scale="73" firstPageNumber="13" fitToHeight="0" orientation="landscape" useFirstPageNumber="1" r:id="rId1"/>
  <headerFooter alignWithMargins="0">
    <oddHeader>&amp;C&amp;12 - &amp;P -</oddHeader>
  </headerFooter>
  <rowBreaks count="2" manualBreakCount="2">
    <brk id="36" max="4" man="1"/>
    <brk id="64" max="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F31"/>
  <sheetViews>
    <sheetView showGridLines="0" zoomScale="75" zoomScaleNormal="75" zoomScaleSheetLayoutView="85" workbookViewId="0">
      <selection activeCell="G12" sqref="G12"/>
    </sheetView>
  </sheetViews>
  <sheetFormatPr defaultColWidth="16.28515625" defaultRowHeight="15"/>
  <cols>
    <col min="1" max="1" width="52" style="93" customWidth="1"/>
    <col min="2" max="4" width="26.5703125" style="93" customWidth="1"/>
    <col min="5" max="5" width="19.7109375" style="93" customWidth="1"/>
    <col min="6" max="6" width="44.5703125" style="93" customWidth="1"/>
    <col min="7" max="16384" width="16.28515625" style="93"/>
  </cols>
  <sheetData>
    <row r="1" spans="1:6" ht="15" customHeight="1">
      <c r="A1" s="92" t="s">
        <v>310</v>
      </c>
    </row>
    <row r="2" spans="1:6" ht="15.75">
      <c r="A2" s="94" t="s">
        <v>311</v>
      </c>
      <c r="B2" s="95"/>
      <c r="C2" s="95"/>
      <c r="D2" s="95"/>
    </row>
    <row r="3" spans="1:6" ht="15.75">
      <c r="A3" s="94"/>
      <c r="B3" s="95"/>
      <c r="C3" s="95"/>
      <c r="D3" s="95"/>
    </row>
    <row r="4" spans="1:6" ht="15.75" customHeight="1">
      <c r="A4" s="94"/>
      <c r="B4" s="95"/>
      <c r="C4" s="95"/>
      <c r="D4" s="97" t="s">
        <v>2</v>
      </c>
    </row>
    <row r="5" spans="1:6" ht="15.95" customHeight="1">
      <c r="A5" s="98"/>
      <c r="B5" s="99" t="s">
        <v>227</v>
      </c>
      <c r="C5" s="100"/>
      <c r="D5" s="316"/>
    </row>
    <row r="6" spans="1:6" ht="15.95" customHeight="1">
      <c r="A6" s="101" t="s">
        <v>3</v>
      </c>
      <c r="B6" s="102" t="s">
        <v>228</v>
      </c>
      <c r="C6" s="103" t="s">
        <v>229</v>
      </c>
      <c r="D6" s="317" t="s">
        <v>230</v>
      </c>
    </row>
    <row r="7" spans="1:6" ht="15.95" customHeight="1">
      <c r="A7" s="104"/>
      <c r="B7" s="105" t="s">
        <v>734</v>
      </c>
      <c r="C7" s="106"/>
      <c r="D7" s="318" t="s">
        <v>232</v>
      </c>
      <c r="E7" s="328"/>
    </row>
    <row r="8" spans="1:6" s="111" customFormat="1" ht="13.5" customHeight="1">
      <c r="A8" s="107">
        <v>1</v>
      </c>
      <c r="B8" s="108">
        <v>2</v>
      </c>
      <c r="C8" s="109">
        <v>3</v>
      </c>
      <c r="D8" s="315">
        <v>4</v>
      </c>
      <c r="E8" s="329"/>
    </row>
    <row r="9" spans="1:6" ht="19.5" customHeight="1">
      <c r="A9" s="112" t="s">
        <v>312</v>
      </c>
      <c r="B9" s="803">
        <v>2575900000</v>
      </c>
      <c r="C9" s="804">
        <v>296054335.34999996</v>
      </c>
      <c r="D9" s="742">
        <v>0.11493238687449045</v>
      </c>
      <c r="E9" s="110"/>
      <c r="F9" s="96"/>
    </row>
    <row r="10" spans="1:6" ht="22.5" customHeight="1">
      <c r="A10" s="113" t="s">
        <v>313</v>
      </c>
      <c r="B10" s="805">
        <v>196069000</v>
      </c>
      <c r="C10" s="806">
        <v>21039060.150000013</v>
      </c>
      <c r="D10" s="718">
        <v>0.10730436810510592</v>
      </c>
      <c r="E10" s="110"/>
      <c r="F10" s="114"/>
    </row>
    <row r="11" spans="1:6" ht="24" customHeight="1">
      <c r="A11" s="113" t="s">
        <v>314</v>
      </c>
      <c r="B11" s="805">
        <v>101341000</v>
      </c>
      <c r="C11" s="806">
        <v>14354881.410000004</v>
      </c>
      <c r="D11" s="718">
        <v>0.14164929702686971</v>
      </c>
      <c r="E11" s="110"/>
      <c r="F11" s="115"/>
    </row>
    <row r="12" spans="1:6" ht="24" customHeight="1">
      <c r="A12" s="113" t="s">
        <v>315</v>
      </c>
      <c r="B12" s="805">
        <v>95309000</v>
      </c>
      <c r="C12" s="806">
        <v>15097131.109999994</v>
      </c>
      <c r="D12" s="718">
        <v>0.15840194640590075</v>
      </c>
      <c r="E12" s="110"/>
      <c r="F12" s="115"/>
    </row>
    <row r="13" spans="1:6" ht="24" customHeight="1">
      <c r="A13" s="113" t="s">
        <v>316</v>
      </c>
      <c r="B13" s="805">
        <v>51567000</v>
      </c>
      <c r="C13" s="806">
        <v>6958929.1399999997</v>
      </c>
      <c r="D13" s="718">
        <v>0.1349492725968158</v>
      </c>
      <c r="E13" s="110"/>
      <c r="F13" s="115"/>
    </row>
    <row r="14" spans="1:6" ht="24" customHeight="1">
      <c r="A14" s="113" t="s">
        <v>317</v>
      </c>
      <c r="B14" s="805">
        <v>155853000</v>
      </c>
      <c r="C14" s="806">
        <v>19559679.899999991</v>
      </c>
      <c r="D14" s="718">
        <v>0.12550082385324626</v>
      </c>
      <c r="E14" s="110"/>
      <c r="F14" s="115"/>
    </row>
    <row r="15" spans="1:6" ht="24" customHeight="1">
      <c r="A15" s="113" t="s">
        <v>318</v>
      </c>
      <c r="B15" s="805">
        <v>189843000</v>
      </c>
      <c r="C15" s="806">
        <v>20605320.289999999</v>
      </c>
      <c r="D15" s="718">
        <v>0.10853874143371101</v>
      </c>
      <c r="E15" s="110"/>
      <c r="F15" s="115"/>
    </row>
    <row r="16" spans="1:6" ht="24" customHeight="1">
      <c r="A16" s="113" t="s">
        <v>319</v>
      </c>
      <c r="B16" s="805">
        <v>578855000</v>
      </c>
      <c r="C16" s="806">
        <v>48042590.719999962</v>
      </c>
      <c r="D16" s="718">
        <v>8.2995898316504071E-2</v>
      </c>
      <c r="E16" s="110"/>
      <c r="F16" s="116"/>
    </row>
    <row r="17" spans="1:6" ht="24" customHeight="1">
      <c r="A17" s="113" t="s">
        <v>320</v>
      </c>
      <c r="B17" s="805">
        <v>46168000</v>
      </c>
      <c r="C17" s="806">
        <v>5747391.6299999999</v>
      </c>
      <c r="D17" s="718">
        <v>0.12448864213307918</v>
      </c>
      <c r="E17" s="110"/>
      <c r="F17" s="115"/>
    </row>
    <row r="18" spans="1:6" ht="24" customHeight="1">
      <c r="A18" s="113" t="s">
        <v>321</v>
      </c>
      <c r="B18" s="805">
        <v>81505000</v>
      </c>
      <c r="C18" s="806">
        <v>12380028.040000001</v>
      </c>
      <c r="D18" s="718">
        <v>0.15189286595914361</v>
      </c>
      <c r="E18" s="110"/>
      <c r="F18" s="116"/>
    </row>
    <row r="19" spans="1:6" ht="24" customHeight="1">
      <c r="A19" s="113" t="s">
        <v>322</v>
      </c>
      <c r="B19" s="805">
        <v>63474000</v>
      </c>
      <c r="C19" s="806">
        <v>9377606.8299999963</v>
      </c>
      <c r="D19" s="718">
        <v>0.14773933941456338</v>
      </c>
      <c r="E19" s="110"/>
      <c r="F19" s="115" t="s">
        <v>4</v>
      </c>
    </row>
    <row r="20" spans="1:6" ht="24" customHeight="1">
      <c r="A20" s="113" t="s">
        <v>323</v>
      </c>
      <c r="B20" s="805">
        <v>176016000</v>
      </c>
      <c r="C20" s="806">
        <v>20802641.760000002</v>
      </c>
      <c r="D20" s="718">
        <v>0.11818608399236434</v>
      </c>
      <c r="E20" s="110"/>
      <c r="F20" s="115"/>
    </row>
    <row r="21" spans="1:6" ht="24" customHeight="1">
      <c r="A21" s="113" t="s">
        <v>324</v>
      </c>
      <c r="B21" s="805">
        <v>309911000</v>
      </c>
      <c r="C21" s="806">
        <v>33418820.780000005</v>
      </c>
      <c r="D21" s="718">
        <v>0.1078336063579544</v>
      </c>
      <c r="E21" s="110"/>
      <c r="F21" s="115"/>
    </row>
    <row r="22" spans="1:6" ht="24" customHeight="1">
      <c r="A22" s="113" t="s">
        <v>325</v>
      </c>
      <c r="B22" s="805">
        <v>63249000</v>
      </c>
      <c r="C22" s="806">
        <v>8159938.2100000018</v>
      </c>
      <c r="D22" s="718">
        <v>0.12901292052048258</v>
      </c>
      <c r="E22" s="110"/>
      <c r="F22" s="115"/>
    </row>
    <row r="23" spans="1:6" ht="24" customHeight="1">
      <c r="A23" s="113" t="s">
        <v>326</v>
      </c>
      <c r="B23" s="805">
        <v>80757000</v>
      </c>
      <c r="C23" s="806">
        <v>10851793.79999999</v>
      </c>
      <c r="D23" s="718">
        <v>0.13437589063486743</v>
      </c>
      <c r="E23" s="110"/>
      <c r="F23" s="115"/>
    </row>
    <row r="24" spans="1:6" ht="24" customHeight="1">
      <c r="A24" s="113" t="s">
        <v>327</v>
      </c>
      <c r="B24" s="805">
        <v>278599000</v>
      </c>
      <c r="C24" s="806">
        <v>33484478.159999996</v>
      </c>
      <c r="D24" s="718">
        <v>0.12018879522180624</v>
      </c>
      <c r="E24" s="110"/>
      <c r="F24" s="115"/>
    </row>
    <row r="25" spans="1:6" ht="24" customHeight="1">
      <c r="A25" s="117" t="s">
        <v>328</v>
      </c>
      <c r="B25" s="807">
        <v>107384000</v>
      </c>
      <c r="C25" s="808">
        <v>16174043.419999989</v>
      </c>
      <c r="D25" s="719">
        <v>0.15061874599567895</v>
      </c>
      <c r="E25" s="110"/>
      <c r="F25" s="115"/>
    </row>
    <row r="26" spans="1:6" ht="23.25" customHeight="1">
      <c r="A26" s="668"/>
    </row>
    <row r="31" spans="1:6">
      <c r="D31" s="93" t="s">
        <v>4</v>
      </c>
    </row>
  </sheetData>
  <phoneticPr fontId="51" type="noConversion"/>
  <conditionalFormatting sqref="E9:E25">
    <cfRule type="cellIs" dxfId="2" priority="1" operator="equal">
      <formula>#REF!</formula>
    </cfRule>
  </conditionalFormatting>
  <printOptions horizontalCentered="1"/>
  <pageMargins left="0.78740157480314965" right="0.78740157480314965" top="0.78740157480314965" bottom="0.78740157480314965" header="0.43307086614173229" footer="0.51181102362204722"/>
  <pageSetup paperSize="9" scale="75" firstPageNumber="16" orientation="landscape" useFirstPageNumber="1" r:id="rId1"/>
  <headerFooter alignWithMargins="0">
    <oddHeader>&amp;C&amp;12 - &amp;P -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showZeros="0" topLeftCell="B4" zoomScale="70" zoomScaleNormal="70" zoomScaleSheetLayoutView="70" workbookViewId="0">
      <selection activeCell="Z30" sqref="Z30"/>
    </sheetView>
  </sheetViews>
  <sheetFormatPr defaultColWidth="7.85546875" defaultRowHeight="15"/>
  <cols>
    <col min="1" max="1" width="6.7109375" style="596" hidden="1" customWidth="1"/>
    <col min="2" max="2" width="2.28515625" style="596" customWidth="1"/>
    <col min="3" max="3" width="4.5703125" style="596" customWidth="1"/>
    <col min="4" max="4" width="66.28515625" style="596" customWidth="1"/>
    <col min="5" max="5" width="16" style="598" customWidth="1"/>
    <col min="6" max="6" width="19.140625" style="596" bestFit="1" customWidth="1"/>
    <col min="7" max="7" width="16" style="596" customWidth="1"/>
    <col min="8" max="8" width="16.42578125" style="596" customWidth="1"/>
    <col min="9" max="9" width="16" style="596" customWidth="1"/>
    <col min="10" max="10" width="11.5703125" style="596" bestFit="1" customWidth="1"/>
    <col min="11" max="12" width="9.28515625" style="596" customWidth="1"/>
    <col min="13" max="13" width="7.85546875" style="596" customWidth="1"/>
    <col min="14" max="14" width="7.85546875" style="596"/>
    <col min="15" max="15" width="14.140625" style="596" bestFit="1" customWidth="1"/>
    <col min="16" max="16" width="16.28515625" style="596" bestFit="1" customWidth="1"/>
    <col min="17" max="17" width="16.42578125" style="596" customWidth="1"/>
    <col min="18" max="19" width="7.85546875" style="596"/>
    <col min="20" max="20" width="16" style="596" customWidth="1"/>
    <col min="21" max="16384" width="7.85546875" style="596"/>
  </cols>
  <sheetData>
    <row r="1" spans="1:17" ht="19.5" customHeight="1">
      <c r="B1" s="597" t="s">
        <v>645</v>
      </c>
      <c r="C1" s="597"/>
      <c r="D1" s="597"/>
      <c r="I1" s="599"/>
    </row>
    <row r="2" spans="1:17" ht="15.75" customHeight="1">
      <c r="B2" s="1563" t="s">
        <v>646</v>
      </c>
      <c r="C2" s="1563"/>
      <c r="D2" s="1563"/>
      <c r="E2" s="1563"/>
      <c r="F2" s="1563"/>
      <c r="G2" s="1563"/>
      <c r="H2" s="1563"/>
      <c r="I2" s="1563"/>
      <c r="J2" s="1563"/>
      <c r="K2" s="1563"/>
      <c r="L2" s="1563"/>
    </row>
    <row r="3" spans="1:17" ht="15" customHeight="1"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</row>
    <row r="4" spans="1:17" ht="15" customHeight="1">
      <c r="B4" s="726"/>
      <c r="C4" s="726"/>
      <c r="D4" s="726"/>
      <c r="E4" s="726"/>
      <c r="F4" s="726"/>
      <c r="G4" s="726"/>
      <c r="H4" s="726"/>
      <c r="I4" s="726"/>
      <c r="J4" s="726"/>
      <c r="K4" s="726"/>
      <c r="L4" s="726"/>
    </row>
    <row r="5" spans="1:17" ht="15.75">
      <c r="B5" s="600"/>
      <c r="C5" s="601"/>
      <c r="D5" s="602"/>
      <c r="E5" s="99" t="s">
        <v>227</v>
      </c>
      <c r="F5" s="945" t="s">
        <v>517</v>
      </c>
      <c r="G5" s="603" t="s">
        <v>229</v>
      </c>
      <c r="H5" s="604"/>
      <c r="I5" s="604"/>
      <c r="J5" s="604" t="s">
        <v>433</v>
      </c>
      <c r="K5" s="604"/>
      <c r="L5" s="605"/>
    </row>
    <row r="6" spans="1:17" ht="15.75">
      <c r="B6" s="606" t="s">
        <v>3</v>
      </c>
      <c r="C6" s="607"/>
      <c r="D6" s="608"/>
      <c r="E6" s="102" t="s">
        <v>228</v>
      </c>
      <c r="F6" s="946" t="s">
        <v>520</v>
      </c>
      <c r="G6" s="610"/>
      <c r="H6" s="610"/>
      <c r="I6" s="610"/>
      <c r="J6" s="610"/>
      <c r="K6" s="795"/>
      <c r="L6" s="795"/>
    </row>
    <row r="7" spans="1:17" ht="17.25">
      <c r="B7" s="611"/>
      <c r="C7" s="598"/>
      <c r="D7" s="612"/>
      <c r="E7" s="105" t="s">
        <v>734</v>
      </c>
      <c r="F7" s="609"/>
      <c r="G7" s="613" t="s">
        <v>434</v>
      </c>
      <c r="H7" s="614" t="s">
        <v>535</v>
      </c>
      <c r="I7" s="614" t="s">
        <v>436</v>
      </c>
      <c r="J7" s="1120" t="s">
        <v>437</v>
      </c>
      <c r="K7" s="1121" t="s">
        <v>438</v>
      </c>
      <c r="L7" s="1121" t="s">
        <v>751</v>
      </c>
    </row>
    <row r="8" spans="1:17" s="615" customFormat="1" ht="15" customHeight="1">
      <c r="B8" s="616"/>
      <c r="C8" s="617"/>
      <c r="D8" s="618"/>
      <c r="E8" s="1564" t="s">
        <v>647</v>
      </c>
      <c r="F8" s="1565"/>
      <c r="G8" s="1565"/>
      <c r="H8" s="1565"/>
      <c r="I8" s="1566"/>
      <c r="J8" s="796"/>
      <c r="K8" s="796"/>
      <c r="L8" s="796"/>
      <c r="M8" s="596"/>
    </row>
    <row r="9" spans="1:17" s="615" customFormat="1" ht="9.9499999999999993" customHeight="1">
      <c r="B9" s="1567">
        <v>1</v>
      </c>
      <c r="C9" s="1568"/>
      <c r="D9" s="1568"/>
      <c r="E9" s="619">
        <v>2</v>
      </c>
      <c r="F9" s="620">
        <v>3</v>
      </c>
      <c r="G9" s="620">
        <v>4</v>
      </c>
      <c r="H9" s="621">
        <v>5</v>
      </c>
      <c r="I9" s="621">
        <v>6</v>
      </c>
      <c r="J9" s="720">
        <v>7</v>
      </c>
      <c r="K9" s="908">
        <v>8</v>
      </c>
      <c r="L9" s="720">
        <v>9</v>
      </c>
    </row>
    <row r="10" spans="1:17" ht="21.75" customHeight="1">
      <c r="A10" s="622" t="s">
        <v>648</v>
      </c>
      <c r="B10" s="623" t="s">
        <v>649</v>
      </c>
      <c r="C10" s="624"/>
      <c r="D10" s="625"/>
      <c r="E10" s="790">
        <v>435340000000</v>
      </c>
      <c r="F10" s="654"/>
      <c r="G10" s="943">
        <v>36844986274.309998</v>
      </c>
      <c r="H10" s="1152">
        <v>73245088550.819931</v>
      </c>
      <c r="I10" s="659"/>
      <c r="J10" s="904">
        <v>8.4634966403983089E-2</v>
      </c>
      <c r="K10" s="662">
        <v>0.16824800971842682</v>
      </c>
      <c r="L10" s="906"/>
      <c r="O10" s="678"/>
    </row>
    <row r="11" spans="1:17" ht="15.75">
      <c r="A11" s="622"/>
      <c r="B11" s="627" t="s">
        <v>537</v>
      </c>
      <c r="C11" s="628"/>
      <c r="D11" s="625"/>
      <c r="E11" s="655"/>
      <c r="F11" s="655"/>
      <c r="G11" s="680"/>
      <c r="H11" s="1096"/>
      <c r="I11" s="660"/>
      <c r="J11" s="905"/>
      <c r="K11" s="626"/>
      <c r="L11" s="906"/>
    </row>
    <row r="12" spans="1:17" ht="21.75" customHeight="1">
      <c r="A12" s="622" t="s">
        <v>650</v>
      </c>
      <c r="B12" s="629" t="s">
        <v>623</v>
      </c>
      <c r="C12" s="630" t="s">
        <v>651</v>
      </c>
      <c r="D12" s="631"/>
      <c r="E12" s="655">
        <v>235817006000</v>
      </c>
      <c r="F12" s="655"/>
      <c r="G12" s="680">
        <v>21501511481.480003</v>
      </c>
      <c r="H12" s="1096">
        <v>43030328352.849945</v>
      </c>
      <c r="I12" s="660"/>
      <c r="J12" s="905">
        <v>9.1178799384298875E-2</v>
      </c>
      <c r="K12" s="626">
        <v>0.18247338935704216</v>
      </c>
      <c r="L12" s="906"/>
      <c r="O12" s="678"/>
    </row>
    <row r="13" spans="1:17" ht="12" customHeight="1">
      <c r="A13" s="622"/>
      <c r="B13" s="632"/>
      <c r="C13" s="633" t="s">
        <v>565</v>
      </c>
      <c r="D13" s="634"/>
      <c r="E13" s="656"/>
      <c r="F13" s="656"/>
      <c r="G13" s="679"/>
      <c r="H13" s="1095"/>
      <c r="I13" s="661"/>
      <c r="J13" s="1147"/>
      <c r="K13" s="1091"/>
      <c r="L13" s="907"/>
      <c r="O13" s="678"/>
    </row>
    <row r="14" spans="1:17" ht="15.95" customHeight="1">
      <c r="A14" s="622" t="s">
        <v>652</v>
      </c>
      <c r="B14" s="632"/>
      <c r="C14" s="635" t="s">
        <v>653</v>
      </c>
      <c r="D14" s="634" t="s">
        <v>654</v>
      </c>
      <c r="E14" s="656">
        <v>66697426000</v>
      </c>
      <c r="F14" s="656"/>
      <c r="G14" s="679">
        <v>8936489137</v>
      </c>
      <c r="H14" s="1095">
        <v>17872978274</v>
      </c>
      <c r="I14" s="661"/>
      <c r="J14" s="1147">
        <v>0.13398551747709125</v>
      </c>
      <c r="K14" s="1092">
        <v>0.26797103495418251</v>
      </c>
      <c r="L14" s="907"/>
      <c r="O14" s="678"/>
    </row>
    <row r="15" spans="1:17" ht="15.95" customHeight="1">
      <c r="A15" s="622" t="s">
        <v>655</v>
      </c>
      <c r="B15" s="632"/>
      <c r="C15" s="635" t="s">
        <v>656</v>
      </c>
      <c r="D15" s="634" t="s">
        <v>657</v>
      </c>
      <c r="E15" s="656">
        <v>52612361000</v>
      </c>
      <c r="F15" s="656"/>
      <c r="G15" s="679">
        <v>4663105146.3999996</v>
      </c>
      <c r="H15" s="1095">
        <v>8681512133.6100006</v>
      </c>
      <c r="I15" s="661"/>
      <c r="J15" s="1147">
        <v>8.8631360725286587E-2</v>
      </c>
      <c r="K15" s="1092">
        <v>0.16500898208331691</v>
      </c>
      <c r="L15" s="907"/>
      <c r="O15" s="678"/>
      <c r="Q15" s="678"/>
    </row>
    <row r="16" spans="1:17" ht="12" customHeight="1">
      <c r="A16" s="622"/>
      <c r="B16" s="632"/>
      <c r="C16" s="635"/>
      <c r="D16" s="634" t="s">
        <v>565</v>
      </c>
      <c r="E16" s="656"/>
      <c r="F16" s="656"/>
      <c r="G16" s="679"/>
      <c r="H16" s="1095"/>
      <c r="I16" s="661"/>
      <c r="J16" s="1147" t="e">
        <v>#DIV/0!</v>
      </c>
      <c r="K16" s="1092"/>
      <c r="L16" s="907"/>
      <c r="O16" s="678"/>
    </row>
    <row r="17" spans="1:15" ht="15.95" customHeight="1">
      <c r="A17" s="622" t="s">
        <v>658</v>
      </c>
      <c r="B17" s="636"/>
      <c r="C17" s="635"/>
      <c r="D17" s="634" t="s">
        <v>659</v>
      </c>
      <c r="E17" s="656">
        <v>33522023000</v>
      </c>
      <c r="F17" s="656"/>
      <c r="G17" s="679">
        <v>3039351135.75</v>
      </c>
      <c r="H17" s="1095">
        <v>5653579408.0600004</v>
      </c>
      <c r="I17" s="661"/>
      <c r="J17" s="1147">
        <v>9.0667294624492079E-2</v>
      </c>
      <c r="K17" s="1092">
        <v>0.16865269163677862</v>
      </c>
      <c r="L17" s="907"/>
      <c r="O17" s="678"/>
    </row>
    <row r="18" spans="1:15" ht="15.95" customHeight="1">
      <c r="A18" s="622" t="s">
        <v>660</v>
      </c>
      <c r="B18" s="632"/>
      <c r="C18" s="635"/>
      <c r="D18" s="637" t="s">
        <v>661</v>
      </c>
      <c r="E18" s="656">
        <v>17627638000</v>
      </c>
      <c r="F18" s="656"/>
      <c r="G18" s="679">
        <v>1512670677.6500001</v>
      </c>
      <c r="H18" s="1095">
        <v>2805766059.5500002</v>
      </c>
      <c r="I18" s="661"/>
      <c r="J18" s="1147">
        <v>8.5812442804305375E-2</v>
      </c>
      <c r="K18" s="1092">
        <v>0.15916857718260383</v>
      </c>
      <c r="L18" s="907"/>
      <c r="O18" s="678"/>
    </row>
    <row r="19" spans="1:15" ht="45">
      <c r="A19" s="638" t="s">
        <v>662</v>
      </c>
      <c r="B19" s="632"/>
      <c r="C19" s="639" t="s">
        <v>663</v>
      </c>
      <c r="D19" s="640" t="s">
        <v>664</v>
      </c>
      <c r="E19" s="656">
        <v>58931034000</v>
      </c>
      <c r="F19" s="656"/>
      <c r="G19" s="679">
        <v>5169972369.5300007</v>
      </c>
      <c r="H19" s="1095">
        <v>10354156547</v>
      </c>
      <c r="I19" s="661"/>
      <c r="J19" s="1147">
        <v>8.7729198329185951E-2</v>
      </c>
      <c r="K19" s="1092">
        <v>0.1756995566546482</v>
      </c>
      <c r="L19" s="907"/>
      <c r="O19" s="678"/>
    </row>
    <row r="20" spans="1:15" ht="30">
      <c r="A20" s="638" t="s">
        <v>665</v>
      </c>
      <c r="B20" s="632"/>
      <c r="C20" s="639" t="s">
        <v>666</v>
      </c>
      <c r="D20" s="640" t="s">
        <v>667</v>
      </c>
      <c r="E20" s="656">
        <v>3184860000</v>
      </c>
      <c r="F20" s="656"/>
      <c r="G20" s="679">
        <v>251747666.15000001</v>
      </c>
      <c r="H20" s="1095">
        <v>543679669.25</v>
      </c>
      <c r="I20" s="661"/>
      <c r="J20" s="1147">
        <v>7.9045127933409953E-2</v>
      </c>
      <c r="K20" s="1092">
        <v>0.17070755676858637</v>
      </c>
      <c r="L20" s="907"/>
      <c r="O20" s="678"/>
    </row>
    <row r="21" spans="1:15" ht="30">
      <c r="A21" s="638" t="s">
        <v>668</v>
      </c>
      <c r="B21" s="632"/>
      <c r="C21" s="639" t="s">
        <v>669</v>
      </c>
      <c r="D21" s="640" t="s">
        <v>870</v>
      </c>
      <c r="E21" s="656">
        <v>20183074000</v>
      </c>
      <c r="F21" s="656"/>
      <c r="G21" s="679">
        <v>1739327787</v>
      </c>
      <c r="H21" s="1095">
        <v>3389429087</v>
      </c>
      <c r="I21" s="661"/>
      <c r="J21" s="1147">
        <v>8.6177545947658918E-2</v>
      </c>
      <c r="K21" s="1092">
        <v>0.16793423474541094</v>
      </c>
      <c r="L21" s="906"/>
      <c r="O21" s="678"/>
    </row>
    <row r="22" spans="1:15" ht="21.75" customHeight="1">
      <c r="A22" s="622" t="s">
        <v>670</v>
      </c>
      <c r="B22" s="623" t="s">
        <v>638</v>
      </c>
      <c r="C22" s="624" t="s">
        <v>671</v>
      </c>
      <c r="D22" s="641"/>
      <c r="E22" s="655">
        <v>26272157000</v>
      </c>
      <c r="F22" s="655"/>
      <c r="G22" s="680">
        <v>2058382849.2299993</v>
      </c>
      <c r="H22" s="1096">
        <v>4071288181.3199973</v>
      </c>
      <c r="I22" s="660"/>
      <c r="J22" s="1146">
        <v>7.834845266911275E-2</v>
      </c>
      <c r="K22" s="1091">
        <v>0.15496588960396351</v>
      </c>
      <c r="L22" s="906"/>
      <c r="O22" s="678"/>
    </row>
    <row r="23" spans="1:15" ht="21.75" customHeight="1">
      <c r="A23" s="622" t="s">
        <v>672</v>
      </c>
      <c r="B23" s="642" t="s">
        <v>673</v>
      </c>
      <c r="C23" s="624" t="s">
        <v>674</v>
      </c>
      <c r="D23" s="641"/>
      <c r="E23" s="655">
        <v>87735258000</v>
      </c>
      <c r="F23" s="655"/>
      <c r="G23" s="680">
        <v>4973834718.5199995</v>
      </c>
      <c r="H23" s="1096">
        <v>12571047469.149992</v>
      </c>
      <c r="I23" s="660"/>
      <c r="J23" s="1146">
        <v>5.6691401289547694E-2</v>
      </c>
      <c r="K23" s="1091">
        <v>0.14328387190871419</v>
      </c>
      <c r="L23" s="906"/>
      <c r="O23" s="678"/>
    </row>
    <row r="24" spans="1:15" ht="12" customHeight="1">
      <c r="A24" s="622"/>
      <c r="B24" s="642"/>
      <c r="C24" s="633" t="s">
        <v>565</v>
      </c>
      <c r="D24" s="641"/>
      <c r="E24" s="656"/>
      <c r="F24" s="656"/>
      <c r="G24" s="679"/>
      <c r="H24" s="1095"/>
      <c r="I24" s="661"/>
      <c r="J24" s="1147"/>
      <c r="K24" s="1091"/>
      <c r="L24" s="906"/>
      <c r="O24" s="678"/>
    </row>
    <row r="25" spans="1:15" ht="15.75" customHeight="1">
      <c r="A25" s="622" t="s">
        <v>675</v>
      </c>
      <c r="B25" s="642"/>
      <c r="C25" s="635" t="s">
        <v>676</v>
      </c>
      <c r="D25" s="634" t="s">
        <v>677</v>
      </c>
      <c r="E25" s="656">
        <v>58374960000</v>
      </c>
      <c r="F25" s="656"/>
      <c r="G25" s="679">
        <v>3370674954.9500003</v>
      </c>
      <c r="H25" s="1095">
        <v>9442654095.4899998</v>
      </c>
      <c r="I25" s="661"/>
      <c r="J25" s="1147">
        <v>5.774179468302848E-2</v>
      </c>
      <c r="K25" s="1092">
        <v>0.16175863924343589</v>
      </c>
      <c r="L25" s="907"/>
      <c r="O25" s="678"/>
    </row>
    <row r="26" spans="1:15" ht="15.75" customHeight="1">
      <c r="A26" s="622" t="s">
        <v>678</v>
      </c>
      <c r="B26" s="642"/>
      <c r="C26" s="635" t="s">
        <v>679</v>
      </c>
      <c r="D26" s="634" t="s">
        <v>680</v>
      </c>
      <c r="E26" s="656">
        <v>20459063000</v>
      </c>
      <c r="F26" s="656"/>
      <c r="G26" s="679">
        <v>822644963.30000019</v>
      </c>
      <c r="H26" s="1095">
        <v>1759430314.6399994</v>
      </c>
      <c r="I26" s="661"/>
      <c r="J26" s="1147">
        <v>4.020931766523228E-2</v>
      </c>
      <c r="K26" s="1092">
        <v>8.5997599921364895E-2</v>
      </c>
      <c r="L26" s="907"/>
      <c r="O26" s="678"/>
    </row>
    <row r="27" spans="1:15" ht="21.75" customHeight="1">
      <c r="A27" s="622" t="s">
        <v>681</v>
      </c>
      <c r="B27" s="642" t="s">
        <v>682</v>
      </c>
      <c r="C27" s="624" t="s">
        <v>683</v>
      </c>
      <c r="D27" s="641"/>
      <c r="E27" s="655">
        <v>24112347000</v>
      </c>
      <c r="F27" s="655"/>
      <c r="G27" s="680">
        <v>564391225.76999998</v>
      </c>
      <c r="H27" s="1096">
        <v>2052471895.4999995</v>
      </c>
      <c r="I27" s="660"/>
      <c r="J27" s="1146">
        <v>2.3406731238978934E-2</v>
      </c>
      <c r="K27" s="1091">
        <v>8.512119933824773E-2</v>
      </c>
      <c r="L27" s="906"/>
      <c r="O27" s="678"/>
    </row>
    <row r="28" spans="1:15" ht="12" customHeight="1">
      <c r="A28" s="622"/>
      <c r="B28" s="642"/>
      <c r="C28" s="633" t="s">
        <v>565</v>
      </c>
      <c r="D28" s="641"/>
      <c r="E28" s="656"/>
      <c r="F28" s="656"/>
      <c r="G28" s="679"/>
      <c r="H28" s="1095"/>
      <c r="I28" s="661"/>
      <c r="J28" s="1146"/>
      <c r="K28" s="1092"/>
      <c r="L28" s="906"/>
      <c r="O28" s="678"/>
    </row>
    <row r="29" spans="1:15" ht="30" customHeight="1">
      <c r="A29" s="638" t="s">
        <v>684</v>
      </c>
      <c r="B29" s="642"/>
      <c r="C29" s="639" t="s">
        <v>685</v>
      </c>
      <c r="D29" s="643" t="s">
        <v>686</v>
      </c>
      <c r="E29" s="656">
        <v>16914643000</v>
      </c>
      <c r="F29" s="656"/>
      <c r="G29" s="679">
        <v>525106924.29999995</v>
      </c>
      <c r="H29" s="1095">
        <v>1934778741.96</v>
      </c>
      <c r="I29" s="679"/>
      <c r="J29" s="1147">
        <v>3.1044517126373874E-2</v>
      </c>
      <c r="K29" s="1092">
        <v>0.11438484051717793</v>
      </c>
      <c r="L29" s="907"/>
      <c r="O29" s="678"/>
    </row>
    <row r="30" spans="1:15" ht="47.25" customHeight="1">
      <c r="A30" s="638" t="s">
        <v>687</v>
      </c>
      <c r="B30" s="642"/>
      <c r="C30" s="639" t="s">
        <v>688</v>
      </c>
      <c r="D30" s="643" t="s">
        <v>689</v>
      </c>
      <c r="E30" s="656">
        <v>40009000</v>
      </c>
      <c r="F30" s="656"/>
      <c r="G30" s="679">
        <v>6055.61</v>
      </c>
      <c r="H30" s="1095">
        <v>2238140.84</v>
      </c>
      <c r="I30" s="679"/>
      <c r="J30" s="1147">
        <v>1.5135619485615737E-4</v>
      </c>
      <c r="K30" s="1092">
        <v>5.5940934289784798E-2</v>
      </c>
      <c r="L30" s="907"/>
      <c r="M30" s="644"/>
      <c r="O30" s="678"/>
    </row>
    <row r="31" spans="1:15" ht="30">
      <c r="A31" s="638" t="s">
        <v>690</v>
      </c>
      <c r="B31" s="642"/>
      <c r="C31" s="639" t="s">
        <v>691</v>
      </c>
      <c r="D31" s="643" t="s">
        <v>692</v>
      </c>
      <c r="E31" s="657">
        <v>20150000</v>
      </c>
      <c r="F31" s="657"/>
      <c r="G31" s="679"/>
      <c r="H31" s="1095">
        <v>6639917.3899999997</v>
      </c>
      <c r="I31" s="679"/>
      <c r="J31" s="1147"/>
      <c r="K31" s="1092">
        <v>0.32952443622828781</v>
      </c>
      <c r="L31" s="907"/>
      <c r="O31" s="678"/>
    </row>
    <row r="32" spans="1:15" ht="21.75" customHeight="1">
      <c r="A32" s="638" t="s">
        <v>693</v>
      </c>
      <c r="B32" s="645" t="s">
        <v>694</v>
      </c>
      <c r="C32" s="646" t="s">
        <v>695</v>
      </c>
      <c r="D32" s="647"/>
      <c r="E32" s="655">
        <v>27599900000</v>
      </c>
      <c r="F32" s="655"/>
      <c r="G32" s="667">
        <v>3637611105.4899998</v>
      </c>
      <c r="H32" s="1094">
        <v>4542075831.9799995</v>
      </c>
      <c r="I32" s="667"/>
      <c r="J32" s="1146">
        <v>0.13179798135101939</v>
      </c>
      <c r="K32" s="1091">
        <v>0.16456856118971444</v>
      </c>
      <c r="L32" s="906"/>
      <c r="O32" s="678"/>
    </row>
    <row r="33" spans="1:15" ht="21.75" customHeight="1">
      <c r="A33" s="638" t="s">
        <v>696</v>
      </c>
      <c r="B33" s="645" t="s">
        <v>697</v>
      </c>
      <c r="C33" s="646" t="s">
        <v>698</v>
      </c>
      <c r="D33" s="647"/>
      <c r="E33" s="655">
        <v>23327650000</v>
      </c>
      <c r="F33" s="655"/>
      <c r="G33" s="680">
        <v>3547050169.4799995</v>
      </c>
      <c r="H33" s="1096">
        <v>5739182921.4699993</v>
      </c>
      <c r="I33" s="680"/>
      <c r="J33" s="1146">
        <v>0.15205347171618228</v>
      </c>
      <c r="K33" s="1091">
        <v>0.24602490698677318</v>
      </c>
      <c r="L33" s="906"/>
      <c r="O33" s="678"/>
    </row>
    <row r="34" spans="1:15" ht="21.75" customHeight="1">
      <c r="A34" s="638" t="s">
        <v>699</v>
      </c>
      <c r="B34" s="648" t="s">
        <v>700</v>
      </c>
      <c r="C34" s="649" t="s">
        <v>701</v>
      </c>
      <c r="D34" s="650"/>
      <c r="E34" s="658">
        <v>10475682000</v>
      </c>
      <c r="F34" s="658"/>
      <c r="G34" s="681">
        <v>562204724.34000003</v>
      </c>
      <c r="H34" s="1097">
        <v>1238693898.5499969</v>
      </c>
      <c r="I34" s="681"/>
      <c r="J34" s="1093">
        <v>5.3667601244482221E-2</v>
      </c>
      <c r="K34" s="1093">
        <v>0.11824470221127339</v>
      </c>
      <c r="L34" s="651"/>
      <c r="O34" s="678"/>
    </row>
    <row r="35" spans="1:15" s="793" customFormat="1" ht="14.25">
      <c r="E35" s="794"/>
    </row>
    <row r="36" spans="1:15" s="793" customFormat="1" ht="14.25">
      <c r="E36" s="794"/>
    </row>
    <row r="37" spans="1:15" s="793" customFormat="1" ht="14.25">
      <c r="E37" s="794"/>
    </row>
  </sheetData>
  <mergeCells count="3">
    <mergeCell ref="B2:L2"/>
    <mergeCell ref="E8:I8"/>
    <mergeCell ref="B9:D9"/>
  </mergeCells>
  <conditionalFormatting sqref="J10:J34">
    <cfRule type="containsErrors" dxfId="1" priority="10">
      <formula>ISERROR(J10)</formula>
    </cfRule>
  </conditionalFormatting>
  <conditionalFormatting sqref="K10:K34">
    <cfRule type="containsErrors" dxfId="0" priority="9">
      <formula>ISERROR(K10)</formula>
    </cfRule>
  </conditionalFormatting>
  <printOptions horizontalCentered="1" gridLinesSet="0"/>
  <pageMargins left="0.59055118110236227" right="0.39370078740157483" top="0.62992125984251968" bottom="0.19685039370078741" header="0.43307086614173229" footer="0"/>
  <pageSetup paperSize="9" scale="73" firstPageNumber="18" fitToWidth="0" fitToHeight="4" orientation="landscape" useFirstPageNumber="1" r:id="rId1"/>
  <headerFooter alignWithMargins="0">
    <oddHeader>&amp;C&amp;"Helv,Standardowy"&amp;12- &amp;P -</oddHead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57</vt:i4>
      </vt:variant>
    </vt:vector>
  </HeadingPairs>
  <TitlesOfParts>
    <vt:vector size="88" baseType="lpstr">
      <vt:lpstr>TYTUŁ</vt:lpstr>
      <vt:lpstr>SPIS TREŚCI   </vt:lpstr>
      <vt:lpstr>UWAGA</vt:lpstr>
      <vt:lpstr>TABLICA 1</vt:lpstr>
      <vt:lpstr>TABLICA 2</vt:lpstr>
      <vt:lpstr>TABLICA 3</vt:lpstr>
      <vt:lpstr>TABLICA 4 </vt:lpstr>
      <vt:lpstr>TABLICA 5</vt:lpstr>
      <vt:lpstr>TABLICA 6</vt:lpstr>
      <vt:lpstr>TABLICA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 </vt:lpstr>
      <vt:lpstr>TABLICA 16</vt:lpstr>
      <vt:lpstr>TYTUŁ-środ.europejskie</vt:lpstr>
      <vt:lpstr>TABLICA 17</vt:lpstr>
      <vt:lpstr>TABLICA 18</vt:lpstr>
      <vt:lpstr>TABLICA 19</vt:lpstr>
      <vt:lpstr>TABLICA 20</vt:lpstr>
      <vt:lpstr>WYKRES1</vt:lpstr>
      <vt:lpstr>WYKRES2</vt:lpstr>
      <vt:lpstr>WYKRES3</vt:lpstr>
      <vt:lpstr>WYKRES4</vt:lpstr>
      <vt:lpstr>WYKRES5</vt:lpstr>
      <vt:lpstr>WYKRES6</vt:lpstr>
      <vt:lpstr>WYKRES7</vt:lpstr>
      <vt:lpstr>'TABLICA 2'!_Ver2</vt:lpstr>
      <vt:lpstr>'SPIS TREŚCI   '!Obszar_wydruku</vt:lpstr>
      <vt:lpstr>'TABLICA 1'!Obszar_wydruku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 '!Obszar_wydruku</vt:lpstr>
      <vt:lpstr>'TABLICA 16'!Obszar_wydruku</vt:lpstr>
      <vt:lpstr>'TABLICA 17'!Obszar_wydruku</vt:lpstr>
      <vt:lpstr>'TABLICA 18'!Obszar_wydruku</vt:lpstr>
      <vt:lpstr>'TABLICA 19'!Obszar_wydruku</vt:lpstr>
      <vt:lpstr>'TABLICA 2'!Obszar_wydruku</vt:lpstr>
      <vt:lpstr>'TABLICA 20'!Obszar_wydruku</vt:lpstr>
      <vt:lpstr>'TABLICA 3'!Obszar_wydruku</vt:lpstr>
      <vt:lpstr>'TABLICA 4 '!Obszar_wydruku</vt:lpstr>
      <vt:lpstr>'TABLICA 5'!Obszar_wydruku</vt:lpstr>
      <vt:lpstr>'TABLICA 6'!Obszar_wydruku</vt:lpstr>
      <vt:lpstr>'TABLICA 7'!Obszar_wydruku</vt:lpstr>
      <vt:lpstr>'TABLICA 8 '!Obszar_wydruku</vt:lpstr>
      <vt:lpstr>'TABLICA 9 '!Obszar_wydruku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   '!Print_Area_MI</vt:lpstr>
      <vt:lpstr>'TABLICA 11'!Print_Area_MI</vt:lpstr>
      <vt:lpstr>'TABLICA 12'!Print_Area_MI</vt:lpstr>
      <vt:lpstr>'TABLICA 13'!Print_Area_MI</vt:lpstr>
      <vt:lpstr>'TABLICA 14'!Print_Area_MI</vt:lpstr>
      <vt:lpstr>'TABLICA 15 '!Print_Area_MI</vt:lpstr>
      <vt:lpstr>'TABLICA 4 '!Print_Area_MI</vt:lpstr>
      <vt:lpstr>'TABLICA 5'!Print_Area_MI</vt:lpstr>
      <vt:lpstr>'TABLICA 10 '!Print_Titles_MI</vt:lpstr>
      <vt:lpstr>'TABLICA 7'!Print_Titles_MI</vt:lpstr>
      <vt:lpstr>'TABLICA 9 '!Print_Titles_MI</vt:lpstr>
      <vt:lpstr>'TABLICA 1'!Tytuły_wydruku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18'!Tytuły_wydruku</vt:lpstr>
      <vt:lpstr>'TABLICA 19'!Tytuły_wydruku</vt:lpstr>
      <vt:lpstr>'TABLICA 20'!Tytuły_wydruku</vt:lpstr>
      <vt:lpstr>'TABLICA 3'!Tytuły_wydruku</vt:lpstr>
      <vt:lpstr>'TABLICA 4 '!Tytuły_wydruku</vt:lpstr>
      <vt:lpstr>'TABLICA 5'!Tytuły_wydruku</vt:lpstr>
      <vt:lpstr>'TABLICA 6'!Tytuły_wydruku</vt:lpstr>
      <vt:lpstr>'TABLICA 7'!Tytuły_wydruku</vt:lpstr>
      <vt:lpstr>'TABLICA 8 '!Tytuły_wydruku</vt:lpstr>
      <vt:lpstr>'TABLICA 9 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operatywne za 02 2020 r.</dc:title>
  <cp:lastPrinted>2020-04-01T12:35:37Z</cp:lastPrinted>
  <dcterms:created xsi:type="dcterms:W3CDTF">2019-07-31T09:18:36Z</dcterms:created>
  <dcterms:modified xsi:type="dcterms:W3CDTF">2020-04-08T06:36:32Z</dcterms:modified>
</cp:coreProperties>
</file>