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dolska\Documents\2023 Starostwo\"/>
    </mc:Choice>
  </mc:AlternateContent>
  <xr:revisionPtr revIDLastSave="0" documentId="13_ncr:1_{44B40819-9800-4F91-963E-44B3D7206747}" xr6:coauthVersionLast="47" xr6:coauthVersionMax="47" xr10:uidLastSave="{00000000-0000-0000-0000-000000000000}"/>
  <bookViews>
    <workbookView xWindow="-120" yWindow="-120" windowWidth="29040" windowHeight="15840" tabRatio="767" activeTab="1" xr2:uid="{00000000-000D-0000-FFFF-FFFF00000000}"/>
  </bookViews>
  <sheets>
    <sheet name="majatek trwały" sheetId="1" r:id="rId1"/>
    <sheet name="amortyzacja" sheetId="2" r:id="rId2"/>
    <sheet name="pozostałe środki trwałe" sheetId="4" r:id="rId3"/>
    <sheet name="odpisy aktual. aktywów trwałych" sheetId="3" r:id="rId4"/>
    <sheet name="odpisy aktual. należności" sheetId="5" r:id="rId5"/>
    <sheet name="odpisy aktual. zapasy" sheetId="6" r:id="rId6"/>
    <sheet name="rezerwy" sheetId="7" r:id="rId7"/>
    <sheet name="zobowiąz. długoterm." sheetId="8" r:id="rId8"/>
    <sheet name="rozlicz. miedzyokres. czynne" sheetId="9" r:id="rId9"/>
    <sheet name="rozlicz. miedzyokres. bierne" sheetId="10" r:id="rId10"/>
    <sheet name="świadcz. pracownicze" sheetId="11" r:id="rId11"/>
    <sheet name="środki trwałe w budowie" sheetId="12" r:id="rId12"/>
    <sheet name="środki trwałe nieamortyz." sheetId="13" r:id="rId13"/>
    <sheet name="wart. początk środ. trwał" sheetId="14" r:id="rId14"/>
    <sheet name="papiery wartość" sheetId="15" r:id="rId15"/>
    <sheet name="zobowiąz. warunkowe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J11" i="1"/>
  <c r="L13" i="2"/>
  <c r="L12" i="2"/>
  <c r="K11" i="2"/>
  <c r="K7" i="2" s="1"/>
  <c r="L10" i="2"/>
  <c r="L8" i="2"/>
  <c r="K13" i="2"/>
  <c r="K12" i="2"/>
  <c r="K10" i="2"/>
  <c r="K8" i="2"/>
  <c r="I12" i="2"/>
  <c r="I13" i="2"/>
  <c r="I8" i="2"/>
  <c r="I9" i="2"/>
  <c r="I10" i="2"/>
  <c r="E7" i="2"/>
  <c r="F7" i="2"/>
  <c r="G7" i="2"/>
  <c r="H7" i="2"/>
  <c r="D7" i="2"/>
  <c r="J8" i="1"/>
  <c r="J9" i="1"/>
  <c r="J10" i="1"/>
  <c r="J12" i="1"/>
  <c r="J13" i="1"/>
  <c r="J14" i="1"/>
  <c r="J15" i="1"/>
  <c r="J16" i="1"/>
  <c r="D7" i="1"/>
  <c r="E7" i="1"/>
  <c r="F7" i="1"/>
  <c r="G7" i="1"/>
  <c r="H7" i="1"/>
  <c r="I7" i="1"/>
  <c r="C7" i="1"/>
  <c r="B10" i="11"/>
  <c r="I7" i="2" l="1"/>
  <c r="J7" i="2" s="1"/>
  <c r="J7" i="1"/>
  <c r="L11" i="2"/>
  <c r="L7" i="2" s="1"/>
  <c r="J5" i="1"/>
  <c r="F8" i="6"/>
  <c r="E8" i="6"/>
  <c r="D8" i="6"/>
  <c r="C8" i="6"/>
  <c r="G8" i="6" s="1"/>
  <c r="D14" i="16"/>
  <c r="D16" i="16" s="1"/>
  <c r="C14" i="16"/>
  <c r="C16" i="16" s="1"/>
  <c r="C12" i="15"/>
  <c r="B12" i="15"/>
  <c r="C7" i="14"/>
  <c r="B7" i="14"/>
  <c r="C9" i="13"/>
  <c r="C11" i="13" s="1"/>
  <c r="E12" i="12"/>
  <c r="D12" i="12"/>
  <c r="C12" i="12"/>
  <c r="C10" i="10"/>
  <c r="C13" i="9"/>
  <c r="F8" i="8"/>
  <c r="F11" i="8" s="1"/>
  <c r="E8" i="8"/>
  <c r="D8" i="8"/>
  <c r="D11" i="8" s="1"/>
  <c r="C8" i="8"/>
  <c r="C11" i="8" s="1"/>
  <c r="E11" i="8"/>
  <c r="G12" i="7"/>
  <c r="G11" i="7"/>
  <c r="G10" i="7"/>
  <c r="G9" i="7"/>
  <c r="G8" i="7"/>
  <c r="F7" i="7"/>
  <c r="F13" i="7" s="1"/>
  <c r="E7" i="7"/>
  <c r="E13" i="7" s="1"/>
  <c r="D7" i="7"/>
  <c r="D13" i="7" s="1"/>
  <c r="C7" i="7"/>
  <c r="C13" i="7" s="1"/>
  <c r="G12" i="6"/>
  <c r="G11" i="6"/>
  <c r="G10" i="6"/>
  <c r="G9" i="6"/>
  <c r="G15" i="5"/>
  <c r="G14" i="5"/>
  <c r="G13" i="5"/>
  <c r="G12" i="5"/>
  <c r="G11" i="5"/>
  <c r="G9" i="5"/>
  <c r="F10" i="5"/>
  <c r="F8" i="5" s="1"/>
  <c r="F16" i="5" s="1"/>
  <c r="E10" i="5"/>
  <c r="E8" i="5" s="1"/>
  <c r="E16" i="5" s="1"/>
  <c r="D10" i="5"/>
  <c r="D8" i="5" s="1"/>
  <c r="D16" i="5" s="1"/>
  <c r="C10" i="5"/>
  <c r="C8" i="5" s="1"/>
  <c r="C16" i="5" s="1"/>
  <c r="D13" i="3"/>
  <c r="D12" i="3" s="1"/>
  <c r="D8" i="3"/>
  <c r="D7" i="3"/>
  <c r="C13" i="3"/>
  <c r="C12" i="3" s="1"/>
  <c r="C8" i="3"/>
  <c r="C7" i="3" s="1"/>
  <c r="G8" i="5" l="1"/>
  <c r="G13" i="7"/>
  <c r="G7" i="7"/>
  <c r="G16" i="5"/>
  <c r="G10" i="5"/>
  <c r="D17" i="3"/>
  <c r="C17" i="3"/>
</calcChain>
</file>

<file path=xl/sharedStrings.xml><?xml version="1.0" encoding="utf-8"?>
<sst xmlns="http://schemas.openxmlformats.org/spreadsheetml/2006/main" count="305" uniqueCount="213">
  <si>
    <r>
      <t xml:space="preserve">Majątek trwały </t>
    </r>
    <r>
      <rPr>
        <sz val="12"/>
        <color theme="1"/>
        <rFont val="Times New Roman"/>
        <family val="1"/>
        <charset val="238"/>
      </rPr>
      <t>–</t>
    </r>
    <r>
      <rPr>
        <b/>
        <sz val="12"/>
        <color theme="1"/>
        <rFont val="Times New Roman"/>
        <family val="1"/>
        <charset val="238"/>
      </rPr>
      <t xml:space="preserve"> wartość brutto</t>
    </r>
  </si>
  <si>
    <t>Lp.</t>
  </si>
  <si>
    <t>Składniki majątku trwałego</t>
  </si>
  <si>
    <t>Wartość początkowa brutto -BO roku obrotowego</t>
  </si>
  <si>
    <t>Zwiększenie wartości początkowej</t>
  </si>
  <si>
    <t>Przemieszczenia wewnętrzne składników majątkowych</t>
  </si>
  <si>
    <t>Zmniejszenie wartości początkowej</t>
  </si>
  <si>
    <t>Wartość końcowa brutto BZ roku obrotowego</t>
  </si>
  <si>
    <t>Nabycie</t>
  </si>
  <si>
    <t>Aktualizacja</t>
  </si>
  <si>
    <t>Sprzedaż</t>
  </si>
  <si>
    <t xml:space="preserve">Likwidacja </t>
  </si>
  <si>
    <t>Inne</t>
  </si>
  <si>
    <t>I.</t>
  </si>
  <si>
    <t>Wartości niematerialne i prawne</t>
  </si>
  <si>
    <t>II.</t>
  </si>
  <si>
    <t>Rzeczowe aktywa trwałe</t>
  </si>
  <si>
    <t>1.</t>
  </si>
  <si>
    <t>Środki trwałe</t>
  </si>
  <si>
    <t>1.1</t>
  </si>
  <si>
    <t xml:space="preserve">Grunty </t>
  </si>
  <si>
    <t>1.1.1</t>
  </si>
  <si>
    <t xml:space="preserve">Grunty stanowiące własność j.s.t., przekazane w użytkowanie wiecz. </t>
  </si>
  <si>
    <t>1.2.</t>
  </si>
  <si>
    <t>Budynki, lokale i obiekty inżynierii lądowej i wodnej</t>
  </si>
  <si>
    <t>1.3.</t>
  </si>
  <si>
    <t>Urządzenia techniczne i maszyny</t>
  </si>
  <si>
    <t>1.4.</t>
  </si>
  <si>
    <t>Środki transportu</t>
  </si>
  <si>
    <t>1.5.</t>
  </si>
  <si>
    <t>Inne środki trwałe</t>
  </si>
  <si>
    <t>2.</t>
  </si>
  <si>
    <t>Środki trwałe w budowie (inwestycje)</t>
  </si>
  <si>
    <t>3.</t>
  </si>
  <si>
    <t>Zaliczki na środki trwałe w budowie (inwestycje)</t>
  </si>
  <si>
    <t>Amortyzacja (umorzenie)</t>
  </si>
  <si>
    <t>Wartość netto majątku trwałego</t>
  </si>
  <si>
    <t>Stan na początek roku</t>
  </si>
  <si>
    <t>Inne zwiększenia</t>
  </si>
  <si>
    <t>Zmniejszenie</t>
  </si>
  <si>
    <t>Stan na koniec roku</t>
  </si>
  <si>
    <t>Odpisy aktualizujące wartość majątku trwałego</t>
  </si>
  <si>
    <t>Stan na początek roku BO</t>
  </si>
  <si>
    <t>Stan na koniec roku BZ</t>
  </si>
  <si>
    <t>Wartości niematerialne i prawne</t>
  </si>
  <si>
    <t>1.1.</t>
  </si>
  <si>
    <t xml:space="preserve">umorzenie grunty </t>
  </si>
  <si>
    <t>umorzenie grunty stanowiące własność j.s.t., przekazane w użyt. wiecz</t>
  </si>
  <si>
    <t>umorzenie budynki, lokale i obiekty inżynierii lądowej i wodnej</t>
  </si>
  <si>
    <t>umorzenie urządzenia techniczne i maszyny</t>
  </si>
  <si>
    <t>umorzenie środki transportu</t>
  </si>
  <si>
    <t>umorzenie inne środki trwałe</t>
  </si>
  <si>
    <t>RAZEM</t>
  </si>
  <si>
    <t>Umorzenie za rok</t>
  </si>
  <si>
    <t>Zwiększenie</t>
  </si>
  <si>
    <t>Pozostałe środki trwałe - wartość brutto</t>
  </si>
  <si>
    <t>Pozostałe środki trwałe - umorzenie</t>
  </si>
  <si>
    <t>Specyfikacja</t>
  </si>
  <si>
    <t>Wartość prezentowana w bilansie w zł i gr</t>
  </si>
  <si>
    <t>Wartość odpisów aktualizujących dokonanych w trakcie roku obrotowego w zł i gr</t>
  </si>
  <si>
    <t>Długoterminowe aktywa niefinansowe, w tym:</t>
  </si>
  <si>
    <t>Środków trwałych, w tym:</t>
  </si>
  <si>
    <t>1.1.1.</t>
  </si>
  <si>
    <t>Gruntów oddanych w użytkowanie wieczyste</t>
  </si>
  <si>
    <t xml:space="preserve">1.2. </t>
  </si>
  <si>
    <t>Wartości niematerialnych i prawnych</t>
  </si>
  <si>
    <t>Środków trwałych w budowie</t>
  </si>
  <si>
    <t>Długoterminowe aktywa finansowe, w tym:</t>
  </si>
  <si>
    <t>2.1</t>
  </si>
  <si>
    <t>Udziałów, w tym:</t>
  </si>
  <si>
    <t>2.1.1</t>
  </si>
  <si>
    <t>z tytułu różnicy między wartością objętych udziałów a wartością księgową przekazanych składników</t>
  </si>
  <si>
    <t>2.2</t>
  </si>
  <si>
    <t>Akcji</t>
  </si>
  <si>
    <t>2.3</t>
  </si>
  <si>
    <t>Innych</t>
  </si>
  <si>
    <t>SUMA</t>
  </si>
  <si>
    <t xml:space="preserve">Tabela dla odpisów aktualizujących wartość długoterminowych aktywów trwałych odrębnie dla długoterminowych aktywów </t>
  </si>
  <si>
    <t xml:space="preserve">niefinansowych oraz długoterminowych aktywów finansowych z uwzględnieniem wartości odpisów aktualizujących </t>
  </si>
  <si>
    <t>dokonanych w trakcie roku obrotowego</t>
  </si>
  <si>
    <t>Rodzaj należności objętej odpisem</t>
  </si>
  <si>
    <t>Stan na początek roku</t>
  </si>
  <si>
    <t>Zwiększenia w roku obrotowym</t>
  </si>
  <si>
    <t>Wykorzystanie</t>
  </si>
  <si>
    <t>Rozwiązanie</t>
  </si>
  <si>
    <t>Stan na koniec roku</t>
  </si>
  <si>
    <t>Należności jednostek i samorządowych zakładów budżetowych</t>
  </si>
  <si>
    <t>I.1.</t>
  </si>
  <si>
    <t>Należności długoterminowe</t>
  </si>
  <si>
    <t>I.2.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</si>
  <si>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</si>
  <si>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</si>
  <si>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</si>
  <si>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</si>
  <si>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</si>
  <si>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</si>
  <si>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</si>
  <si>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należności, w tym z tytułu podatków</t>
  </si>
  <si>
    <t>Należności finansowe budżetu z tytułu udzielonych pożyczek wykazanych w bilansie z wykonania budżetu</t>
  </si>
  <si>
    <t>w związku z jego wykorzystaniem, a także rozwiązania, które umożliwią prezentację występujących pozycji</t>
  </si>
  <si>
    <t>Razem</t>
  </si>
  <si>
    <t>w tym dla należności finansowych, z dalszym podziałem na przyczyny zmian z tytułu zwiększenia wartości odpisu, zmniejszenia wartości odpisu</t>
  </si>
  <si>
    <t>Należności krótkoterminowe, z tego:</t>
  </si>
  <si>
    <t>Odpisy aktualizujące zapasy według pozycji bilansowych</t>
  </si>
  <si>
    <t>Zapasy</t>
  </si>
  <si>
    <t>Materiały</t>
  </si>
  <si>
    <t>Półprodukty i produkty w toku</t>
  </si>
  <si>
    <t>Produkty gotowe</t>
  </si>
  <si>
    <t>4.</t>
  </si>
  <si>
    <t>Towary</t>
  </si>
  <si>
    <t>zwiększenia wartości, zmniejszenia wartości, w tym z tytułu wykorzystania odpisu lub ustania przyczyny przejściowej utraty wartości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</si>
  <si>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</si>
  <si>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</si>
  <si>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</si>
  <si>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</si>
  <si>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</si>
  <si>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</si>
  <si>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</si>
  <si>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</si>
  <si>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1.5</t>
  </si>
  <si>
    <t>z dalszym podziałem na przyczyny zwiększenia w trakcie roku obrotowego, zmniejszenia wartości z tytułu wykorzystania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</si>
  <si>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</si>
  <si>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</si>
  <si>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</si>
  <si>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</si>
  <si>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</si>
  <si>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</si>
  <si>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Zobowiązania jednostek i zakładów budżetowych</t>
  </si>
  <si>
    <t xml:space="preserve">2. </t>
  </si>
  <si>
    <t>Zobowiązania z tytułu pożyczek i kredytów wykazanych w bilansie z wykonania budżetu</t>
  </si>
  <si>
    <t>powyżej roku do 3 lat, powyżej 3 lat do 5 lat, 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</si>
  <si>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</si>
  <si>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</si>
  <si>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</si>
  <si>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</si>
  <si>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</si>
  <si>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</si>
  <si>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</si>
  <si>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</si>
  <si>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 xml:space="preserve">w tym kwoty czynnych rozliczeń międzyokresowych kosztów stanowiących różnicę między wartością </t>
  </si>
  <si>
    <t>otrzymanych finansowych składników aktywów a zobowiązaniami zapłaty za nie</t>
  </si>
  <si>
    <t>Specyfikacja rozliczeń międzyokresowych biernych według tytułów</t>
  </si>
  <si>
    <t>Tabela dla rozliczeń międzyokresowych biernych z podziałem na poszczególne tytuły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</si>
  <si>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</si>
  <si>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</si>
  <si>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</si>
  <si>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</si>
  <si>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</si>
  <si>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</si>
  <si>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</si>
  <si>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Wypłacone środki pieniężne na świadczenia pracownicze</t>
  </si>
  <si>
    <t>Koszt środków trwałych w budowie w ciągu roku obrotowego</t>
  </si>
  <si>
    <t>w tym:</t>
  </si>
  <si>
    <t>koszt odsetek</t>
  </si>
  <si>
    <t>koszt różnic kursowych</t>
  </si>
  <si>
    <t>Zadania kontynuowane z lat poprzednich i zakończone w danym roku obrotowym</t>
  </si>
  <si>
    <t>Zadania kontynuowane z lat poprzednich, ale jeszcze niezakończone w danym roku obrotowym</t>
  </si>
  <si>
    <t>Zadania rozpoczęte i zakończone w danym roku obrotowym</t>
  </si>
  <si>
    <t>Zadania rozpoczęte w danym roku obrotowym, ale jeszcze niezakończone</t>
  </si>
  <si>
    <t xml:space="preserve">Tabela dla kosztów środków trwałych w budowie </t>
  </si>
  <si>
    <t xml:space="preserve">z podziałem umożliwiającym wyodrębnienie kosztów </t>
  </si>
  <si>
    <t>powstałych w trakcie roku obrotowego z tytułu odsetek i różnic kursowych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</si>
  <si>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</si>
  <si>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</si>
  <si>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</si>
  <si>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</si>
  <si>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</si>
  <si>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 xml:space="preserve">w tym umów leasingu </t>
  </si>
  <si>
    <t>w tym z tytułu umów leasingu</t>
  </si>
  <si>
    <t>Uwagi</t>
  </si>
  <si>
    <t>Razem, w tym:</t>
  </si>
  <si>
    <t>Grunty</t>
  </si>
  <si>
    <t>Budynki...</t>
  </si>
  <si>
    <t>Urządzenia techniczne</t>
  </si>
  <si>
    <t>Umowa użyczenia</t>
  </si>
  <si>
    <t>Umowa leasingu operacyjnego</t>
  </si>
  <si>
    <t xml:space="preserve">Wartość początkowa środków trwałych używanych na podstawie </t>
  </si>
  <si>
    <t>umowy najmu, dzierżawy, leasingu operacyjnego lub użyczenia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</si>
  <si>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</si>
  <si>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</si>
  <si>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</si>
  <si>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</si>
  <si>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</si>
  <si>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</si>
  <si>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</si>
  <si>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</si>
  <si>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w tym akcji i udziałów oraz innych papierów wartościowych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</si>
  <si>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</si>
  <si>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</si>
  <si>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</si>
  <si>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</si>
  <si>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</si>
  <si>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</si>
  <si>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</si>
  <si>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</si>
  <si>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</si>
  <si>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Inne:</t>
  </si>
  <si>
    <t>5.1.</t>
  </si>
  <si>
    <t>Tabela dla zobowiązań warunkowych</t>
  </si>
  <si>
    <t>w tym z podziałem na udzielone przez jednostkę gwarancje i poręczenia</t>
  </si>
  <si>
    <t>także wekslowe niewykazane w bilansie</t>
  </si>
  <si>
    <t>z dalszym podziałem umożliwiającym wskazanie zobowiązań warunkowych</t>
  </si>
  <si>
    <t>zabezpieczonych na majątku jednostki oraz charakteru i formy tych zabezpieczeń</t>
  </si>
  <si>
    <t xml:space="preserve"> Tabela ilościowo-wartościowa dla papierów wartościowych</t>
  </si>
  <si>
    <t>Tabela dla wartości środków trwałych nieamortyzowanych lub nieumarzanych</t>
  </si>
  <si>
    <t xml:space="preserve">używanych na podstawie umów najmu, dzierżawy i innych umów </t>
  </si>
  <si>
    <t>Tabela dla rozliczeń międzyokresowych czynnych z podziałem na poszczególne tytuły</t>
  </si>
  <si>
    <t>Tabela dla zobowiązań długoterminowych z podziałem według pozycji bilansu</t>
  </si>
  <si>
    <t>z dalszym podziałem umożliwiającym wiekowanie zobowiązań w następujących przedziałach :</t>
  </si>
  <si>
    <t xml:space="preserve">Tabela dla rezerw z podziałem według celu ich utworzenia </t>
  </si>
  <si>
    <t>Tabela dla odpisów aktualizujących wartość zapasów z podziałem na pozycje bilansowe</t>
  </si>
  <si>
    <t>z dalszym podziałem na przyczyny zmian z tytułu utworzenia nowych odpisów aktualizujących</t>
  </si>
  <si>
    <t>Tabela dla odpisów aktualizujących wartość należności z podziałem według pozycji bilansowych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</si>
</sst>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8.5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.5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40" xfId="0" applyNumberFormat="1" applyFont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 wrapText="1"/>
    </xf>
    <xf numFmtId="164" fontId="5" fillId="0" borderId="41" xfId="0" applyNumberFormat="1" applyFont="1" applyBorder="1" applyAlignment="1">
      <alignment horizontal="right"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164" fontId="6" fillId="0" borderId="25" xfId="0" applyNumberFormat="1" applyFont="1" applyBorder="1" applyAlignment="1">
      <alignment horizontal="right" vertical="center" wrapText="1"/>
    </xf>
    <xf numFmtId="164" fontId="6" fillId="0" borderId="41" xfId="0" applyNumberFormat="1" applyFont="1" applyBorder="1" applyAlignment="1">
      <alignment horizontal="right" vertical="center" wrapText="1"/>
    </xf>
    <xf numFmtId="164" fontId="6" fillId="0" borderId="26" xfId="0" applyNumberFormat="1" applyFont="1" applyBorder="1" applyAlignment="1">
      <alignment horizontal="right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4" xfId="0" applyNumberFormat="1" applyFont="1" applyBorder="1" applyAlignment="1">
      <alignment horizontal="right" vertical="center" wrapText="1"/>
    </xf>
    <xf numFmtId="164" fontId="6" fillId="0" borderId="44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164" fontId="6" fillId="0" borderId="47" xfId="0" applyNumberFormat="1" applyFont="1" applyBorder="1" applyAlignment="1">
      <alignment horizontal="right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center" wrapText="1"/>
    </xf>
    <xf numFmtId="164" fontId="9" fillId="0" borderId="52" xfId="0" applyNumberFormat="1" applyFont="1" applyBorder="1" applyAlignment="1">
      <alignment horizontal="right" vertical="center" wrapText="1"/>
    </xf>
    <xf numFmtId="164" fontId="10" fillId="0" borderId="52" xfId="0" applyNumberFormat="1" applyFont="1" applyBorder="1" applyAlignment="1">
      <alignment horizontal="right" vertical="center" wrapText="1"/>
    </xf>
    <xf numFmtId="0" fontId="9" fillId="0" borderId="51" xfId="0" applyFont="1" applyBorder="1" applyAlignment="1">
      <alignment horizontal="justify" vertical="top" wrapText="1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justify" wrapText="1"/>
    </xf>
    <xf numFmtId="44" fontId="9" fillId="2" borderId="49" xfId="0" applyNumberFormat="1" applyFont="1" applyFill="1" applyBorder="1" applyAlignment="1">
      <alignment horizontal="center" vertical="center" wrapText="1"/>
    </xf>
    <xf numFmtId="44" fontId="9" fillId="2" borderId="50" xfId="0" applyNumberFormat="1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left" vertical="center"/>
    </xf>
    <xf numFmtId="164" fontId="9" fillId="0" borderId="52" xfId="0" applyNumberFormat="1" applyFont="1" applyBorder="1" applyAlignment="1">
      <alignment horizontal="right" vertical="center"/>
    </xf>
    <xf numFmtId="164" fontId="3" fillId="0" borderId="52" xfId="0" applyNumberFormat="1" applyFont="1" applyBorder="1" applyAlignment="1">
      <alignment horizontal="right" vertical="center"/>
    </xf>
    <xf numFmtId="164" fontId="7" fillId="0" borderId="52" xfId="0" applyNumberFormat="1" applyFont="1" applyBorder="1" applyAlignment="1">
      <alignment horizontal="center" vertical="center" wrapText="1"/>
    </xf>
    <xf numFmtId="164" fontId="7" fillId="0" borderId="52" xfId="0" applyNumberFormat="1" applyFont="1" applyBorder="1" applyAlignment="1">
      <alignment horizontal="center" vertical="center"/>
    </xf>
    <xf numFmtId="164" fontId="11" fillId="0" borderId="52" xfId="0" applyNumberFormat="1" applyFont="1" applyBorder="1" applyAlignment="1">
      <alignment horizontal="center" vertical="center"/>
    </xf>
    <xf numFmtId="164" fontId="3" fillId="0" borderId="52" xfId="0" applyNumberFormat="1" applyFont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164" fontId="4" fillId="0" borderId="49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164" fontId="4" fillId="0" borderId="52" xfId="0" applyNumberFormat="1" applyFont="1" applyBorder="1" applyAlignment="1">
      <alignment horizontal="right" vertical="center" wrapText="1"/>
    </xf>
    <xf numFmtId="164" fontId="4" fillId="0" borderId="52" xfId="0" applyNumberFormat="1" applyFont="1" applyBorder="1" applyAlignment="1">
      <alignment horizontal="right" vertical="center"/>
    </xf>
    <xf numFmtId="164" fontId="9" fillId="0" borderId="57" xfId="0" applyNumberFormat="1" applyFont="1" applyBorder="1" applyAlignment="1">
      <alignment vertical="center" wrapText="1"/>
    </xf>
    <xf numFmtId="164" fontId="9" fillId="0" borderId="49" xfId="0" applyNumberFormat="1" applyFont="1" applyBorder="1" applyAlignment="1">
      <alignment vertical="center" wrapText="1"/>
    </xf>
    <xf numFmtId="164" fontId="10" fillId="0" borderId="49" xfId="0" applyNumberFormat="1" applyFont="1" applyBorder="1" applyAlignment="1">
      <alignment horizontal="righ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top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 wrapText="1"/>
    </xf>
    <xf numFmtId="164" fontId="12" fillId="0" borderId="52" xfId="0" applyNumberFormat="1" applyFont="1" applyBorder="1" applyAlignment="1">
      <alignment horizontal="right" vertical="center" wrapText="1"/>
    </xf>
    <xf numFmtId="0" fontId="14" fillId="0" borderId="51" xfId="0" applyFont="1" applyBorder="1" applyAlignment="1">
      <alignment horizontal="left" vertical="center" wrapText="1"/>
    </xf>
    <xf numFmtId="164" fontId="14" fillId="0" borderId="52" xfId="0" applyNumberFormat="1" applyFont="1" applyBorder="1" applyAlignment="1">
      <alignment horizontal="right" vertical="center" wrapText="1"/>
    </xf>
    <xf numFmtId="0" fontId="15" fillId="0" borderId="5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9" fillId="2" borderId="52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44" fontId="4" fillId="0" borderId="52" xfId="0" applyNumberFormat="1" applyFont="1" applyBorder="1" applyAlignment="1">
      <alignment horizontal="right" vertical="center" wrapText="1"/>
    </xf>
    <xf numFmtId="44" fontId="4" fillId="0" borderId="52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164" fontId="6" fillId="0" borderId="25" xfId="0" applyNumberFormat="1" applyFont="1" applyFill="1" applyBorder="1" applyAlignment="1">
      <alignment horizontal="right" vertical="center" wrapText="1"/>
    </xf>
    <xf numFmtId="164" fontId="6" fillId="0" borderId="41" xfId="0" applyNumberFormat="1" applyFont="1" applyFill="1" applyBorder="1" applyAlignment="1">
      <alignment horizontal="right" vertical="center" wrapText="1"/>
    </xf>
    <xf numFmtId="164" fontId="6" fillId="0" borderId="26" xfId="0" applyNumberFormat="1" applyFont="1" applyFill="1" applyBorder="1" applyAlignment="1">
      <alignment horizontal="right" vertical="center" wrapText="1"/>
    </xf>
    <xf numFmtId="164" fontId="6" fillId="0" borderId="4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opLeftCell="A3" workbookViewId="0">
      <selection activeCell="M13" sqref="M13"/>
    </sheetView>
  </sheetViews>
  <sheetFormatPr defaultRowHeight="14.25"/>
  <cols>
    <col min="1" max="1" width="5.375" customWidth="1"/>
    <col min="2" max="2" width="25.125" customWidth="1"/>
    <col min="3" max="3" width="12.5" customWidth="1"/>
    <col min="4" max="4" width="12.875" customWidth="1"/>
    <col min="5" max="5" width="13.5" customWidth="1"/>
    <col min="6" max="6" width="13.125" customWidth="1"/>
    <col min="7" max="7" width="12.5" customWidth="1"/>
    <col min="8" max="8" width="12.125" customWidth="1"/>
    <col min="9" max="9" width="12" customWidth="1"/>
    <col min="10" max="10" width="13.75" customWidth="1"/>
    <col min="12" max="12" width="10.875" bestFit="1" customWidth="1"/>
  </cols>
  <sheetData>
    <row r="1" spans="1:10" ht="15" thickBot="1"/>
    <row r="2" spans="1:10" ht="28.5" customHeight="1" thickTop="1" thickBot="1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6"/>
    </row>
    <row r="3" spans="1:10" ht="36.75" customHeight="1" thickTop="1" thickBot="1">
      <c r="A3" s="77" t="s">
        <v>1</v>
      </c>
      <c r="B3" s="79" t="s">
        <v>2</v>
      </c>
      <c r="C3" s="79" t="s">
        <v>3</v>
      </c>
      <c r="D3" s="81" t="s">
        <v>4</v>
      </c>
      <c r="E3" s="82"/>
      <c r="F3" s="79" t="s">
        <v>5</v>
      </c>
      <c r="G3" s="81" t="s">
        <v>6</v>
      </c>
      <c r="H3" s="83"/>
      <c r="I3" s="82"/>
      <c r="J3" s="84" t="s">
        <v>7</v>
      </c>
    </row>
    <row r="4" spans="1:10" ht="40.5" customHeight="1" thickBot="1">
      <c r="A4" s="78"/>
      <c r="B4" s="80"/>
      <c r="C4" s="80"/>
      <c r="D4" s="3" t="s">
        <v>8</v>
      </c>
      <c r="E4" s="3" t="s">
        <v>9</v>
      </c>
      <c r="F4" s="80"/>
      <c r="G4" s="3" t="s">
        <v>10</v>
      </c>
      <c r="H4" s="3" t="s">
        <v>11</v>
      </c>
      <c r="I4" s="3" t="s">
        <v>12</v>
      </c>
      <c r="J4" s="85"/>
    </row>
    <row r="5" spans="1:10" ht="40.15" customHeight="1" thickTop="1" thickBot="1">
      <c r="A5" s="1" t="s">
        <v>13</v>
      </c>
      <c r="B5" s="4" t="s">
        <v>14</v>
      </c>
      <c r="C5" s="9"/>
      <c r="D5" s="7">
        <v>0</v>
      </c>
      <c r="E5" s="8"/>
      <c r="F5" s="8"/>
      <c r="G5" s="8"/>
      <c r="H5" s="8"/>
      <c r="I5" s="8"/>
      <c r="J5" s="10">
        <f>C5+(D5++E5+F5)-(G5+H5+I5)</f>
        <v>0</v>
      </c>
    </row>
    <row r="6" spans="1:10" ht="21.75" customHeight="1" thickBot="1">
      <c r="A6" s="1" t="s">
        <v>15</v>
      </c>
      <c r="B6" s="4" t="s">
        <v>16</v>
      </c>
      <c r="C6" s="9"/>
      <c r="D6" s="9"/>
      <c r="E6" s="9"/>
      <c r="F6" s="9"/>
      <c r="G6" s="9"/>
      <c r="H6" s="9"/>
      <c r="I6" s="9"/>
      <c r="J6" s="10"/>
    </row>
    <row r="7" spans="1:10" ht="19.5" customHeight="1" thickBot="1">
      <c r="A7" s="1" t="s">
        <v>17</v>
      </c>
      <c r="B7" s="4" t="s">
        <v>18</v>
      </c>
      <c r="C7" s="9">
        <f>C8+C9+C10+C11+C12+C13+C14+C15</f>
        <v>12790566.75</v>
      </c>
      <c r="D7" s="9">
        <f t="shared" ref="D7:J7" si="0">D8+D9+D10+D11+D12+D13+D14+D15</f>
        <v>163300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113949</v>
      </c>
      <c r="J7" s="9">
        <f>C7+D7-I7</f>
        <v>12839917.75</v>
      </c>
    </row>
    <row r="8" spans="1:10" ht="21" customHeight="1" thickBot="1">
      <c r="A8" s="2" t="s">
        <v>19</v>
      </c>
      <c r="B8" s="5" t="s">
        <v>20</v>
      </c>
      <c r="C8" s="6">
        <v>1057866.8600000001</v>
      </c>
      <c r="D8" s="6"/>
      <c r="E8" s="6"/>
      <c r="F8" s="6"/>
      <c r="G8" s="6"/>
      <c r="H8" s="6"/>
      <c r="I8" s="6"/>
      <c r="J8" s="9">
        <f t="shared" ref="J8:J16" si="1">C8+D8-I8</f>
        <v>1057866.8600000001</v>
      </c>
    </row>
    <row r="9" spans="1:10" ht="32.25" customHeight="1" thickBot="1">
      <c r="A9" s="2" t="s">
        <v>21</v>
      </c>
      <c r="B9" s="5" t="s">
        <v>22</v>
      </c>
      <c r="C9" s="135"/>
      <c r="D9" s="136"/>
      <c r="E9" s="137"/>
      <c r="F9" s="137"/>
      <c r="G9" s="137"/>
      <c r="H9" s="137"/>
      <c r="I9" s="137"/>
      <c r="J9" s="9">
        <f t="shared" si="1"/>
        <v>0</v>
      </c>
    </row>
    <row r="10" spans="1:10" ht="28.5" customHeight="1" thickBot="1">
      <c r="A10" s="2" t="s">
        <v>23</v>
      </c>
      <c r="B10" s="5" t="s">
        <v>24</v>
      </c>
      <c r="C10" s="6">
        <v>7737927.9000000004</v>
      </c>
      <c r="D10" s="11"/>
      <c r="E10" s="12"/>
      <c r="F10" s="12"/>
      <c r="G10" s="12"/>
      <c r="H10" s="12"/>
      <c r="I10" s="12"/>
      <c r="J10" s="9">
        <f t="shared" si="1"/>
        <v>7737927.9000000004</v>
      </c>
    </row>
    <row r="11" spans="1:10" ht="21.75" customHeight="1" thickBot="1">
      <c r="A11" s="2" t="s">
        <v>25</v>
      </c>
      <c r="B11" s="5" t="s">
        <v>26</v>
      </c>
      <c r="C11" s="6">
        <v>432550.05</v>
      </c>
      <c r="D11" s="11"/>
      <c r="E11" s="12"/>
      <c r="F11" s="12"/>
      <c r="G11" s="12"/>
      <c r="H11" s="12"/>
      <c r="I11" s="12">
        <v>14049</v>
      </c>
      <c r="J11" s="9">
        <f>C11+D11-I11</f>
        <v>418501.05</v>
      </c>
    </row>
    <row r="12" spans="1:10" ht="21.75" customHeight="1" thickBot="1">
      <c r="A12" s="2" t="s">
        <v>27</v>
      </c>
      <c r="B12" s="5" t="s">
        <v>28</v>
      </c>
      <c r="C12" s="6">
        <v>3068013.42</v>
      </c>
      <c r="D12" s="11">
        <v>153300</v>
      </c>
      <c r="E12" s="12"/>
      <c r="F12" s="12"/>
      <c r="G12" s="12"/>
      <c r="H12" s="12"/>
      <c r="I12" s="12">
        <v>99900</v>
      </c>
      <c r="J12" s="9">
        <f t="shared" si="1"/>
        <v>3121413.42</v>
      </c>
    </row>
    <row r="13" spans="1:10" ht="21.75" customHeight="1" thickBot="1">
      <c r="A13" s="2" t="s">
        <v>29</v>
      </c>
      <c r="B13" s="5" t="s">
        <v>30</v>
      </c>
      <c r="C13" s="6">
        <v>494208.52</v>
      </c>
      <c r="D13" s="11">
        <v>10000</v>
      </c>
      <c r="E13" s="12"/>
      <c r="F13" s="12"/>
      <c r="G13" s="12"/>
      <c r="H13" s="12"/>
      <c r="I13" s="12"/>
      <c r="J13" s="9">
        <f t="shared" si="1"/>
        <v>504208.52</v>
      </c>
    </row>
    <row r="14" spans="1:10" ht="29.25" customHeight="1" thickBot="1">
      <c r="A14" s="1" t="s">
        <v>31</v>
      </c>
      <c r="B14" s="4" t="s">
        <v>32</v>
      </c>
      <c r="C14" s="9">
        <v>0</v>
      </c>
      <c r="D14" s="7"/>
      <c r="E14" s="8"/>
      <c r="F14" s="8"/>
      <c r="G14" s="8"/>
      <c r="H14" s="8"/>
      <c r="I14" s="8"/>
      <c r="J14" s="9">
        <f t="shared" si="1"/>
        <v>0</v>
      </c>
    </row>
    <row r="15" spans="1:10" ht="30" customHeight="1" thickBot="1">
      <c r="A15" s="1" t="s">
        <v>33</v>
      </c>
      <c r="B15" s="4" t="s">
        <v>34</v>
      </c>
      <c r="C15" s="9"/>
      <c r="D15" s="7"/>
      <c r="E15" s="8"/>
      <c r="F15" s="8"/>
      <c r="G15" s="8"/>
      <c r="H15" s="8"/>
      <c r="I15" s="8"/>
      <c r="J15" s="9">
        <f t="shared" si="1"/>
        <v>0</v>
      </c>
    </row>
    <row r="16" spans="1:10" ht="27.75" customHeight="1" thickBot="1">
      <c r="A16" s="72" t="s">
        <v>52</v>
      </c>
      <c r="B16" s="73"/>
      <c r="C16" s="9"/>
      <c r="D16" s="9"/>
      <c r="E16" s="9"/>
      <c r="F16" s="9"/>
      <c r="G16" s="9"/>
      <c r="H16" s="9"/>
      <c r="I16" s="9"/>
      <c r="J16" s="9">
        <f t="shared" si="1"/>
        <v>0</v>
      </c>
    </row>
  </sheetData>
  <mergeCells count="9">
    <mergeCell ref="A16:B16"/>
    <mergeCell ref="A2:J2"/>
    <mergeCell ref="A3:A4"/>
    <mergeCell ref="B3:B4"/>
    <mergeCell ref="C3:C4"/>
    <mergeCell ref="D3:E3"/>
    <mergeCell ref="F3:F4"/>
    <mergeCell ref="G3:I3"/>
    <mergeCell ref="J3:J4"/>
  </mergeCells>
  <printOptions horizontalCentered="1"/>
  <pageMargins left="0.19685039370078741" right="0.15748031496062992" top="0.27559055118110237" bottom="0.23622047244094491" header="0.15748031496062992" footer="0.1574803149606299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workbookViewId="0">
      <selection activeCell="B23" sqref="B23"/>
    </sheetView>
  </sheetViews>
  <sheetFormatPr defaultRowHeight="14.25"/>
  <cols>
    <col min="1" max="1" width="6" customWidth="1"/>
    <col min="2" max="2" width="63.625" customWidth="1"/>
    <col min="3" max="3" width="21.125" customWidth="1"/>
  </cols>
  <sheetData>
    <row r="1" spans="1:3" ht="21.75" customHeight="1"/>
    <row r="2" spans="1:3" ht="21.75" customHeight="1">
      <c r="A2" s="117" t="s">
        <v>142</v>
      </c>
      <c r="B2" s="117"/>
      <c r="C2" s="117"/>
    </row>
    <row r="4" spans="1:3" ht="15" thickBot="1"/>
    <row r="5" spans="1:3" ht="48.75" customHeight="1" thickBot="1">
      <c r="A5" s="27" t="s">
        <v>1</v>
      </c>
      <c r="B5" s="28" t="s">
        <v>141</v>
      </c>
      <c r="C5" s="28" t="s">
        <v>132</v>
      </c>
    </row>
    <row r="6" spans="1:3" ht="21" customHeight="1" thickBot="1">
      <c r="A6" s="35" t="s">
        <v>17</v>
      </c>
      <c r="B6" s="31"/>
      <c r="C6" s="32"/>
    </row>
    <row r="7" spans="1:3" ht="21" customHeight="1" thickBot="1">
      <c r="A7" s="35" t="s">
        <v>31</v>
      </c>
      <c r="B7" s="31"/>
      <c r="C7" s="32"/>
    </row>
    <row r="8" spans="1:3" ht="21" customHeight="1" thickBot="1">
      <c r="A8" s="35" t="s">
        <v>33</v>
      </c>
      <c r="B8" s="31"/>
      <c r="C8" s="32"/>
    </row>
    <row r="9" spans="1:3" ht="21.75" customHeight="1" thickBot="1">
      <c r="A9" s="34"/>
      <c r="B9" s="31" t="s">
        <v>138</v>
      </c>
      <c r="C9" s="32"/>
    </row>
    <row r="10" spans="1:3" ht="22.5" customHeight="1" thickBot="1">
      <c r="A10" s="114" t="s">
        <v>76</v>
      </c>
      <c r="B10" s="115"/>
      <c r="C10" s="33">
        <f>SUM(C6:C9)</f>
        <v>0</v>
      </c>
    </row>
  </sheetData>
  <mergeCells count="2">
    <mergeCell ref="A10:B10"/>
    <mergeCell ref="A2:C2"/>
  </mergeCells>
  <printOptions horizontalCentered="1"/>
  <pageMargins left="0.23622047244094491" right="0.15748031496062992" top="0.45" bottom="0.4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10"/>
  <sheetViews>
    <sheetView workbookViewId="0">
      <selection activeCell="B10" sqref="B10"/>
    </sheetView>
  </sheetViews>
  <sheetFormatPr defaultRowHeight="14.25"/>
  <cols>
    <col min="1" max="1" width="34" customWidth="1"/>
    <col min="2" max="2" width="28.125" customWidth="1"/>
  </cols>
  <sheetData>
    <row r="2" spans="1:3" ht="23.25" customHeight="1">
      <c r="A2" s="117" t="s">
        <v>150</v>
      </c>
      <c r="B2" s="117"/>
    </row>
    <row r="3" spans="1:3" ht="24" customHeight="1" thickBot="1">
      <c r="A3" s="128">
        <v>2022</v>
      </c>
      <c r="B3" s="128"/>
    </row>
    <row r="4" spans="1:3" ht="32.25" customHeight="1">
      <c r="A4" s="126" t="s">
        <v>143</v>
      </c>
      <c r="B4" s="49" t="s">
        <v>144</v>
      </c>
      <c r="C4" s="48"/>
    </row>
    <row r="5" spans="1:3" ht="18.75" customHeight="1" thickBot="1">
      <c r="A5" s="127"/>
      <c r="B5" s="50" t="s">
        <v>145</v>
      </c>
      <c r="C5" s="48"/>
    </row>
    <row r="6" spans="1:3" ht="23.25" customHeight="1" thickBot="1">
      <c r="A6" s="36" t="s">
        <v>146</v>
      </c>
      <c r="B6" s="70">
        <v>187813.78</v>
      </c>
      <c r="C6" s="48"/>
    </row>
    <row r="7" spans="1:3" ht="23.25" customHeight="1" thickBot="1">
      <c r="A7" s="36" t="s">
        <v>147</v>
      </c>
      <c r="B7" s="70">
        <v>12295.92</v>
      </c>
      <c r="C7" s="48"/>
    </row>
    <row r="8" spans="1:3" ht="23.25" customHeight="1" thickBot="1">
      <c r="A8" s="36" t="s">
        <v>148</v>
      </c>
      <c r="B8" s="70">
        <v>66462</v>
      </c>
      <c r="C8" s="48"/>
    </row>
    <row r="9" spans="1:3" ht="23.25" customHeight="1" thickBot="1">
      <c r="A9" s="36" t="s">
        <v>149</v>
      </c>
      <c r="B9" s="70">
        <v>487277.63</v>
      </c>
      <c r="C9" s="48"/>
    </row>
    <row r="10" spans="1:3" ht="23.25" customHeight="1" thickBot="1">
      <c r="A10" s="51" t="s">
        <v>76</v>
      </c>
      <c r="B10" s="71">
        <f>SUM(B6:B9)</f>
        <v>753849.33000000007</v>
      </c>
      <c r="C10" s="48"/>
    </row>
  </sheetData>
  <mergeCells count="3">
    <mergeCell ref="A4:A5"/>
    <mergeCell ref="A2:B2"/>
    <mergeCell ref="A3:B3"/>
  </mergeCells>
  <printOptions horizontalCentered="1"/>
  <pageMargins left="0.47244094488188981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12"/>
  <sheetViews>
    <sheetView workbookViewId="0">
      <selection activeCell="E24" sqref="E24"/>
    </sheetView>
  </sheetViews>
  <sheetFormatPr defaultRowHeight="14.25"/>
  <cols>
    <col min="1" max="1" width="5.25" customWidth="1"/>
    <col min="2" max="2" width="32.75" customWidth="1"/>
    <col min="3" max="3" width="18.75" customWidth="1"/>
    <col min="4" max="4" width="17.625" customWidth="1"/>
    <col min="5" max="5" width="17.25" customWidth="1"/>
  </cols>
  <sheetData>
    <row r="2" spans="1:5" ht="23.25" customHeight="1">
      <c r="A2" s="117" t="s">
        <v>159</v>
      </c>
      <c r="B2" s="117"/>
      <c r="C2" s="117"/>
      <c r="D2" s="117"/>
      <c r="E2" s="117"/>
    </row>
    <row r="3" spans="1:5" ht="21.75" customHeight="1">
      <c r="A3" s="117" t="s">
        <v>160</v>
      </c>
      <c r="B3" s="117"/>
      <c r="C3" s="117"/>
      <c r="D3" s="117"/>
      <c r="E3" s="117"/>
    </row>
    <row r="4" spans="1:5" ht="21.75" customHeight="1">
      <c r="A4" s="117" t="s">
        <v>161</v>
      </c>
      <c r="B4" s="117"/>
      <c r="C4" s="117"/>
      <c r="D4" s="117"/>
      <c r="E4" s="117"/>
    </row>
    <row r="5" spans="1:5" ht="27.75" customHeight="1" thickBot="1"/>
    <row r="6" spans="1:5" ht="42.75" customHeight="1" thickBot="1">
      <c r="A6" s="121" t="s">
        <v>1</v>
      </c>
      <c r="B6" s="121" t="s">
        <v>57</v>
      </c>
      <c r="C6" s="121" t="s">
        <v>151</v>
      </c>
      <c r="D6" s="123" t="s">
        <v>152</v>
      </c>
      <c r="E6" s="125"/>
    </row>
    <row r="7" spans="1:5" ht="35.25" customHeight="1" thickBot="1">
      <c r="A7" s="122"/>
      <c r="B7" s="122"/>
      <c r="C7" s="122"/>
      <c r="D7" s="46" t="s">
        <v>153</v>
      </c>
      <c r="E7" s="46" t="s">
        <v>154</v>
      </c>
    </row>
    <row r="8" spans="1:5" ht="32.25" thickBot="1">
      <c r="A8" s="35" t="s">
        <v>17</v>
      </c>
      <c r="B8" s="31" t="s">
        <v>155</v>
      </c>
      <c r="C8" s="32"/>
      <c r="D8" s="32"/>
      <c r="E8" s="32"/>
    </row>
    <row r="9" spans="1:5" ht="48" thickBot="1">
      <c r="A9" s="35" t="s">
        <v>31</v>
      </c>
      <c r="B9" s="31" t="s">
        <v>156</v>
      </c>
      <c r="C9" s="32"/>
      <c r="D9" s="32"/>
      <c r="E9" s="32"/>
    </row>
    <row r="10" spans="1:5" ht="32.25" thickBot="1">
      <c r="A10" s="35" t="s">
        <v>33</v>
      </c>
      <c r="B10" s="31" t="s">
        <v>157</v>
      </c>
      <c r="C10" s="32"/>
      <c r="D10" s="32"/>
      <c r="E10" s="32"/>
    </row>
    <row r="11" spans="1:5" ht="32.25" thickBot="1">
      <c r="A11" s="35">
        <v>4</v>
      </c>
      <c r="B11" s="31" t="s">
        <v>158</v>
      </c>
      <c r="C11" s="32"/>
      <c r="D11" s="32"/>
      <c r="E11" s="32"/>
    </row>
    <row r="12" spans="1:5" ht="24" customHeight="1" thickBot="1">
      <c r="A12" s="114" t="s">
        <v>76</v>
      </c>
      <c r="B12" s="115"/>
      <c r="C12" s="33">
        <f>SUM(C8:C11)</f>
        <v>0</v>
      </c>
      <c r="D12" s="33">
        <f>SUM(D8:D11)</f>
        <v>0</v>
      </c>
      <c r="E12" s="33">
        <f>SUM(E8:E11)</f>
        <v>0</v>
      </c>
    </row>
  </sheetData>
  <mergeCells count="8">
    <mergeCell ref="A12:B12"/>
    <mergeCell ref="A2:E2"/>
    <mergeCell ref="A3:E3"/>
    <mergeCell ref="A4:E4"/>
    <mergeCell ref="A6:A7"/>
    <mergeCell ref="B6:B7"/>
    <mergeCell ref="C6:C7"/>
    <mergeCell ref="D6:E6"/>
  </mergeCells>
  <pageMargins left="0.17" right="0.16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11"/>
  <sheetViews>
    <sheetView workbookViewId="0">
      <selection activeCell="E5" sqref="E5"/>
    </sheetView>
  </sheetViews>
  <sheetFormatPr defaultRowHeight="14.25"/>
  <cols>
    <col min="1" max="1" width="5.875" customWidth="1"/>
    <col min="2" max="2" width="50.125" customWidth="1"/>
    <col min="3" max="3" width="20.75" customWidth="1"/>
  </cols>
  <sheetData>
    <row r="2" spans="1:3" ht="24.75" customHeight="1">
      <c r="A2" s="117" t="s">
        <v>204</v>
      </c>
      <c r="B2" s="117"/>
      <c r="C2" s="117"/>
    </row>
    <row r="3" spans="1:3" ht="18.75" customHeight="1">
      <c r="A3" s="117" t="s">
        <v>205</v>
      </c>
      <c r="B3" s="117"/>
      <c r="C3" s="117"/>
    </row>
    <row r="4" spans="1:3" ht="22.5" customHeight="1">
      <c r="A4" s="117" t="s">
        <v>168</v>
      </c>
      <c r="B4" s="117"/>
      <c r="C4" s="117"/>
    </row>
    <row r="5" spans="1:3" ht="25.5" customHeight="1" thickBot="1"/>
    <row r="6" spans="1:3" ht="45.75" customHeight="1" thickBot="1">
      <c r="A6" s="27" t="s">
        <v>1</v>
      </c>
      <c r="B6" s="28" t="s">
        <v>162</v>
      </c>
      <c r="C6" s="28" t="s">
        <v>163</v>
      </c>
    </row>
    <row r="7" spans="1:3" ht="24" customHeight="1" thickBot="1">
      <c r="A7" s="35" t="s">
        <v>17</v>
      </c>
      <c r="B7" s="30" t="s">
        <v>164</v>
      </c>
      <c r="C7" s="32"/>
    </row>
    <row r="8" spans="1:3" ht="24" customHeight="1" thickBot="1">
      <c r="A8" s="35" t="s">
        <v>31</v>
      </c>
      <c r="B8" s="30" t="s">
        <v>165</v>
      </c>
      <c r="C8" s="32"/>
    </row>
    <row r="9" spans="1:3" ht="24" customHeight="1" thickBot="1">
      <c r="A9" s="129" t="s">
        <v>33</v>
      </c>
      <c r="B9" s="58" t="s">
        <v>166</v>
      </c>
      <c r="C9" s="55">
        <f>C10</f>
        <v>0</v>
      </c>
    </row>
    <row r="10" spans="1:3" ht="24" customHeight="1" thickBot="1">
      <c r="A10" s="130"/>
      <c r="B10" s="57" t="s">
        <v>167</v>
      </c>
      <c r="C10" s="54"/>
    </row>
    <row r="11" spans="1:3" ht="25.5" customHeight="1" thickBot="1">
      <c r="A11" s="114" t="s">
        <v>76</v>
      </c>
      <c r="B11" s="115"/>
      <c r="C11" s="56">
        <f>C7+C8+C9</f>
        <v>0</v>
      </c>
    </row>
  </sheetData>
  <mergeCells count="5">
    <mergeCell ref="A9:A10"/>
    <mergeCell ref="A11:B11"/>
    <mergeCell ref="A2:C2"/>
    <mergeCell ref="A3:C3"/>
    <mergeCell ref="A4:C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11"/>
  <sheetViews>
    <sheetView workbookViewId="0">
      <selection activeCell="H28" sqref="H28"/>
    </sheetView>
  </sheetViews>
  <sheetFormatPr defaultRowHeight="14.25"/>
  <cols>
    <col min="1" max="1" width="22.875" customWidth="1"/>
    <col min="2" max="2" width="19.125" customWidth="1"/>
    <col min="3" max="3" width="20.125" customWidth="1"/>
    <col min="4" max="4" width="17.5" customWidth="1"/>
  </cols>
  <sheetData>
    <row r="2" spans="1:4" ht="21.75" customHeight="1">
      <c r="A2" s="117" t="s">
        <v>176</v>
      </c>
      <c r="B2" s="117"/>
      <c r="C2" s="117"/>
      <c r="D2" s="117"/>
    </row>
    <row r="3" spans="1:4" ht="21.75" customHeight="1">
      <c r="A3" s="117" t="s">
        <v>177</v>
      </c>
      <c r="B3" s="117"/>
      <c r="C3" s="117"/>
      <c r="D3" s="117"/>
    </row>
    <row r="5" spans="1:4" ht="15" thickBot="1"/>
    <row r="6" spans="1:4" ht="33.75" customHeight="1" thickBot="1">
      <c r="A6" s="59" t="s">
        <v>143</v>
      </c>
      <c r="B6" s="60" t="s">
        <v>37</v>
      </c>
      <c r="C6" s="60" t="s">
        <v>40</v>
      </c>
      <c r="D6" s="60" t="s">
        <v>169</v>
      </c>
    </row>
    <row r="7" spans="1:4" ht="24.95" customHeight="1" thickBot="1">
      <c r="A7" s="63" t="s">
        <v>170</v>
      </c>
      <c r="B7" s="64">
        <f>SUM(B8:B11)</f>
        <v>0</v>
      </c>
      <c r="C7" s="64">
        <f>SUM(C8:C11)</f>
        <v>0</v>
      </c>
      <c r="D7" s="65"/>
    </row>
    <row r="8" spans="1:4" ht="24.95" customHeight="1" thickBot="1">
      <c r="A8" s="61" t="s">
        <v>171</v>
      </c>
      <c r="B8" s="62"/>
      <c r="C8" s="62"/>
      <c r="D8" s="66"/>
    </row>
    <row r="9" spans="1:4" ht="24.95" customHeight="1" thickBot="1">
      <c r="A9" s="61" t="s">
        <v>172</v>
      </c>
      <c r="B9" s="62"/>
      <c r="C9" s="62"/>
      <c r="D9" s="66"/>
    </row>
    <row r="10" spans="1:4" ht="24.95" customHeight="1" thickBot="1">
      <c r="A10" s="61" t="s">
        <v>173</v>
      </c>
      <c r="B10" s="62"/>
      <c r="C10" s="62"/>
      <c r="D10" s="66" t="s">
        <v>174</v>
      </c>
    </row>
    <row r="11" spans="1:4" ht="24.95" customHeight="1" thickBot="1">
      <c r="A11" s="61" t="s">
        <v>28</v>
      </c>
      <c r="B11" s="62"/>
      <c r="C11" s="62"/>
      <c r="D11" s="66" t="s">
        <v>175</v>
      </c>
    </row>
  </sheetData>
  <mergeCells count="2">
    <mergeCell ref="A2:D2"/>
    <mergeCell ref="A3:D3"/>
  </mergeCells>
  <printOptions horizontalCentered="1"/>
  <pageMargins left="0.35433070866141736" right="0.43307086614173229" top="0.48" bottom="0.4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12"/>
  <sheetViews>
    <sheetView workbookViewId="0">
      <selection activeCell="E6" sqref="E6"/>
    </sheetView>
  </sheetViews>
  <sheetFormatPr defaultRowHeight="14.25"/>
  <cols>
    <col min="1" max="1" width="34.25" customWidth="1"/>
    <col min="2" max="3" width="19.375" customWidth="1"/>
  </cols>
  <sheetData>
    <row r="2" spans="1:3" ht="24" customHeight="1">
      <c r="A2" s="117" t="s">
        <v>203</v>
      </c>
      <c r="B2" s="117"/>
      <c r="C2" s="117"/>
    </row>
    <row r="3" spans="1:3" ht="22.5" customHeight="1">
      <c r="A3" s="117" t="s">
        <v>186</v>
      </c>
      <c r="B3" s="117"/>
      <c r="C3" s="117"/>
    </row>
    <row r="5" spans="1:3" ht="15" thickBot="1"/>
    <row r="6" spans="1:3" ht="24.75" customHeight="1" thickBot="1">
      <c r="A6" s="131" t="s">
        <v>178</v>
      </c>
      <c r="B6" s="133" t="s">
        <v>179</v>
      </c>
      <c r="C6" s="134"/>
    </row>
    <row r="7" spans="1:3" ht="24.75" customHeight="1" thickBot="1">
      <c r="A7" s="132"/>
      <c r="B7" s="67" t="s">
        <v>180</v>
      </c>
      <c r="C7" s="67" t="s">
        <v>181</v>
      </c>
    </row>
    <row r="8" spans="1:3" ht="24.95" customHeight="1" thickBot="1">
      <c r="A8" s="68" t="s">
        <v>182</v>
      </c>
      <c r="B8" s="40"/>
      <c r="C8" s="40"/>
    </row>
    <row r="9" spans="1:3" ht="24.95" customHeight="1" thickBot="1">
      <c r="A9" s="68" t="s">
        <v>183</v>
      </c>
      <c r="B9" s="53"/>
      <c r="C9" s="53"/>
    </row>
    <row r="10" spans="1:3" ht="24.95" customHeight="1" thickBot="1">
      <c r="A10" s="68" t="s">
        <v>184</v>
      </c>
      <c r="B10" s="53"/>
      <c r="C10" s="53"/>
    </row>
    <row r="11" spans="1:3" ht="24.95" customHeight="1" thickBot="1">
      <c r="A11" s="68" t="s">
        <v>185</v>
      </c>
      <c r="B11" s="53"/>
      <c r="C11" s="53"/>
    </row>
    <row r="12" spans="1:3" ht="24.95" customHeight="1" thickBot="1">
      <c r="A12" s="69" t="s">
        <v>100</v>
      </c>
      <c r="B12" s="41">
        <f>SUM(B8:B11)</f>
        <v>0</v>
      </c>
      <c r="C12" s="41">
        <f>SUM(C8:C11)</f>
        <v>0</v>
      </c>
    </row>
  </sheetData>
  <mergeCells count="4">
    <mergeCell ref="A6:A7"/>
    <mergeCell ref="B6:C6"/>
    <mergeCell ref="A2:C2"/>
    <mergeCell ref="A3:C3"/>
  </mergeCells>
  <printOptions horizontalCentered="1"/>
  <pageMargins left="0.51" right="0.6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6"/>
  <sheetViews>
    <sheetView workbookViewId="0">
      <selection activeCell="G8" sqref="G8"/>
    </sheetView>
  </sheetViews>
  <sheetFormatPr defaultRowHeight="14.25"/>
  <cols>
    <col min="1" max="1" width="6.875" customWidth="1"/>
    <col min="2" max="2" width="41" customWidth="1"/>
    <col min="3" max="4" width="20.75" customWidth="1"/>
  </cols>
  <sheetData>
    <row r="1" spans="1:4" ht="20.25" customHeight="1"/>
    <row r="2" spans="1:4" ht="21.95" customHeight="1">
      <c r="A2" s="117" t="s">
        <v>198</v>
      </c>
      <c r="B2" s="117"/>
      <c r="C2" s="117"/>
      <c r="D2" s="117"/>
    </row>
    <row r="3" spans="1:4" ht="21.95" customHeight="1">
      <c r="A3" s="117" t="s">
        <v>199</v>
      </c>
      <c r="B3" s="117"/>
      <c r="C3" s="117"/>
      <c r="D3" s="117"/>
    </row>
    <row r="4" spans="1:4" ht="21.95" customHeight="1">
      <c r="A4" s="117" t="s">
        <v>200</v>
      </c>
      <c r="B4" s="117"/>
      <c r="C4" s="117"/>
      <c r="D4" s="117"/>
    </row>
    <row r="5" spans="1:4" ht="21.95" customHeight="1">
      <c r="A5" s="117" t="s">
        <v>201</v>
      </c>
      <c r="B5" s="117"/>
      <c r="C5" s="117"/>
      <c r="D5" s="117"/>
    </row>
    <row r="6" spans="1:4" ht="21.95" customHeight="1">
      <c r="A6" s="117" t="s">
        <v>202</v>
      </c>
      <c r="B6" s="117"/>
      <c r="C6" s="117"/>
      <c r="D6" s="117"/>
    </row>
    <row r="7" spans="1:4" ht="27.75" customHeight="1" thickBot="1"/>
    <row r="8" spans="1:4" ht="32.25" thickBot="1">
      <c r="A8" s="27" t="s">
        <v>1</v>
      </c>
      <c r="B8" s="28" t="s">
        <v>187</v>
      </c>
      <c r="C8" s="28" t="s">
        <v>188</v>
      </c>
      <c r="D8" s="28" t="s">
        <v>189</v>
      </c>
    </row>
    <row r="9" spans="1:4" ht="24.95" customHeight="1" thickBot="1">
      <c r="A9" s="35" t="s">
        <v>17</v>
      </c>
      <c r="B9" s="31" t="s">
        <v>190</v>
      </c>
      <c r="C9" s="52"/>
      <c r="D9" s="52"/>
    </row>
    <row r="10" spans="1:4" ht="24.95" customHeight="1" thickBot="1">
      <c r="A10" s="35" t="s">
        <v>31</v>
      </c>
      <c r="B10" s="31" t="s">
        <v>191</v>
      </c>
      <c r="C10" s="52"/>
      <c r="D10" s="52"/>
    </row>
    <row r="11" spans="1:4" ht="24.95" customHeight="1" thickBot="1">
      <c r="A11" s="35" t="s">
        <v>192</v>
      </c>
      <c r="B11" s="31" t="s">
        <v>193</v>
      </c>
      <c r="C11" s="52"/>
      <c r="D11" s="52"/>
    </row>
    <row r="12" spans="1:4" ht="24.95" customHeight="1" thickBot="1">
      <c r="A12" s="35" t="s">
        <v>33</v>
      </c>
      <c r="B12" s="31" t="s">
        <v>194</v>
      </c>
      <c r="C12" s="52"/>
      <c r="D12" s="52"/>
    </row>
    <row r="13" spans="1:4" ht="24.95" customHeight="1" thickBot="1">
      <c r="A13" s="35" t="s">
        <v>108</v>
      </c>
      <c r="B13" s="31" t="s">
        <v>195</v>
      </c>
      <c r="C13" s="52"/>
      <c r="D13" s="52"/>
    </row>
    <row r="14" spans="1:4" ht="24.95" customHeight="1" thickBot="1">
      <c r="A14" s="35" t="s">
        <v>137</v>
      </c>
      <c r="B14" s="31" t="s">
        <v>196</v>
      </c>
      <c r="C14" s="52">
        <f>C15</f>
        <v>0</v>
      </c>
      <c r="D14" s="52">
        <f>D15</f>
        <v>0</v>
      </c>
    </row>
    <row r="15" spans="1:4" ht="24.95" customHeight="1" thickBot="1">
      <c r="A15" s="35" t="s">
        <v>197</v>
      </c>
      <c r="B15" s="31" t="s">
        <v>138</v>
      </c>
      <c r="C15" s="52"/>
      <c r="D15" s="52"/>
    </row>
    <row r="16" spans="1:4" ht="24.95" customHeight="1" thickBot="1">
      <c r="A16" s="114" t="s">
        <v>100</v>
      </c>
      <c r="B16" s="115"/>
      <c r="C16" s="52">
        <f>SUM(C9:C14)</f>
        <v>0</v>
      </c>
      <c r="D16" s="52">
        <f>SUM(D9:D14)</f>
        <v>0</v>
      </c>
    </row>
  </sheetData>
  <mergeCells count="6">
    <mergeCell ref="A16:B16"/>
    <mergeCell ref="A2:D2"/>
    <mergeCell ref="A3:D3"/>
    <mergeCell ref="A6:D6"/>
    <mergeCell ref="A4:D4"/>
    <mergeCell ref="A5:D5"/>
  </mergeCells>
  <printOptions horizontalCentered="1"/>
  <pageMargins left="0.15748031496062992" right="0.15748031496062992" top="0.42" bottom="0.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workbookViewId="0">
      <selection activeCell="N10" sqref="N10"/>
    </sheetView>
  </sheetViews>
  <sheetFormatPr defaultRowHeight="14.25"/>
  <cols>
    <col min="1" max="1" width="4.5" customWidth="1"/>
    <col min="3" max="3" width="11.375" customWidth="1"/>
    <col min="4" max="4" width="12.125" customWidth="1"/>
    <col min="5" max="5" width="11.375" customWidth="1"/>
    <col min="6" max="6" width="8.875" customWidth="1"/>
    <col min="7" max="7" width="11.375" customWidth="1"/>
    <col min="8" max="8" width="10.75" customWidth="1"/>
    <col min="9" max="10" width="13" customWidth="1"/>
    <col min="11" max="12" width="13.375" customWidth="1"/>
    <col min="14" max="14" width="13.5" customWidth="1"/>
  </cols>
  <sheetData>
    <row r="1" spans="1:12" ht="15" thickBot="1"/>
    <row r="2" spans="1:12" ht="24.75" customHeight="1" thickTop="1" thickBot="1">
      <c r="A2" s="77" t="s">
        <v>1</v>
      </c>
      <c r="B2" s="106" t="s">
        <v>2</v>
      </c>
      <c r="C2" s="107"/>
      <c r="D2" s="104" t="s">
        <v>35</v>
      </c>
      <c r="E2" s="104"/>
      <c r="F2" s="104"/>
      <c r="G2" s="104"/>
      <c r="H2" s="104"/>
      <c r="I2" s="105"/>
      <c r="J2" s="79" t="s">
        <v>41</v>
      </c>
      <c r="K2" s="86" t="s">
        <v>36</v>
      </c>
      <c r="L2" s="87"/>
    </row>
    <row r="3" spans="1:12" ht="15" customHeight="1" thickTop="1">
      <c r="A3" s="111"/>
      <c r="B3" s="108"/>
      <c r="C3" s="109"/>
      <c r="D3" s="96" t="s">
        <v>37</v>
      </c>
      <c r="E3" s="100" t="s">
        <v>53</v>
      </c>
      <c r="F3" s="98" t="s">
        <v>9</v>
      </c>
      <c r="G3" s="100" t="s">
        <v>38</v>
      </c>
      <c r="H3" s="100" t="s">
        <v>39</v>
      </c>
      <c r="I3" s="100" t="s">
        <v>40</v>
      </c>
      <c r="J3" s="103"/>
      <c r="K3" s="101" t="s">
        <v>42</v>
      </c>
      <c r="L3" s="90" t="s">
        <v>43</v>
      </c>
    </row>
    <row r="4" spans="1:12" ht="23.25" customHeight="1" thickBot="1">
      <c r="A4" s="78"/>
      <c r="B4" s="110"/>
      <c r="C4" s="97"/>
      <c r="D4" s="97"/>
      <c r="E4" s="80"/>
      <c r="F4" s="99"/>
      <c r="G4" s="80"/>
      <c r="H4" s="80"/>
      <c r="I4" s="80"/>
      <c r="J4" s="80"/>
      <c r="K4" s="80"/>
      <c r="L4" s="91"/>
    </row>
    <row r="5" spans="1:12" ht="29.25" customHeight="1" thickTop="1" thickBot="1">
      <c r="A5" s="1" t="s">
        <v>13</v>
      </c>
      <c r="B5" s="92" t="s">
        <v>44</v>
      </c>
      <c r="C5" s="93"/>
      <c r="D5" s="8"/>
      <c r="E5" s="8"/>
      <c r="F5" s="8"/>
      <c r="G5" s="13"/>
      <c r="H5" s="7"/>
      <c r="I5" s="14"/>
      <c r="J5" s="15"/>
      <c r="K5" s="16"/>
      <c r="L5" s="22"/>
    </row>
    <row r="6" spans="1:12" ht="23.25" customHeight="1" thickBot="1">
      <c r="A6" s="1" t="s">
        <v>15</v>
      </c>
      <c r="B6" s="94" t="s">
        <v>16</v>
      </c>
      <c r="C6" s="95"/>
      <c r="D6" s="8"/>
      <c r="E6" s="8"/>
      <c r="F6" s="8"/>
      <c r="G6" s="8"/>
      <c r="H6" s="8"/>
      <c r="I6" s="8"/>
      <c r="J6" s="17"/>
      <c r="K6" s="18"/>
      <c r="L6" s="23"/>
    </row>
    <row r="7" spans="1:12" ht="21" customHeight="1" thickBot="1">
      <c r="A7" s="2" t="s">
        <v>17</v>
      </c>
      <c r="B7" s="88" t="s">
        <v>18</v>
      </c>
      <c r="C7" s="89"/>
      <c r="D7" s="12">
        <f>D8+D9+D10+D11+D12+D13</f>
        <v>6073587.6200000001</v>
      </c>
      <c r="E7" s="12">
        <f t="shared" ref="E7:H7" si="0">E8+E9+E10+E11+E12+E13</f>
        <v>304916.60000000003</v>
      </c>
      <c r="F7" s="12">
        <f t="shared" si="0"/>
        <v>0</v>
      </c>
      <c r="G7" s="12">
        <f t="shared" si="0"/>
        <v>0</v>
      </c>
      <c r="H7" s="12">
        <f t="shared" si="0"/>
        <v>113949</v>
      </c>
      <c r="I7" s="12">
        <f>D7+E7-H7</f>
        <v>6264555.2199999997</v>
      </c>
      <c r="J7" s="12">
        <f t="shared" ref="J7:L7" si="1">E7+F7-I7</f>
        <v>-5959638.6200000001</v>
      </c>
      <c r="K7" s="12">
        <f>amortyzacja!K8+amortyzacja!K9+amortyzacja!K10+amortyzacja!K11+amortyzacja!K12+amortyzacja!K13</f>
        <v>6716979.1300000008</v>
      </c>
      <c r="L7" s="12">
        <f>L8+L10+L11+L12+L13</f>
        <v>6575362.5299999993</v>
      </c>
    </row>
    <row r="8" spans="1:12" ht="20.25" customHeight="1" thickBot="1">
      <c r="A8" s="2" t="s">
        <v>45</v>
      </c>
      <c r="B8" s="88" t="s">
        <v>46</v>
      </c>
      <c r="C8" s="89"/>
      <c r="D8" s="14">
        <v>0</v>
      </c>
      <c r="E8" s="14"/>
      <c r="F8" s="14"/>
      <c r="G8" s="14"/>
      <c r="H8" s="14"/>
      <c r="I8" s="12">
        <f t="shared" ref="I8:I13" si="2">D8+E8-H8</f>
        <v>0</v>
      </c>
      <c r="J8" s="14"/>
      <c r="K8" s="12">
        <f>'majatek trwały'!C8-amortyzacja!D8</f>
        <v>1057866.8600000001</v>
      </c>
      <c r="L8" s="138">
        <f>'majatek trwały'!J8-amortyzacja!I8</f>
        <v>1057866.8600000001</v>
      </c>
    </row>
    <row r="9" spans="1:12" ht="49.9" customHeight="1" thickBot="1">
      <c r="A9" s="2" t="s">
        <v>21</v>
      </c>
      <c r="B9" s="88" t="s">
        <v>47</v>
      </c>
      <c r="C9" s="89"/>
      <c r="D9" s="137"/>
      <c r="E9" s="137"/>
      <c r="F9" s="137"/>
      <c r="G9" s="139"/>
      <c r="H9" s="136"/>
      <c r="I9" s="137">
        <f t="shared" si="2"/>
        <v>0</v>
      </c>
      <c r="J9" s="140"/>
      <c r="K9" s="141"/>
      <c r="L9" s="142"/>
    </row>
    <row r="10" spans="1:12" ht="45" customHeight="1" thickBot="1">
      <c r="A10" s="2" t="s">
        <v>23</v>
      </c>
      <c r="B10" s="88" t="s">
        <v>48</v>
      </c>
      <c r="C10" s="89"/>
      <c r="D10" s="12">
        <v>2475263.7599999998</v>
      </c>
      <c r="E10" s="12">
        <v>195415.56</v>
      </c>
      <c r="F10" s="12"/>
      <c r="G10" s="19"/>
      <c r="H10" s="11"/>
      <c r="I10" s="12">
        <f t="shared" si="2"/>
        <v>2670679.3199999998</v>
      </c>
      <c r="J10" s="20"/>
      <c r="K10" s="21">
        <f>'majatek trwały'!C10-amortyzacja!D10</f>
        <v>5262664.1400000006</v>
      </c>
      <c r="L10" s="24">
        <f>'majatek trwały'!J10-I10</f>
        <v>5067248.58</v>
      </c>
    </row>
    <row r="11" spans="1:12" ht="38.450000000000003" customHeight="1" thickBot="1">
      <c r="A11" s="2" t="s">
        <v>25</v>
      </c>
      <c r="B11" s="88" t="s">
        <v>49</v>
      </c>
      <c r="C11" s="89"/>
      <c r="D11" s="12">
        <v>361194.93</v>
      </c>
      <c r="E11" s="12">
        <v>12387.48</v>
      </c>
      <c r="F11" s="12"/>
      <c r="G11" s="19"/>
      <c r="H11" s="11">
        <v>14049</v>
      </c>
      <c r="I11" s="12">
        <f>D11+E11+G11-H11</f>
        <v>359533.41</v>
      </c>
      <c r="J11" s="20"/>
      <c r="K11" s="21">
        <f>'majatek trwały'!C11-amortyzacja!D11</f>
        <v>71355.12</v>
      </c>
      <c r="L11" s="24">
        <f>'majatek trwały'!J11-amortyzacja!I11</f>
        <v>58967.640000000014</v>
      </c>
    </row>
    <row r="12" spans="1:12" ht="22.5" customHeight="1" thickBot="1">
      <c r="A12" s="2" t="s">
        <v>27</v>
      </c>
      <c r="B12" s="88" t="s">
        <v>50</v>
      </c>
      <c r="C12" s="89"/>
      <c r="D12" s="12">
        <v>2873241.4</v>
      </c>
      <c r="E12" s="12">
        <v>69503.5</v>
      </c>
      <c r="F12" s="12"/>
      <c r="G12" s="19"/>
      <c r="H12" s="11">
        <v>99900</v>
      </c>
      <c r="I12" s="12">
        <f t="shared" si="2"/>
        <v>2842844.9</v>
      </c>
      <c r="J12" s="20"/>
      <c r="K12" s="21">
        <f>'majatek trwały'!C12-amortyzacja!D12</f>
        <v>194772.02000000002</v>
      </c>
      <c r="L12" s="24">
        <f>'majatek trwały'!J12-I12</f>
        <v>278568.52</v>
      </c>
    </row>
    <row r="13" spans="1:12" ht="31.15" customHeight="1" thickBot="1">
      <c r="A13" s="2" t="s">
        <v>29</v>
      </c>
      <c r="B13" s="88" t="s">
        <v>51</v>
      </c>
      <c r="C13" s="89"/>
      <c r="D13" s="12">
        <v>363887.53</v>
      </c>
      <c r="E13" s="12">
        <v>27610.06</v>
      </c>
      <c r="F13" s="12"/>
      <c r="G13" s="19"/>
      <c r="H13" s="11"/>
      <c r="I13" s="12">
        <f t="shared" si="2"/>
        <v>391497.59</v>
      </c>
      <c r="J13" s="20"/>
      <c r="K13" s="21">
        <f>'majatek trwały'!C13-amortyzacja!D13</f>
        <v>130320.98999999999</v>
      </c>
      <c r="L13" s="24">
        <f>'majatek trwały'!J13-amortyzacja!I13</f>
        <v>112710.93</v>
      </c>
    </row>
    <row r="14" spans="1:12" ht="25.5" customHeight="1" thickBot="1">
      <c r="A14" s="72" t="s">
        <v>52</v>
      </c>
      <c r="B14" s="102"/>
      <c r="C14" s="73"/>
      <c r="D14" s="8"/>
      <c r="E14" s="8"/>
      <c r="F14" s="8"/>
      <c r="G14" s="8"/>
      <c r="H14" s="8"/>
      <c r="I14" s="8"/>
      <c r="J14" s="8"/>
      <c r="K14" s="8"/>
      <c r="L14" s="25"/>
    </row>
  </sheetData>
  <mergeCells count="23">
    <mergeCell ref="A14:C14"/>
    <mergeCell ref="J2:J4"/>
    <mergeCell ref="B13:C13"/>
    <mergeCell ref="I3:I4"/>
    <mergeCell ref="E3:E4"/>
    <mergeCell ref="D2:I2"/>
    <mergeCell ref="B2:C4"/>
    <mergeCell ref="A2:A4"/>
    <mergeCell ref="K2:L2"/>
    <mergeCell ref="B11:C11"/>
    <mergeCell ref="B12:C12"/>
    <mergeCell ref="B9:C9"/>
    <mergeCell ref="B10:C10"/>
    <mergeCell ref="B7:C7"/>
    <mergeCell ref="B8:C8"/>
    <mergeCell ref="L3:L4"/>
    <mergeCell ref="B5:C5"/>
    <mergeCell ref="B6:C6"/>
    <mergeCell ref="D3:D4"/>
    <mergeCell ref="F3:F4"/>
    <mergeCell ref="G3:G4"/>
    <mergeCell ref="H3:H4"/>
    <mergeCell ref="K3:K4"/>
  </mergeCells>
  <pageMargins left="0.17" right="0.17" top="0.49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A12" sqref="A12:D12"/>
    </sheetView>
  </sheetViews>
  <sheetFormatPr defaultRowHeight="14.25"/>
  <cols>
    <col min="1" max="2" width="16.5" customWidth="1"/>
    <col min="3" max="4" width="16.625" customWidth="1"/>
  </cols>
  <sheetData>
    <row r="1" spans="1:4" ht="15" thickBot="1"/>
    <row r="2" spans="1:4" ht="24.75" customHeight="1" thickTop="1" thickBot="1">
      <c r="A2" s="104" t="s">
        <v>55</v>
      </c>
      <c r="B2" s="104"/>
      <c r="C2" s="104"/>
      <c r="D2" s="113"/>
    </row>
    <row r="3" spans="1:4" ht="15" customHeight="1" thickTop="1">
      <c r="A3" s="96" t="s">
        <v>42</v>
      </c>
      <c r="B3" s="100" t="s">
        <v>39</v>
      </c>
      <c r="C3" s="100" t="s">
        <v>54</v>
      </c>
      <c r="D3" s="112" t="s">
        <v>43</v>
      </c>
    </row>
    <row r="4" spans="1:4" ht="23.25" customHeight="1" thickBot="1">
      <c r="A4" s="97"/>
      <c r="B4" s="80"/>
      <c r="C4" s="80"/>
      <c r="D4" s="91"/>
    </row>
    <row r="5" spans="1:4" ht="33" customHeight="1" thickTop="1" thickBot="1">
      <c r="A5" s="12"/>
      <c r="B5" s="19"/>
      <c r="C5" s="11"/>
      <c r="D5" s="26"/>
    </row>
    <row r="8" spans="1:4" ht="15" thickBot="1"/>
    <row r="9" spans="1:4" ht="24.75" customHeight="1" thickTop="1" thickBot="1">
      <c r="A9" s="104" t="s">
        <v>56</v>
      </c>
      <c r="B9" s="104"/>
      <c r="C9" s="104"/>
      <c r="D9" s="113"/>
    </row>
    <row r="10" spans="1:4" ht="15" customHeight="1" thickTop="1">
      <c r="A10" s="96" t="s">
        <v>42</v>
      </c>
      <c r="B10" s="100" t="s">
        <v>39</v>
      </c>
      <c r="C10" s="100" t="s">
        <v>54</v>
      </c>
      <c r="D10" s="112" t="s">
        <v>43</v>
      </c>
    </row>
    <row r="11" spans="1:4" ht="23.25" customHeight="1" thickBot="1">
      <c r="A11" s="97"/>
      <c r="B11" s="80"/>
      <c r="C11" s="80"/>
      <c r="D11" s="91"/>
    </row>
    <row r="12" spans="1:4" ht="33" customHeight="1" thickTop="1" thickBot="1">
      <c r="A12" s="12"/>
      <c r="B12" s="19"/>
      <c r="C12" s="11"/>
      <c r="D12" s="26"/>
    </row>
  </sheetData>
  <mergeCells count="10">
    <mergeCell ref="A9:D9"/>
    <mergeCell ref="A10:A11"/>
    <mergeCell ref="B10:B11"/>
    <mergeCell ref="C10:C11"/>
    <mergeCell ref="D10:D11"/>
    <mergeCell ref="D3:D4"/>
    <mergeCell ref="A2:D2"/>
    <mergeCell ref="A3:A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7"/>
  <sheetViews>
    <sheetView workbookViewId="0">
      <selection activeCell="C7" sqref="C7"/>
    </sheetView>
  </sheetViews>
  <sheetFormatPr defaultRowHeight="14.25"/>
  <cols>
    <col min="1" max="1" width="6.125" customWidth="1"/>
    <col min="2" max="2" width="46.25" customWidth="1"/>
    <col min="3" max="3" width="25.75" customWidth="1"/>
    <col min="4" max="4" width="27.25" customWidth="1"/>
  </cols>
  <sheetData>
    <row r="2" spans="1:4" ht="24" customHeight="1">
      <c r="A2" s="116" t="s">
        <v>77</v>
      </c>
      <c r="B2" s="116"/>
      <c r="C2" s="116"/>
      <c r="D2" s="116"/>
    </row>
    <row r="3" spans="1:4" ht="23.25" customHeight="1">
      <c r="A3" s="116" t="s">
        <v>78</v>
      </c>
      <c r="B3" s="116"/>
      <c r="C3" s="116"/>
      <c r="D3" s="116"/>
    </row>
    <row r="4" spans="1:4" ht="23.25" customHeight="1">
      <c r="A4" s="116" t="s">
        <v>79</v>
      </c>
      <c r="B4" s="116"/>
      <c r="C4" s="116"/>
      <c r="D4" s="116"/>
    </row>
    <row r="5" spans="1:4" ht="30" customHeight="1" thickBot="1"/>
    <row r="6" spans="1:4" ht="51.75" customHeight="1" thickBot="1">
      <c r="A6" s="27" t="s">
        <v>1</v>
      </c>
      <c r="B6" s="28" t="s">
        <v>57</v>
      </c>
      <c r="C6" s="28" t="s">
        <v>58</v>
      </c>
      <c r="D6" s="28" t="s">
        <v>59</v>
      </c>
    </row>
    <row r="7" spans="1:4" ht="24.95" customHeight="1" thickBot="1">
      <c r="A7" s="29" t="s">
        <v>17</v>
      </c>
      <c r="B7" s="31" t="s">
        <v>60</v>
      </c>
      <c r="C7" s="32">
        <f>C8+C10+C11</f>
        <v>0</v>
      </c>
      <c r="D7" s="32">
        <f>D8+D10+D11</f>
        <v>0</v>
      </c>
    </row>
    <row r="8" spans="1:4" ht="24.95" customHeight="1" thickBot="1">
      <c r="A8" s="29" t="s">
        <v>19</v>
      </c>
      <c r="B8" s="31" t="s">
        <v>61</v>
      </c>
      <c r="C8" s="32">
        <f>C9</f>
        <v>0</v>
      </c>
      <c r="D8" s="32">
        <f>D9</f>
        <v>0</v>
      </c>
    </row>
    <row r="9" spans="1:4" ht="24.95" customHeight="1" thickBot="1">
      <c r="A9" s="29" t="s">
        <v>62</v>
      </c>
      <c r="B9" s="31" t="s">
        <v>63</v>
      </c>
      <c r="C9" s="32"/>
      <c r="D9" s="32"/>
    </row>
    <row r="10" spans="1:4" ht="24.95" customHeight="1" thickBot="1">
      <c r="A10" s="29" t="s">
        <v>64</v>
      </c>
      <c r="B10" s="31" t="s">
        <v>65</v>
      </c>
      <c r="C10" s="32"/>
      <c r="D10" s="32"/>
    </row>
    <row r="11" spans="1:4" ht="24.95" customHeight="1" thickBot="1">
      <c r="A11" s="29" t="s">
        <v>25</v>
      </c>
      <c r="B11" s="31" t="s">
        <v>66</v>
      </c>
      <c r="C11" s="32"/>
      <c r="D11" s="32"/>
    </row>
    <row r="12" spans="1:4" ht="24.95" customHeight="1" thickBot="1">
      <c r="A12" s="29" t="s">
        <v>31</v>
      </c>
      <c r="B12" s="31" t="s">
        <v>67</v>
      </c>
      <c r="C12" s="32">
        <f>C13+C15+C16</f>
        <v>0</v>
      </c>
      <c r="D12" s="32">
        <f>D13+D15+D16</f>
        <v>0</v>
      </c>
    </row>
    <row r="13" spans="1:4" ht="24.95" customHeight="1" thickBot="1">
      <c r="A13" s="29" t="s">
        <v>68</v>
      </c>
      <c r="B13" s="31" t="s">
        <v>69</v>
      </c>
      <c r="C13" s="32">
        <f>C14</f>
        <v>0</v>
      </c>
      <c r="D13" s="32">
        <f>D14</f>
        <v>0</v>
      </c>
    </row>
    <row r="14" spans="1:4" ht="33.75" customHeight="1" thickBot="1">
      <c r="A14" s="29" t="s">
        <v>70</v>
      </c>
      <c r="B14" s="31" t="s">
        <v>71</v>
      </c>
      <c r="C14" s="32"/>
      <c r="D14" s="32"/>
    </row>
    <row r="15" spans="1:4" ht="24.75" customHeight="1" thickBot="1">
      <c r="A15" s="29" t="s">
        <v>72</v>
      </c>
      <c r="B15" s="31" t="s">
        <v>73</v>
      </c>
      <c r="C15" s="32"/>
      <c r="D15" s="32"/>
    </row>
    <row r="16" spans="1:4" ht="24.75" customHeight="1" thickBot="1">
      <c r="A16" s="29" t="s">
        <v>74</v>
      </c>
      <c r="B16" s="31" t="s">
        <v>75</v>
      </c>
      <c r="C16" s="32"/>
      <c r="D16" s="32"/>
    </row>
    <row r="17" spans="1:4" ht="24.75" customHeight="1" thickBot="1">
      <c r="A17" s="114" t="s">
        <v>76</v>
      </c>
      <c r="B17" s="115"/>
      <c r="C17" s="33">
        <f>C7+C12</f>
        <v>0</v>
      </c>
      <c r="D17" s="33">
        <f>D7+D12</f>
        <v>0</v>
      </c>
    </row>
  </sheetData>
  <mergeCells count="4">
    <mergeCell ref="A17:B17"/>
    <mergeCell ref="A2:D2"/>
    <mergeCell ref="A3:D3"/>
    <mergeCell ref="A4:D4"/>
  </mergeCells>
  <pageMargins left="0.70866141732283472" right="0.70866141732283472" top="0.31" bottom="0.39" header="0.17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7"/>
  <sheetViews>
    <sheetView workbookViewId="0">
      <selection activeCell="G9" sqref="G9"/>
    </sheetView>
  </sheetViews>
  <sheetFormatPr defaultRowHeight="14.25"/>
  <cols>
    <col min="1" max="1" width="6.125" customWidth="1"/>
    <col min="2" max="2" width="37.625" customWidth="1"/>
    <col min="3" max="3" width="17.625" customWidth="1"/>
    <col min="4" max="4" width="17.375" customWidth="1"/>
    <col min="5" max="5" width="17.625" customWidth="1"/>
    <col min="6" max="6" width="17.75" customWidth="1"/>
    <col min="7" max="7" width="16.375" customWidth="1"/>
  </cols>
  <sheetData>
    <row r="2" spans="1:7" ht="21.75" customHeight="1">
      <c r="A2" s="116" t="s">
        <v>212</v>
      </c>
      <c r="B2" s="116"/>
      <c r="C2" s="116"/>
      <c r="D2" s="116"/>
      <c r="E2" s="116"/>
      <c r="F2" s="116"/>
      <c r="G2" s="116"/>
    </row>
    <row r="3" spans="1:7" ht="22.5" customHeight="1">
      <c r="A3" s="116" t="s">
        <v>101</v>
      </c>
      <c r="B3" s="116"/>
      <c r="C3" s="116"/>
      <c r="D3" s="116"/>
      <c r="E3" s="116"/>
      <c r="F3" s="116"/>
      <c r="G3" s="116"/>
    </row>
    <row r="4" spans="1:7" ht="22.5" customHeight="1">
      <c r="A4" s="116" t="s">
        <v>99</v>
      </c>
      <c r="B4" s="116"/>
      <c r="C4" s="116"/>
      <c r="D4" s="116"/>
      <c r="E4" s="116"/>
      <c r="F4" s="116"/>
      <c r="G4" s="116"/>
    </row>
    <row r="5" spans="1:7" ht="12.75" customHeight="1">
      <c r="A5" s="116"/>
      <c r="B5" s="116"/>
      <c r="C5" s="116"/>
      <c r="D5" s="116"/>
      <c r="E5" s="116"/>
      <c r="F5" s="116"/>
      <c r="G5" s="116"/>
    </row>
    <row r="6" spans="1:7" ht="17.25" customHeight="1" thickBot="1"/>
    <row r="7" spans="1:7" ht="43.5" customHeight="1" thickBot="1">
      <c r="A7" s="27" t="s">
        <v>1</v>
      </c>
      <c r="B7" s="28" t="s">
        <v>80</v>
      </c>
      <c r="C7" s="28" t="s">
        <v>81</v>
      </c>
      <c r="D7" s="28" t="s">
        <v>82</v>
      </c>
      <c r="E7" s="28" t="s">
        <v>83</v>
      </c>
      <c r="F7" s="28" t="s">
        <v>84</v>
      </c>
      <c r="G7" s="28" t="s">
        <v>85</v>
      </c>
    </row>
    <row r="8" spans="1:7" ht="32.25" thickBot="1">
      <c r="A8" s="35" t="s">
        <v>13</v>
      </c>
      <c r="B8" s="30" t="s">
        <v>86</v>
      </c>
      <c r="C8" s="32">
        <f>C9+C10</f>
        <v>0</v>
      </c>
      <c r="D8" s="32">
        <f>D9+D10</f>
        <v>0</v>
      </c>
      <c r="E8" s="32">
        <f>E9+E10</f>
        <v>0</v>
      </c>
      <c r="F8" s="32">
        <f>F9+F10</f>
        <v>0</v>
      </c>
      <c r="G8" s="32">
        <f>C8+D8+E8+F8</f>
        <v>0</v>
      </c>
    </row>
    <row r="9" spans="1:7" ht="22.5" customHeight="1" thickBot="1">
      <c r="A9" s="35" t="s">
        <v>87</v>
      </c>
      <c r="B9" s="30" t="s">
        <v>88</v>
      </c>
      <c r="C9" s="32"/>
      <c r="D9" s="32"/>
      <c r="E9" s="32"/>
      <c r="F9" s="32"/>
      <c r="G9" s="32">
        <f t="shared" ref="G9:G16" si="0">C9+D9+E9+F9</f>
        <v>0</v>
      </c>
    </row>
    <row r="10" spans="1:7" ht="22.5" customHeight="1" thickBot="1">
      <c r="A10" s="35" t="s">
        <v>89</v>
      </c>
      <c r="B10" s="30" t="s">
        <v>102</v>
      </c>
      <c r="C10" s="32">
        <f>C11+C12+C13+C14</f>
        <v>0</v>
      </c>
      <c r="D10" s="32">
        <f>D11+D12+D13+D14</f>
        <v>0</v>
      </c>
      <c r="E10" s="32">
        <f>E11+E12+E13+E14</f>
        <v>0</v>
      </c>
      <c r="F10" s="32">
        <f>F11+F12+F13+F14</f>
        <v>0</v>
      </c>
      <c r="G10" s="32">
        <f t="shared" si="0"/>
        <v>0</v>
      </c>
    </row>
    <row r="11" spans="1:7" ht="22.5" customHeight="1" thickBot="1">
      <c r="A11" s="35" t="s">
        <v>90</v>
      </c>
      <c r="B11" s="30" t="s">
        <v>91</v>
      </c>
      <c r="C11" s="32"/>
      <c r="D11" s="32"/>
      <c r="E11" s="32"/>
      <c r="F11" s="32"/>
      <c r="G11" s="32">
        <f t="shared" si="0"/>
        <v>0</v>
      </c>
    </row>
    <row r="12" spans="1:7" ht="22.5" customHeight="1" thickBot="1">
      <c r="A12" s="35" t="s">
        <v>92</v>
      </c>
      <c r="B12" s="30" t="s">
        <v>93</v>
      </c>
      <c r="C12" s="32"/>
      <c r="D12" s="32"/>
      <c r="E12" s="32"/>
      <c r="F12" s="32"/>
      <c r="G12" s="32">
        <f t="shared" si="0"/>
        <v>0</v>
      </c>
    </row>
    <row r="13" spans="1:7" ht="32.25" thickBot="1">
      <c r="A13" s="35" t="s">
        <v>94</v>
      </c>
      <c r="B13" s="30" t="s">
        <v>95</v>
      </c>
      <c r="C13" s="32"/>
      <c r="D13" s="32"/>
      <c r="E13" s="32"/>
      <c r="F13" s="32"/>
      <c r="G13" s="32">
        <f t="shared" si="0"/>
        <v>0</v>
      </c>
    </row>
    <row r="14" spans="1:7" ht="22.5" customHeight="1" thickBot="1">
      <c r="A14" s="35" t="s">
        <v>96</v>
      </c>
      <c r="B14" s="30" t="s">
        <v>97</v>
      </c>
      <c r="C14" s="32"/>
      <c r="D14" s="32"/>
      <c r="E14" s="32"/>
      <c r="F14" s="32"/>
      <c r="G14" s="32">
        <f t="shared" si="0"/>
        <v>0</v>
      </c>
    </row>
    <row r="15" spans="1:7" ht="48" thickBot="1">
      <c r="A15" s="35" t="s">
        <v>15</v>
      </c>
      <c r="B15" s="30" t="s">
        <v>98</v>
      </c>
      <c r="C15" s="32"/>
      <c r="D15" s="32"/>
      <c r="E15" s="32"/>
      <c r="F15" s="32"/>
      <c r="G15" s="32">
        <f t="shared" si="0"/>
        <v>0</v>
      </c>
    </row>
    <row r="16" spans="1:7" ht="25.5" customHeight="1" thickBot="1">
      <c r="A16" s="114" t="s">
        <v>100</v>
      </c>
      <c r="B16" s="115"/>
      <c r="C16" s="33">
        <f>C8+C15</f>
        <v>0</v>
      </c>
      <c r="D16" s="33">
        <f>D8+D15</f>
        <v>0</v>
      </c>
      <c r="E16" s="33">
        <f>E8+E15</f>
        <v>0</v>
      </c>
      <c r="F16" s="33">
        <f>F8+F15</f>
        <v>0</v>
      </c>
      <c r="G16" s="33">
        <f t="shared" si="0"/>
        <v>0</v>
      </c>
    </row>
    <row r="17" ht="20.25" customHeight="1"/>
  </sheetData>
  <mergeCells count="5">
    <mergeCell ref="A2:G2"/>
    <mergeCell ref="A3:G3"/>
    <mergeCell ref="A5:G5"/>
    <mergeCell ref="A4:G4"/>
    <mergeCell ref="A16:B16"/>
  </mergeCells>
  <printOptions horizontalCentered="1"/>
  <pageMargins left="0.26" right="0.21" top="0.26" bottom="0.39" header="0.17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2"/>
  <sheetViews>
    <sheetView workbookViewId="0">
      <selection activeCell="G9" sqref="G9"/>
    </sheetView>
  </sheetViews>
  <sheetFormatPr defaultRowHeight="14.25"/>
  <cols>
    <col min="2" max="2" width="28.875" customWidth="1"/>
    <col min="3" max="3" width="15.875" customWidth="1"/>
    <col min="4" max="4" width="16.875" customWidth="1"/>
    <col min="5" max="5" width="16.625" customWidth="1"/>
    <col min="6" max="6" width="16.25" customWidth="1"/>
    <col min="7" max="7" width="16" customWidth="1"/>
  </cols>
  <sheetData>
    <row r="2" spans="1:7" ht="21" customHeight="1">
      <c r="A2" s="117" t="s">
        <v>210</v>
      </c>
      <c r="B2" s="117"/>
      <c r="C2" s="117"/>
      <c r="D2" s="117"/>
      <c r="E2" s="117"/>
      <c r="F2" s="117"/>
      <c r="G2" s="117"/>
    </row>
    <row r="3" spans="1:7" ht="20.25" customHeight="1">
      <c r="A3" s="117" t="s">
        <v>211</v>
      </c>
      <c r="B3" s="117"/>
      <c r="C3" s="117"/>
      <c r="D3" s="117"/>
      <c r="E3" s="117"/>
      <c r="F3" s="117"/>
      <c r="G3" s="117"/>
    </row>
    <row r="4" spans="1:7" ht="18.75" customHeight="1">
      <c r="A4" s="117" t="s">
        <v>110</v>
      </c>
      <c r="B4" s="117"/>
      <c r="C4" s="117"/>
      <c r="D4" s="117"/>
      <c r="E4" s="117"/>
      <c r="F4" s="117"/>
      <c r="G4" s="117"/>
    </row>
    <row r="5" spans="1:7" ht="18.75" customHeight="1">
      <c r="A5" s="118"/>
      <c r="B5" s="118"/>
      <c r="C5" s="118"/>
      <c r="D5" s="118"/>
      <c r="E5" s="118"/>
      <c r="F5" s="118"/>
      <c r="G5" s="118"/>
    </row>
    <row r="6" spans="1:7" ht="23.25" customHeight="1" thickBot="1"/>
    <row r="7" spans="1:7" ht="50.25" customHeight="1" thickBot="1">
      <c r="A7" s="27" t="s">
        <v>1</v>
      </c>
      <c r="B7" s="28" t="s">
        <v>103</v>
      </c>
      <c r="C7" s="28" t="s">
        <v>81</v>
      </c>
      <c r="D7" s="28" t="s">
        <v>82</v>
      </c>
      <c r="E7" s="28" t="s">
        <v>83</v>
      </c>
      <c r="F7" s="28" t="s">
        <v>84</v>
      </c>
      <c r="G7" s="28" t="s">
        <v>85</v>
      </c>
    </row>
    <row r="8" spans="1:7" ht="22.5" customHeight="1" thickBot="1">
      <c r="A8" s="35" t="s">
        <v>13</v>
      </c>
      <c r="B8" s="31" t="s">
        <v>104</v>
      </c>
      <c r="C8" s="32">
        <f>C9+C10+C11+C12</f>
        <v>0</v>
      </c>
      <c r="D8" s="32">
        <f>D9+D10+D11+D12</f>
        <v>0</v>
      </c>
      <c r="E8" s="32">
        <f>E9+E10+E11+E12</f>
        <v>0</v>
      </c>
      <c r="F8" s="32">
        <f>F9+F10+F11+F12</f>
        <v>0</v>
      </c>
      <c r="G8" s="32">
        <f>C8+D8+E8+F8</f>
        <v>0</v>
      </c>
    </row>
    <row r="9" spans="1:7" ht="22.5" customHeight="1" thickBot="1">
      <c r="A9" s="35" t="s">
        <v>17</v>
      </c>
      <c r="B9" s="31" t="s">
        <v>105</v>
      </c>
      <c r="C9" s="32"/>
      <c r="D9" s="32"/>
      <c r="E9" s="32"/>
      <c r="F9" s="32"/>
      <c r="G9" s="32">
        <f t="shared" ref="G9:G12" si="0">C9+D9+E9+F9</f>
        <v>0</v>
      </c>
    </row>
    <row r="10" spans="1:7" ht="22.5" customHeight="1" thickBot="1">
      <c r="A10" s="35" t="s">
        <v>31</v>
      </c>
      <c r="B10" s="31" t="s">
        <v>106</v>
      </c>
      <c r="C10" s="32"/>
      <c r="D10" s="32"/>
      <c r="E10" s="32"/>
      <c r="F10" s="32"/>
      <c r="G10" s="32">
        <f t="shared" si="0"/>
        <v>0</v>
      </c>
    </row>
    <row r="11" spans="1:7" ht="22.5" customHeight="1" thickBot="1">
      <c r="A11" s="35" t="s">
        <v>33</v>
      </c>
      <c r="B11" s="31" t="s">
        <v>107</v>
      </c>
      <c r="C11" s="32"/>
      <c r="D11" s="32"/>
      <c r="E11" s="32"/>
      <c r="F11" s="32"/>
      <c r="G11" s="32">
        <f t="shared" si="0"/>
        <v>0</v>
      </c>
    </row>
    <row r="12" spans="1:7" ht="22.5" customHeight="1" thickBot="1">
      <c r="A12" s="35" t="s">
        <v>108</v>
      </c>
      <c r="B12" s="31" t="s">
        <v>109</v>
      </c>
      <c r="C12" s="32"/>
      <c r="D12" s="32"/>
      <c r="E12" s="32"/>
      <c r="F12" s="32"/>
      <c r="G12" s="32">
        <f t="shared" si="0"/>
        <v>0</v>
      </c>
    </row>
  </sheetData>
  <mergeCells count="4">
    <mergeCell ref="A2:G2"/>
    <mergeCell ref="A3:G3"/>
    <mergeCell ref="A4:G4"/>
    <mergeCell ref="A5:G5"/>
  </mergeCells>
  <printOptions horizontalCentered="1"/>
  <pageMargins left="0.24" right="0.3" top="0.4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3"/>
  <sheetViews>
    <sheetView workbookViewId="0">
      <selection activeCell="A3" sqref="A3:G3"/>
    </sheetView>
  </sheetViews>
  <sheetFormatPr defaultRowHeight="14.25"/>
  <cols>
    <col min="1" max="1" width="7.375" customWidth="1"/>
    <col min="2" max="2" width="34.5" customWidth="1"/>
    <col min="3" max="4" width="17.875" customWidth="1"/>
    <col min="5" max="5" width="17.5" customWidth="1"/>
    <col min="6" max="6" width="17.375" customWidth="1"/>
    <col min="7" max="7" width="15.875" customWidth="1"/>
  </cols>
  <sheetData>
    <row r="2" spans="1:7" ht="23.25" customHeight="1">
      <c r="A2" s="117" t="s">
        <v>209</v>
      </c>
      <c r="B2" s="117"/>
      <c r="C2" s="117"/>
      <c r="D2" s="117"/>
      <c r="E2" s="117"/>
      <c r="F2" s="117"/>
      <c r="G2" s="117"/>
    </row>
    <row r="3" spans="1:7" ht="24" customHeight="1">
      <c r="A3" s="117" t="s">
        <v>120</v>
      </c>
      <c r="B3" s="117"/>
      <c r="C3" s="117"/>
      <c r="D3" s="117"/>
      <c r="E3" s="117"/>
      <c r="F3" s="117"/>
      <c r="G3" s="117"/>
    </row>
    <row r="4" spans="1:7" ht="12.75" customHeight="1">
      <c r="A4" s="118"/>
      <c r="B4" s="118"/>
      <c r="C4" s="118"/>
      <c r="D4" s="118"/>
      <c r="E4" s="118"/>
      <c r="F4" s="118"/>
      <c r="G4" s="118"/>
    </row>
    <row r="5" spans="1:7" ht="15" customHeight="1" thickBot="1"/>
    <row r="6" spans="1:7" ht="36" customHeight="1" thickBot="1">
      <c r="A6" s="37" t="s">
        <v>1</v>
      </c>
      <c r="B6" s="38" t="s">
        <v>111</v>
      </c>
      <c r="C6" s="38" t="s">
        <v>37</v>
      </c>
      <c r="D6" s="38" t="s">
        <v>112</v>
      </c>
      <c r="E6" s="38" t="s">
        <v>83</v>
      </c>
      <c r="F6" s="38" t="s">
        <v>84</v>
      </c>
      <c r="G6" s="38" t="s">
        <v>40</v>
      </c>
    </row>
    <row r="7" spans="1:7" ht="21.75" customHeight="1" thickBot="1">
      <c r="A7" s="35" t="s">
        <v>13</v>
      </c>
      <c r="B7" s="39" t="s">
        <v>113</v>
      </c>
      <c r="C7" s="42">
        <f>C8+C9+C10+C11+C12</f>
        <v>0</v>
      </c>
      <c r="D7" s="42">
        <f>D8+D9+D10+D11+D12</f>
        <v>0</v>
      </c>
      <c r="E7" s="42">
        <f>E8+E9+E10+E11+E12</f>
        <v>0</v>
      </c>
      <c r="F7" s="42">
        <f>F8+F9+F10+F11+F12</f>
        <v>0</v>
      </c>
      <c r="G7" s="42">
        <f t="shared" ref="G7:G13" si="0">C7+D7+E7+F7</f>
        <v>0</v>
      </c>
    </row>
    <row r="8" spans="1:7" ht="21.75" customHeight="1" thickBot="1">
      <c r="A8" s="35" t="s">
        <v>87</v>
      </c>
      <c r="B8" s="39" t="s">
        <v>114</v>
      </c>
      <c r="C8" s="42"/>
      <c r="D8" s="42"/>
      <c r="E8" s="42"/>
      <c r="F8" s="42"/>
      <c r="G8" s="42">
        <f t="shared" si="0"/>
        <v>0</v>
      </c>
    </row>
    <row r="9" spans="1:7" ht="34.5" customHeight="1" thickBot="1">
      <c r="A9" s="35" t="s">
        <v>89</v>
      </c>
      <c r="B9" s="31" t="s">
        <v>115</v>
      </c>
      <c r="C9" s="42"/>
      <c r="D9" s="42"/>
      <c r="E9" s="42"/>
      <c r="F9" s="42"/>
      <c r="G9" s="42">
        <f t="shared" si="0"/>
        <v>0</v>
      </c>
    </row>
    <row r="10" spans="1:7" ht="33" customHeight="1" thickBot="1">
      <c r="A10" s="35" t="s">
        <v>116</v>
      </c>
      <c r="B10" s="31" t="s">
        <v>117</v>
      </c>
      <c r="C10" s="42"/>
      <c r="D10" s="42"/>
      <c r="E10" s="42"/>
      <c r="F10" s="42"/>
      <c r="G10" s="42">
        <f t="shared" si="0"/>
        <v>0</v>
      </c>
    </row>
    <row r="11" spans="1:7" ht="21.75" customHeight="1" thickBot="1">
      <c r="A11" s="35" t="s">
        <v>27</v>
      </c>
      <c r="B11" s="39" t="s">
        <v>118</v>
      </c>
      <c r="C11" s="43"/>
      <c r="D11" s="43"/>
      <c r="E11" s="43"/>
      <c r="F11" s="43"/>
      <c r="G11" s="42">
        <f t="shared" si="0"/>
        <v>0</v>
      </c>
    </row>
    <row r="12" spans="1:7" ht="21.75" customHeight="1" thickBot="1">
      <c r="A12" s="35" t="s">
        <v>119</v>
      </c>
      <c r="B12" s="39" t="s">
        <v>12</v>
      </c>
      <c r="C12" s="44"/>
      <c r="D12" s="44"/>
      <c r="E12" s="44"/>
      <c r="F12" s="44"/>
      <c r="G12" s="42">
        <f t="shared" si="0"/>
        <v>0</v>
      </c>
    </row>
    <row r="13" spans="1:7" ht="24.75" customHeight="1" thickBot="1">
      <c r="A13" s="114" t="s">
        <v>76</v>
      </c>
      <c r="B13" s="115"/>
      <c r="C13" s="45">
        <f>C7</f>
        <v>0</v>
      </c>
      <c r="D13" s="45">
        <f>D7</f>
        <v>0</v>
      </c>
      <c r="E13" s="45">
        <f>E7</f>
        <v>0</v>
      </c>
      <c r="F13" s="45">
        <f>F7</f>
        <v>0</v>
      </c>
      <c r="G13" s="42">
        <f t="shared" si="0"/>
        <v>0</v>
      </c>
    </row>
  </sheetData>
  <mergeCells count="4">
    <mergeCell ref="A13:B13"/>
    <mergeCell ref="A2:G2"/>
    <mergeCell ref="A3:G3"/>
    <mergeCell ref="A4:G4"/>
  </mergeCells>
  <printOptions horizontalCentered="1"/>
  <pageMargins left="0.31496062992125984" right="0.19685039370078741" top="0.51181102362204722" bottom="0.4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"/>
  <sheetViews>
    <sheetView workbookViewId="0">
      <selection activeCell="I7" sqref="I7"/>
    </sheetView>
  </sheetViews>
  <sheetFormatPr defaultRowHeight="14.25"/>
  <cols>
    <col min="1" max="1" width="6.375" customWidth="1"/>
    <col min="2" max="2" width="34" customWidth="1"/>
    <col min="3" max="3" width="20" customWidth="1"/>
    <col min="4" max="4" width="18.875" customWidth="1"/>
    <col min="5" max="5" width="19.375" customWidth="1"/>
    <col min="6" max="6" width="18.875" customWidth="1"/>
  </cols>
  <sheetData>
    <row r="2" spans="1:7" ht="24.75" customHeight="1">
      <c r="A2" s="117" t="s">
        <v>207</v>
      </c>
      <c r="B2" s="117"/>
      <c r="C2" s="117"/>
      <c r="D2" s="117"/>
      <c r="E2" s="117"/>
      <c r="F2" s="117"/>
      <c r="G2" s="117"/>
    </row>
    <row r="3" spans="1:7" ht="23.25" customHeight="1">
      <c r="A3" s="117" t="s">
        <v>208</v>
      </c>
      <c r="B3" s="117"/>
      <c r="C3" s="117"/>
      <c r="D3" s="117"/>
      <c r="E3" s="117"/>
      <c r="F3" s="117"/>
      <c r="G3" s="117"/>
    </row>
    <row r="4" spans="1:7" ht="23.25" customHeight="1">
      <c r="A4" s="117" t="s">
        <v>130</v>
      </c>
      <c r="B4" s="117"/>
      <c r="C4" s="117"/>
      <c r="D4" s="117"/>
      <c r="E4" s="117"/>
      <c r="F4" s="117"/>
      <c r="G4" s="117"/>
    </row>
    <row r="5" spans="1:7" ht="26.25" customHeight="1" thickBot="1"/>
    <row r="6" spans="1:7" ht="31.5" customHeight="1" thickBot="1">
      <c r="A6" s="121" t="s">
        <v>1</v>
      </c>
      <c r="B6" s="121" t="s">
        <v>121</v>
      </c>
      <c r="C6" s="121" t="s">
        <v>122</v>
      </c>
      <c r="D6" s="123" t="s">
        <v>123</v>
      </c>
      <c r="E6" s="124"/>
      <c r="F6" s="125"/>
    </row>
    <row r="7" spans="1:7" ht="16.5" thickBot="1">
      <c r="A7" s="122"/>
      <c r="B7" s="122"/>
      <c r="C7" s="122"/>
      <c r="D7" s="46" t="s">
        <v>124</v>
      </c>
      <c r="E7" s="46" t="s">
        <v>125</v>
      </c>
      <c r="F7" s="46" t="s">
        <v>126</v>
      </c>
    </row>
    <row r="8" spans="1:7" ht="32.25" thickBot="1">
      <c r="A8" s="35">
        <v>1</v>
      </c>
      <c r="B8" s="31" t="s">
        <v>127</v>
      </c>
      <c r="C8" s="32">
        <f>C9</f>
        <v>0</v>
      </c>
      <c r="D8" s="32">
        <f>D9</f>
        <v>0</v>
      </c>
      <c r="E8" s="32">
        <f>E9</f>
        <v>0</v>
      </c>
      <c r="F8" s="32">
        <f>F9</f>
        <v>0</v>
      </c>
    </row>
    <row r="9" spans="1:7" ht="30" customHeight="1" thickBot="1">
      <c r="A9" s="35" t="s">
        <v>45</v>
      </c>
      <c r="B9" s="31"/>
      <c r="C9" s="32"/>
      <c r="D9" s="32"/>
      <c r="E9" s="32"/>
      <c r="F9" s="32"/>
    </row>
    <row r="10" spans="1:7" ht="33.75" customHeight="1" thickBot="1">
      <c r="A10" s="35" t="s">
        <v>128</v>
      </c>
      <c r="B10" s="31" t="s">
        <v>129</v>
      </c>
      <c r="C10" s="32"/>
      <c r="D10" s="32"/>
      <c r="E10" s="32"/>
      <c r="F10" s="32"/>
    </row>
    <row r="11" spans="1:7" ht="30" customHeight="1" thickBot="1">
      <c r="A11" s="119" t="s">
        <v>100</v>
      </c>
      <c r="B11" s="120"/>
      <c r="C11" s="47">
        <f>C8+C10</f>
        <v>0</v>
      </c>
      <c r="D11" s="47">
        <f>D8+D10</f>
        <v>0</v>
      </c>
      <c r="E11" s="47">
        <f>E8+E10</f>
        <v>0</v>
      </c>
      <c r="F11" s="47">
        <f>F8+F10</f>
        <v>0</v>
      </c>
    </row>
  </sheetData>
  <mergeCells count="8">
    <mergeCell ref="A11:B11"/>
    <mergeCell ref="A2:G2"/>
    <mergeCell ref="A3:G3"/>
    <mergeCell ref="A4:G4"/>
    <mergeCell ref="A6:A7"/>
    <mergeCell ref="B6:B7"/>
    <mergeCell ref="C6:C7"/>
    <mergeCell ref="D6:F6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13"/>
  <sheetViews>
    <sheetView workbookViewId="0">
      <selection activeCell="A4" sqref="A4:C4"/>
    </sheetView>
  </sheetViews>
  <sheetFormatPr defaultRowHeight="14.25"/>
  <cols>
    <col min="1" max="1" width="6.375" customWidth="1"/>
    <col min="2" max="2" width="57.5" customWidth="1"/>
    <col min="3" max="3" width="41.5" customWidth="1"/>
  </cols>
  <sheetData>
    <row r="2" spans="1:3" ht="22.5" customHeight="1">
      <c r="A2" s="117" t="s">
        <v>206</v>
      </c>
      <c r="B2" s="117"/>
      <c r="C2" s="117"/>
    </row>
    <row r="3" spans="1:3" ht="24" customHeight="1">
      <c r="A3" s="117" t="s">
        <v>139</v>
      </c>
      <c r="B3" s="117"/>
      <c r="C3" s="117"/>
    </row>
    <row r="4" spans="1:3" ht="25.5" customHeight="1">
      <c r="A4" s="117" t="s">
        <v>140</v>
      </c>
      <c r="B4" s="117"/>
      <c r="C4" s="117"/>
    </row>
    <row r="5" spans="1:3" ht="24.75" customHeight="1" thickBot="1"/>
    <row r="6" spans="1:3" ht="30" customHeight="1" thickBot="1">
      <c r="A6" s="27" t="s">
        <v>1</v>
      </c>
      <c r="B6" s="28" t="s">
        <v>131</v>
      </c>
      <c r="C6" s="28" t="s">
        <v>132</v>
      </c>
    </row>
    <row r="7" spans="1:3" ht="22.5" customHeight="1" thickBot="1">
      <c r="A7" s="35" t="s">
        <v>17</v>
      </c>
      <c r="B7" s="31" t="s">
        <v>133</v>
      </c>
      <c r="C7" s="32"/>
    </row>
    <row r="8" spans="1:3" ht="22.5" customHeight="1" thickBot="1">
      <c r="A8" s="35" t="s">
        <v>31</v>
      </c>
      <c r="B8" s="31" t="s">
        <v>134</v>
      </c>
      <c r="C8" s="32"/>
    </row>
    <row r="9" spans="1:3" ht="22.5" customHeight="1" thickBot="1">
      <c r="A9" s="35" t="s">
        <v>33</v>
      </c>
      <c r="B9" s="31" t="s">
        <v>135</v>
      </c>
      <c r="C9" s="32"/>
    </row>
    <row r="10" spans="1:3" ht="36" customHeight="1" thickBot="1">
      <c r="A10" s="35" t="s">
        <v>108</v>
      </c>
      <c r="B10" s="31" t="s">
        <v>136</v>
      </c>
      <c r="C10" s="32"/>
    </row>
    <row r="11" spans="1:3" ht="22.5" customHeight="1" thickBot="1">
      <c r="A11" s="35" t="s">
        <v>137</v>
      </c>
      <c r="B11" s="31" t="s">
        <v>12</v>
      </c>
      <c r="C11" s="32"/>
    </row>
    <row r="12" spans="1:3" ht="22.5" customHeight="1" thickBot="1">
      <c r="A12" s="35"/>
      <c r="B12" s="31" t="s">
        <v>138</v>
      </c>
      <c r="C12" s="32"/>
    </row>
    <row r="13" spans="1:3" ht="27" customHeight="1" thickBot="1">
      <c r="A13" s="114" t="s">
        <v>76</v>
      </c>
      <c r="B13" s="115"/>
      <c r="C13" s="33">
        <f>C7+C8+C9+C10+C11+C12</f>
        <v>0</v>
      </c>
    </row>
  </sheetData>
  <mergeCells count="4">
    <mergeCell ref="A13:B13"/>
    <mergeCell ref="A4:C4"/>
    <mergeCell ref="A2:C2"/>
    <mergeCell ref="A3:C3"/>
  </mergeCells>
  <printOptions horizontalCentered="1"/>
  <pageMargins left="0.70866141732283472" right="0.70866141732283472" top="0.33" bottom="0.28999999999999998" header="0.17" footer="0.1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majatek trwały</vt:lpstr>
      <vt:lpstr>amortyzacja</vt:lpstr>
      <vt:lpstr>pozostałe środki trwałe</vt:lpstr>
      <vt:lpstr>odpisy aktual. aktywów trwałych</vt:lpstr>
      <vt:lpstr>odpisy aktual. należności</vt:lpstr>
      <vt:lpstr>odpisy aktual. zapasy</vt:lpstr>
      <vt:lpstr>rezerwy</vt:lpstr>
      <vt:lpstr>zobowiąz. długoterm.</vt:lpstr>
      <vt:lpstr>rozlicz. miedzyokres. czynne</vt:lpstr>
      <vt:lpstr>rozlicz. miedzyokres. bierne</vt:lpstr>
      <vt:lpstr>świadcz. pracownicze</vt:lpstr>
      <vt:lpstr>środki trwałe w budowie</vt:lpstr>
      <vt:lpstr>środki trwałe nieamortyz.</vt:lpstr>
      <vt:lpstr>wart. początk środ. trwał</vt:lpstr>
      <vt:lpstr>papiery wartość</vt:lpstr>
      <vt:lpstr>zobowiąz. warunkowe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kepkaw</dc:creator>
  <cp:lastModifiedBy>P.Nadolska (KP Grójec)</cp:lastModifiedBy>
  <cp:lastPrinted>2022-05-02T10:01:55Z</cp:lastPrinted>
  <dcterms:created xsi:type="dcterms:W3CDTF">2019-02-21T07:46:44Z</dcterms:created>
  <dcterms:modified xsi:type="dcterms:W3CDTF">2023-04-25T10:07:00Z</dcterms:modified>
</cp:coreProperties>
</file>