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mc:AlternateContent xmlns:mc="http://schemas.openxmlformats.org/markup-compatibility/2006">
    <mc:Choice Requires="x15">
      <x15ac:absPath xmlns:x15ac="http://schemas.microsoft.com/office/spreadsheetml/2010/11/ac" url="\\obcy.gov.pl\udscdfs\katalogi wydziałowe\BSZ\Statystyki nowe\SZABLONY RAPORTÓW CYKLICZNYCH\meldunek miesięczny\"/>
    </mc:Choice>
  </mc:AlternateContent>
  <bookViews>
    <workbookView xWindow="0" yWindow="0" windowWidth="28800" windowHeight="11835"/>
  </bookViews>
  <sheets>
    <sheet name="Meldunek tygodniowy"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Arkusz13!$A$1:$E$145</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52511"/>
</workbook>
</file>

<file path=xl/calcChain.xml><?xml version="1.0" encoding="utf-8"?>
<calcChain xmlns="http://schemas.openxmlformats.org/spreadsheetml/2006/main">
  <c r="K201" i="1" l="1"/>
  <c r="H201" i="1"/>
  <c r="K188" i="1"/>
  <c r="T128" i="1" l="1"/>
  <c r="T127" i="1"/>
  <c r="T126" i="1"/>
  <c r="T125" i="1"/>
  <c r="T124" i="1"/>
  <c r="T123" i="1"/>
  <c r="T122" i="1"/>
  <c r="T121" i="1"/>
  <c r="T120" i="1"/>
  <c r="T119" i="1"/>
  <c r="T118" i="1"/>
  <c r="T117" i="1"/>
  <c r="T116" i="1"/>
  <c r="T115" i="1"/>
  <c r="T114" i="1"/>
  <c r="S128" i="1"/>
  <c r="T129" i="1" l="1"/>
  <c r="S115" i="1"/>
  <c r="S116" i="1"/>
  <c r="S117" i="1"/>
  <c r="S118" i="1"/>
  <c r="S119" i="1"/>
  <c r="S120" i="1"/>
  <c r="S121" i="1"/>
  <c r="S122" i="1"/>
  <c r="S123" i="1"/>
  <c r="S124" i="1"/>
  <c r="S125" i="1"/>
  <c r="S126" i="1"/>
  <c r="S127" i="1"/>
  <c r="S114" i="1"/>
  <c r="R115" i="1"/>
  <c r="R116" i="1"/>
  <c r="R117" i="1"/>
  <c r="R118" i="1"/>
  <c r="R119" i="1"/>
  <c r="R120" i="1"/>
  <c r="R121" i="1"/>
  <c r="R122" i="1"/>
  <c r="R123" i="1"/>
  <c r="R124" i="1"/>
  <c r="R125" i="1"/>
  <c r="R126" i="1"/>
  <c r="R127" i="1"/>
  <c r="R128" i="1"/>
  <c r="R114" i="1"/>
  <c r="Q115" i="1"/>
  <c r="Q116" i="1"/>
  <c r="Q117" i="1"/>
  <c r="Q118" i="1"/>
  <c r="Q119" i="1"/>
  <c r="Q120" i="1"/>
  <c r="Q121" i="1"/>
  <c r="Q122" i="1"/>
  <c r="Q123" i="1"/>
  <c r="Q124" i="1"/>
  <c r="Q125" i="1"/>
  <c r="Q126" i="1"/>
  <c r="Q127" i="1"/>
  <c r="Q128" i="1"/>
  <c r="Q114" i="1"/>
  <c r="P115" i="1"/>
  <c r="P116" i="1"/>
  <c r="P117" i="1"/>
  <c r="P118" i="1"/>
  <c r="P119" i="1"/>
  <c r="P120" i="1"/>
  <c r="P121" i="1"/>
  <c r="P122" i="1"/>
  <c r="P123" i="1"/>
  <c r="P124" i="1"/>
  <c r="P125" i="1"/>
  <c r="P126" i="1"/>
  <c r="P127" i="1"/>
  <c r="P128" i="1"/>
  <c r="P114" i="1"/>
  <c r="O115" i="1"/>
  <c r="O116" i="1"/>
  <c r="O117" i="1"/>
  <c r="O118" i="1"/>
  <c r="O119" i="1"/>
  <c r="O120" i="1"/>
  <c r="O121" i="1"/>
  <c r="O122" i="1"/>
  <c r="O123" i="1"/>
  <c r="O124" i="1"/>
  <c r="O125" i="1"/>
  <c r="O126" i="1"/>
  <c r="O127" i="1"/>
  <c r="O128" i="1"/>
  <c r="O114" i="1"/>
  <c r="N115" i="1"/>
  <c r="N116" i="1"/>
  <c r="N117" i="1"/>
  <c r="N118" i="1"/>
  <c r="N119" i="1"/>
  <c r="N120" i="1"/>
  <c r="N121" i="1"/>
  <c r="N122" i="1"/>
  <c r="N123" i="1"/>
  <c r="N124" i="1"/>
  <c r="N125" i="1"/>
  <c r="N126" i="1"/>
  <c r="N127" i="1"/>
  <c r="N128" i="1"/>
  <c r="N114" i="1"/>
  <c r="L115" i="1"/>
  <c r="L116" i="1"/>
  <c r="L117" i="1"/>
  <c r="L118" i="1"/>
  <c r="L119" i="1"/>
  <c r="L120" i="1"/>
  <c r="L121" i="1"/>
  <c r="L122" i="1"/>
  <c r="L123" i="1"/>
  <c r="L124" i="1"/>
  <c r="L125" i="1"/>
  <c r="L126" i="1"/>
  <c r="L127" i="1"/>
  <c r="L128" i="1"/>
  <c r="U128" i="1" l="1"/>
  <c r="V128" i="1" s="1"/>
  <c r="U120" i="1"/>
  <c r="V120" i="1" s="1"/>
  <c r="U116" i="1"/>
  <c r="V116" i="1" s="1"/>
  <c r="U124" i="1"/>
  <c r="V124" i="1" s="1"/>
  <c r="U127" i="1"/>
  <c r="V127" i="1" s="1"/>
  <c r="U123" i="1"/>
  <c r="V123" i="1" s="1"/>
  <c r="U119" i="1"/>
  <c r="V119" i="1" s="1"/>
  <c r="U115" i="1"/>
  <c r="V115" i="1" s="1"/>
  <c r="U118" i="1"/>
  <c r="V118" i="1" s="1"/>
  <c r="U126" i="1"/>
  <c r="V126" i="1" s="1"/>
  <c r="U122" i="1"/>
  <c r="V122" i="1" s="1"/>
  <c r="U114" i="1"/>
  <c r="U125" i="1"/>
  <c r="V125" i="1" s="1"/>
  <c r="U121" i="1"/>
  <c r="V121" i="1" s="1"/>
  <c r="U117" i="1"/>
  <c r="V117" i="1" s="1"/>
  <c r="J408" i="1"/>
  <c r="V409" i="1" l="1"/>
  <c r="S409" i="1"/>
  <c r="P409" i="1"/>
  <c r="M409" i="1"/>
  <c r="J409" i="1"/>
  <c r="O267" i="1" l="1"/>
  <c r="S267" i="1" s="1"/>
  <c r="I265" i="1" l="1"/>
  <c r="M265" i="1" s="1"/>
  <c r="O264" i="1"/>
  <c r="S264" i="1" s="1"/>
  <c r="T348" i="1" l="1"/>
  <c r="T349" i="1"/>
  <c r="T350" i="1"/>
  <c r="T351" i="1"/>
  <c r="T352" i="1"/>
  <c r="T347" i="1"/>
  <c r="R348" i="1"/>
  <c r="R349" i="1"/>
  <c r="R350" i="1"/>
  <c r="R351" i="1"/>
  <c r="R352" i="1"/>
  <c r="R347" i="1"/>
  <c r="P348" i="1"/>
  <c r="P349" i="1"/>
  <c r="P350" i="1"/>
  <c r="P351" i="1"/>
  <c r="P352" i="1"/>
  <c r="P347" i="1"/>
  <c r="M348" i="1"/>
  <c r="M349" i="1"/>
  <c r="M350" i="1"/>
  <c r="M351" i="1"/>
  <c r="M352" i="1"/>
  <c r="M347" i="1"/>
  <c r="H348" i="1"/>
  <c r="H349" i="1"/>
  <c r="H350" i="1"/>
  <c r="H351" i="1"/>
  <c r="H352" i="1"/>
  <c r="F348" i="1"/>
  <c r="F349" i="1"/>
  <c r="F350" i="1"/>
  <c r="F351" i="1"/>
  <c r="F352" i="1"/>
  <c r="D348" i="1"/>
  <c r="D349" i="1"/>
  <c r="D350" i="1"/>
  <c r="D351" i="1"/>
  <c r="D352" i="1"/>
  <c r="A348" i="1"/>
  <c r="A349" i="1"/>
  <c r="A350" i="1"/>
  <c r="A351" i="1"/>
  <c r="A352" i="1"/>
  <c r="R353" i="1" l="1"/>
  <c r="T353" i="1"/>
  <c r="P353" i="1"/>
  <c r="G242" i="1"/>
  <c r="G233" i="1"/>
  <c r="M56" i="1"/>
  <c r="L112" i="1"/>
  <c r="M22" i="1"/>
  <c r="G366" i="1"/>
  <c r="G261" i="1"/>
  <c r="G378" i="1"/>
  <c r="M344" i="1"/>
  <c r="A344" i="1"/>
  <c r="G293" i="1"/>
  <c r="E9" i="1"/>
  <c r="P246" i="1"/>
  <c r="M246" i="1"/>
  <c r="J246" i="1"/>
  <c r="G246" i="1"/>
  <c r="P245" i="1"/>
  <c r="M245" i="1"/>
  <c r="J245" i="1"/>
  <c r="G245" i="1"/>
  <c r="P244" i="1"/>
  <c r="M244" i="1"/>
  <c r="J244" i="1"/>
  <c r="G244" i="1"/>
  <c r="P237" i="1"/>
  <c r="M237" i="1"/>
  <c r="J237" i="1"/>
  <c r="G237" i="1"/>
  <c r="J236" i="1"/>
  <c r="M236" i="1"/>
  <c r="P236" i="1"/>
  <c r="G236" i="1"/>
  <c r="P235" i="1"/>
  <c r="M235" i="1"/>
  <c r="J235" i="1"/>
  <c r="G235" i="1"/>
  <c r="Q156" i="1"/>
  <c r="N156" i="1"/>
  <c r="L156" i="1"/>
  <c r="L114" i="1"/>
  <c r="Q87" i="1"/>
  <c r="O87" i="1"/>
  <c r="Q86" i="1"/>
  <c r="O86" i="1"/>
  <c r="Q85" i="1"/>
  <c r="O85" i="1"/>
  <c r="Q84" i="1"/>
  <c r="O84" i="1"/>
  <c r="Q60" i="1"/>
  <c r="O60" i="1"/>
  <c r="M60" i="1"/>
  <c r="K60" i="1"/>
  <c r="Q59" i="1"/>
  <c r="O59" i="1"/>
  <c r="M59" i="1"/>
  <c r="K59" i="1"/>
  <c r="Q58" i="1"/>
  <c r="O58" i="1"/>
  <c r="M58" i="1"/>
  <c r="K58" i="1"/>
  <c r="Q26" i="1"/>
  <c r="O26" i="1"/>
  <c r="M26" i="1"/>
  <c r="K26" i="1"/>
  <c r="Q25" i="1"/>
  <c r="O25" i="1"/>
  <c r="M25" i="1"/>
  <c r="K25" i="1"/>
  <c r="Q24" i="1"/>
  <c r="O24" i="1"/>
  <c r="M24" i="1"/>
  <c r="K24" i="1"/>
  <c r="Q51" i="1"/>
  <c r="O51" i="1"/>
  <c r="Q50" i="1"/>
  <c r="O50" i="1"/>
  <c r="Q49" i="1"/>
  <c r="O49" i="1"/>
  <c r="Q48" i="1"/>
  <c r="O48" i="1"/>
  <c r="V408" i="1"/>
  <c r="S408" i="1"/>
  <c r="P408" i="1"/>
  <c r="M408" i="1"/>
  <c r="V407" i="1"/>
  <c r="S407" i="1"/>
  <c r="P407" i="1"/>
  <c r="M407" i="1"/>
  <c r="J407" i="1"/>
  <c r="V406" i="1"/>
  <c r="S406" i="1"/>
  <c r="P406" i="1"/>
  <c r="M406" i="1"/>
  <c r="J406" i="1"/>
  <c r="V405" i="1"/>
  <c r="S405" i="1"/>
  <c r="P405" i="1"/>
  <c r="M405" i="1"/>
  <c r="J405" i="1"/>
  <c r="V404" i="1"/>
  <c r="S404" i="1"/>
  <c r="P404" i="1"/>
  <c r="M404" i="1"/>
  <c r="J404" i="1"/>
  <c r="S381" i="1"/>
  <c r="S382" i="1"/>
  <c r="S383" i="1"/>
  <c r="S384" i="1"/>
  <c r="S385" i="1"/>
  <c r="S380" i="1"/>
  <c r="P381" i="1"/>
  <c r="P382" i="1"/>
  <c r="P383" i="1"/>
  <c r="P384" i="1"/>
  <c r="P385" i="1"/>
  <c r="P380" i="1"/>
  <c r="M381" i="1"/>
  <c r="M382" i="1"/>
  <c r="M383" i="1"/>
  <c r="M384" i="1"/>
  <c r="M385" i="1"/>
  <c r="M380" i="1"/>
  <c r="J381" i="1"/>
  <c r="J382" i="1"/>
  <c r="J383" i="1"/>
  <c r="J384" i="1"/>
  <c r="J385" i="1"/>
  <c r="J380" i="1"/>
  <c r="G381" i="1"/>
  <c r="G382" i="1"/>
  <c r="G383" i="1"/>
  <c r="G384" i="1"/>
  <c r="G385" i="1"/>
  <c r="G380" i="1"/>
  <c r="C381" i="1"/>
  <c r="C382" i="1"/>
  <c r="C383" i="1"/>
  <c r="C384" i="1"/>
  <c r="C385" i="1"/>
  <c r="C380" i="1"/>
  <c r="S369" i="1"/>
  <c r="S370" i="1"/>
  <c r="S371" i="1"/>
  <c r="S372" i="1"/>
  <c r="S373" i="1"/>
  <c r="S368" i="1"/>
  <c r="P369" i="1"/>
  <c r="P370" i="1"/>
  <c r="P371" i="1"/>
  <c r="P372" i="1"/>
  <c r="P373" i="1"/>
  <c r="P368" i="1"/>
  <c r="M369" i="1"/>
  <c r="M370" i="1"/>
  <c r="M371" i="1"/>
  <c r="M372" i="1"/>
  <c r="M373" i="1"/>
  <c r="M368" i="1"/>
  <c r="J369" i="1"/>
  <c r="J370" i="1"/>
  <c r="J371" i="1"/>
  <c r="J372" i="1"/>
  <c r="J373" i="1"/>
  <c r="J368" i="1"/>
  <c r="G369" i="1"/>
  <c r="G370" i="1"/>
  <c r="G371" i="1"/>
  <c r="G372" i="1"/>
  <c r="G373" i="1"/>
  <c r="G368" i="1"/>
  <c r="C369" i="1"/>
  <c r="C370" i="1"/>
  <c r="C371" i="1"/>
  <c r="C372" i="1"/>
  <c r="C373" i="1"/>
  <c r="C368" i="1"/>
  <c r="H347" i="1"/>
  <c r="F347" i="1"/>
  <c r="D347" i="1"/>
  <c r="A347" i="1"/>
  <c r="Q297" i="1"/>
  <c r="U297" i="1" s="1"/>
  <c r="Q298" i="1"/>
  <c r="U298" i="1" s="1"/>
  <c r="Q299" i="1"/>
  <c r="U299" i="1" s="1"/>
  <c r="Q300" i="1"/>
  <c r="U300" i="1" s="1"/>
  <c r="Q301" i="1"/>
  <c r="U301" i="1" s="1"/>
  <c r="Q296" i="1"/>
  <c r="U296" i="1" s="1"/>
  <c r="O297" i="1"/>
  <c r="S297" i="1" s="1"/>
  <c r="O298" i="1"/>
  <c r="S298" i="1" s="1"/>
  <c r="O299" i="1"/>
  <c r="S299" i="1" s="1"/>
  <c r="O300" i="1"/>
  <c r="S300" i="1" s="1"/>
  <c r="O301" i="1"/>
  <c r="S301" i="1" s="1"/>
  <c r="O296" i="1"/>
  <c r="S296" i="1" s="1"/>
  <c r="I297" i="1"/>
  <c r="M297" i="1" s="1"/>
  <c r="I298" i="1"/>
  <c r="M298" i="1" s="1"/>
  <c r="I299" i="1"/>
  <c r="M299" i="1" s="1"/>
  <c r="I300" i="1"/>
  <c r="M300" i="1" s="1"/>
  <c r="I301" i="1"/>
  <c r="M301" i="1" s="1"/>
  <c r="I296" i="1"/>
  <c r="M296" i="1" s="1"/>
  <c r="G296" i="1"/>
  <c r="K296" i="1" s="1"/>
  <c r="G297" i="1"/>
  <c r="K297" i="1" s="1"/>
  <c r="G298" i="1"/>
  <c r="K298" i="1" s="1"/>
  <c r="G299" i="1"/>
  <c r="K299" i="1" s="1"/>
  <c r="G300" i="1"/>
  <c r="K300" i="1" s="1"/>
  <c r="G301" i="1"/>
  <c r="K301" i="1" s="1"/>
  <c r="C297" i="1"/>
  <c r="C298" i="1"/>
  <c r="C299" i="1"/>
  <c r="C300" i="1"/>
  <c r="C301" i="1"/>
  <c r="C296" i="1"/>
  <c r="Q265" i="1"/>
  <c r="U265" i="1" s="1"/>
  <c r="Q266" i="1"/>
  <c r="U266" i="1" s="1"/>
  <c r="Q267" i="1"/>
  <c r="U267" i="1" s="1"/>
  <c r="Q268" i="1"/>
  <c r="U268" i="1" s="1"/>
  <c r="Q269" i="1"/>
  <c r="U269" i="1" s="1"/>
  <c r="Q264" i="1"/>
  <c r="U264" i="1" s="1"/>
  <c r="O265" i="1"/>
  <c r="S265" i="1" s="1"/>
  <c r="O266" i="1"/>
  <c r="S266" i="1" s="1"/>
  <c r="O268" i="1"/>
  <c r="S268" i="1" s="1"/>
  <c r="O269" i="1"/>
  <c r="S269" i="1" s="1"/>
  <c r="C265" i="1"/>
  <c r="C266" i="1"/>
  <c r="C267" i="1"/>
  <c r="C268" i="1"/>
  <c r="C269" i="1"/>
  <c r="I266" i="1"/>
  <c r="M266" i="1" s="1"/>
  <c r="I267" i="1"/>
  <c r="M267" i="1" s="1"/>
  <c r="I268" i="1"/>
  <c r="M268" i="1" s="1"/>
  <c r="I269" i="1"/>
  <c r="M269" i="1" s="1"/>
  <c r="I264" i="1"/>
  <c r="M264" i="1" s="1"/>
  <c r="G265" i="1"/>
  <c r="K265" i="1" s="1"/>
  <c r="G266" i="1"/>
  <c r="K266" i="1" s="1"/>
  <c r="G267" i="1"/>
  <c r="K267" i="1" s="1"/>
  <c r="G268" i="1"/>
  <c r="K268" i="1" s="1"/>
  <c r="G269" i="1"/>
  <c r="K269" i="1" s="1"/>
  <c r="G264" i="1"/>
  <c r="K264" i="1" s="1"/>
  <c r="C264" i="1"/>
  <c r="M61" i="1" l="1"/>
  <c r="M238" i="1"/>
  <c r="Q61" i="1"/>
  <c r="G247" i="1"/>
  <c r="J247" i="1"/>
  <c r="M247" i="1"/>
  <c r="P247" i="1"/>
  <c r="M270" i="1"/>
  <c r="K61" i="1"/>
  <c r="J410" i="1"/>
  <c r="V410" i="1"/>
  <c r="S410" i="1"/>
  <c r="V114" i="1"/>
  <c r="P410" i="1"/>
  <c r="M410" i="1"/>
  <c r="O61" i="1"/>
  <c r="G238" i="1"/>
  <c r="J238" i="1"/>
  <c r="Q88" i="1"/>
  <c r="S386" i="1"/>
  <c r="P238" i="1"/>
  <c r="G374" i="1"/>
  <c r="M374" i="1"/>
  <c r="S374" i="1"/>
  <c r="F353" i="1"/>
  <c r="O88" i="1"/>
  <c r="J386" i="1"/>
  <c r="P386" i="1"/>
  <c r="G386" i="1"/>
  <c r="M386" i="1"/>
  <c r="P374" i="1"/>
  <c r="J374" i="1"/>
  <c r="D353" i="1"/>
  <c r="H353" i="1"/>
  <c r="S129" i="1"/>
  <c r="R129" i="1"/>
  <c r="Q129" i="1"/>
  <c r="P129" i="1"/>
  <c r="O129" i="1"/>
  <c r="N129" i="1"/>
  <c r="L129" i="1"/>
  <c r="Q52" i="1"/>
  <c r="O52" i="1"/>
  <c r="Q27" i="1"/>
  <c r="O27" i="1"/>
  <c r="M27" i="1"/>
  <c r="K27" i="1"/>
  <c r="Q302" i="1"/>
  <c r="O302" i="1"/>
  <c r="M302" i="1"/>
  <c r="K302" i="1"/>
  <c r="I302" i="1"/>
  <c r="G302" i="1"/>
  <c r="Q270" i="1"/>
  <c r="O270" i="1"/>
  <c r="I270" i="1"/>
  <c r="G270" i="1"/>
  <c r="U129" i="1" l="1"/>
  <c r="V129" i="1"/>
  <c r="S270" i="1"/>
  <c r="U270" i="1"/>
  <c r="S302" i="1"/>
  <c r="U302" i="1"/>
  <c r="K270" i="1"/>
</calcChain>
</file>

<file path=xl/connections.xml><?xml version="1.0" encoding="utf-8"?>
<connections xmlns="http://schemas.openxmlformats.org/spreadsheetml/2006/main">
  <connection id="1" keepAlive="1" name="SP_Meldunek_parametry" type="5" refreshedVersion="6" savePassword="1" deleted="1" background="1" saveData="1" credentials="none">
    <dbPr connection="" command=""/>
  </connection>
  <connection id="2" keepAlive="1" name="SP_Meldunek_sekcja_I_tab_1" type="5" refreshedVersion="6" savePassword="1" deleted="1" background="1" saveData="1" credentials="none">
    <dbPr connection="" command=""/>
  </connection>
  <connection id="3" keepAlive="1" name="SP_Meldunek_sekcja_I_tab_2" type="5" refreshedVersion="6" savePassword="1" deleted="1" background="1" saveData="1" credentials="none">
    <dbPr connection="" command=""/>
  </connection>
  <connection id="4" keepAlive="1" name="SP_Meldunek_sekcja_II_tab_1" type="5" refreshedVersion="6" savePassword="1" deleted="1" background="1" saveData="1" credentials="none">
    <dbPr connection="" command=""/>
  </connection>
  <connection id="5" keepAlive="1" name="SP_Meldunek_sekcja_II_tab_2" type="5" refreshedVersion="6" savePassword="1" deleted="1" background="1" saveData="1" credentials="none">
    <dbPr connection="" command=""/>
  </connection>
  <connection id="6" keepAlive="1" name="SP_Meldunek_sekcja_III_tab_1" type="5" refreshedVersion="6" savePassword="1" deleted="1" background="1" saveData="1" credentials="none">
    <dbPr connection="" command=""/>
  </connection>
  <connection id="7" keepAlive="1" name="SP_Meldunek_sekcja_III_tab_2" type="5" refreshedVersion="6" savePassword="1" deleted="1" background="1" saveData="1" credentials="none">
    <dbPr connection="" command=""/>
  </connection>
  <connection id="8" keepAlive="1" name="SP_Meldunek_sekcja_IV" type="5" refreshedVersion="6" savePassword="1" deleted="1" background="1" saveData="1" credentials="none">
    <dbPr connection="" command=""/>
  </connection>
  <connection id="9" keepAlive="1" name="SP_Meldunek_sekcja_IX_tab_1" type="5" refreshedVersion="6" savePassword="1" deleted="1" background="1" saveData="1" credentials="none">
    <dbPr connection="" command=""/>
  </connection>
  <connection id="10" keepAlive="1" name="SP_Meldunek_sekcja_IX_tab_2" type="5" refreshedVersion="6" savePassword="1" deleted="1" background="1" saveData="1" credentials="none">
    <dbPr connection="" command=""/>
  </connection>
  <connection id="11" keepAlive="1" name="SP_Meldunek_sekcja_V_tab_1" type="5" refreshedVersion="6" savePassword="1" deleted="1" background="1" saveData="1" credentials="none">
    <dbPr connection="" command=""/>
  </connection>
  <connection id="12" keepAlive="1" name="SP_Meldunek_sekcja_V_tab_2" type="5" refreshedVersion="6" savePassword="1" deleted="1" background="1" saveData="1" credentials="none">
    <dbPr connection="" command=""/>
  </connection>
  <connection id="13" keepAlive="1" name="SP_Meldunek_sekcja_V_tab_3" type="5" refreshedVersion="6" savePassword="1" deleted="1" background="1" saveData="1" credentials="none">
    <dbPr connection="" command=""/>
  </connection>
  <connection id="14" keepAlive="1" name="SP_Meldunek_sekcja_V_tab_4" type="5" refreshedVersion="6" savePassword="1" deleted="1" background="1" saveData="1" credentials="none">
    <dbPr connection="" command=""/>
  </connection>
  <connection id="15" keepAlive="1" name="SP_Meldunek_sekcja_VI_tab_1" type="5" refreshedVersion="6" savePassword="1" deleted="1" background="1" saveData="1" credentials="none">
    <dbPr connection="" command=""/>
  </connection>
  <connection id="16" keepAlive="1" name="SP_Meldunek_sekcja_VI_tab_2" type="5" refreshedVersion="6" savePassword="1" deleted="1" background="1" saveData="1" credentials="none">
    <dbPr connection="" command=""/>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6" savePassword="1" deleted="1" background="1" saveData="1" credentials="none">
    <dbPr connection="" command=""/>
  </connection>
</connections>
</file>

<file path=xl/sharedStrings.xml><?xml version="1.0" encoding="utf-8"?>
<sst xmlns="http://schemas.openxmlformats.org/spreadsheetml/2006/main" count="1002" uniqueCount="181">
  <si>
    <t>Obywatelstwo</t>
  </si>
  <si>
    <t>Razem</t>
  </si>
  <si>
    <t>Sprawa</t>
  </si>
  <si>
    <t>wnioski</t>
  </si>
  <si>
    <t>pobyt tolerowany</t>
  </si>
  <si>
    <t>świadczenia poza ośrodkiem</t>
  </si>
  <si>
    <t>opuścili ośrodek</t>
  </si>
  <si>
    <t>nowo przyjęci</t>
  </si>
  <si>
    <t>osoby</t>
  </si>
  <si>
    <t>Cudzoziemcy</t>
  </si>
  <si>
    <t>Osoby</t>
  </si>
  <si>
    <t>zaproszenie</t>
  </si>
  <si>
    <t>utrzymanie</t>
  </si>
  <si>
    <t>wpis</t>
  </si>
  <si>
    <t>wpis SIS</t>
  </si>
  <si>
    <t>wykreślenie</t>
  </si>
  <si>
    <t>wykreślenie SIS</t>
  </si>
  <si>
    <t>wnioski cudz.</t>
  </si>
  <si>
    <t>konsultacje</t>
  </si>
  <si>
    <t>telegramy</t>
  </si>
  <si>
    <t>inne państwo</t>
  </si>
  <si>
    <t>fakultatywne</t>
  </si>
  <si>
    <t>decyzje</t>
  </si>
  <si>
    <t>Czynności</t>
  </si>
  <si>
    <t>pobyt rezyd. UE</t>
  </si>
  <si>
    <t>pozytywne</t>
  </si>
  <si>
    <t>negatywne</t>
  </si>
  <si>
    <t>umorzenia</t>
  </si>
  <si>
    <t>Wnioskujący</t>
  </si>
  <si>
    <t>przebywający 
w ośrodku</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</si>
  <si>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</si>
  <si>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</si>
  <si>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</si>
  <si>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</si>
  <si>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</si>
  <si>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</si>
  <si>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</si>
  <si>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</si>
  <si>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</si>
  <si>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</si>
  <si>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</si>
  <si>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</si>
  <si>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</si>
  <si>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</si>
  <si>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</si>
  <si>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</si>
  <si>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</si>
  <si>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</si>
  <si>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X. Ogólne trendy</t>
  </si>
  <si>
    <t>Placówka</t>
  </si>
  <si>
    <t>RAZEM</t>
  </si>
  <si>
    <t>Lwów</t>
  </si>
  <si>
    <t>Łuck</t>
  </si>
  <si>
    <t>uchylenie 
i umorzenie</t>
  </si>
  <si>
    <t>Transfer</t>
  </si>
  <si>
    <t>SUMA</t>
  </si>
  <si>
    <t>Państwo</t>
  </si>
  <si>
    <t>Wniosek IN</t>
  </si>
  <si>
    <t>Decyzja pozytywna</t>
  </si>
  <si>
    <t>Wniosek OUT</t>
  </si>
  <si>
    <t>Status uchodźcy</t>
  </si>
  <si>
    <t>Ochrona uzupełniająca</t>
  </si>
  <si>
    <t>Pobyt tolerowany</t>
  </si>
  <si>
    <t>Umorzenie</t>
  </si>
  <si>
    <t>Zezwolenia cofnięte</t>
  </si>
  <si>
    <t>Zezwolenia wydane</t>
  </si>
  <si>
    <t xml:space="preserve">Informacja o działalności 
Urzędu do Spraw Cudzoziemców 
</t>
  </si>
  <si>
    <t>Ochrona międzynarodowa</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</si>
  <si>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</si>
  <si>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</si>
  <si>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</si>
  <si>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</si>
  <si>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</si>
  <si>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</si>
  <si>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</si>
  <si>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</si>
  <si>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</si>
  <si>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</si>
  <si>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</si>
  <si>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</si>
  <si>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</si>
  <si>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</si>
  <si>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</si>
  <si>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</si>
  <si>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</si>
  <si>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</si>
  <si>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</si>
  <si>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</si>
  <si>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</si>
  <si>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</si>
  <si>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</si>
  <si>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zawiesz. wpisów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</si>
  <si>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</si>
  <si>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</si>
  <si>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</si>
  <si>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</si>
  <si>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</si>
  <si>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</si>
  <si>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</si>
  <si>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</si>
  <si>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</si>
  <si>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</si>
  <si>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</si>
  <si>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</si>
  <si>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</si>
  <si>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</si>
  <si>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</si>
  <si>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</si>
  <si>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</si>
  <si>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</si>
  <si>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</si>
  <si>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</si>
  <si>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</si>
  <si>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</si>
  <si>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</si>
  <si>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</si>
  <si>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</si>
  <si>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</si>
  <si>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</si>
  <si>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</si>
  <si>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</si>
  <si>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</si>
  <si>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</si>
  <si>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</si>
  <si>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</si>
  <si>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</si>
  <si>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Wnioskujacy</t>
  </si>
  <si>
    <t>Decyzje</t>
  </si>
  <si>
    <t>Inne_panstwo</t>
  </si>
  <si>
    <t>Konsul_RP</t>
  </si>
  <si>
    <t>Czynnosc</t>
  </si>
  <si>
    <t>zawieszenie wpisów</t>
  </si>
  <si>
    <t>małoletni</t>
  </si>
  <si>
    <t>WNIOSEK O ZAREJESTROWANIE POBYTU OBYWATELA UE</t>
  </si>
  <si>
    <t>GRUZJA</t>
  </si>
  <si>
    <t>TADŻYKISTAN</t>
  </si>
  <si>
    <t>WZNOWIENIA</t>
  </si>
  <si>
    <t>BELGIA</t>
  </si>
  <si>
    <t>SZWECJA</t>
  </si>
  <si>
    <r>
      <t>*</t>
    </r>
    <r>
      <rPr>
        <i/>
        <sz val="6"/>
        <color theme="1"/>
        <rFont val="Roboto"/>
        <charset val="238"/>
      </rPr>
      <t xml:space="preserve"> zgodnie z nowym aquis azylowym od 1.01.2014 r. wznowienie postępowania po tzw. transferze dublińskim liczy się jako kolejny wniosek o nadanie statusu uchodźcy</t>
    </r>
  </si>
  <si>
    <t>obligatoryjne</t>
  </si>
  <si>
    <t xml:space="preserve">I. Wnioski, które wpłynęły do wojewodów w sprawie zezwolenia na pobyt czasowy, pobyt stały i pobyt rezydenta długoterminowego UE oraz wydane w tych sprawach decyzje:
</t>
  </si>
  <si>
    <t>II. Odwołania od decyzji wydanych w I instancji w sprawie legalizacji pobytu cudzoziemców na terytorium RP, odpowiedzi na skargi oraz wnioski o udzielenie zezwolenia na pobyt stały dla członków rodzin repatriantów:</t>
  </si>
  <si>
    <t>III. Wykaz cudzoziemców, których pobyt na terytorium RP jest niepożądany</t>
  </si>
  <si>
    <t>IV. Konsultacje wizowe</t>
  </si>
  <si>
    <t>V.  Informacja o Małym Ruchu Granicznym</t>
  </si>
  <si>
    <t>VI. Przyjęte wnioski o udzielenie ochrony międzynarodowej w RP:</t>
  </si>
  <si>
    <t>VII. Stosowanie Rozporządzenia  Dublińskiego*:</t>
  </si>
  <si>
    <t>VIII. Wydane decyzje w sprawie o udzielenie ochrony międzynarodowej:</t>
  </si>
  <si>
    <t>IX. Cudzoziemcy, w sprawie których wszczęto postępowanie o udzielenie ochrony międzynarodowej i którym zapewniono zakwaterowanie w ośrodkach dla cudzoziemców:</t>
  </si>
  <si>
    <t>01.09.2020</t>
  </si>
  <si>
    <t>30.09.2020</t>
  </si>
  <si>
    <t>01.01.2020</t>
  </si>
  <si>
    <t>BIAŁORUŚ</t>
  </si>
  <si>
    <t>IRAK</t>
  </si>
  <si>
    <t>TURCJA</t>
  </si>
  <si>
    <t>NIDERLANDY</t>
  </si>
  <si>
    <t>GRECJA</t>
  </si>
  <si>
    <t>RUMUNIA</t>
  </si>
  <si>
    <t>LITWA</t>
  </si>
  <si>
    <t>AFGANISTAN</t>
  </si>
  <si>
    <t>24.09.2020 - 30.09.2020</t>
  </si>
  <si>
    <t>17.09.2020 - 23.09.2020</t>
  </si>
  <si>
    <t>10.09.2020 - 16.09.2020</t>
  </si>
  <si>
    <t>03.09.2020 - 09.09.2020</t>
  </si>
  <si>
    <t>27.08.2020 - 02.09.2020</t>
  </si>
  <si>
    <t>WNIOSEK O WYDANIE DOKUMENTU POTWIERDZAJĄCEGO PRAWO STAŁEGO POBYTU</t>
  </si>
  <si>
    <t>WNIOSEK O WYDANIE KARTY POBYTU CZŁONKA RODZINY OBYWATELA UE</t>
  </si>
  <si>
    <t>WNIOSEK O WYDANIE KARTY STAŁEGO POBYTU CZŁONKA RODZINY OBYWATELA UE</t>
  </si>
  <si>
    <t>alerty SIS</t>
  </si>
  <si>
    <t>Rosnąca systematycznie od 2014 r. liczba wniosków o zezwolenie na pobyt kształtuje ogólną sytuację migracyjną w Polsce. Przez 3 pierwsze kwartały 2020 r. cudzoziemcy z krajów trzecich złożyli więcej wniosków w tych sprawach (198 tys.) niż w całym 2017 r. (193 tys.). Najwięcej wniosków zostało złożonych przez obywateli Ukrainy (151 tys., 76%), Białorusi (8,8 tys., 4%)  Gruzji (7,8 tys., 4%), Indii (4,7 tys., 2%) i Mołdawii (4 tys., 2%). 
Zdecydowanie największym zainteresowaniem cieszyło się zezwolenie na pobyt czasowy, o które ubiegało się 93% cudzoziemców z państw trzecich. Główną podstawą ubiegania się o zezwolenie na pobyt czasowy była praca (75%), a w dalszej kolejności: rodzina (9%), inne powody (10%) oraz edukacja (6%). 
Najwięcej wniosków przyjął Wojewoda Mazowiecki (26%, 52 tys.), Wielkopolski (13%, 26 tys.), Dolnośląski (10%, 20 tys.), Małopolski (10%, 19 tys.) oraz Śląski (8%, 16 tys.).
Do końca września 2020 r. urzędy wojewódzkie wydały w tych sprawach blisko 156 tys. decyzji (w okresie I-IX 2019 – 154 tys.). 76% decyzji stanowiło udzielenie zezwolenia na pobyt, 20% - decyzje negatywne, a 5% - umorzenia postępowania. Najwięcej decyzji negatywnych wydał Wojewoda Mazowiecki (74%). Średni czas trwania postępowania z zakresu legalizacji pobytu wynosi w 2020 r. 256 dni.
Informacja miesięczna
We wrześniu 2020 r. cudzoziemcy z krajów trzecich złożyli 26,8 tys. wniosków o udzielenie zezwolenia na pobyt. Jest to najwyższa wartość zanotowana w tym roku (w styczniu było to 23,5 tys., natomiast w marcu 23,3 tys., najmniej wniosków wpłynęło w czerwcu 17, 7 tys.). W tym samym okresie urzędy wojewódzkie wydały 18,3 tys. decyzji</t>
  </si>
  <si>
    <t>Konsekwencją dużego napływu cudzoziemców starających się zalegalizować swój pobyt jest zwiększona liczba odwołań od decyzji wydawanych w I instancji. W 2020 r. cudzoziemcy złożyli blisko 16 tys. odwołań (90% - pobyt czasowy, 6% - zobowiązanie do powrotu, 3% - pobyt stały) i uzyskali w tym samym czasie ponad 16 tys. rozstrzygnięć Szefa UdSC w sprawach o legalizację pobytu na terytorium RP (17% - utrzymanie decyzji, od której się odwołano, 13% - uchylenie decyzji organu pierwszej instancji 
i udzielenie zezwolenia,  11% - uchylenie i przekazanie do ponownego rozpatrzenia, 37% (8,7 tys.) - rozstrzygnięcia wydawane w sprawach ponagleń - ujęte w kategorii inne). 
Odwołania składali głównie obywatele Ukrainy (52%), Indii (10%), Gruzji (5%), Rosji i Białorusi (po 5%), najczęściej od decyzji wojewodów (91% ogółu), a w szczególności do decyzji wydawanych przez Wojewodę Mazowieckiego (82% ogółu złożonych odwołań, a 91% wśród odwołań złożonych do wojewodów).
Liczba spraw w toku w II instancji to 33,6 tys., średni czas trwania postępowania odwoławczego to 415 dni (obie wartości obejmują dane w sprawach: pobyt czasowy, stały, rezydenta długoterminowego UE).
Informacja miesięczna
Liczba odwołań, które wpłynęły do Urzędu we wrześniu jest zbliżona do danych z lipca i jednocześnie jest to trzecia najwyższa liczba od początku roku (najwięcej w marcu, druga w kolejności liczba w lipcu).</t>
  </si>
  <si>
    <t>W dalszym ciągu widoczne jest bardzo wysokie obciążenie w zakresie prowadzenia Wykazu osób, których pobyt na terytorium RP jest  niepożądany. We wrześniu Szef UdSC zrealizował ponad 5 tys. spraw dotyczących wykazu, spośród których do najliczniejszych  zaliczały się wpisy do Wykazu i wpisy SIS oraz alerty SIS i alerty pobytowe (stanowiły 84% wszystkich zadań realizowanych w tym obszarze).</t>
  </si>
  <si>
    <t>Liczba spraw, które trafiają miesięcznie do Wydziału Konsultacji Wizowych wzrosła znacząco (11,9 tys.) w porównaniu do poprzednich miesięcy, chociaż w porównaniu do danych z marca pozostaje wciąż niewysoka (marzec 2020: 29 tys.; kwiecień: 0,4 tys.; maj: 0,4 tys.; czerwiec 1,2 tys.; lipiec 4,5 tys.; sierpień: 4,5 tys.).  Spośród nadesłanych wniosków 7,5 tys. (63%) wpłynęło  z innego państwa członkowskiego. Dalsze 4,4 tys. (37%) stanowiły sprawy przekazane przez konsula: obowiązkowe (2%) i fakultatywne (35%). Widoczny jest wzrost liczby spraw realizowanych na życzenie konsula - jest on ściśle związany z sytuacją na Białorusi. 
Spadek liczby wniosków o konsultację przełożył się na zmniejszenie liczby wydawanych decyzji. We wrześniu 2020 r. w Urzędzie wydano 10,2 tys. decyzji (w marcu 2020:  44 tys., w maju: 0,4 tys., w lipcu: 3 tys.; w sierpniu: 4,2), 6,5 tys. w odpowiedzi na wnioski z innych państw (64%), a 3,6 tys. (37%) - na wnioski z konsulatów (3% - obligatoryjne, 34% - fakultatywne).</t>
  </si>
  <si>
    <t>W związku z zawieszeniem małego ruchu granicznego z Rosją w lipcu 2016 r., beneficjentami w pierwszych trzech kwartałach 2020 r MRG byli mieszkańcy Ukrainy. W tym czasie wnioskodawcy otrzymali  3,7 tys. zezwoleń, z czego 75% wydała placówka we Lwowie, a 25% w Łucku. Wydania zezwoleń MRG odmówiono 24 osobom, cofnięto 16 zezwoleń, a 28 zezwoleń unieważniono.
W porównaniu do poprzedniego roku, widoczny jest spadek liczby wydanych zezwoleń - w okresie styczeń-wrzesień 2019 r. wydano ich 11,4 tys.</t>
  </si>
  <si>
    <t>W 2020 r. do Urzędu wpłynęło 1 050 wniosków o udzielenie ochrony obejmujących 1 947 cudzoziemców, z czego 57% stanowiły wnioski pierwsze, a 43% - kolejne. 53% wniosków zostało złożonych przez obywateli Rosji, 12% - Ukrainy, 8% - Białorusi, 4% - Tadżykistanu, a 3% - Turcji. Blisko połowę wniosków przyjęły trzy placówki: 22% PSG w Terespolu, 12% PSG Warszawa i 11% PSG Bobrowniki.
56% obejmowało osoby pełnoletnie (42% kobiety, 58% mężczyźni), 44% - osoby niepełnoletnie (51% dziewczynki, 49% chłopcy).
W związku z bieżącą sytuacją na Białorusi napływ obywateli z tego kraju jest podlega stałej obserwacji. W 2020 r. Polska przyjęła wnioski o udzielenie ochrony międzynarodowej od 153 obywateli Białorusi, z czego 83 z nich – we wrześniu.
W ujęciu miesięcznym liczba wniosków złożonych we wrześniu jest nieco wyższa niż w czerwcu, lipcu i sierpniu.</t>
  </si>
  <si>
    <t>W obszarze procedur o określenie państwa odpowiedzialnego za rozpatrzenie wniosku o udzielenie ochrony międzynarodowej zdecydowaną większość stanowiły wnioski kierowane do Polski (tzw. IN) - 1 789. Z kolei Polska skierowała do pozostałych państw UE wnioski (tzw. OUT) dotyczące 134 cudzoziemców. 81% wniosków OUT i 63% wniosków IN zostało rozpatrzonych pozytywnie.
W przypadku procedur IN najczęstsza współpraca odbywała się z Niemcami (51%)
 i Francją (26%), a w przypadku procedur OUT - z Grecją (25%) i Niemcami (19%). 54% wniosków IN dotyczyło obywateli Rosji, 7% - Armenii.</t>
  </si>
  <si>
    <t>Największym wyzwaniem dla organów administracji państwowej ostatnich kilku lat jest sprostanie zwiększonemu napływowi cudzoziemców (głównie z Ukrainy). Najpopularniejszym typem zezwolenia jest pobyt czasowy. Większość wnioskodawców ubiega się o to zezwolenie w związku z planowanym podjęciem pracy na terytorium RP (76%) i  sprawami rodzinnymi (9%).
Czterokrotny, w porównaniu z 2014 r., wzrost liczby wniosków w sprawach o legalizację pobytu nie jest powiązany  z proporcjonalnym wzrostem kadr i infrastruktury do obsługi cudzoziemców. W związku z tym średni czas trwania postępowania u wojewodów przekracza obecnie 8 miesięcy. Jednocześnie liczba osób posiadających aktualny dokument pobytowy systematycznie rośnie. Wg stanu na dzień 1 października 2020 r. ważne zezwolenia na pobyt na terytorium RP posiadało 452 tys. cudzoziemców, w tym ponad 346 tys. zezwoleń łącznie na pobyt czasowy, pobyt tolerowany, pobyt humanitarny, pobyt członka rodziny obywatela UE, zarejestrowanie pobytu ob. UE, oraz ponad 106 tys. zezwoleń na pobyt stały, pobyt rezydenta długoterminowego UE, pobyt stały członka rodziny obywatela UE, osób posiadających status uchodźcy oraz ochronę uzupełniającą, pobyt stały ob. UE. W porównaniu ze stanem z początku roku 2020 liczba ważnych dokumentów zwiększyła się o ponad 23 tys. głównie za sprawą realizacji spraw w toku (wniosków złożonych przed 14 marca br.).  
Najliczniejsze obywatelstwa cudzoziemców w Polsce to: Ukraina – 240 tys. i  Białoruś - 28 tys. 
Obowiązujące obecnie przepisy umożliwiają legalne pozostanie w kraju osobom, które chcą realizować dotychczasowy cel pobytu lub nie mogą opuścić Polski w związku z rozprzestrzenianiem się wirusua SARS-CoV-2 (w okresie 14.03-31.05.2020 upłynął termin ważności 20 tys. dokumentów uprawniających do legalnego pobytu na terytorium RP).</t>
  </si>
  <si>
    <t>P0d opieką Szefa Urzędu znajduje się aktualnie 2 933 osoby. 29% cudzoziemców przebywa w jednym z 10 ośrodków dla cudzoziemców, pozostałe 71% pobrało środki na samodzielną organizację pobytu w Polsce. Na pobyt w ośrodku najczęściej decydują się obywatele Rosji, wnioskodawcy pozostałych najliczniejszych obywatelstw preferują w większości oczekiwanie na zakończenie swojej procedury w samodzielnie zapewnionym miejscu zakwaterowania.</t>
  </si>
  <si>
    <r>
      <t xml:space="preserve">Łączna liczba decyzji wydanych w 2020 r. przewyższa liczbę wniosków przyjmowanych w tym okresie. Od początku roku Szef Urzędu wydał 2 778 decyzji, z czego 261 nadawało jedną z form ochrony. Dalsze 1 604 decyzje stanowiły rozstrzygnięcia negatywne, w tym 1 024 dla ob. Rosji (64%). Pozostałe 913 rozstrzygnięć umarzało procedurę (w tym 681 dla ob. Rosji)
Od początku roku najwięcej decyzji nadających ochronę otrzymali obywatele Turcji (70 os., 28% ogółu, uznawalność 79%), Rosji (53 os., 21% ogółu, uznawalność 5%) i Tadżykistanu (24 os., 10% ogółu, uznawalność 31%). Ogólna uznawalność w I instancji  wynosiła 14%.
</t>
    </r>
    <r>
      <rPr>
        <sz val="10"/>
        <rFont val="Roboto"/>
        <charset val="238"/>
      </rPr>
      <t xml:space="preserve">W 2020 r. Rada do Spraw Uchodźców wydała 11 decyzji nadające jedną z form ochrony: 8 obywatelom Rosji udzielono zgody na pobyt tolerowany, 2 obywateli Ukrainy otrzymało ochronę uzupełniającą, a 1 obywatel Uzbekistanu – ochronę uzupełniającą.
</t>
    </r>
    <r>
      <rPr>
        <sz val="10"/>
        <color theme="1"/>
        <rFont val="Roboto"/>
        <charset val="238"/>
      </rPr>
      <t>Łącznie w 2020 r. na terytorium RP 261 cudzoziemców ubiegających się o udzielenie ochrony międzynarodowej otrzymało jedną z form ochrony krajowej lub międzynarodowej.</t>
    </r>
  </si>
  <si>
    <t>przygotowała: Marlena Mierzwiak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</si>
</sst>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zł&quot;* #,##0_);_(&quot;zł&quot;* \(#,##0\);_(&quot;zł&quot;* &quot;-&quot;_);_(@_)"/>
    <numFmt numFmtId="165" formatCode="yyyy/mm/dd;@"/>
  </numFmts>
  <fonts count="40"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sz val="11"/>
      <color theme="1"/>
      <name val="Roboto"/>
      <charset val="238"/>
    </font>
    <font>
      <b/>
      <sz val="11"/>
      <color theme="1"/>
      <name val="Roboto"/>
      <charset val="238"/>
    </font>
    <font>
      <b/>
      <sz val="18"/>
      <name val="Roboto"/>
      <charset val="238"/>
    </font>
    <font>
      <b/>
      <sz val="15"/>
      <name val="Roboto"/>
      <charset val="238"/>
    </font>
    <font>
      <b/>
      <i/>
      <sz val="14"/>
      <color theme="1"/>
      <name val="Roboto"/>
      <charset val="238"/>
    </font>
    <font>
      <sz val="11"/>
      <name val="Roboto"/>
      <charset val="238"/>
    </font>
    <font>
      <b/>
      <sz val="10"/>
      <color theme="1"/>
      <name val="Roboto"/>
      <charset val="238"/>
    </font>
    <font>
      <b/>
      <sz val="9"/>
      <name val="Roboto"/>
      <charset val="238"/>
    </font>
    <font>
      <sz val="9"/>
      <name val="Roboto"/>
      <charset val="238"/>
    </font>
    <font>
      <sz val="10"/>
      <name val="Roboto"/>
      <charset val="238"/>
    </font>
    <font>
      <sz val="6"/>
      <color theme="1"/>
      <name val="Roboto"/>
      <charset val="238"/>
    </font>
    <font>
      <i/>
      <sz val="6"/>
      <color theme="1"/>
      <name val="Roboto"/>
      <charset val="238"/>
    </font>
    <font>
      <i/>
      <sz val="9"/>
      <color theme="1"/>
      <name val="Roboto"/>
      <charset val="238"/>
    </font>
    <font>
      <b/>
      <sz val="8"/>
      <name val="Roboto"/>
      <charset val="238"/>
    </font>
    <font>
      <i/>
      <sz val="8"/>
      <color theme="1"/>
      <name val="Roboto"/>
      <charset val="238"/>
    </font>
    <font>
      <b/>
      <sz val="7"/>
      <name val="Roboto"/>
      <charset val="238"/>
    </font>
    <font>
      <sz val="10"/>
      <color theme="1"/>
      <name val="Roboto"/>
      <charset val="238"/>
    </font>
    <font>
      <sz val="9"/>
      <color theme="1"/>
      <name val="Roboto"/>
      <charset val="238"/>
    </font>
    <font>
      <sz val="8"/>
      <name val="Roboto"/>
      <charset val="238"/>
    </font>
    <font>
      <sz val="8"/>
      <color theme="1"/>
      <name val="Roboto"/>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cellStyleXfs>
  <cellXfs count="304">
    <xf numFmtId="0" fontId="0" fillId="0" borderId="0" xfId="0"/>
    <xf numFmtId="0" fontId="0" fillId="0" borderId="0" xfId="0"/>
    <xf numFmtId="0" fontId="0" fillId="0" borderId="0" xfId="0"/>
    <xf numFmtId="0" fontId="20" fillId="0" borderId="0" xfId="0" applyFont="1" applyProtection="1">
      <protection locked="0"/>
    </xf>
    <xf numFmtId="0" fontId="20" fillId="0" borderId="0" xfId="0" applyFont="1" applyBorder="1" applyProtection="1">
      <protection locked="0"/>
    </xf>
    <xf numFmtId="14" fontId="20" fillId="0" borderId="0" xfId="0" applyNumberFormat="1" applyFont="1" applyProtection="1">
      <protection locked="0"/>
    </xf>
    <xf numFmtId="165" fontId="20" fillId="0" borderId="0" xfId="0" applyNumberFormat="1" applyFont="1" applyProtection="1">
      <protection locked="0"/>
    </xf>
    <xf numFmtId="0" fontId="20" fillId="0" borderId="0" xfId="0" applyFont="1" applyAlignment="1" applyProtection="1">
      <protection locked="0"/>
    </xf>
    <xf numFmtId="0" fontId="24" fillId="0" borderId="0" xfId="0" applyFont="1" applyAlignment="1" applyProtection="1">
      <alignment vertical="center"/>
      <protection locked="0"/>
    </xf>
    <xf numFmtId="0" fontId="25" fillId="0" borderId="0" xfId="0" applyFont="1" applyProtection="1">
      <protection locked="0"/>
    </xf>
    <xf numFmtId="0" fontId="26" fillId="0" borderId="0" xfId="0" applyFont="1" applyAlignment="1" applyProtection="1">
      <alignment horizontal="left" vertical="center"/>
      <protection locked="0"/>
    </xf>
    <xf numFmtId="0" fontId="29" fillId="0" borderId="0" xfId="43" applyFont="1" applyProtection="1">
      <protection locked="0"/>
    </xf>
    <xf numFmtId="0" fontId="20" fillId="0" borderId="0" xfId="0" applyFont="1" applyFill="1" applyBorder="1" applyProtection="1">
      <protection locked="0"/>
    </xf>
    <xf numFmtId="0" fontId="27" fillId="0" borderId="0" xfId="10" applyFont="1" applyFill="1" applyBorder="1" applyAlignment="1" applyProtection="1">
      <alignment horizontal="left" vertical="center"/>
      <protection locked="0"/>
    </xf>
    <xf numFmtId="0" fontId="27" fillId="0" borderId="0" xfId="10" applyFont="1" applyFill="1" applyBorder="1" applyAlignment="1" applyProtection="1">
      <alignment horizontal="center" vertical="center"/>
      <protection locked="0"/>
    </xf>
    <xf numFmtId="0" fontId="30" fillId="0" borderId="0" xfId="0" applyFont="1" applyAlignment="1" applyProtection="1">
      <alignment horizontal="center" vertical="center" wrapText="1"/>
      <protection locked="0"/>
    </xf>
    <xf numFmtId="165" fontId="30" fillId="0" borderId="0" xfId="0" applyNumberFormat="1" applyFont="1" applyAlignment="1" applyProtection="1">
      <alignment horizontal="center" vertical="center" wrapText="1"/>
      <protection locked="0"/>
    </xf>
    <xf numFmtId="0" fontId="20" fillId="0" borderId="0" xfId="0" applyFont="1" applyAlignment="1" applyProtection="1">
      <alignment wrapText="1"/>
      <protection locked="0"/>
    </xf>
    <xf numFmtId="165" fontId="20" fillId="0" borderId="0" xfId="0" applyNumberFormat="1" applyFont="1" applyAlignment="1" applyProtection="1">
      <alignment wrapText="1"/>
      <protection locked="0"/>
    </xf>
    <xf numFmtId="0" fontId="32" fillId="0" borderId="0" xfId="0" applyFont="1" applyAlignment="1" applyProtection="1">
      <alignment vertical="top" wrapText="1"/>
      <protection locked="0"/>
    </xf>
    <xf numFmtId="0" fontId="26" fillId="0" borderId="0" xfId="0" applyFont="1" applyAlignment="1" applyProtection="1">
      <alignment horizontal="left" vertical="center" wrapText="1"/>
      <protection locked="0"/>
    </xf>
    <xf numFmtId="0" fontId="30" fillId="0" borderId="0" xfId="0" applyFont="1" applyAlignment="1" applyProtection="1">
      <alignment horizontal="left" vertical="center" wrapText="1"/>
      <protection locked="0"/>
    </xf>
    <xf numFmtId="0" fontId="27" fillId="0" borderId="0" xfId="24" applyFont="1" applyFill="1" applyBorder="1" applyAlignment="1" applyProtection="1">
      <alignment horizontal="center" vertical="center" wrapText="1"/>
      <protection locked="0"/>
    </xf>
    <xf numFmtId="3" fontId="27" fillId="0" borderId="0" xfId="0" applyNumberFormat="1" applyFont="1" applyFill="1" applyBorder="1" applyAlignment="1" applyProtection="1">
      <alignment horizontal="center" vertical="center"/>
    </xf>
    <xf numFmtId="0" fontId="34" fillId="0" borderId="0" xfId="0" applyFont="1" applyAlignment="1" applyProtection="1">
      <alignment vertical="top"/>
      <protection locked="0"/>
    </xf>
    <xf numFmtId="165" fontId="34" fillId="0" borderId="0" xfId="0" applyNumberFormat="1" applyFont="1" applyAlignment="1" applyProtection="1">
      <alignment vertical="top"/>
      <protection locked="0"/>
    </xf>
    <xf numFmtId="0" fontId="27" fillId="35" borderId="0" xfId="0" applyFont="1" applyFill="1" applyBorder="1" applyAlignment="1" applyProtection="1">
      <alignment horizontal="center" vertical="center"/>
      <protection locked="0"/>
    </xf>
    <xf numFmtId="3" fontId="27" fillId="35" borderId="0" xfId="0" applyNumberFormat="1" applyFont="1" applyFill="1" applyBorder="1" applyAlignment="1" applyProtection="1">
      <alignment horizontal="center" vertical="center"/>
      <protection locked="0"/>
    </xf>
    <xf numFmtId="3" fontId="27" fillId="35" borderId="0" xfId="24" applyNumberFormat="1" applyFont="1" applyFill="1" applyBorder="1" applyAlignment="1" applyProtection="1">
      <alignment horizontal="center" vertical="center" wrapText="1"/>
      <protection locked="0"/>
    </xf>
    <xf numFmtId="165" fontId="27" fillId="35" borderId="0" xfId="24" applyNumberFormat="1" applyFont="1" applyFill="1" applyBorder="1" applyAlignment="1" applyProtection="1">
      <alignment horizontal="center" vertical="center" wrapText="1"/>
      <protection locked="0"/>
    </xf>
    <xf numFmtId="0" fontId="27" fillId="36" borderId="21" xfId="0" applyFont="1" applyFill="1" applyBorder="1" applyAlignment="1" applyProtection="1">
      <alignment horizontal="center" vertical="center" textRotation="90" wrapText="1"/>
      <protection locked="0"/>
    </xf>
    <xf numFmtId="3" fontId="28" fillId="0" borderId="10" xfId="0" applyNumberFormat="1" applyFont="1" applyBorder="1" applyAlignment="1" applyProtection="1">
      <alignment horizontal="right" vertical="center"/>
    </xf>
    <xf numFmtId="3" fontId="27" fillId="35" borderId="45" xfId="10" applyNumberFormat="1" applyFont="1" applyFill="1" applyBorder="1" applyAlignment="1" applyProtection="1">
      <alignment horizontal="center" vertical="center"/>
    </xf>
    <xf numFmtId="0" fontId="35" fillId="35" borderId="0" xfId="10" applyFont="1" applyFill="1" applyBorder="1" applyAlignment="1" applyProtection="1">
      <alignment horizontal="center" vertical="center" wrapText="1"/>
      <protection locked="0"/>
    </xf>
    <xf numFmtId="0" fontId="35" fillId="35" borderId="0" xfId="10" applyFont="1" applyFill="1" applyBorder="1" applyAlignment="1" applyProtection="1">
      <alignment horizontal="center" vertical="center"/>
      <protection locked="0"/>
    </xf>
    <xf numFmtId="0" fontId="27" fillId="36" borderId="0" xfId="10" applyFont="1" applyFill="1" applyBorder="1" applyAlignment="1" applyProtection="1">
      <alignment horizontal="center" vertical="center"/>
      <protection locked="0"/>
    </xf>
    <xf numFmtId="3" fontId="27" fillId="36" borderId="0" xfId="10" applyNumberFormat="1" applyFont="1" applyFill="1" applyBorder="1" applyAlignment="1" applyProtection="1">
      <alignment horizontal="center" vertical="center"/>
    </xf>
    <xf numFmtId="0" fontId="27" fillId="35" borderId="0" xfId="10" applyFont="1" applyFill="1" applyBorder="1" applyAlignment="1" applyProtection="1">
      <alignment horizontal="center" vertical="center"/>
      <protection locked="0"/>
    </xf>
    <xf numFmtId="0" fontId="35" fillId="35" borderId="0" xfId="10" applyFont="1" applyFill="1" applyBorder="1" applyAlignment="1" applyProtection="1">
      <alignment horizontal="left" vertical="center" indent="1"/>
      <protection locked="0"/>
    </xf>
    <xf numFmtId="0" fontId="26" fillId="0" borderId="0" xfId="0" applyFont="1" applyAlignment="1" applyProtection="1">
      <alignment horizontal="left"/>
      <protection locked="0"/>
    </xf>
    <xf numFmtId="0" fontId="36" fillId="0" borderId="0" xfId="0" applyFont="1" applyAlignment="1" applyProtection="1">
      <alignment horizontal="left" vertical="top" wrapText="1"/>
      <protection locked="0"/>
    </xf>
    <xf numFmtId="0" fontId="37" fillId="0" borderId="0" xfId="0" applyFont="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9" fillId="0" borderId="0" xfId="0" applyFont="1" applyAlignment="1" applyProtection="1">
      <alignment horizontal="center" vertical="center"/>
      <protection locked="0"/>
    </xf>
    <xf numFmtId="0" fontId="39" fillId="0" borderId="0" xfId="0" applyFont="1" applyProtection="1">
      <protection locked="0"/>
    </xf>
    <xf numFmtId="0" fontId="39" fillId="0" borderId="0" xfId="0" applyFont="1" applyAlignment="1" applyProtection="1">
      <alignment horizontal="left" vertical="center"/>
      <protection locked="0"/>
    </xf>
    <xf numFmtId="0" fontId="39" fillId="0" borderId="0" xfId="0" applyFont="1" applyAlignment="1" applyProtection="1">
      <protection locked="0"/>
    </xf>
    <xf numFmtId="0" fontId="20" fillId="0" borderId="0" xfId="0" applyFont="1" applyProtection="1">
      <protection locked="0"/>
    </xf>
    <xf numFmtId="0" fontId="20" fillId="0" borderId="0" xfId="0" applyFont="1" applyBorder="1" applyAlignment="1" applyProtection="1">
      <protection locked="0"/>
    </xf>
    <xf numFmtId="0" fontId="0" fillId="0" borderId="0" xfId="0" applyBorder="1" applyAlignment="1"/>
    <xf numFmtId="3" fontId="28" fillId="35" borderId="17" xfId="0" applyNumberFormat="1" applyFont="1" applyFill="1" applyBorder="1" applyAlignment="1" applyProtection="1">
      <alignment horizontal="right" vertical="center" wrapText="1"/>
    </xf>
    <xf numFmtId="3" fontId="28" fillId="35" borderId="26" xfId="0" applyNumberFormat="1" applyFont="1" applyFill="1" applyBorder="1" applyAlignment="1" applyProtection="1">
      <alignment horizontal="right" vertical="center" wrapText="1"/>
    </xf>
    <xf numFmtId="3" fontId="28" fillId="36" borderId="11" xfId="0" applyNumberFormat="1" applyFont="1" applyFill="1" applyBorder="1" applyAlignment="1" applyProtection="1">
      <alignment horizontal="right" vertical="center" wrapText="1"/>
    </xf>
    <xf numFmtId="3" fontId="28" fillId="36" borderId="35" xfId="0" applyNumberFormat="1" applyFont="1" applyFill="1" applyBorder="1" applyAlignment="1" applyProtection="1">
      <alignment horizontal="right" vertical="center" wrapText="1"/>
    </xf>
    <xf numFmtId="3" fontId="27" fillId="35" borderId="47" xfId="24" applyNumberFormat="1" applyFont="1" applyFill="1" applyBorder="1" applyAlignment="1" applyProtection="1">
      <alignment horizontal="center" vertical="center" wrapText="1"/>
    </xf>
    <xf numFmtId="3" fontId="27" fillId="35" borderId="49" xfId="24" applyNumberFormat="1" applyFont="1" applyFill="1" applyBorder="1" applyAlignment="1" applyProtection="1">
      <alignment horizontal="center" vertical="center" wrapText="1"/>
    </xf>
    <xf numFmtId="3" fontId="28" fillId="36" borderId="17" xfId="0" applyNumberFormat="1" applyFont="1" applyFill="1" applyBorder="1" applyAlignment="1" applyProtection="1">
      <alignment horizontal="right" vertical="center" wrapText="1"/>
    </xf>
    <xf numFmtId="3" fontId="28" fillId="36" borderId="26" xfId="0" applyNumberFormat="1" applyFont="1" applyFill="1" applyBorder="1" applyAlignment="1" applyProtection="1">
      <alignment horizontal="right" vertical="center" wrapText="1"/>
    </xf>
    <xf numFmtId="3" fontId="27" fillId="35" borderId="45" xfId="0" applyNumberFormat="1" applyFont="1" applyFill="1" applyBorder="1" applyAlignment="1" applyProtection="1">
      <alignment horizontal="center" vertical="center"/>
    </xf>
    <xf numFmtId="3" fontId="27" fillId="35" borderId="46" xfId="0" applyNumberFormat="1" applyFont="1" applyFill="1" applyBorder="1" applyAlignment="1" applyProtection="1">
      <alignment horizontal="center" vertical="center"/>
    </xf>
    <xf numFmtId="0" fontId="21" fillId="36" borderId="38" xfId="0" applyFont="1" applyFill="1" applyBorder="1" applyAlignment="1" applyProtection="1">
      <alignment horizontal="center" vertical="center" textRotation="90" wrapText="1"/>
      <protection locked="0"/>
    </xf>
    <xf numFmtId="0" fontId="21" fillId="36" borderId="39" xfId="0" applyFont="1" applyFill="1" applyBorder="1" applyAlignment="1" applyProtection="1">
      <alignment horizontal="center" vertical="center" textRotation="90" wrapText="1"/>
      <protection locked="0"/>
    </xf>
    <xf numFmtId="0" fontId="21" fillId="36" borderId="14" xfId="0" applyFont="1" applyFill="1" applyBorder="1" applyAlignment="1" applyProtection="1">
      <alignment horizontal="center" vertical="center" textRotation="90" wrapText="1"/>
      <protection locked="0"/>
    </xf>
    <xf numFmtId="0" fontId="21" fillId="36" borderId="36" xfId="0" applyFont="1" applyFill="1" applyBorder="1" applyAlignment="1" applyProtection="1">
      <alignment horizontal="center" vertical="center" textRotation="90" wrapText="1"/>
      <protection locked="0"/>
    </xf>
    <xf numFmtId="0" fontId="26" fillId="0" borderId="40" xfId="0" applyFont="1" applyBorder="1" applyAlignment="1" applyProtection="1">
      <alignment horizontal="center" vertical="center" wrapText="1"/>
    </xf>
    <xf numFmtId="0" fontId="21" fillId="36" borderId="20" xfId="0" applyFont="1" applyFill="1" applyBorder="1" applyAlignment="1" applyProtection="1">
      <alignment horizontal="center" vertical="center"/>
      <protection locked="0"/>
    </xf>
    <xf numFmtId="0" fontId="21" fillId="36" borderId="21" xfId="0" applyFont="1" applyFill="1" applyBorder="1" applyAlignment="1" applyProtection="1">
      <alignment horizontal="center" vertical="center"/>
      <protection locked="0"/>
    </xf>
    <xf numFmtId="0" fontId="21" fillId="36" borderId="25" xfId="0" applyFont="1" applyFill="1" applyBorder="1" applyAlignment="1" applyProtection="1">
      <alignment horizontal="center" vertical="center"/>
      <protection locked="0"/>
    </xf>
    <xf numFmtId="0" fontId="21" fillId="36" borderId="10" xfId="0" applyFont="1" applyFill="1" applyBorder="1" applyAlignment="1" applyProtection="1">
      <alignment horizontal="center" vertical="center"/>
      <protection locked="0"/>
    </xf>
    <xf numFmtId="0" fontId="21" fillId="36" borderId="21" xfId="0" applyFont="1" applyFill="1" applyBorder="1" applyAlignment="1" applyProtection="1">
      <alignment horizontal="center" vertical="center" textRotation="90"/>
      <protection locked="0"/>
    </xf>
    <xf numFmtId="0" fontId="21" fillId="36" borderId="10" xfId="0" applyFont="1" applyFill="1" applyBorder="1" applyAlignment="1" applyProtection="1">
      <alignment horizontal="center" vertical="center" textRotation="90"/>
      <protection locked="0"/>
    </xf>
    <xf numFmtId="0" fontId="28" fillId="35" borderId="25" xfId="0" applyFont="1" applyFill="1" applyBorder="1" applyAlignment="1" applyProtection="1">
      <alignment horizontal="left" vertical="center"/>
    </xf>
    <xf numFmtId="0" fontId="28" fillId="35" borderId="10" xfId="0" applyFont="1" applyFill="1" applyBorder="1" applyAlignment="1" applyProtection="1">
      <alignment horizontal="left" vertical="center"/>
    </xf>
    <xf numFmtId="3" fontId="28" fillId="35" borderId="10" xfId="0" applyNumberFormat="1" applyFont="1" applyFill="1" applyBorder="1" applyAlignment="1" applyProtection="1">
      <alignment horizontal="right" vertical="center" wrapText="1"/>
    </xf>
    <xf numFmtId="0" fontId="28" fillId="36" borderId="25" xfId="0" applyFont="1" applyFill="1" applyBorder="1" applyAlignment="1" applyProtection="1">
      <alignment horizontal="left" vertical="center"/>
    </xf>
    <xf numFmtId="0" fontId="28" fillId="36" borderId="10" xfId="0" applyFont="1" applyFill="1" applyBorder="1" applyAlignment="1" applyProtection="1">
      <alignment horizontal="left" vertical="center"/>
    </xf>
    <xf numFmtId="3" fontId="28" fillId="36" borderId="10" xfId="0" applyNumberFormat="1" applyFont="1" applyFill="1" applyBorder="1" applyAlignment="1" applyProtection="1">
      <alignment horizontal="right" vertical="center" wrapText="1"/>
    </xf>
    <xf numFmtId="0" fontId="27" fillId="36" borderId="20" xfId="0" applyFont="1" applyFill="1" applyBorder="1" applyAlignment="1" applyProtection="1">
      <alignment horizontal="center" vertical="center"/>
      <protection locked="0"/>
    </xf>
    <xf numFmtId="0" fontId="27" fillId="36" borderId="21" xfId="0" applyFont="1" applyFill="1" applyBorder="1" applyAlignment="1" applyProtection="1">
      <alignment horizontal="center" vertical="center"/>
      <protection locked="0"/>
    </xf>
    <xf numFmtId="0" fontId="27" fillId="36" borderId="25" xfId="0" applyFont="1" applyFill="1" applyBorder="1" applyAlignment="1" applyProtection="1">
      <alignment horizontal="center" vertical="center"/>
      <protection locked="0"/>
    </xf>
    <xf numFmtId="0" fontId="27" fillId="36" borderId="10" xfId="0" applyFont="1" applyFill="1" applyBorder="1" applyAlignment="1" applyProtection="1">
      <alignment horizontal="center" vertical="center"/>
      <protection locked="0"/>
    </xf>
    <xf numFmtId="0" fontId="27" fillId="36" borderId="10" xfId="0" applyFont="1" applyFill="1" applyBorder="1" applyAlignment="1" applyProtection="1">
      <alignment horizontal="center" vertical="center" textRotation="90"/>
      <protection locked="0"/>
    </xf>
    <xf numFmtId="0" fontId="28" fillId="34" borderId="17" xfId="43" applyFont="1" applyFill="1" applyBorder="1" applyAlignment="1" applyProtection="1">
      <alignment horizontal="right" vertical="center"/>
    </xf>
    <xf numFmtId="0" fontId="28" fillId="34" borderId="19" xfId="43" applyFont="1" applyFill="1" applyBorder="1" applyAlignment="1" applyProtection="1">
      <alignment horizontal="right" vertical="center"/>
    </xf>
    <xf numFmtId="3" fontId="27" fillId="36" borderId="45" xfId="10" applyNumberFormat="1" applyFont="1" applyFill="1" applyBorder="1" applyAlignment="1" applyProtection="1">
      <alignment horizontal="center" vertical="center"/>
    </xf>
    <xf numFmtId="3" fontId="27" fillId="36" borderId="46" xfId="10" applyNumberFormat="1" applyFont="1" applyFill="1" applyBorder="1" applyAlignment="1" applyProtection="1">
      <alignment horizontal="center" vertical="center"/>
    </xf>
    <xf numFmtId="0" fontId="27" fillId="35" borderId="17" xfId="0" applyFont="1" applyFill="1" applyBorder="1" applyAlignment="1" applyProtection="1">
      <alignment horizontal="center" vertical="center" textRotation="90" wrapText="1"/>
      <protection locked="0"/>
    </xf>
    <xf numFmtId="0" fontId="27" fillId="35" borderId="18" xfId="0" applyFont="1" applyFill="1" applyBorder="1" applyAlignment="1" applyProtection="1">
      <alignment horizontal="center" vertical="center" textRotation="90" wrapText="1"/>
      <protection locked="0"/>
    </xf>
    <xf numFmtId="0" fontId="27" fillId="35" borderId="19" xfId="0" applyFont="1" applyFill="1" applyBorder="1" applyAlignment="1" applyProtection="1">
      <alignment horizontal="center" vertical="center" textRotation="90" wrapText="1"/>
      <protection locked="0"/>
    </xf>
    <xf numFmtId="0" fontId="28" fillId="0" borderId="41" xfId="0" applyFont="1" applyFill="1" applyBorder="1" applyAlignment="1" applyProtection="1">
      <alignment horizontal="left" vertical="center" wrapText="1"/>
    </xf>
    <xf numFmtId="0" fontId="28" fillId="0" borderId="42" xfId="0" applyFont="1" applyFill="1" applyBorder="1" applyAlignment="1" applyProtection="1">
      <alignment horizontal="left" vertical="center" wrapText="1"/>
    </xf>
    <xf numFmtId="3" fontId="28" fillId="36" borderId="42" xfId="24" applyNumberFormat="1" applyFont="1" applyFill="1" applyBorder="1" applyAlignment="1" applyProtection="1">
      <alignment horizontal="right" vertical="center" wrapText="1"/>
    </xf>
    <xf numFmtId="0" fontId="28" fillId="36" borderId="41" xfId="0" applyFont="1" applyFill="1" applyBorder="1" applyAlignment="1" applyProtection="1">
      <alignment horizontal="left" vertical="center"/>
    </xf>
    <xf numFmtId="0" fontId="28" fillId="36" borderId="42" xfId="0" applyFont="1" applyFill="1" applyBorder="1" applyAlignment="1" applyProtection="1">
      <alignment horizontal="left" vertical="center"/>
    </xf>
    <xf numFmtId="0" fontId="27" fillId="35" borderId="44" xfId="0" applyFont="1" applyFill="1" applyBorder="1" applyAlignment="1" applyProtection="1">
      <alignment horizontal="center" vertical="center"/>
    </xf>
    <xf numFmtId="0" fontId="27" fillId="35" borderId="45" xfId="0" applyFont="1" applyFill="1" applyBorder="1" applyAlignment="1" applyProtection="1">
      <alignment horizontal="center" vertical="center"/>
    </xf>
    <xf numFmtId="0" fontId="27" fillId="36" borderId="32" xfId="0" applyFont="1" applyFill="1" applyBorder="1" applyAlignment="1" applyProtection="1">
      <alignment horizontal="center" vertical="center" textRotation="90"/>
      <protection locked="0"/>
    </xf>
    <xf numFmtId="0" fontId="28" fillId="33" borderId="41" xfId="24" applyFont="1" applyFill="1" applyBorder="1" applyAlignment="1" applyProtection="1">
      <alignment vertical="center" wrapText="1"/>
      <protection locked="0"/>
    </xf>
    <xf numFmtId="0" fontId="28" fillId="33" borderId="42" xfId="24" applyFont="1" applyFill="1" applyBorder="1" applyAlignment="1" applyProtection="1">
      <alignment vertical="center" wrapText="1"/>
      <protection locked="0"/>
    </xf>
    <xf numFmtId="3" fontId="28" fillId="35" borderId="10" xfId="0" applyNumberFormat="1" applyFont="1" applyFill="1" applyBorder="1" applyAlignment="1" applyProtection="1">
      <alignment horizontal="right" vertical="center"/>
    </xf>
    <xf numFmtId="0" fontId="28" fillId="35" borderId="17" xfId="43" applyFont="1" applyFill="1" applyBorder="1" applyAlignment="1" applyProtection="1">
      <alignment horizontal="right" vertical="center"/>
    </xf>
    <xf numFmtId="0" fontId="28" fillId="35" borderId="19" xfId="43" applyFont="1" applyFill="1" applyBorder="1" applyAlignment="1" applyProtection="1">
      <alignment horizontal="right" vertical="center"/>
    </xf>
    <xf numFmtId="3" fontId="28" fillId="35" borderId="42" xfId="0" applyNumberFormat="1" applyFont="1" applyFill="1" applyBorder="1" applyAlignment="1" applyProtection="1">
      <alignment horizontal="right" vertical="center"/>
    </xf>
    <xf numFmtId="3" fontId="28" fillId="34" borderId="10" xfId="0" applyNumberFormat="1" applyFont="1" applyFill="1" applyBorder="1" applyAlignment="1" applyProtection="1">
      <alignment horizontal="right" vertical="center"/>
    </xf>
    <xf numFmtId="3" fontId="28" fillId="0" borderId="10" xfId="0" applyNumberFormat="1" applyFont="1" applyBorder="1" applyAlignment="1" applyProtection="1">
      <alignment horizontal="right" vertical="center" wrapText="1"/>
    </xf>
    <xf numFmtId="3" fontId="28" fillId="0" borderId="32" xfId="0" applyNumberFormat="1" applyFont="1" applyBorder="1" applyAlignment="1" applyProtection="1">
      <alignment horizontal="right" vertical="center" wrapText="1"/>
    </xf>
    <xf numFmtId="0" fontId="27" fillId="35" borderId="17" xfId="44" applyFont="1" applyFill="1" applyBorder="1" applyAlignment="1" applyProtection="1">
      <alignment horizontal="center" vertical="center"/>
      <protection locked="0"/>
    </xf>
    <xf numFmtId="0" fontId="27" fillId="35" borderId="26" xfId="44" applyFont="1" applyFill="1" applyBorder="1" applyAlignment="1" applyProtection="1">
      <alignment horizontal="center" vertical="center"/>
      <protection locked="0"/>
    </xf>
    <xf numFmtId="0" fontId="27" fillId="35" borderId="17" xfId="44" applyFont="1" applyFill="1" applyBorder="1" applyAlignment="1" applyProtection="1">
      <alignment horizontal="center" vertical="center" wrapText="1"/>
      <protection locked="0"/>
    </xf>
    <xf numFmtId="0" fontId="27" fillId="35" borderId="19" xfId="44" applyFont="1" applyFill="1" applyBorder="1" applyAlignment="1" applyProtection="1">
      <alignment horizontal="center" vertical="center" wrapText="1"/>
      <protection locked="0"/>
    </xf>
    <xf numFmtId="0" fontId="27" fillId="35" borderId="18" xfId="44" applyFont="1" applyFill="1" applyBorder="1" applyAlignment="1" applyProtection="1">
      <alignment horizontal="center" vertical="center"/>
      <protection locked="0"/>
    </xf>
    <xf numFmtId="0" fontId="28" fillId="34" borderId="26" xfId="43" applyFont="1" applyFill="1" applyBorder="1" applyAlignment="1" applyProtection="1">
      <alignment horizontal="right" vertical="center"/>
    </xf>
    <xf numFmtId="0" fontId="28" fillId="35" borderId="10" xfId="0" applyFont="1" applyFill="1" applyBorder="1" applyAlignment="1" applyProtection="1">
      <alignment horizontal="right" vertical="center"/>
    </xf>
    <xf numFmtId="0" fontId="28" fillId="34" borderId="25" xfId="0" applyFont="1" applyFill="1" applyBorder="1" applyAlignment="1" applyProtection="1">
      <alignment horizontal="left" vertical="center" wrapText="1" indent="1"/>
    </xf>
    <xf numFmtId="0" fontId="28" fillId="34" borderId="10" xfId="0" applyFont="1" applyFill="1" applyBorder="1" applyAlignment="1" applyProtection="1">
      <alignment horizontal="left" vertical="center" wrapText="1" indent="1"/>
    </xf>
    <xf numFmtId="0" fontId="28" fillId="34" borderId="10" xfId="0" applyFont="1" applyFill="1" applyBorder="1" applyAlignment="1" applyProtection="1">
      <alignment horizontal="right" vertical="center"/>
    </xf>
    <xf numFmtId="3" fontId="28" fillId="0" borderId="10" xfId="0" applyNumberFormat="1" applyFont="1" applyBorder="1" applyAlignment="1" applyProtection="1">
      <alignment horizontal="right" vertical="center"/>
    </xf>
    <xf numFmtId="3" fontId="28" fillId="0" borderId="32" xfId="0" applyNumberFormat="1" applyFont="1" applyBorder="1" applyAlignment="1" applyProtection="1">
      <alignment horizontal="right" vertical="center"/>
    </xf>
    <xf numFmtId="0" fontId="28" fillId="0" borderId="25" xfId="0" applyFont="1" applyFill="1" applyBorder="1" applyAlignment="1" applyProtection="1">
      <alignment horizontal="left" vertical="center"/>
      <protection locked="0"/>
    </xf>
    <xf numFmtId="0" fontId="28" fillId="0" borderId="10" xfId="0" applyFont="1" applyFill="1" applyBorder="1" applyAlignment="1" applyProtection="1">
      <alignment horizontal="left" vertical="center"/>
      <protection locked="0"/>
    </xf>
    <xf numFmtId="0" fontId="27" fillId="35" borderId="20" xfId="0" applyFont="1" applyFill="1" applyBorder="1" applyAlignment="1" applyProtection="1">
      <alignment horizontal="center" vertical="center" wrapText="1"/>
      <protection locked="0"/>
    </xf>
    <xf numFmtId="0" fontId="27" fillId="35" borderId="21" xfId="0" applyFont="1" applyFill="1" applyBorder="1" applyAlignment="1" applyProtection="1">
      <alignment horizontal="center" vertical="center" wrapText="1"/>
      <protection locked="0"/>
    </xf>
    <xf numFmtId="0" fontId="28" fillId="34" borderId="10" xfId="43" applyFont="1" applyFill="1" applyBorder="1" applyAlignment="1" applyProtection="1">
      <alignment horizontal="right" vertical="center"/>
    </xf>
    <xf numFmtId="0" fontId="27" fillId="36" borderId="51" xfId="10" applyFont="1" applyFill="1" applyBorder="1" applyAlignment="1" applyProtection="1">
      <alignment horizontal="center" vertical="center"/>
    </xf>
    <xf numFmtId="0" fontId="27" fillId="36" borderId="52" xfId="10" applyFont="1" applyFill="1" applyBorder="1" applyAlignment="1" applyProtection="1">
      <alignment horizontal="center" vertical="center"/>
    </xf>
    <xf numFmtId="0" fontId="28" fillId="35" borderId="42" xfId="0" applyFont="1" applyFill="1" applyBorder="1" applyAlignment="1" applyProtection="1">
      <alignment horizontal="right" vertical="center"/>
    </xf>
    <xf numFmtId="0" fontId="36" fillId="33" borderId="0" xfId="0" applyFont="1" applyFill="1" applyAlignment="1" applyProtection="1">
      <alignment horizontal="left" vertical="top" wrapText="1"/>
      <protection locked="0"/>
    </xf>
    <xf numFmtId="0" fontId="36" fillId="33" borderId="0" xfId="0" applyFont="1" applyFill="1" applyAlignment="1" applyProtection="1">
      <alignment horizontal="left" vertical="top"/>
      <protection locked="0"/>
    </xf>
    <xf numFmtId="0" fontId="26" fillId="0" borderId="0" xfId="0" applyFont="1" applyAlignment="1" applyProtection="1">
      <alignment horizontal="left" vertical="center" wrapText="1"/>
      <protection locked="0"/>
    </xf>
    <xf numFmtId="0" fontId="28" fillId="35" borderId="43" xfId="0" applyFont="1" applyFill="1" applyBorder="1" applyAlignment="1" applyProtection="1">
      <alignment horizontal="right" vertical="center"/>
    </xf>
    <xf numFmtId="0" fontId="28" fillId="35" borderId="25" xfId="0" applyFont="1" applyFill="1" applyBorder="1" applyAlignment="1" applyProtection="1">
      <alignment horizontal="left" vertical="center" wrapText="1" indent="1"/>
    </xf>
    <xf numFmtId="0" fontId="28" fillId="35" borderId="10" xfId="0" applyFont="1" applyFill="1" applyBorder="1" applyAlignment="1" applyProtection="1">
      <alignment horizontal="left" vertical="center" wrapText="1" indent="1"/>
    </xf>
    <xf numFmtId="0" fontId="28" fillId="35" borderId="25" xfId="0" applyFont="1" applyFill="1" applyBorder="1" applyAlignment="1" applyProtection="1">
      <alignment horizontal="left" vertical="center" wrapText="1"/>
    </xf>
    <xf numFmtId="0" fontId="28" fillId="35" borderId="10" xfId="0" applyFont="1" applyFill="1" applyBorder="1" applyAlignment="1" applyProtection="1">
      <alignment horizontal="left" vertical="center" wrapText="1"/>
    </xf>
    <xf numFmtId="0" fontId="28" fillId="33" borderId="25" xfId="0" applyFont="1" applyFill="1" applyBorder="1" applyAlignment="1" applyProtection="1">
      <alignment horizontal="left" vertical="center" indent="1"/>
      <protection locked="0"/>
    </xf>
    <xf numFmtId="0" fontId="28" fillId="33" borderId="10" xfId="0" applyFont="1" applyFill="1" applyBorder="1" applyAlignment="1" applyProtection="1">
      <alignment horizontal="left" vertical="center" indent="1"/>
      <protection locked="0"/>
    </xf>
    <xf numFmtId="3" fontId="28" fillId="33" borderId="10" xfId="24" applyNumberFormat="1" applyFont="1" applyFill="1" applyBorder="1" applyAlignment="1" applyProtection="1">
      <alignment horizontal="right" vertical="center"/>
    </xf>
    <xf numFmtId="3" fontId="28" fillId="33" borderId="17" xfId="24" applyNumberFormat="1" applyFont="1" applyFill="1" applyBorder="1" applyAlignment="1" applyProtection="1">
      <alignment horizontal="right" vertical="center"/>
    </xf>
    <xf numFmtId="3" fontId="28" fillId="33" borderId="18" xfId="24" applyNumberFormat="1" applyFont="1" applyFill="1" applyBorder="1" applyAlignment="1" applyProtection="1">
      <alignment horizontal="right" vertical="center"/>
    </xf>
    <xf numFmtId="3" fontId="28" fillId="33" borderId="19" xfId="24" applyNumberFormat="1" applyFont="1" applyFill="1" applyBorder="1" applyAlignment="1" applyProtection="1">
      <alignment horizontal="right" vertical="center"/>
    </xf>
    <xf numFmtId="0" fontId="28" fillId="34" borderId="25" xfId="0" applyFont="1" applyFill="1" applyBorder="1" applyAlignment="1" applyProtection="1">
      <alignment horizontal="left" vertical="center"/>
    </xf>
    <xf numFmtId="0" fontId="28" fillId="34" borderId="10" xfId="0" applyFont="1" applyFill="1" applyBorder="1" applyAlignment="1" applyProtection="1">
      <alignment horizontal="left" vertical="center"/>
    </xf>
    <xf numFmtId="3" fontId="27" fillId="33" borderId="45" xfId="10" applyNumberFormat="1" applyFont="1" applyFill="1" applyBorder="1" applyAlignment="1" applyProtection="1">
      <alignment horizontal="center" vertical="center"/>
    </xf>
    <xf numFmtId="0" fontId="27" fillId="33" borderId="21" xfId="0" applyFont="1" applyFill="1" applyBorder="1" applyAlignment="1" applyProtection="1">
      <alignment horizontal="center" vertical="center"/>
    </xf>
    <xf numFmtId="0" fontId="27" fillId="33" borderId="31" xfId="0" applyFont="1" applyFill="1" applyBorder="1" applyAlignment="1" applyProtection="1">
      <alignment horizontal="center" vertical="center"/>
    </xf>
    <xf numFmtId="0" fontId="28" fillId="0" borderId="25" xfId="24" applyFont="1" applyFill="1" applyBorder="1" applyAlignment="1" applyProtection="1">
      <alignment horizontal="left" vertical="center" indent="1"/>
      <protection locked="0"/>
    </xf>
    <xf numFmtId="0" fontId="28" fillId="0" borderId="10" xfId="24" applyFont="1" applyFill="1" applyBorder="1" applyAlignment="1" applyProtection="1">
      <alignment horizontal="left" vertical="center" indent="1"/>
      <protection locked="0"/>
    </xf>
    <xf numFmtId="3" fontId="28" fillId="0" borderId="10" xfId="24" applyNumberFormat="1" applyFont="1" applyFill="1" applyBorder="1" applyAlignment="1" applyProtection="1">
      <alignment horizontal="right" vertical="center"/>
    </xf>
    <xf numFmtId="0" fontId="27" fillId="33" borderId="10" xfId="0" applyFont="1" applyFill="1" applyBorder="1" applyAlignment="1" applyProtection="1">
      <alignment horizontal="center" vertical="center" wrapText="1"/>
      <protection locked="0"/>
    </xf>
    <xf numFmtId="0" fontId="27" fillId="33" borderId="44" xfId="10" applyFont="1" applyFill="1" applyBorder="1" applyAlignment="1" applyProtection="1">
      <alignment horizontal="center" vertical="center"/>
      <protection locked="0"/>
    </xf>
    <xf numFmtId="0" fontId="27" fillId="33" borderId="45" xfId="10" applyFont="1" applyFill="1" applyBorder="1" applyAlignment="1" applyProtection="1">
      <alignment horizontal="center" vertical="center"/>
      <protection locked="0"/>
    </xf>
    <xf numFmtId="0" fontId="28" fillId="35" borderId="26" xfId="43" applyFont="1" applyFill="1" applyBorder="1" applyAlignment="1" applyProtection="1">
      <alignment horizontal="right" vertical="center"/>
    </xf>
    <xf numFmtId="0" fontId="27" fillId="35" borderId="20" xfId="44" applyFont="1" applyFill="1" applyBorder="1" applyAlignment="1" applyProtection="1">
      <alignment horizontal="center" vertical="center"/>
      <protection locked="0"/>
    </xf>
    <xf numFmtId="0" fontId="27" fillId="35" borderId="21" xfId="44" applyFont="1" applyFill="1" applyBorder="1" applyAlignment="1" applyProtection="1">
      <alignment horizontal="center" vertical="center"/>
      <protection locked="0"/>
    </xf>
    <xf numFmtId="0" fontId="27" fillId="35" borderId="25" xfId="44" applyFont="1" applyFill="1" applyBorder="1" applyAlignment="1" applyProtection="1">
      <alignment horizontal="center" vertical="center"/>
      <protection locked="0"/>
    </xf>
    <xf numFmtId="0" fontId="27" fillId="35" borderId="10" xfId="44" applyFont="1" applyFill="1" applyBorder="1" applyAlignment="1" applyProtection="1">
      <alignment horizontal="center" vertical="center"/>
      <protection locked="0"/>
    </xf>
    <xf numFmtId="0" fontId="27" fillId="35" borderId="19" xfId="44" applyFont="1" applyFill="1" applyBorder="1" applyAlignment="1" applyProtection="1">
      <alignment horizontal="center" vertical="center"/>
      <protection locked="0"/>
    </xf>
    <xf numFmtId="0" fontId="27" fillId="33" borderId="32" xfId="0" applyFont="1" applyFill="1" applyBorder="1" applyAlignment="1" applyProtection="1">
      <alignment horizontal="center" vertical="center" wrapText="1"/>
      <protection locked="0"/>
    </xf>
    <xf numFmtId="3" fontId="27" fillId="33" borderId="46" xfId="10" applyNumberFormat="1" applyFont="1" applyFill="1" applyBorder="1" applyAlignment="1" applyProtection="1">
      <alignment horizontal="center" vertical="center"/>
    </xf>
    <xf numFmtId="3" fontId="28" fillId="0" borderId="42" xfId="24" applyNumberFormat="1" applyFont="1" applyFill="1" applyBorder="1" applyAlignment="1" applyProtection="1">
      <alignment horizontal="right" vertical="center"/>
    </xf>
    <xf numFmtId="0" fontId="27" fillId="35" borderId="22" xfId="0" applyFont="1" applyFill="1" applyBorder="1" applyAlignment="1" applyProtection="1">
      <alignment horizontal="center" vertical="center"/>
    </xf>
    <xf numFmtId="0" fontId="27" fillId="35" borderId="23" xfId="0" applyFont="1" applyFill="1" applyBorder="1" applyAlignment="1" applyProtection="1">
      <alignment horizontal="center" vertical="center"/>
    </xf>
    <xf numFmtId="0" fontId="27" fillId="35" borderId="24" xfId="0" applyFont="1" applyFill="1" applyBorder="1" applyAlignment="1" applyProtection="1">
      <alignment horizontal="center" vertical="center"/>
    </xf>
    <xf numFmtId="0" fontId="28" fillId="34" borderId="44" xfId="0" applyFont="1" applyFill="1" applyBorder="1" applyAlignment="1" applyProtection="1">
      <alignment horizontal="left" vertical="center"/>
    </xf>
    <xf numFmtId="0" fontId="28" fillId="34" borderId="45" xfId="0" applyFont="1" applyFill="1" applyBorder="1" applyAlignment="1" applyProtection="1">
      <alignment horizontal="left" vertical="center"/>
    </xf>
    <xf numFmtId="0" fontId="28" fillId="35" borderId="41" xfId="0" applyFont="1" applyFill="1" applyBorder="1" applyAlignment="1" applyProtection="1">
      <alignment horizontal="left" vertical="center"/>
    </xf>
    <xf numFmtId="0" fontId="28" fillId="35" borderId="42" xfId="0" applyFont="1" applyFill="1" applyBorder="1" applyAlignment="1" applyProtection="1">
      <alignment horizontal="left" vertical="center"/>
    </xf>
    <xf numFmtId="0" fontId="28" fillId="34" borderId="25" xfId="0" applyFont="1" applyFill="1" applyBorder="1" applyAlignment="1" applyProtection="1">
      <alignment horizontal="left" vertical="center" wrapText="1"/>
      <protection locked="0"/>
    </xf>
    <xf numFmtId="0" fontId="28" fillId="34" borderId="10" xfId="0" applyFont="1" applyFill="1" applyBorder="1" applyAlignment="1" applyProtection="1">
      <alignment horizontal="left" vertical="center" wrapText="1"/>
      <protection locked="0"/>
    </xf>
    <xf numFmtId="0" fontId="28" fillId="0" borderId="25" xfId="0" applyFont="1" applyFill="1" applyBorder="1" applyAlignment="1" applyProtection="1">
      <alignment horizontal="left" vertical="center" wrapText="1"/>
      <protection locked="0"/>
    </xf>
    <xf numFmtId="0" fontId="28" fillId="0" borderId="10" xfId="0" applyFont="1" applyFill="1" applyBorder="1" applyAlignment="1" applyProtection="1">
      <alignment horizontal="left" vertical="center" wrapText="1"/>
      <protection locked="0"/>
    </xf>
    <xf numFmtId="0" fontId="27" fillId="36" borderId="47" xfId="10" applyFont="1" applyFill="1" applyBorder="1" applyAlignment="1" applyProtection="1">
      <alignment horizontal="center" vertical="center"/>
    </xf>
    <xf numFmtId="0" fontId="27" fillId="36" borderId="48" xfId="10" applyFont="1" applyFill="1" applyBorder="1" applyAlignment="1" applyProtection="1">
      <alignment horizontal="center" vertical="center"/>
    </xf>
    <xf numFmtId="0" fontId="27" fillId="36" borderId="31" xfId="0" applyFont="1" applyFill="1" applyBorder="1" applyAlignment="1" applyProtection="1">
      <alignment horizontal="center" vertical="center"/>
      <protection locked="0"/>
    </xf>
    <xf numFmtId="0" fontId="28" fillId="0" borderId="25" xfId="0" applyFont="1" applyFill="1" applyBorder="1" applyAlignment="1" applyProtection="1">
      <alignment horizontal="left" vertical="center" indent="1"/>
      <protection locked="0"/>
    </xf>
    <xf numFmtId="0" fontId="28" fillId="0" borderId="10" xfId="0" applyFont="1" applyFill="1" applyBorder="1" applyAlignment="1" applyProtection="1">
      <alignment horizontal="left" vertical="center" indent="1"/>
      <protection locked="0"/>
    </xf>
    <xf numFmtId="0" fontId="28" fillId="36" borderId="25" xfId="24" applyFont="1" applyFill="1" applyBorder="1" applyAlignment="1" applyProtection="1">
      <alignment horizontal="left" vertical="center" indent="1"/>
      <protection locked="0"/>
    </xf>
    <xf numFmtId="0" fontId="28" fillId="36" borderId="10" xfId="24" applyFont="1" applyFill="1" applyBorder="1" applyAlignment="1" applyProtection="1">
      <alignment horizontal="left" vertical="center" indent="1"/>
      <protection locked="0"/>
    </xf>
    <xf numFmtId="0" fontId="28" fillId="34" borderId="25" xfId="24" applyFont="1" applyFill="1" applyBorder="1" applyAlignment="1" applyProtection="1">
      <alignment horizontal="left" vertical="center"/>
      <protection locked="0"/>
    </xf>
    <xf numFmtId="0" fontId="28" fillId="34" borderId="10" xfId="24" applyFont="1" applyFill="1" applyBorder="1" applyAlignment="1" applyProtection="1">
      <alignment horizontal="left" vertical="center"/>
      <protection locked="0"/>
    </xf>
    <xf numFmtId="0" fontId="28" fillId="34" borderId="25" xfId="0" applyFont="1" applyFill="1" applyBorder="1" applyAlignment="1" applyProtection="1">
      <alignment horizontal="left" vertical="center" wrapText="1"/>
    </xf>
    <xf numFmtId="0" fontId="28" fillId="34" borderId="10" xfId="0" applyFont="1" applyFill="1" applyBorder="1" applyAlignment="1" applyProtection="1">
      <alignment horizontal="left" vertical="center" wrapText="1"/>
    </xf>
    <xf numFmtId="3" fontId="28" fillId="0" borderId="10" xfId="0" applyNumberFormat="1" applyFont="1" applyFill="1" applyBorder="1" applyAlignment="1" applyProtection="1">
      <alignment horizontal="right" vertical="center"/>
    </xf>
    <xf numFmtId="0" fontId="27" fillId="36" borderId="44" xfId="10" applyFont="1" applyFill="1" applyBorder="1" applyAlignment="1" applyProtection="1">
      <alignment vertical="center" wrapText="1"/>
    </xf>
    <xf numFmtId="0" fontId="27" fillId="36" borderId="45" xfId="10" applyFont="1" applyFill="1" applyBorder="1" applyAlignment="1" applyProtection="1">
      <alignment vertical="center" wrapText="1"/>
    </xf>
    <xf numFmtId="0" fontId="27" fillId="35" borderId="25" xfId="0" applyFont="1" applyFill="1" applyBorder="1" applyAlignment="1" applyProtection="1">
      <alignment horizontal="center" vertical="center" wrapText="1"/>
      <protection locked="0"/>
    </xf>
    <xf numFmtId="0" fontId="27" fillId="35" borderId="10" xfId="0" applyFont="1" applyFill="1" applyBorder="1" applyAlignment="1" applyProtection="1">
      <alignment horizontal="center" vertical="center" wrapText="1"/>
      <protection locked="0"/>
    </xf>
    <xf numFmtId="0" fontId="27" fillId="35" borderId="11" xfId="44" applyFont="1" applyFill="1" applyBorder="1" applyAlignment="1" applyProtection="1">
      <alignment horizontal="center" vertical="center" textRotation="90" wrapText="1"/>
      <protection locked="0"/>
    </xf>
    <xf numFmtId="0" fontId="27" fillId="35" borderId="13" xfId="44" applyFont="1" applyFill="1" applyBorder="1" applyAlignment="1" applyProtection="1">
      <alignment horizontal="center" vertical="center" textRotation="90" wrapText="1"/>
      <protection locked="0"/>
    </xf>
    <xf numFmtId="0" fontId="27" fillId="35" borderId="14" xfId="44" applyFont="1" applyFill="1" applyBorder="1" applyAlignment="1" applyProtection="1">
      <alignment horizontal="center" vertical="center" textRotation="90" wrapText="1"/>
      <protection locked="0"/>
    </xf>
    <xf numFmtId="0" fontId="27" fillId="35" borderId="16" xfId="44" applyFont="1" applyFill="1" applyBorder="1" applyAlignment="1" applyProtection="1">
      <alignment horizontal="center" vertical="center" textRotation="90" wrapText="1"/>
      <protection locked="0"/>
    </xf>
    <xf numFmtId="0" fontId="28" fillId="35" borderId="11" xfId="43" applyFont="1" applyFill="1" applyBorder="1" applyAlignment="1" applyProtection="1">
      <alignment horizontal="right" vertical="center"/>
    </xf>
    <xf numFmtId="0" fontId="28" fillId="35" borderId="13" xfId="43" applyFont="1" applyFill="1" applyBorder="1" applyAlignment="1" applyProtection="1">
      <alignment horizontal="right" vertical="center"/>
    </xf>
    <xf numFmtId="0" fontId="20" fillId="0" borderId="0" xfId="0" applyFont="1" applyProtection="1">
      <protection locked="0"/>
    </xf>
    <xf numFmtId="0" fontId="27" fillId="36" borderId="50" xfId="10" applyFont="1" applyFill="1" applyBorder="1" applyAlignment="1" applyProtection="1">
      <alignment horizontal="left" vertical="center"/>
    </xf>
    <xf numFmtId="0" fontId="27" fillId="36" borderId="51" xfId="10" applyFont="1" applyFill="1" applyBorder="1" applyAlignment="1" applyProtection="1">
      <alignment horizontal="left" vertical="center"/>
    </xf>
    <xf numFmtId="0" fontId="30" fillId="0" borderId="0" xfId="0" applyFont="1" applyAlignment="1" applyProtection="1">
      <alignment horizontal="center" vertical="center" wrapText="1"/>
      <protection locked="0"/>
    </xf>
    <xf numFmtId="0" fontId="28" fillId="34" borderId="32" xfId="0" applyFont="1" applyFill="1" applyBorder="1" applyAlignment="1" applyProtection="1">
      <alignment horizontal="right" vertical="center"/>
    </xf>
    <xf numFmtId="0" fontId="28" fillId="35" borderId="32" xfId="0" applyFont="1" applyFill="1" applyBorder="1" applyAlignment="1" applyProtection="1">
      <alignment horizontal="right" vertical="center"/>
    </xf>
    <xf numFmtId="0" fontId="28" fillId="35" borderId="41" xfId="0" applyFont="1" applyFill="1" applyBorder="1" applyAlignment="1" applyProtection="1">
      <alignment horizontal="left" vertical="center" wrapText="1"/>
    </xf>
    <xf numFmtId="0" fontId="28" fillId="35" borderId="42" xfId="0" applyFont="1" applyFill="1" applyBorder="1" applyAlignment="1" applyProtection="1">
      <alignment horizontal="left" vertical="center" wrapText="1"/>
    </xf>
    <xf numFmtId="0" fontId="27" fillId="35" borderId="26" xfId="0" applyFont="1" applyFill="1" applyBorder="1" applyAlignment="1" applyProtection="1">
      <alignment horizontal="center" vertical="center" textRotation="90" wrapText="1"/>
      <protection locked="0"/>
    </xf>
    <xf numFmtId="0" fontId="27" fillId="36" borderId="45" xfId="10" applyFont="1" applyFill="1" applyBorder="1" applyAlignment="1" applyProtection="1">
      <alignment horizontal="center" vertical="center"/>
    </xf>
    <xf numFmtId="0" fontId="27" fillId="36" borderId="46" xfId="10" applyFont="1" applyFill="1" applyBorder="1" applyAlignment="1" applyProtection="1">
      <alignment horizontal="center" vertical="center"/>
    </xf>
    <xf numFmtId="0" fontId="27" fillId="35" borderId="21" xfId="0" applyFont="1" applyFill="1" applyBorder="1" applyAlignment="1" applyProtection="1">
      <alignment horizontal="center" vertical="center"/>
    </xf>
    <xf numFmtId="0" fontId="27" fillId="35" borderId="31" xfId="0" applyFont="1" applyFill="1" applyBorder="1" applyAlignment="1" applyProtection="1">
      <alignment horizontal="center" vertical="center"/>
    </xf>
    <xf numFmtId="0" fontId="28" fillId="35" borderId="41" xfId="0" applyFont="1" applyFill="1" applyBorder="1" applyAlignment="1" applyProtection="1">
      <alignment horizontal="left" vertical="center" wrapText="1" indent="1"/>
    </xf>
    <xf numFmtId="0" fontId="28" fillId="35" borderId="42" xfId="0" applyFont="1" applyFill="1" applyBorder="1" applyAlignment="1" applyProtection="1">
      <alignment horizontal="left" vertical="center" wrapText="1" indent="1"/>
    </xf>
    <xf numFmtId="0" fontId="27" fillId="36" borderId="44" xfId="10" applyFont="1" applyFill="1" applyBorder="1" applyAlignment="1" applyProtection="1">
      <alignment horizontal="left" vertical="center" indent="1"/>
    </xf>
    <xf numFmtId="0" fontId="27" fillId="36" borderId="45" xfId="10" applyFont="1" applyFill="1" applyBorder="1" applyAlignment="1" applyProtection="1">
      <alignment horizontal="left" vertical="center" indent="1"/>
    </xf>
    <xf numFmtId="0" fontId="27" fillId="36" borderId="20" xfId="0" applyFont="1" applyFill="1" applyBorder="1" applyAlignment="1" applyProtection="1">
      <alignment horizontal="center" vertical="center" wrapText="1"/>
      <protection locked="0"/>
    </xf>
    <xf numFmtId="0" fontId="27" fillId="36" borderId="21" xfId="0" applyFont="1" applyFill="1" applyBorder="1" applyAlignment="1" applyProtection="1">
      <alignment horizontal="center" vertical="center" wrapText="1"/>
      <protection locked="0"/>
    </xf>
    <xf numFmtId="3" fontId="28" fillId="0" borderId="42" xfId="0" applyNumberFormat="1" applyFont="1" applyBorder="1" applyAlignment="1" applyProtection="1">
      <alignment horizontal="right" vertical="center" wrapText="1"/>
    </xf>
    <xf numFmtId="3" fontId="28" fillId="0" borderId="43" xfId="0" applyNumberFormat="1" applyFont="1" applyBorder="1" applyAlignment="1" applyProtection="1">
      <alignment horizontal="right" vertical="center" wrapText="1"/>
    </xf>
    <xf numFmtId="3" fontId="28" fillId="0" borderId="42" xfId="0" applyNumberFormat="1" applyFont="1" applyBorder="1" applyAlignment="1" applyProtection="1">
      <alignment horizontal="right" vertical="center"/>
    </xf>
    <xf numFmtId="0" fontId="28" fillId="0" borderId="25" xfId="0" applyFont="1" applyFill="1" applyBorder="1" applyAlignment="1" applyProtection="1">
      <alignment horizontal="left" vertical="center" wrapText="1"/>
    </xf>
    <xf numFmtId="0" fontId="28" fillId="0" borderId="10" xfId="0" applyFont="1" applyFill="1" applyBorder="1" applyAlignment="1" applyProtection="1">
      <alignment horizontal="left" vertical="center" wrapText="1"/>
    </xf>
    <xf numFmtId="0" fontId="28" fillId="36" borderId="25" xfId="0" applyFont="1" applyFill="1" applyBorder="1" applyAlignment="1" applyProtection="1">
      <alignment vertical="center" wrapText="1"/>
      <protection locked="0"/>
    </xf>
    <xf numFmtId="0" fontId="28" fillId="36" borderId="10" xfId="0" applyFont="1" applyFill="1" applyBorder="1" applyAlignment="1" applyProtection="1">
      <alignment vertical="center" wrapText="1"/>
      <protection locked="0"/>
    </xf>
    <xf numFmtId="3" fontId="28" fillId="35" borderId="28" xfId="0" applyNumberFormat="1" applyFont="1" applyFill="1" applyBorder="1" applyAlignment="1" applyProtection="1">
      <alignment horizontal="right" vertical="center" wrapText="1"/>
    </xf>
    <xf numFmtId="0" fontId="28" fillId="35" borderId="27" xfId="0" applyFont="1" applyFill="1" applyBorder="1" applyAlignment="1" applyProtection="1">
      <alignment horizontal="center" vertical="center"/>
      <protection locked="0"/>
    </xf>
    <xf numFmtId="0" fontId="28" fillId="35" borderId="28" xfId="0" applyFont="1" applyFill="1" applyBorder="1" applyAlignment="1" applyProtection="1">
      <alignment horizontal="center" vertical="center"/>
      <protection locked="0"/>
    </xf>
    <xf numFmtId="0" fontId="27" fillId="35" borderId="10" xfId="44" applyFont="1" applyFill="1" applyBorder="1" applyAlignment="1" applyProtection="1">
      <alignment horizontal="center" vertical="center" wrapText="1"/>
      <protection locked="0"/>
    </xf>
    <xf numFmtId="0" fontId="27" fillId="35" borderId="33" xfId="44" applyFont="1" applyFill="1" applyBorder="1" applyAlignment="1" applyProtection="1">
      <alignment horizontal="center" vertical="center" textRotation="90"/>
      <protection locked="0"/>
    </xf>
    <xf numFmtId="0" fontId="27" fillId="35" borderId="12" xfId="44" applyFont="1" applyFill="1" applyBorder="1" applyAlignment="1" applyProtection="1">
      <alignment horizontal="center" vertical="center" textRotation="90"/>
      <protection locked="0"/>
    </xf>
    <xf numFmtId="0" fontId="27" fillId="35" borderId="13" xfId="44" applyFont="1" applyFill="1" applyBorder="1" applyAlignment="1" applyProtection="1">
      <alignment horizontal="center" vertical="center" textRotation="90"/>
      <protection locked="0"/>
    </xf>
    <xf numFmtId="0" fontId="27" fillId="35" borderId="34" xfId="44" applyFont="1" applyFill="1" applyBorder="1" applyAlignment="1" applyProtection="1">
      <alignment horizontal="center" vertical="center" textRotation="90"/>
      <protection locked="0"/>
    </xf>
    <xf numFmtId="0" fontId="27" fillId="35" borderId="15" xfId="44" applyFont="1" applyFill="1" applyBorder="1" applyAlignment="1" applyProtection="1">
      <alignment horizontal="center" vertical="center" textRotation="90"/>
      <protection locked="0"/>
    </xf>
    <xf numFmtId="0" fontId="27" fillId="35" borderId="16" xfId="44" applyFont="1" applyFill="1" applyBorder="1" applyAlignment="1" applyProtection="1">
      <alignment horizontal="center" vertical="center" textRotation="90"/>
      <protection locked="0"/>
    </xf>
    <xf numFmtId="0" fontId="27" fillId="35" borderId="20" xfId="0" applyFont="1" applyFill="1" applyBorder="1" applyAlignment="1" applyProtection="1">
      <alignment horizontal="center"/>
    </xf>
    <xf numFmtId="0" fontId="27" fillId="35" borderId="21" xfId="0" applyFont="1" applyFill="1" applyBorder="1" applyAlignment="1" applyProtection="1">
      <alignment horizontal="center"/>
    </xf>
    <xf numFmtId="0" fontId="27" fillId="35" borderId="31" xfId="0" applyFont="1" applyFill="1" applyBorder="1" applyAlignment="1" applyProtection="1">
      <alignment horizontal="center"/>
    </xf>
    <xf numFmtId="0" fontId="28" fillId="35" borderId="42" xfId="43" applyFont="1" applyFill="1" applyBorder="1" applyAlignment="1" applyProtection="1">
      <alignment horizontal="right" vertical="center"/>
    </xf>
    <xf numFmtId="0" fontId="28" fillId="35" borderId="10" xfId="43" applyFont="1" applyFill="1" applyBorder="1" applyAlignment="1" applyProtection="1">
      <alignment horizontal="right" vertical="center"/>
    </xf>
    <xf numFmtId="0" fontId="28" fillId="34" borderId="32" xfId="43" applyFont="1" applyFill="1" applyBorder="1" applyAlignment="1" applyProtection="1">
      <alignment horizontal="right" vertical="center"/>
    </xf>
    <xf numFmtId="0" fontId="26" fillId="0" borderId="0" xfId="0" applyFont="1" applyAlignment="1" applyProtection="1">
      <alignment horizontal="left" vertical="center"/>
      <protection locked="0"/>
    </xf>
    <xf numFmtId="0" fontId="27" fillId="35" borderId="32" xfId="44" applyFont="1" applyFill="1" applyBorder="1" applyAlignment="1" applyProtection="1">
      <alignment horizontal="center" vertical="center"/>
      <protection locked="0"/>
    </xf>
    <xf numFmtId="0" fontId="27" fillId="36" borderId="49" xfId="10" applyFont="1" applyFill="1" applyBorder="1" applyAlignment="1" applyProtection="1">
      <alignment horizontal="center" vertical="center"/>
    </xf>
    <xf numFmtId="0" fontId="28" fillId="35" borderId="35" xfId="43" applyFont="1" applyFill="1" applyBorder="1" applyAlignment="1" applyProtection="1">
      <alignment horizontal="right" vertical="center"/>
    </xf>
    <xf numFmtId="0" fontId="28" fillId="35" borderId="32" xfId="43" applyFont="1" applyFill="1" applyBorder="1" applyAlignment="1" applyProtection="1">
      <alignment horizontal="right" vertical="center"/>
    </xf>
    <xf numFmtId="0" fontId="28" fillId="34" borderId="25" xfId="24" applyFont="1" applyFill="1" applyBorder="1" applyAlignment="1" applyProtection="1">
      <alignment horizontal="left" vertical="center" wrapText="1"/>
      <protection locked="0"/>
    </xf>
    <xf numFmtId="0" fontId="28" fillId="34" borderId="10" xfId="24" applyFont="1" applyFill="1" applyBorder="1" applyAlignment="1" applyProtection="1">
      <alignment horizontal="left" vertical="center" wrapText="1"/>
      <protection locked="0"/>
    </xf>
    <xf numFmtId="0" fontId="28" fillId="35" borderId="43" xfId="43" applyFont="1" applyFill="1" applyBorder="1" applyAlignment="1" applyProtection="1">
      <alignment horizontal="right" vertical="center"/>
    </xf>
    <xf numFmtId="0" fontId="27" fillId="35" borderId="35" xfId="44" applyFont="1" applyFill="1" applyBorder="1" applyAlignment="1" applyProtection="1">
      <alignment horizontal="center" vertical="center" textRotation="90" wrapText="1"/>
      <protection locked="0"/>
    </xf>
    <xf numFmtId="0" fontId="27" fillId="35" borderId="36" xfId="44" applyFont="1" applyFill="1" applyBorder="1" applyAlignment="1" applyProtection="1">
      <alignment horizontal="center" vertical="center" textRotation="90" wrapText="1"/>
      <protection locked="0"/>
    </xf>
    <xf numFmtId="3" fontId="28" fillId="0" borderId="42" xfId="0" applyNumberFormat="1" applyFont="1" applyFill="1" applyBorder="1" applyAlignment="1" applyProtection="1">
      <alignment horizontal="right" vertical="center"/>
    </xf>
    <xf numFmtId="0" fontId="33" fillId="35" borderId="21" xfId="0" applyFont="1" applyFill="1" applyBorder="1" applyAlignment="1" applyProtection="1">
      <alignment horizontal="center" vertical="center" wrapText="1"/>
    </xf>
    <xf numFmtId="0" fontId="33" fillId="35" borderId="31" xfId="0" applyFont="1" applyFill="1" applyBorder="1" applyAlignment="1" applyProtection="1">
      <alignment horizontal="center" vertical="center" wrapText="1"/>
    </xf>
    <xf numFmtId="3" fontId="27" fillId="34" borderId="45" xfId="0" applyNumberFormat="1" applyFont="1" applyFill="1" applyBorder="1" applyAlignment="1" applyProtection="1">
      <alignment horizontal="center" vertical="center"/>
    </xf>
    <xf numFmtId="0" fontId="27" fillId="34" borderId="44" xfId="24" applyFont="1" applyFill="1" applyBorder="1" applyAlignment="1" applyProtection="1">
      <alignment horizontal="center" vertical="center" wrapText="1"/>
      <protection locked="0"/>
    </xf>
    <xf numFmtId="0" fontId="27" fillId="34" borderId="45" xfId="24" applyFont="1" applyFill="1" applyBorder="1" applyAlignment="1" applyProtection="1">
      <alignment horizontal="center" vertical="center" wrapText="1"/>
      <protection locked="0"/>
    </xf>
    <xf numFmtId="0" fontId="27" fillId="36" borderId="21" xfId="0" applyFont="1" applyFill="1" applyBorder="1" applyAlignment="1" applyProtection="1">
      <alignment horizontal="center" vertical="center" wrapText="1"/>
    </xf>
    <xf numFmtId="0" fontId="27" fillId="36" borderId="31" xfId="0" applyFont="1" applyFill="1" applyBorder="1" applyAlignment="1" applyProtection="1">
      <alignment horizontal="center" vertical="center" wrapText="1"/>
    </xf>
    <xf numFmtId="3" fontId="28" fillId="36" borderId="10" xfId="24" applyNumberFormat="1" applyFont="1" applyFill="1" applyBorder="1" applyAlignment="1" applyProtection="1">
      <alignment horizontal="right" vertical="center"/>
    </xf>
    <xf numFmtId="0" fontId="28" fillId="36" borderId="25" xfId="24" applyFont="1" applyFill="1" applyBorder="1" applyAlignment="1" applyProtection="1">
      <alignment horizontal="left" vertical="center" wrapText="1"/>
    </xf>
    <xf numFmtId="0" fontId="28" fillId="36" borderId="10" xfId="24" applyFont="1" applyFill="1" applyBorder="1" applyAlignment="1" applyProtection="1">
      <alignment horizontal="left" vertical="center" wrapText="1"/>
    </xf>
    <xf numFmtId="3" fontId="27" fillId="36" borderId="45" xfId="0" applyNumberFormat="1" applyFont="1" applyFill="1" applyBorder="1" applyAlignment="1" applyProtection="1">
      <alignment horizontal="center" vertical="center"/>
    </xf>
    <xf numFmtId="3" fontId="27" fillId="36" borderId="46" xfId="0" applyNumberFormat="1" applyFont="1" applyFill="1" applyBorder="1" applyAlignment="1" applyProtection="1">
      <alignment horizontal="center" vertical="center"/>
    </xf>
    <xf numFmtId="3" fontId="28" fillId="36" borderId="10" xfId="24" applyNumberFormat="1" applyFont="1" applyFill="1" applyBorder="1" applyAlignment="1" applyProtection="1">
      <alignment horizontal="right" vertical="center" wrapText="1"/>
    </xf>
    <xf numFmtId="3" fontId="28" fillId="36" borderId="32" xfId="24" applyNumberFormat="1" applyFont="1" applyFill="1" applyBorder="1" applyAlignment="1" applyProtection="1">
      <alignment horizontal="right" vertical="center" wrapText="1"/>
    </xf>
    <xf numFmtId="0" fontId="27" fillId="35" borderId="20" xfId="0" applyFont="1" applyFill="1" applyBorder="1" applyAlignment="1" applyProtection="1">
      <alignment horizontal="center" vertical="center"/>
      <protection locked="0"/>
    </xf>
    <xf numFmtId="0" fontId="27" fillId="35" borderId="21" xfId="0" applyFont="1" applyFill="1" applyBorder="1" applyAlignment="1" applyProtection="1">
      <alignment horizontal="center" vertical="center"/>
      <protection locked="0"/>
    </xf>
    <xf numFmtId="3" fontId="27" fillId="35" borderId="45" xfId="10" applyNumberFormat="1" applyFont="1" applyFill="1" applyBorder="1" applyAlignment="1" applyProtection="1">
      <alignment horizontal="center" vertical="center"/>
    </xf>
    <xf numFmtId="0" fontId="28" fillId="0" borderId="41" xfId="24" applyFont="1" applyFill="1" applyBorder="1" applyAlignment="1" applyProtection="1">
      <alignment horizontal="left" vertical="center" indent="1"/>
      <protection locked="0"/>
    </xf>
    <xf numFmtId="0" fontId="28" fillId="0" borderId="42" xfId="24" applyFont="1" applyFill="1" applyBorder="1" applyAlignment="1" applyProtection="1">
      <alignment horizontal="left" vertical="center" indent="1"/>
      <protection locked="0"/>
    </xf>
    <xf numFmtId="0" fontId="20" fillId="33" borderId="0" xfId="0" applyFont="1" applyFill="1" applyAlignment="1" applyProtection="1">
      <alignment horizontal="left" vertical="top"/>
      <protection locked="0"/>
    </xf>
    <xf numFmtId="3" fontId="27" fillId="34" borderId="46" xfId="0" applyNumberFormat="1" applyFont="1" applyFill="1" applyBorder="1" applyAlignment="1" applyProtection="1">
      <alignment horizontal="center" vertical="center"/>
    </xf>
    <xf numFmtId="0" fontId="28" fillId="0" borderId="41" xfId="0" applyFont="1" applyFill="1" applyBorder="1" applyAlignment="1" applyProtection="1">
      <alignment horizontal="left" vertical="center" wrapText="1"/>
      <protection locked="0"/>
    </xf>
    <xf numFmtId="0" fontId="28" fillId="0" borderId="42" xfId="0" applyFont="1" applyFill="1" applyBorder="1" applyAlignment="1" applyProtection="1">
      <alignment horizontal="left" vertical="center" wrapText="1"/>
      <protection locked="0"/>
    </xf>
    <xf numFmtId="0" fontId="27" fillId="35" borderId="44" xfId="10" applyFont="1" applyFill="1" applyBorder="1" applyAlignment="1" applyProtection="1">
      <alignment horizontal="center" vertical="center" wrapText="1"/>
      <protection locked="0"/>
    </xf>
    <xf numFmtId="0" fontId="27" fillId="35" borderId="45" xfId="10" applyFont="1" applyFill="1" applyBorder="1" applyAlignment="1" applyProtection="1">
      <alignment horizontal="center" vertical="center" wrapText="1"/>
      <protection locked="0"/>
    </xf>
    <xf numFmtId="3" fontId="28" fillId="35" borderId="29" xfId="0" applyNumberFormat="1" applyFont="1" applyFill="1" applyBorder="1" applyAlignment="1" applyProtection="1">
      <alignment horizontal="right" vertical="center" wrapText="1"/>
    </xf>
    <xf numFmtId="3" fontId="28" fillId="35" borderId="37" xfId="0" applyNumberFormat="1" applyFont="1" applyFill="1" applyBorder="1" applyAlignment="1" applyProtection="1">
      <alignment horizontal="right" vertical="center" wrapText="1"/>
    </xf>
    <xf numFmtId="3" fontId="28" fillId="35" borderId="30" xfId="0" applyNumberFormat="1" applyFont="1" applyFill="1" applyBorder="1" applyAlignment="1" applyProtection="1">
      <alignment horizontal="right" vertical="center" wrapText="1"/>
    </xf>
    <xf numFmtId="0" fontId="28" fillId="33" borderId="25" xfId="24" applyFont="1" applyFill="1" applyBorder="1" applyAlignment="1" applyProtection="1">
      <alignment vertical="center" wrapText="1"/>
      <protection locked="0"/>
    </xf>
    <xf numFmtId="0" fontId="28" fillId="33" borderId="10" xfId="24" applyFont="1" applyFill="1" applyBorder="1" applyAlignment="1" applyProtection="1">
      <alignment vertical="center" wrapText="1"/>
      <protection locked="0"/>
    </xf>
    <xf numFmtId="0" fontId="28" fillId="0" borderId="25" xfId="0" applyFont="1" applyFill="1" applyBorder="1" applyAlignment="1" applyProtection="1">
      <alignment vertical="center" wrapText="1"/>
      <protection locked="0"/>
    </xf>
    <xf numFmtId="0" fontId="28" fillId="0" borderId="10" xfId="0" applyFont="1" applyFill="1" applyBorder="1" applyAlignment="1" applyProtection="1">
      <alignment vertical="center" wrapText="1"/>
      <protection locked="0"/>
    </xf>
    <xf numFmtId="0" fontId="28" fillId="36" borderId="25" xfId="24" applyFont="1" applyFill="1" applyBorder="1" applyAlignment="1" applyProtection="1">
      <alignment vertical="center" wrapText="1"/>
      <protection locked="0"/>
    </xf>
    <xf numFmtId="0" fontId="28" fillId="36" borderId="10" xfId="24" applyFont="1" applyFill="1" applyBorder="1" applyAlignment="1" applyProtection="1">
      <alignment vertical="center" wrapText="1"/>
      <protection locked="0"/>
    </xf>
    <xf numFmtId="0" fontId="27" fillId="33" borderId="20" xfId="0" applyFont="1" applyFill="1" applyBorder="1" applyAlignment="1" applyProtection="1">
      <alignment horizontal="center" vertical="center"/>
      <protection locked="0"/>
    </xf>
    <xf numFmtId="0" fontId="27" fillId="33" borderId="21" xfId="0" applyFont="1" applyFill="1" applyBorder="1" applyAlignment="1" applyProtection="1">
      <alignment horizontal="center" vertical="center"/>
      <protection locked="0"/>
    </xf>
    <xf numFmtId="0" fontId="27" fillId="33" borderId="25" xfId="0" applyFont="1" applyFill="1" applyBorder="1" applyAlignment="1" applyProtection="1">
      <alignment horizontal="center" vertical="center"/>
      <protection locked="0"/>
    </xf>
    <xf numFmtId="0" fontId="27" fillId="33" borderId="10" xfId="0" applyFont="1" applyFill="1" applyBorder="1" applyAlignment="1" applyProtection="1">
      <alignment horizontal="center" vertical="center"/>
      <protection locked="0"/>
    </xf>
    <xf numFmtId="0" fontId="27" fillId="36" borderId="44" xfId="10" applyFont="1" applyFill="1" applyBorder="1" applyAlignment="1" applyProtection="1">
      <alignment horizontal="center" vertical="center"/>
      <protection locked="0"/>
    </xf>
    <xf numFmtId="0" fontId="27" fillId="36" borderId="45" xfId="10" applyFont="1" applyFill="1" applyBorder="1" applyAlignment="1" applyProtection="1">
      <alignment horizontal="center" vertical="center"/>
      <protection locked="0"/>
    </xf>
    <xf numFmtId="0" fontId="28" fillId="0" borderId="41" xfId="0" applyFont="1" applyFill="1" applyBorder="1" applyAlignment="1" applyProtection="1">
      <alignment horizontal="left" vertical="center" indent="1"/>
      <protection locked="0"/>
    </xf>
    <xf numFmtId="0" fontId="28" fillId="0" borderId="42" xfId="0" applyFont="1" applyFill="1" applyBorder="1" applyAlignment="1" applyProtection="1">
      <alignment horizontal="left" vertical="center" indent="1"/>
      <protection locked="0"/>
    </xf>
    <xf numFmtId="0" fontId="27" fillId="36" borderId="44" xfId="0" applyFont="1" applyFill="1" applyBorder="1" applyAlignment="1" applyProtection="1">
      <alignment horizontal="center" vertical="center"/>
    </xf>
    <xf numFmtId="0" fontId="27" fillId="36" borderId="45" xfId="0" applyFont="1" applyFill="1" applyBorder="1" applyAlignment="1" applyProtection="1">
      <alignment horizontal="center" vertical="center"/>
    </xf>
    <xf numFmtId="0" fontId="22" fillId="35" borderId="0" xfId="1" applyFont="1" applyFill="1" applyBorder="1" applyAlignment="1" applyProtection="1">
      <alignment horizontal="center" vertical="center" wrapText="1"/>
      <protection locked="0"/>
    </xf>
    <xf numFmtId="164" fontId="23" fillId="0" borderId="0" xfId="2" applyNumberFormat="1" applyFont="1" applyBorder="1" applyAlignment="1" applyProtection="1">
      <alignment horizontal="center"/>
    </xf>
    <xf numFmtId="0" fontId="28" fillId="34" borderId="41" xfId="0" applyFont="1" applyFill="1" applyBorder="1" applyAlignment="1" applyProtection="1">
      <alignment horizontal="left" vertical="center" wrapText="1"/>
      <protection locked="0"/>
    </xf>
    <xf numFmtId="0" fontId="28" fillId="34" borderId="42" xfId="0" applyFont="1" applyFill="1" applyBorder="1" applyAlignment="1" applyProtection="1">
      <alignment horizontal="left" vertical="center" wrapText="1"/>
      <protection locked="0"/>
    </xf>
    <xf numFmtId="0" fontId="27" fillId="36" borderId="21" xfId="0" applyFont="1" applyFill="1" applyBorder="1" applyAlignment="1" applyProtection="1">
      <alignment horizontal="center" vertical="center" textRotation="90" wrapText="1"/>
      <protection locked="0"/>
    </xf>
    <xf numFmtId="0" fontId="27" fillId="36" borderId="31" xfId="0" applyFont="1" applyFill="1" applyBorder="1" applyAlignment="1" applyProtection="1">
      <alignment horizontal="center" vertical="center" textRotation="90" wrapText="1"/>
      <protection locked="0"/>
    </xf>
    <xf numFmtId="0" fontId="27" fillId="35" borderId="22" xfId="0" applyFont="1" applyFill="1" applyBorder="1" applyAlignment="1" applyProtection="1">
      <alignment horizontal="center" vertical="center" wrapText="1"/>
      <protection locked="0"/>
    </xf>
    <xf numFmtId="0" fontId="27" fillId="35" borderId="23" xfId="0" applyFont="1" applyFill="1" applyBorder="1" applyAlignment="1" applyProtection="1">
      <alignment horizontal="center" vertical="center" wrapText="1"/>
      <protection locked="0"/>
    </xf>
    <xf numFmtId="0" fontId="27" fillId="35" borderId="24" xfId="0" applyFont="1" applyFill="1" applyBorder="1" applyAlignment="1" applyProtection="1">
      <alignment horizontal="center" vertical="center" wrapText="1"/>
      <protection locked="0"/>
    </xf>
    <xf numFmtId="3" fontId="27" fillId="35" borderId="46" xfId="10" applyNumberFormat="1" applyFont="1" applyFill="1" applyBorder="1" applyAlignment="1" applyProtection="1">
      <alignment horizontal="center" vertical="center"/>
    </xf>
    <xf numFmtId="0" fontId="27" fillId="36" borderId="44" xfId="10" applyFont="1" applyFill="1" applyBorder="1" applyAlignment="1" applyProtection="1">
      <alignment horizontal="left" vertical="center"/>
      <protection locked="0"/>
    </xf>
    <xf numFmtId="0" fontId="27" fillId="36" borderId="45" xfId="10" applyFont="1" applyFill="1" applyBorder="1" applyAlignment="1" applyProtection="1">
      <alignment horizontal="left" vertical="center"/>
      <protection locked="0"/>
    </xf>
    <xf numFmtId="0" fontId="29" fillId="33" borderId="0" xfId="0" applyFont="1" applyFill="1" applyAlignment="1" applyProtection="1">
      <alignment horizontal="left" vertical="top" wrapText="1"/>
      <protection locked="0"/>
    </xf>
    <xf numFmtId="0" fontId="32" fillId="0" borderId="0" xfId="0" applyFont="1" applyProtection="1">
      <protection locked="0"/>
    </xf>
  </cellXfs>
  <cellStyles count="46">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y"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Normalny 2" xfId="43"/>
    <cellStyle name="Normalny 3" xfId="34"/>
    <cellStyle name="Normalny 4" xfId="45"/>
    <cellStyle name="Obliczenia" xfId="11" builtinId="22" customBuiltin="1"/>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y"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0"/>
          <c:order val="0"/>
          <c:tx>
            <c:strRef>
              <c:f>'Meldunek tygodniowy'!$C$296</c:f>
              <c:strCache>
                <c:ptCount val="1"/>
                <c:pt idx="0">
                  <c:v>ROSJA</c:v>
                </c:pt>
              </c:strCache>
            </c:strRef>
          </c:tx>
          <c:spPr>
            <a:solidFill>
              <a:srgbClr val="FF000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D253-4EA0-ACB3-783C2B759CE7}"/>
                </c:ext>
                <c:ext xmlns:c15="http://schemas.microsoft.com/office/drawing/2012/chart" uri="{CE6537A1-D6FC-4f65-9D91-7224C49458BB}"/>
              </c:extLst>
            </c:dLbl>
            <c:spPr>
              <a:noFill/>
              <a:ln>
                <a:noFill/>
              </a:ln>
              <a:effectLst/>
            </c:spPr>
            <c:txPr>
              <a:bodyPr/>
              <a:lstStyle/>
              <a:p>
                <a:pP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('Meldunek tygodniowy'!$G$294:$J$295,'Meldunek tygodniowy'!$K$294:$N$295,'Meldunek tygodniowy'!$O$294:$R$295)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tygodniowy'!$G$296:$R$296</c:f>
              <c:numCache>
                <c:formatCode>General</c:formatCode>
                <c:ptCount val="12"/>
                <c:pt idx="0">
                  <c:v>164</c:v>
                </c:pt>
                <c:pt idx="2">
                  <c:v>429</c:v>
                </c:pt>
                <c:pt idx="4">
                  <c:v>206</c:v>
                </c:pt>
                <c:pt idx="6">
                  <c:v>539</c:v>
                </c:pt>
                <c:pt idx="8">
                  <c:v>24</c:v>
                </c:pt>
                <c:pt idx="10">
                  <c:v>58</c:v>
                </c:pt>
              </c:numCache>
            </c:numRef>
          </c:val>
          <c:extLst xmlns:c16r2="http://schemas.microsoft.com/office/drawing/2015/06/chart">
            <c:ext xmlns:c16="http://schemas.microsoft.com/office/drawing/2014/chart" uri="{C3380CC4-5D6E-409C-BE32-E72D297353CC}">
              <c16:uniqueId val="{00000001-D253-4EA0-ACB3-783C2B759CE7}"/>
            </c:ext>
          </c:extLst>
        </c:ser>
        <c:ser>
          <c:idx val="1"/>
          <c:order val="1"/>
          <c:tx>
            <c:strRef>
              <c:f>'Meldunek tygodniowy'!$C$297</c:f>
              <c:strCache>
                <c:ptCount val="1"/>
                <c:pt idx="0">
                  <c:v>UKRAINA</c:v>
                </c:pt>
              </c:strCache>
            </c:strRef>
          </c:tx>
          <c:spPr>
            <a:solidFill>
              <a:srgbClr val="FFC00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2-D253-4EA0-ACB3-783C2B759CE7}"/>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('Meldunek tygodniowy'!$G$294:$J$295,'Meldunek tygodniowy'!$K$294:$N$295,'Meldunek tygodniowy'!$O$294:$R$295)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tygodniowy'!$G$297:$R$297</c:f>
              <c:numCache>
                <c:formatCode>General</c:formatCode>
                <c:ptCount val="12"/>
                <c:pt idx="0">
                  <c:v>63</c:v>
                </c:pt>
                <c:pt idx="2">
                  <c:v>69</c:v>
                </c:pt>
                <c:pt idx="4">
                  <c:v>86</c:v>
                </c:pt>
                <c:pt idx="6">
                  <c:v>149</c:v>
                </c:pt>
                <c:pt idx="8">
                  <c:v>11</c:v>
                </c:pt>
                <c:pt idx="10">
                  <c:v>11</c:v>
                </c:pt>
              </c:numCache>
            </c:numRef>
          </c:val>
          <c:extLst xmlns:c16r2="http://schemas.microsoft.com/office/drawing/2015/06/chart">
            <c:ext xmlns:c16="http://schemas.microsoft.com/office/drawing/2014/chart" uri="{C3380CC4-5D6E-409C-BE32-E72D297353CC}">
              <c16:uniqueId val="{00000003-D253-4EA0-ACB3-783C2B759CE7}"/>
            </c:ext>
          </c:extLst>
        </c:ser>
        <c:ser>
          <c:idx val="2"/>
          <c:order val="2"/>
          <c:tx>
            <c:strRef>
              <c:f>'Meldunek tygodniowy'!$C$298</c:f>
              <c:strCache>
                <c:ptCount val="1"/>
                <c:pt idx="0">
                  <c:v>BIAŁORUŚ</c:v>
                </c:pt>
              </c:strCache>
            </c:strRef>
          </c:tx>
          <c:spPr>
            <a:solidFill>
              <a:srgbClr val="00B05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4-D253-4EA0-ACB3-783C2B759CE7}"/>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('Meldunek tygodniowy'!$G$294:$J$295,'Meldunek tygodniowy'!$K$294:$N$295,'Meldunek tygodniowy'!$O$294:$R$295)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tygodniowy'!$G$298:$R$298</c:f>
              <c:numCache>
                <c:formatCode>General</c:formatCode>
                <c:ptCount val="12"/>
                <c:pt idx="0">
                  <c:v>112</c:v>
                </c:pt>
                <c:pt idx="2">
                  <c:v>139</c:v>
                </c:pt>
                <c:pt idx="4">
                  <c:v>6</c:v>
                </c:pt>
                <c:pt idx="6">
                  <c:v>13</c:v>
                </c:pt>
                <c:pt idx="8">
                  <c:v>1</c:v>
                </c:pt>
                <c:pt idx="10">
                  <c:v>1</c:v>
                </c:pt>
              </c:numCache>
            </c:numRef>
          </c:val>
          <c:extLst xmlns:c16r2="http://schemas.microsoft.com/office/drawing/2015/06/chart">
            <c:ext xmlns:c16="http://schemas.microsoft.com/office/drawing/2014/chart" uri="{C3380CC4-5D6E-409C-BE32-E72D297353CC}">
              <c16:uniqueId val="{00000005-D253-4EA0-ACB3-783C2B759CE7}"/>
            </c:ext>
          </c:extLst>
        </c:ser>
        <c:ser>
          <c:idx val="3"/>
          <c:order val="3"/>
          <c:tx>
            <c:strRef>
              <c:f>'Meldunek tygodniowy'!$C$299</c:f>
              <c:strCache>
                <c:ptCount val="1"/>
                <c:pt idx="0">
                  <c:v>TADŻYKISTAN</c:v>
                </c:pt>
              </c:strCache>
            </c:strRef>
          </c:tx>
          <c:spPr>
            <a:solidFill>
              <a:srgbClr val="92D05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6-D253-4EA0-ACB3-783C2B759CE7}"/>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('Meldunek tygodniowy'!$G$294:$J$295,'Meldunek tygodniowy'!$K$294:$N$295,'Meldunek tygodniowy'!$O$294:$R$295)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tygodniowy'!$G$299:$R$299</c:f>
              <c:numCache>
                <c:formatCode>General</c:formatCode>
                <c:ptCount val="12"/>
                <c:pt idx="0">
                  <c:v>18</c:v>
                </c:pt>
                <c:pt idx="2">
                  <c:v>42</c:v>
                </c:pt>
                <c:pt idx="4">
                  <c:v>12</c:v>
                </c:pt>
                <c:pt idx="6">
                  <c:v>33</c:v>
                </c:pt>
                <c:pt idx="8">
                  <c:v>0</c:v>
                </c:pt>
                <c:pt idx="10">
                  <c:v>0</c:v>
                </c:pt>
              </c:numCache>
            </c:numRef>
          </c:val>
          <c:extLst xmlns:c16r2="http://schemas.microsoft.com/office/drawing/2015/06/chart">
            <c:ext xmlns:c16="http://schemas.microsoft.com/office/drawing/2014/chart" uri="{C3380CC4-5D6E-409C-BE32-E72D297353CC}">
              <c16:uniqueId val="{00000007-D253-4EA0-ACB3-783C2B759CE7}"/>
            </c:ext>
          </c:extLst>
        </c:ser>
        <c:ser>
          <c:idx val="5"/>
          <c:order val="4"/>
          <c:tx>
            <c:strRef>
              <c:f>'Meldunek tygodniowy'!$C$300</c:f>
              <c:strCache>
                <c:ptCount val="1"/>
                <c:pt idx="0">
                  <c:v>TURCJA</c:v>
                </c:pt>
              </c:strCache>
            </c:strRef>
          </c:tx>
          <c:spPr>
            <a:solidFill>
              <a:srgbClr val="0070C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8-D253-4EA0-ACB3-783C2B759CE7}"/>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val>
            <c:numRef>
              <c:f>'Meldunek tygodniowy'!$G$300:$R$300</c:f>
              <c:numCache>
                <c:formatCode>General</c:formatCode>
                <c:ptCount val="12"/>
                <c:pt idx="0">
                  <c:v>34</c:v>
                </c:pt>
                <c:pt idx="2">
                  <c:v>50</c:v>
                </c:pt>
                <c:pt idx="4">
                  <c:v>1</c:v>
                </c:pt>
                <c:pt idx="6">
                  <c:v>4</c:v>
                </c:pt>
                <c:pt idx="8">
                  <c:v>0</c:v>
                </c:pt>
                <c:pt idx="10">
                  <c:v>0</c:v>
                </c:pt>
              </c:numCache>
            </c:numRef>
          </c:val>
          <c:extLst xmlns:c16r2="http://schemas.microsoft.com/office/drawing/2015/06/chart">
            <c:ext xmlns:c16="http://schemas.microsoft.com/office/drawing/2014/chart" uri="{C3380CC4-5D6E-409C-BE32-E72D297353CC}">
              <c16:uniqueId val="{00000009-D253-4EA0-ACB3-783C2B759CE7}"/>
            </c:ext>
          </c:extLst>
        </c:ser>
        <c:ser>
          <c:idx val="4"/>
          <c:order val="5"/>
          <c:tx>
            <c:strRef>
              <c:f>'Meldunek tygodniowy'!$C$301</c:f>
              <c:strCache>
                <c:ptCount val="1"/>
                <c:pt idx="0">
                  <c:v>Pozostałe</c:v>
                </c:pt>
              </c:strCache>
            </c:strRef>
          </c:tx>
          <c:spPr>
            <a:solidFill>
              <a:srgbClr val="002060"/>
            </a:solidFill>
            <a:ln>
              <a:solidFill>
                <a:sysClr val="windowText" lastClr="000000"/>
              </a:solidFill>
            </a:ln>
          </c:spPr>
          <c:invertIfNegative val="0"/>
          <c:dLbls>
            <c:dLbl>
              <c:idx val="11"/>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A-D253-4EA0-ACB3-783C2B759CE7}"/>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multiLvlStrRef>
              <c:f>('Meldunek tygodniowy'!$G$294:$J$295,'Meldunek tygodniowy'!$K$294:$N$295,'Meldunek tygodniowy'!$O$294:$R$295)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tygodniowy'!$G$301:$R$301</c:f>
              <c:numCache>
                <c:formatCode>General</c:formatCode>
                <c:ptCount val="12"/>
                <c:pt idx="0">
                  <c:v>206</c:v>
                </c:pt>
                <c:pt idx="2">
                  <c:v>247</c:v>
                </c:pt>
                <c:pt idx="4">
                  <c:v>88</c:v>
                </c:pt>
                <c:pt idx="6">
                  <c:v>142</c:v>
                </c:pt>
                <c:pt idx="8">
                  <c:v>18</c:v>
                </c:pt>
                <c:pt idx="10">
                  <c:v>21</c:v>
                </c:pt>
              </c:numCache>
            </c:numRef>
          </c:val>
          <c:extLst xmlns:c16r2="http://schemas.microsoft.com/office/drawing/2015/06/chart">
            <c:ext xmlns:c16="http://schemas.microsoft.com/office/drawing/2014/chart" uri="{C3380CC4-5D6E-409C-BE32-E72D297353CC}">
              <c16:uniqueId val="{0000000B-D253-4EA0-ACB3-783C2B759CE7}"/>
            </c:ext>
          </c:extLst>
        </c:ser>
        <c:dLbls>
          <c:showLegendKey val="0"/>
          <c:showVal val="0"/>
          <c:showCatName val="0"/>
          <c:showSerName val="0"/>
          <c:showPercent val="0"/>
          <c:showBubbleSize val="0"/>
        </c:dLbls>
        <c:gapWidth val="55"/>
        <c:gapDepth val="55"/>
        <c:shape val="box"/>
        <c:axId val="493961568"/>
        <c:axId val="493961960"/>
        <c:axId val="0"/>
      </c:bar3DChart>
      <c:catAx>
        <c:axId val="493961568"/>
        <c:scaling>
          <c:orientation val="minMax"/>
        </c:scaling>
        <c:delete val="0"/>
        <c:axPos val="b"/>
        <c:numFmt formatCode="General" sourceLinked="1"/>
        <c:majorTickMark val="none"/>
        <c:minorTickMark val="none"/>
        <c:tickLblPos val="nextTo"/>
        <c:txPr>
          <a:bodyPr rot="0" vert="horz"/>
          <a:lstStyle/>
          <a:p>
            <a:pPr algn="ctr">
              <a:defRPr/>
            </a:pPr>
            <a:endParaRPr lang="pl-PL"/>
          </a:p>
        </c:txPr>
        <c:crossAx val="493961960"/>
        <c:crosses val="autoZero"/>
        <c:auto val="1"/>
        <c:lblAlgn val="ctr"/>
        <c:lblOffset val="100"/>
        <c:noMultiLvlLbl val="0"/>
      </c:catAx>
      <c:valAx>
        <c:axId val="493961960"/>
        <c:scaling>
          <c:orientation val="minMax"/>
        </c:scaling>
        <c:delete val="0"/>
        <c:axPos val="l"/>
        <c:majorGridlines/>
        <c:numFmt formatCode="General" sourceLinked="1"/>
        <c:majorTickMark val="none"/>
        <c:minorTickMark val="none"/>
        <c:tickLblPos val="nextTo"/>
        <c:txPr>
          <a:bodyPr/>
          <a:lstStyle/>
          <a:p>
            <a:pPr algn="ctr">
              <a:defRPr/>
            </a:pPr>
            <a:endParaRPr lang="pl-PL"/>
          </a:p>
        </c:txPr>
        <c:crossAx val="493961568"/>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tygodniowy'!$B$405</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('Meldunek tygodniowy'!$J$404,'Meldunek tygodniowy'!$M$404,'Meldunek tygodniowy'!$P$404,'Meldunek tygodniowy'!$S$404,'Meldunek tygodniowy'!$V$404)</c:f>
              <c:strCache>
                <c:ptCount val="5"/>
                <c:pt idx="0">
                  <c:v>27.08.2020 - 02.09.2020</c:v>
                </c:pt>
                <c:pt idx="1">
                  <c:v>03.09.2020 - 09.09.2020</c:v>
                </c:pt>
                <c:pt idx="2">
                  <c:v>10.09.2020 - 16.09.2020</c:v>
                </c:pt>
                <c:pt idx="3">
                  <c:v>17.09.2020 - 23.09.2020</c:v>
                </c:pt>
                <c:pt idx="4">
                  <c:v>24.09.2020 - 30.09.2020</c:v>
                </c:pt>
              </c:strCache>
            </c:strRef>
          </c:cat>
          <c:val>
            <c:numRef>
              <c:f>('Meldunek tygodniowy'!$J$405,'Meldunek tygodniowy'!$M$405,'Meldunek tygodniowy'!$P$405,'Meldunek tygodniowy'!$S$405,'Meldunek tygodniowy'!$V$405)</c:f>
              <c:numCache>
                <c:formatCode>#,##0</c:formatCode>
                <c:ptCount val="5"/>
                <c:pt idx="0">
                  <c:v>844</c:v>
                </c:pt>
                <c:pt idx="1">
                  <c:v>837</c:v>
                </c:pt>
                <c:pt idx="2">
                  <c:v>782</c:v>
                </c:pt>
                <c:pt idx="3">
                  <c:v>764</c:v>
                </c:pt>
                <c:pt idx="4">
                  <c:v>779</c:v>
                </c:pt>
              </c:numCache>
            </c:numRef>
          </c:val>
          <c:extLst xmlns:c16r2="http://schemas.microsoft.com/office/drawing/2015/06/chart">
            <c:ext xmlns:c16="http://schemas.microsoft.com/office/drawing/2014/chart" uri="{C3380CC4-5D6E-409C-BE32-E72D297353CC}">
              <c16:uniqueId val="{00000000-31EA-4F68-B10F-A13BC1F50BBB}"/>
            </c:ext>
          </c:extLst>
        </c:ser>
        <c:ser>
          <c:idx val="1"/>
          <c:order val="1"/>
          <c:tx>
            <c:strRef>
              <c:f>'Meldunek tygodniowy'!$B$406</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('Meldunek tygodniowy'!$J$404,'Meldunek tygodniowy'!$M$404,'Meldunek tygodniowy'!$P$404,'Meldunek tygodniowy'!$S$404,'Meldunek tygodniowy'!$V$404)</c:f>
              <c:strCache>
                <c:ptCount val="5"/>
                <c:pt idx="0">
                  <c:v>27.08.2020 - 02.09.2020</c:v>
                </c:pt>
                <c:pt idx="1">
                  <c:v>03.09.2020 - 09.09.2020</c:v>
                </c:pt>
                <c:pt idx="2">
                  <c:v>10.09.2020 - 16.09.2020</c:v>
                </c:pt>
                <c:pt idx="3">
                  <c:v>17.09.2020 - 23.09.2020</c:v>
                </c:pt>
                <c:pt idx="4">
                  <c:v>24.09.2020 - 30.09.2020</c:v>
                </c:pt>
              </c:strCache>
            </c:strRef>
          </c:cat>
          <c:val>
            <c:numRef>
              <c:f>('Meldunek tygodniowy'!$J$406,'Meldunek tygodniowy'!$M$406,'Meldunek tygodniowy'!$P$406,'Meldunek tygodniowy'!$S$406,'Meldunek tygodniowy'!$V$406)</c:f>
              <c:numCache>
                <c:formatCode>#,##0</c:formatCode>
                <c:ptCount val="5"/>
                <c:pt idx="0">
                  <c:v>2120</c:v>
                </c:pt>
                <c:pt idx="1">
                  <c:v>2136</c:v>
                </c:pt>
                <c:pt idx="2">
                  <c:v>2143</c:v>
                </c:pt>
                <c:pt idx="3">
                  <c:v>2158</c:v>
                </c:pt>
                <c:pt idx="4">
                  <c:v>2153</c:v>
                </c:pt>
              </c:numCache>
            </c:numRef>
          </c:val>
          <c:extLst xmlns:c16r2="http://schemas.microsoft.com/office/drawing/2015/06/chart">
            <c:ext xmlns:c16="http://schemas.microsoft.com/office/drawing/2014/chart" uri="{C3380CC4-5D6E-409C-BE32-E72D297353CC}">
              <c16:uniqueId val="{00000001-31EA-4F68-B10F-A13BC1F50BBB}"/>
            </c:ext>
          </c:extLst>
        </c:ser>
        <c:ser>
          <c:idx val="5"/>
          <c:order val="2"/>
          <c:tx>
            <c:strRef>
              <c:f>'Meldunek tygodniowy'!$B$409</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('Meldunek tygodniowy'!$J$404,'Meldunek tygodniowy'!$M$404,'Meldunek tygodniowy'!$P$404,'Meldunek tygodniowy'!$S$404,'Meldunek tygodniowy'!$V$404)</c:f>
              <c:strCache>
                <c:ptCount val="5"/>
                <c:pt idx="0">
                  <c:v>27.08.2020 - 02.09.2020</c:v>
                </c:pt>
                <c:pt idx="1">
                  <c:v>03.09.2020 - 09.09.2020</c:v>
                </c:pt>
                <c:pt idx="2">
                  <c:v>10.09.2020 - 16.09.2020</c:v>
                </c:pt>
                <c:pt idx="3">
                  <c:v>17.09.2020 - 23.09.2020</c:v>
                </c:pt>
                <c:pt idx="4">
                  <c:v>24.09.2020 - 30.09.2020</c:v>
                </c:pt>
              </c:strCache>
            </c:strRef>
          </c:cat>
          <c:val>
            <c:numRef>
              <c:f>('Meldunek tygodniowy'!$J$409,'Meldunek tygodniowy'!$M$409,'Meldunek tygodniowy'!$P$409,'Meldunek tygodniowy'!$S$409,'Meldunek tygodniowy'!$V$409)</c:f>
              <c:numCache>
                <c:formatCode>#,##0</c:formatCode>
                <c:ptCount val="5"/>
                <c:pt idx="0">
                  <c:v>1</c:v>
                </c:pt>
                <c:pt idx="1">
                  <c:v>1</c:v>
                </c:pt>
                <c:pt idx="2">
                  <c:v>1</c:v>
                </c:pt>
                <c:pt idx="3">
                  <c:v>1</c:v>
                </c:pt>
                <c:pt idx="4">
                  <c:v>1</c:v>
                </c:pt>
              </c:numCache>
            </c:numRef>
          </c:val>
          <c:extLst xmlns:c16r2="http://schemas.microsoft.com/office/drawing/2015/06/chart">
            <c:ext xmlns:c16="http://schemas.microsoft.com/office/drawing/2014/chart" uri="{C3380CC4-5D6E-409C-BE32-E72D297353CC}">
              <c16:uniqueId val="{00000002-31EA-4F68-B10F-A13BC1F50BBB}"/>
            </c:ext>
          </c:extLst>
        </c:ser>
        <c:dLbls>
          <c:showLegendKey val="0"/>
          <c:showVal val="1"/>
          <c:showCatName val="0"/>
          <c:showSerName val="0"/>
          <c:showPercent val="0"/>
          <c:showBubbleSize val="0"/>
        </c:dLbls>
        <c:gapWidth val="75"/>
        <c:gapDepth val="195"/>
        <c:shape val="cylinder"/>
        <c:axId val="493965488"/>
        <c:axId val="493964312"/>
        <c:axId val="0"/>
      </c:bar3DChart>
      <c:catAx>
        <c:axId val="493965488"/>
        <c:scaling>
          <c:orientation val="minMax"/>
        </c:scaling>
        <c:delete val="0"/>
        <c:axPos val="l"/>
        <c:numFmt formatCode="General" sourceLinked="0"/>
        <c:majorTickMark val="none"/>
        <c:minorTickMark val="none"/>
        <c:tickLblPos val="nextTo"/>
        <c:crossAx val="493964312"/>
        <c:crosses val="autoZero"/>
        <c:auto val="1"/>
        <c:lblAlgn val="ctr"/>
        <c:lblOffset val="100"/>
        <c:noMultiLvlLbl val="0"/>
      </c:catAx>
      <c:valAx>
        <c:axId val="493964312"/>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493965488"/>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tygodniowy'!$C$114</c:f>
              <c:strCache>
                <c:ptCount val="1"/>
                <c:pt idx="0">
                  <c:v>pobyt czasowy</c:v>
                </c:pt>
              </c:strCache>
            </c:strRef>
          </c:tx>
          <c:spPr>
            <a:solidFill>
              <a:srgbClr val="FF0000"/>
            </a:solidFill>
          </c:spPr>
          <c:invertIfNegative val="0"/>
          <c:cat>
            <c:strRef>
              <c:f>'Meldunek tygodniowy'!$L$113:$U$113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tygodniowy'!$L$114:$U$114</c:f>
              <c:numCache>
                <c:formatCode>#,##0</c:formatCode>
                <c:ptCount val="10"/>
                <c:pt idx="0">
                  <c:v>14260</c:v>
                </c:pt>
                <c:pt idx="2">
                  <c:v>2003</c:v>
                </c:pt>
                <c:pt idx="3">
                  <c:v>2039</c:v>
                </c:pt>
                <c:pt idx="4">
                  <c:v>1597</c:v>
                </c:pt>
                <c:pt idx="5">
                  <c:v>588</c:v>
                </c:pt>
                <c:pt idx="6">
                  <c:v>0</c:v>
                </c:pt>
                <c:pt idx="7">
                  <c:v>0</c:v>
                </c:pt>
                <c:pt idx="8">
                  <c:v>0</c:v>
                </c:pt>
                <c:pt idx="9">
                  <c:v>8158</c:v>
                </c:pt>
              </c:numCache>
            </c:numRef>
          </c:val>
          <c:extLst xmlns:c16r2="http://schemas.microsoft.com/office/drawing/2015/06/chart">
            <c:ext xmlns:c16="http://schemas.microsoft.com/office/drawing/2014/chart" uri="{C3380CC4-5D6E-409C-BE32-E72D297353CC}">
              <c16:uniqueId val="{00000000-EBB4-43E4-80BB-97FB65BD1274}"/>
            </c:ext>
          </c:extLst>
        </c:ser>
        <c:ser>
          <c:idx val="0"/>
          <c:order val="1"/>
          <c:tx>
            <c:strRef>
              <c:f>'Meldunek tygodniowy'!$C$115</c:f>
              <c:strCache>
                <c:ptCount val="1"/>
                <c:pt idx="0">
                  <c:v>pobyt stały</c:v>
                </c:pt>
              </c:strCache>
            </c:strRef>
          </c:tx>
          <c:spPr>
            <a:solidFill>
              <a:srgbClr val="FFC000"/>
            </a:solidFill>
          </c:spPr>
          <c:invertIfNegative val="0"/>
          <c:cat>
            <c:strRef>
              <c:f>'Meldunek tygodniowy'!$L$113:$U$113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tygodniowy'!$L$115:$U$115</c:f>
              <c:numCache>
                <c:formatCode>#,##0</c:formatCode>
                <c:ptCount val="10"/>
                <c:pt idx="0">
                  <c:v>465</c:v>
                </c:pt>
                <c:pt idx="2">
                  <c:v>112</c:v>
                </c:pt>
                <c:pt idx="3">
                  <c:v>53</c:v>
                </c:pt>
                <c:pt idx="4">
                  <c:v>80</c:v>
                </c:pt>
                <c:pt idx="5">
                  <c:v>33</c:v>
                </c:pt>
                <c:pt idx="6">
                  <c:v>0</c:v>
                </c:pt>
                <c:pt idx="7">
                  <c:v>0</c:v>
                </c:pt>
                <c:pt idx="8">
                  <c:v>0</c:v>
                </c:pt>
                <c:pt idx="9">
                  <c:v>174</c:v>
                </c:pt>
              </c:numCache>
            </c:numRef>
          </c:val>
          <c:extLst xmlns:c16r2="http://schemas.microsoft.com/office/drawing/2015/06/chart">
            <c:ext xmlns:c16="http://schemas.microsoft.com/office/drawing/2014/chart" uri="{C3380CC4-5D6E-409C-BE32-E72D297353CC}">
              <c16:uniqueId val="{00000001-EBB4-43E4-80BB-97FB65BD1274}"/>
            </c:ext>
          </c:extLst>
        </c:ser>
        <c:ser>
          <c:idx val="1"/>
          <c:order val="2"/>
          <c:tx>
            <c:strRef>
              <c:f>'Meldunek tygodniowy'!$C$116</c:f>
              <c:strCache>
                <c:ptCount val="1"/>
                <c:pt idx="0">
                  <c:v>pobyt rezydenta długoterminowego UE</c:v>
                </c:pt>
              </c:strCache>
            </c:strRef>
          </c:tx>
          <c:spPr>
            <a:solidFill>
              <a:srgbClr val="FFFF00"/>
            </a:solidFill>
          </c:spPr>
          <c:invertIfNegative val="0"/>
          <c:cat>
            <c:strRef>
              <c:f>'Meldunek tygodniowy'!$L$113:$U$113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tygodniowy'!$L$116:$U$116</c:f>
              <c:numCache>
                <c:formatCode>#,##0</c:formatCode>
                <c:ptCount val="10"/>
                <c:pt idx="0">
                  <c:v>152</c:v>
                </c:pt>
                <c:pt idx="2">
                  <c:v>35</c:v>
                </c:pt>
                <c:pt idx="3">
                  <c:v>57</c:v>
                </c:pt>
                <c:pt idx="4">
                  <c:v>25</c:v>
                </c:pt>
                <c:pt idx="5">
                  <c:v>13</c:v>
                </c:pt>
                <c:pt idx="6">
                  <c:v>0</c:v>
                </c:pt>
                <c:pt idx="7">
                  <c:v>0</c:v>
                </c:pt>
                <c:pt idx="8">
                  <c:v>0</c:v>
                </c:pt>
                <c:pt idx="9">
                  <c:v>119</c:v>
                </c:pt>
              </c:numCache>
            </c:numRef>
          </c:val>
          <c:extLst xmlns:c16r2="http://schemas.microsoft.com/office/drawing/2015/06/chart">
            <c:ext xmlns:c16="http://schemas.microsoft.com/office/drawing/2014/chart" uri="{C3380CC4-5D6E-409C-BE32-E72D297353CC}">
              <c16:uniqueId val="{00000002-EBB4-43E4-80BB-97FB65BD1274}"/>
            </c:ext>
          </c:extLst>
        </c:ser>
        <c:ser>
          <c:idx val="2"/>
          <c:order val="3"/>
          <c:tx>
            <c:strRef>
              <c:f>'Meldunek tygodniowy'!$C$117</c:f>
              <c:strCache>
                <c:ptCount val="1"/>
                <c:pt idx="0">
                  <c:v>prawo pobytu ob. UE</c:v>
                </c:pt>
              </c:strCache>
            </c:strRef>
          </c:tx>
          <c:spPr>
            <a:solidFill>
              <a:srgbClr val="92D050"/>
            </a:solidFill>
          </c:spPr>
          <c:invertIfNegative val="0"/>
          <c:cat>
            <c:strRef>
              <c:f>'Meldunek tygodniowy'!$L$113:$U$113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tygodniowy'!$L$117:$U$117</c:f>
              <c:numCache>
                <c:formatCode>#,##0</c:formatCode>
                <c:ptCount val="10"/>
                <c:pt idx="0">
                  <c:v>10</c:v>
                </c:pt>
                <c:pt idx="2">
                  <c:v>0</c:v>
                </c:pt>
                <c:pt idx="3">
                  <c:v>0</c:v>
                </c:pt>
                <c:pt idx="4">
                  <c:v>0</c:v>
                </c:pt>
                <c:pt idx="5">
                  <c:v>0</c:v>
                </c:pt>
                <c:pt idx="6">
                  <c:v>0</c:v>
                </c:pt>
                <c:pt idx="7">
                  <c:v>0</c:v>
                </c:pt>
                <c:pt idx="8">
                  <c:v>0</c:v>
                </c:pt>
                <c:pt idx="9">
                  <c:v>3</c:v>
                </c:pt>
              </c:numCache>
            </c:numRef>
          </c:val>
          <c:extLst xmlns:c16r2="http://schemas.microsoft.com/office/drawing/2015/06/chart">
            <c:ext xmlns:c16="http://schemas.microsoft.com/office/drawing/2014/chart" uri="{C3380CC4-5D6E-409C-BE32-E72D297353CC}">
              <c16:uniqueId val="{00000003-EBB4-43E4-80BB-97FB65BD1274}"/>
            </c:ext>
          </c:extLst>
        </c:ser>
        <c:ser>
          <c:idx val="3"/>
          <c:order val="4"/>
          <c:tx>
            <c:strRef>
              <c:f>'Meldunek tygodniowy'!$C$118</c:f>
              <c:strCache>
                <c:ptCount val="1"/>
                <c:pt idx="0">
                  <c:v>prawo stałego pobytu obywatela UE</c:v>
                </c:pt>
              </c:strCache>
            </c:strRef>
          </c:tx>
          <c:spPr>
            <a:solidFill>
              <a:srgbClr val="00B050"/>
            </a:solidFill>
          </c:spPr>
          <c:invertIfNegative val="0"/>
          <c:cat>
            <c:strRef>
              <c:f>'Meldunek tygodniowy'!$L$113:$U$113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tygodniowy'!$L$118:$U$118</c:f>
              <c:numCache>
                <c:formatCode>#,##0</c:formatCode>
                <c:ptCount val="10"/>
                <c:pt idx="0">
                  <c:v>2</c:v>
                </c:pt>
                <c:pt idx="2">
                  <c:v>1</c:v>
                </c:pt>
                <c:pt idx="3">
                  <c:v>0</c:v>
                </c:pt>
                <c:pt idx="4">
                  <c:v>0</c:v>
                </c:pt>
                <c:pt idx="5">
                  <c:v>0</c:v>
                </c:pt>
                <c:pt idx="6">
                  <c:v>0</c:v>
                </c:pt>
                <c:pt idx="7">
                  <c:v>0</c:v>
                </c:pt>
                <c:pt idx="8">
                  <c:v>0</c:v>
                </c:pt>
                <c:pt idx="9">
                  <c:v>1</c:v>
                </c:pt>
              </c:numCache>
            </c:numRef>
          </c:val>
          <c:extLst xmlns:c16r2="http://schemas.microsoft.com/office/drawing/2015/06/chart">
            <c:ext xmlns:c16="http://schemas.microsoft.com/office/drawing/2014/chart" uri="{C3380CC4-5D6E-409C-BE32-E72D297353CC}">
              <c16:uniqueId val="{00000004-EBB4-43E4-80BB-97FB65BD1274}"/>
            </c:ext>
          </c:extLst>
        </c:ser>
        <c:ser>
          <c:idx val="4"/>
          <c:order val="5"/>
          <c:tx>
            <c:strRef>
              <c:f>'Meldunek tygodniowy'!$C$119</c:f>
              <c:strCache>
                <c:ptCount val="1"/>
                <c:pt idx="0">
                  <c:v>prawo pobytu członka rodziny ob. UE</c:v>
                </c:pt>
              </c:strCache>
            </c:strRef>
          </c:tx>
          <c:spPr>
            <a:solidFill>
              <a:srgbClr val="00B0F0"/>
            </a:solidFill>
          </c:spPr>
          <c:invertIfNegative val="0"/>
          <c:cat>
            <c:strRef>
              <c:f>'Meldunek tygodniowy'!$L$113:$U$113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tygodniowy'!$L$119:$U$119</c:f>
              <c:numCache>
                <c:formatCode>#,##0</c:formatCode>
                <c:ptCount val="10"/>
                <c:pt idx="0">
                  <c:v>1</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5-EBB4-43E4-80BB-97FB65BD1274}"/>
            </c:ext>
          </c:extLst>
        </c:ser>
        <c:ser>
          <c:idx val="5"/>
          <c:order val="6"/>
          <c:tx>
            <c:strRef>
              <c:f>'Meldunek tygodniowy'!$C$120</c:f>
              <c:strCache>
                <c:ptCount val="1"/>
                <c:pt idx="0">
                  <c:v>prawo stałego pobytu członka rodziny ob.. UE</c:v>
                </c:pt>
              </c:strCache>
            </c:strRef>
          </c:tx>
          <c:spPr>
            <a:solidFill>
              <a:srgbClr val="0070C0"/>
            </a:solidFill>
          </c:spPr>
          <c:invertIfNegative val="0"/>
          <c:cat>
            <c:strRef>
              <c:f>'Meldunek tygodniowy'!$L$113:$U$113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tygodniowy'!$L$120:$U$120</c:f>
              <c:numCache>
                <c:formatCode>#,##0</c:formatCode>
                <c:ptCount val="10"/>
                <c:pt idx="0">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6-EBB4-43E4-80BB-97FB65BD1274}"/>
            </c:ext>
          </c:extLst>
        </c:ser>
        <c:ser>
          <c:idx val="6"/>
          <c:order val="7"/>
          <c:tx>
            <c:strRef>
              <c:f>'Meldunek tygodniowy'!$C$121</c:f>
              <c:strCache>
                <c:ptCount val="1"/>
                <c:pt idx="0">
                  <c:v>pobyt tolerowany</c:v>
                </c:pt>
              </c:strCache>
            </c:strRef>
          </c:tx>
          <c:spPr>
            <a:solidFill>
              <a:srgbClr val="002060"/>
            </a:solidFill>
          </c:spPr>
          <c:invertIfNegative val="0"/>
          <c:cat>
            <c:strRef>
              <c:f>'Meldunek tygodniowy'!$L$113:$U$113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tygodniowy'!$L$121:$U$121</c:f>
              <c:numCache>
                <c:formatCode>#,##0</c:formatCode>
                <c:ptCount val="10"/>
                <c:pt idx="0">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7-EBB4-43E4-80BB-97FB65BD1274}"/>
            </c:ext>
          </c:extLst>
        </c:ser>
        <c:ser>
          <c:idx val="7"/>
          <c:order val="8"/>
          <c:tx>
            <c:strRef>
              <c:f>'Meldunek tygodniowy'!$C$122</c:f>
              <c:strCache>
                <c:ptCount val="1"/>
                <c:pt idx="0">
                  <c:v>pobyt humanitarny</c:v>
                </c:pt>
              </c:strCache>
            </c:strRef>
          </c:tx>
          <c:spPr>
            <a:solidFill>
              <a:srgbClr val="7030A0"/>
            </a:solidFill>
          </c:spPr>
          <c:invertIfNegative val="0"/>
          <c:cat>
            <c:strRef>
              <c:f>'Meldunek tygodniowy'!$L$113:$U$113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tygodniowy'!$L$122:$U$122</c:f>
              <c:numCache>
                <c:formatCode>#,##0</c:formatCode>
                <c:ptCount val="10"/>
                <c:pt idx="0">
                  <c:v>0</c:v>
                </c:pt>
                <c:pt idx="2">
                  <c:v>2</c:v>
                </c:pt>
                <c:pt idx="3">
                  <c:v>0</c:v>
                </c:pt>
                <c:pt idx="4">
                  <c:v>4</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8-EBB4-43E4-80BB-97FB65BD1274}"/>
            </c:ext>
          </c:extLst>
        </c:ser>
        <c:ser>
          <c:idx val="9"/>
          <c:order val="9"/>
          <c:tx>
            <c:strRef>
              <c:f>'Meldunek tygodniowy'!$C$123</c:f>
              <c:strCache>
                <c:ptCount val="1"/>
                <c:pt idx="0">
                  <c:v>wydalenie</c:v>
                </c:pt>
              </c:strCache>
            </c:strRef>
          </c:tx>
          <c:spPr>
            <a:solidFill>
              <a:schemeClr val="bg1">
                <a:lumMod val="85000"/>
              </a:schemeClr>
            </a:solidFill>
          </c:spPr>
          <c:invertIfNegative val="0"/>
          <c:cat>
            <c:strRef>
              <c:f>'Meldunek tygodniowy'!$L$113:$U$113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tygodniowy'!$L$123:$U$123</c:f>
              <c:numCache>
                <c:formatCode>#,##0</c:formatCode>
                <c:ptCount val="10"/>
                <c:pt idx="0">
                  <c:v>1</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9-EBB4-43E4-80BB-97FB65BD1274}"/>
            </c:ext>
          </c:extLst>
        </c:ser>
        <c:ser>
          <c:idx val="10"/>
          <c:order val="10"/>
          <c:tx>
            <c:strRef>
              <c:f>'Meldunek tygodniowy'!$C$124</c:f>
              <c:strCache>
                <c:ptCount val="1"/>
                <c:pt idx="0">
                  <c:v>zobowiązanie do powrotu</c:v>
                </c:pt>
              </c:strCache>
            </c:strRef>
          </c:tx>
          <c:spPr>
            <a:solidFill>
              <a:schemeClr val="bg1">
                <a:lumMod val="65000"/>
              </a:schemeClr>
            </a:solidFill>
          </c:spPr>
          <c:invertIfNegative val="0"/>
          <c:cat>
            <c:strRef>
              <c:f>'Meldunek tygodniowy'!$L$113:$U$113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tygodniowy'!$L$124:$U$124</c:f>
              <c:numCache>
                <c:formatCode>#,##0</c:formatCode>
                <c:ptCount val="10"/>
                <c:pt idx="0">
                  <c:v>1014</c:v>
                </c:pt>
                <c:pt idx="2">
                  <c:v>505</c:v>
                </c:pt>
                <c:pt idx="3">
                  <c:v>14</c:v>
                </c:pt>
                <c:pt idx="4">
                  <c:v>29</c:v>
                </c:pt>
                <c:pt idx="5">
                  <c:v>147</c:v>
                </c:pt>
                <c:pt idx="6">
                  <c:v>48</c:v>
                </c:pt>
                <c:pt idx="7">
                  <c:v>0</c:v>
                </c:pt>
                <c:pt idx="8">
                  <c:v>95</c:v>
                </c:pt>
                <c:pt idx="9">
                  <c:v>212</c:v>
                </c:pt>
              </c:numCache>
            </c:numRef>
          </c:val>
          <c:extLst xmlns:c16r2="http://schemas.microsoft.com/office/drawing/2015/06/chart">
            <c:ext xmlns:c16="http://schemas.microsoft.com/office/drawing/2014/chart" uri="{C3380CC4-5D6E-409C-BE32-E72D297353CC}">
              <c16:uniqueId val="{0000000A-EBB4-43E4-80BB-97FB65BD1274}"/>
            </c:ext>
          </c:extLst>
        </c:ser>
        <c:ser>
          <c:idx val="11"/>
          <c:order val="11"/>
          <c:tx>
            <c:strRef>
              <c:f>'Meldunek tygodniowy'!$C$125</c:f>
              <c:strCache>
                <c:ptCount val="1"/>
                <c:pt idx="0">
                  <c:v>zaproszenie</c:v>
                </c:pt>
              </c:strCache>
            </c:strRef>
          </c:tx>
          <c:spPr>
            <a:solidFill>
              <a:schemeClr val="tx1">
                <a:lumMod val="50000"/>
                <a:lumOff val="50000"/>
              </a:schemeClr>
            </a:solidFill>
          </c:spPr>
          <c:invertIfNegative val="0"/>
          <c:cat>
            <c:strRef>
              <c:f>'Meldunek tygodniowy'!$L$113:$U$113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tygodniowy'!$L$125:$U$125</c:f>
              <c:numCache>
                <c:formatCode>#,##0</c:formatCode>
                <c:ptCount val="10"/>
                <c:pt idx="0">
                  <c:v>1</c:v>
                </c:pt>
                <c:pt idx="2">
                  <c:v>0</c:v>
                </c:pt>
                <c:pt idx="3">
                  <c:v>0</c:v>
                </c:pt>
                <c:pt idx="4">
                  <c:v>0</c:v>
                </c:pt>
                <c:pt idx="5">
                  <c:v>0</c:v>
                </c:pt>
                <c:pt idx="6">
                  <c:v>0</c:v>
                </c:pt>
                <c:pt idx="7">
                  <c:v>0</c:v>
                </c:pt>
                <c:pt idx="8">
                  <c:v>0</c:v>
                </c:pt>
                <c:pt idx="9">
                  <c:v>4</c:v>
                </c:pt>
              </c:numCache>
            </c:numRef>
          </c:val>
          <c:extLst xmlns:c16r2="http://schemas.microsoft.com/office/drawing/2015/06/chart">
            <c:ext xmlns:c16="http://schemas.microsoft.com/office/drawing/2014/chart" uri="{C3380CC4-5D6E-409C-BE32-E72D297353CC}">
              <c16:uniqueId val="{0000000B-EBB4-43E4-80BB-97FB65BD1274}"/>
            </c:ext>
          </c:extLst>
        </c:ser>
        <c:ser>
          <c:idx val="12"/>
          <c:order val="12"/>
          <c:tx>
            <c:strRef>
              <c:f>'Meldunek tygodniowy'!$C$126</c:f>
              <c:strCache>
                <c:ptCount val="1"/>
                <c:pt idx="0">
                  <c:v>polski dokument podróży</c:v>
                </c:pt>
              </c:strCache>
            </c:strRef>
          </c:tx>
          <c:spPr>
            <a:solidFill>
              <a:schemeClr val="tx1">
                <a:lumMod val="75000"/>
                <a:lumOff val="25000"/>
              </a:schemeClr>
            </a:solidFill>
          </c:spPr>
          <c:invertIfNegative val="0"/>
          <c:cat>
            <c:strRef>
              <c:f>'Meldunek tygodniowy'!$L$113:$U$113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tygodniowy'!$L$126:$U$126</c:f>
              <c:numCache>
                <c:formatCode>#,##0</c:formatCode>
                <c:ptCount val="10"/>
                <c:pt idx="0">
                  <c:v>6</c:v>
                </c:pt>
                <c:pt idx="2">
                  <c:v>2</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C-EBB4-43E4-80BB-97FB65BD1274}"/>
            </c:ext>
          </c:extLst>
        </c:ser>
        <c:ser>
          <c:idx val="13"/>
          <c:order val="13"/>
          <c:tx>
            <c:strRef>
              <c:f>'Meldunek tygodniowy'!$C$127</c:f>
              <c:strCache>
                <c:ptCount val="1"/>
                <c:pt idx="0">
                  <c:v>polski dokument tożsamości cudzoziemca</c:v>
                </c:pt>
              </c:strCache>
            </c:strRef>
          </c:tx>
          <c:spPr>
            <a:solidFill>
              <a:schemeClr val="tx1">
                <a:lumMod val="95000"/>
                <a:lumOff val="5000"/>
              </a:schemeClr>
            </a:solidFill>
          </c:spPr>
          <c:invertIfNegative val="0"/>
          <c:cat>
            <c:strRef>
              <c:f>'Meldunek tygodniowy'!$L$113:$U$113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tygodniowy'!$L$127:$U$127</c:f>
              <c:numCache>
                <c:formatCode>#,##0</c:formatCode>
                <c:ptCount val="10"/>
                <c:pt idx="0">
                  <c:v>1</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D-EBB4-43E4-80BB-97FB65BD1274}"/>
            </c:ext>
          </c:extLst>
        </c:ser>
        <c:ser>
          <c:idx val="14"/>
          <c:order val="14"/>
          <c:tx>
            <c:strRef>
              <c:f>'Meldunek tygodniowy'!$C$128</c:f>
              <c:strCache>
                <c:ptCount val="1"/>
                <c:pt idx="0">
                  <c:v>wiza (nowa + Schengen)</c:v>
                </c:pt>
              </c:strCache>
            </c:strRef>
          </c:tx>
          <c:spPr>
            <a:solidFill>
              <a:schemeClr val="bg2">
                <a:lumMod val="90000"/>
              </a:schemeClr>
            </a:solidFill>
          </c:spPr>
          <c:invertIfNegative val="0"/>
          <c:cat>
            <c:strRef>
              <c:f>'Meldunek tygodniowy'!$L$113:$U$113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tygodniowy'!$L$128:$U$128</c:f>
              <c:numCache>
                <c:formatCode>#,##0</c:formatCode>
                <c:ptCount val="10"/>
                <c:pt idx="0">
                  <c:v>0</c:v>
                </c:pt>
                <c:pt idx="2">
                  <c:v>0</c:v>
                </c:pt>
                <c:pt idx="3">
                  <c:v>0</c:v>
                </c:pt>
                <c:pt idx="4">
                  <c:v>0</c:v>
                </c:pt>
                <c:pt idx="5">
                  <c:v>0</c:v>
                </c:pt>
                <c:pt idx="6">
                  <c:v>0</c:v>
                </c:pt>
                <c:pt idx="7">
                  <c:v>0</c:v>
                </c:pt>
                <c:pt idx="8">
                  <c:v>0</c:v>
                </c:pt>
                <c:pt idx="9">
                  <c:v>2</c:v>
                </c:pt>
              </c:numCache>
            </c:numRef>
          </c:val>
          <c:extLst xmlns:c16r2="http://schemas.microsoft.com/office/drawing/2015/06/chart">
            <c:ext xmlns:c16="http://schemas.microsoft.com/office/drawing/2014/chart" uri="{C3380CC4-5D6E-409C-BE32-E72D297353CC}">
              <c16:uniqueId val="{0000000E-EBB4-43E4-80BB-97FB65BD1274}"/>
            </c:ext>
          </c:extLst>
        </c:ser>
        <c:dLbls>
          <c:showLegendKey val="0"/>
          <c:showVal val="0"/>
          <c:showCatName val="0"/>
          <c:showSerName val="0"/>
          <c:showPercent val="0"/>
          <c:showBubbleSize val="0"/>
        </c:dLbls>
        <c:gapWidth val="55"/>
        <c:gapDepth val="55"/>
        <c:shape val="box"/>
        <c:axId val="493959216"/>
        <c:axId val="493965880"/>
        <c:axId val="0"/>
      </c:bar3DChart>
      <c:catAx>
        <c:axId val="493959216"/>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493965880"/>
        <c:crosses val="autoZero"/>
        <c:auto val="1"/>
        <c:lblAlgn val="ctr"/>
        <c:lblOffset val="100"/>
        <c:noMultiLvlLbl val="0"/>
      </c:catAx>
      <c:valAx>
        <c:axId val="493965880"/>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493959216"/>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'Meldunek tygodniowy'!$C$264</c:f>
              <c:strCache>
                <c:ptCount val="1"/>
                <c:pt idx="0">
                  <c:v>BIAŁORUŚ</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('Meldunek tygodniowy'!$G$262:$J$263,'Meldunek tygodniowy'!$K$262:$N$263,'Meldunek tygodniowy'!$O$262:$R$263)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tygodniowy'!$G$264:$R$264</c:f>
              <c:numCache>
                <c:formatCode>General</c:formatCode>
                <c:ptCount val="12"/>
                <c:pt idx="0">
                  <c:v>67</c:v>
                </c:pt>
                <c:pt idx="2">
                  <c:v>81</c:v>
                </c:pt>
                <c:pt idx="4">
                  <c:v>1</c:v>
                </c:pt>
                <c:pt idx="6">
                  <c:v>2</c:v>
                </c:pt>
                <c:pt idx="8">
                  <c:v>0</c:v>
                </c:pt>
                <c:pt idx="10">
                  <c:v>0</c:v>
                </c:pt>
              </c:numCache>
            </c:numRef>
          </c:val>
          <c:extLst xmlns:c16r2="http://schemas.microsoft.com/office/drawing/2015/06/chart">
            <c:ext xmlns:c16="http://schemas.microsoft.com/office/drawing/2014/chart" uri="{C3380CC4-5D6E-409C-BE32-E72D297353CC}">
              <c16:uniqueId val="{00000000-B2FB-4C14-8B06-DEF7B7CB26A8}"/>
            </c:ext>
          </c:extLst>
        </c:ser>
        <c:ser>
          <c:idx val="1"/>
          <c:order val="1"/>
          <c:tx>
            <c:strRef>
              <c:f>'Meldunek tygodniowy'!$C$265</c:f>
              <c:strCache>
                <c:ptCount val="1"/>
                <c:pt idx="0">
                  <c:v>ROSJA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('Meldunek tygodniowy'!$G$262:$J$263,'Meldunek tygodniowy'!$K$262:$N$263,'Meldunek tygodniowy'!$O$262:$R$263)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tygodniowy'!$G$265:$R$265</c:f>
              <c:numCache>
                <c:formatCode>General</c:formatCode>
                <c:ptCount val="12"/>
                <c:pt idx="0">
                  <c:v>12</c:v>
                </c:pt>
                <c:pt idx="2">
                  <c:v>13</c:v>
                </c:pt>
                <c:pt idx="4">
                  <c:v>12</c:v>
                </c:pt>
                <c:pt idx="6">
                  <c:v>25</c:v>
                </c:pt>
                <c:pt idx="8">
                  <c:v>1</c:v>
                </c:pt>
                <c:pt idx="10">
                  <c:v>5</c:v>
                </c:pt>
              </c:numCache>
            </c:numRef>
          </c:val>
          <c:extLst xmlns:c16r2="http://schemas.microsoft.com/office/drawing/2015/06/chart">
            <c:ext xmlns:c16="http://schemas.microsoft.com/office/drawing/2014/chart" uri="{C3380CC4-5D6E-409C-BE32-E72D297353CC}">
              <c16:uniqueId val="{00000001-B2FB-4C14-8B06-DEF7B7CB26A8}"/>
            </c:ext>
          </c:extLst>
        </c:ser>
        <c:ser>
          <c:idx val="2"/>
          <c:order val="2"/>
          <c:tx>
            <c:strRef>
              <c:f>'Meldunek tygodniowy'!$C$266</c:f>
              <c:strCache>
                <c:ptCount val="1"/>
                <c:pt idx="0">
                  <c:v>UKRAINA</c:v>
                </c:pt>
              </c:strCache>
            </c:strRef>
          </c:tx>
          <c:spPr>
            <a:solidFill>
              <a:srgbClr val="00B050"/>
            </a:solidFill>
            <a:ln>
              <a:solidFill>
                <a:sysClr val="windowText" lastClr="000000"/>
              </a:solidFill>
            </a:ln>
          </c:spPr>
          <c:invertIfNegative val="0"/>
          <c:cat>
            <c:multiLvlStrRef>
              <c:f>('Meldunek tygodniowy'!$G$262:$J$263,'Meldunek tygodniowy'!$K$262:$N$263,'Meldunek tygodniowy'!$O$262:$R$263)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tygodniowy'!$G$266:$R$266</c:f>
              <c:numCache>
                <c:formatCode>General</c:formatCode>
                <c:ptCount val="12"/>
                <c:pt idx="0">
                  <c:v>7</c:v>
                </c:pt>
                <c:pt idx="2">
                  <c:v>7</c:v>
                </c:pt>
                <c:pt idx="4">
                  <c:v>7</c:v>
                </c:pt>
                <c:pt idx="6">
                  <c:v>15</c:v>
                </c:pt>
                <c:pt idx="8">
                  <c:v>0</c:v>
                </c:pt>
                <c:pt idx="10">
                  <c:v>0</c:v>
                </c:pt>
              </c:numCache>
            </c:numRef>
          </c:val>
          <c:extLst xmlns:c16r2="http://schemas.microsoft.com/office/drawing/2015/06/chart">
            <c:ext xmlns:c16="http://schemas.microsoft.com/office/drawing/2014/chart" uri="{C3380CC4-5D6E-409C-BE32-E72D297353CC}">
              <c16:uniqueId val="{00000002-B2FB-4C14-8B06-DEF7B7CB26A8}"/>
            </c:ext>
          </c:extLst>
        </c:ser>
        <c:ser>
          <c:idx val="3"/>
          <c:order val="3"/>
          <c:tx>
            <c:strRef>
              <c:f>'Meldunek tygodniowy'!$C$267</c:f>
              <c:strCache>
                <c:ptCount val="1"/>
                <c:pt idx="0">
                  <c:v>IRAK</c:v>
                </c:pt>
              </c:strCache>
            </c:strRef>
          </c:tx>
          <c:spPr>
            <a:solidFill>
              <a:srgbClr val="92D050"/>
            </a:solidFill>
            <a:ln>
              <a:solidFill>
                <a:sysClr val="windowText" lastClr="000000"/>
              </a:solidFill>
            </a:ln>
          </c:spPr>
          <c:invertIfNegative val="0"/>
          <c:cat>
            <c:multiLvlStrRef>
              <c:f>('Meldunek tygodniowy'!$G$262:$J$263,'Meldunek tygodniowy'!$K$262:$N$263,'Meldunek tygodniowy'!$O$262:$R$263)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tygodniowy'!$G$267:$R$267</c:f>
              <c:numCache>
                <c:formatCode>General</c:formatCode>
                <c:ptCount val="12"/>
                <c:pt idx="0">
                  <c:v>17</c:v>
                </c:pt>
                <c:pt idx="2">
                  <c:v>18</c:v>
                </c:pt>
                <c:pt idx="4">
                  <c:v>0</c:v>
                </c:pt>
                <c:pt idx="6">
                  <c:v>0</c:v>
                </c:pt>
                <c:pt idx="8">
                  <c:v>2</c:v>
                </c:pt>
                <c:pt idx="10">
                  <c:v>2</c:v>
                </c:pt>
              </c:numCache>
            </c:numRef>
          </c:val>
          <c:extLst xmlns:c16r2="http://schemas.microsoft.com/office/drawing/2015/06/chart">
            <c:ext xmlns:c16="http://schemas.microsoft.com/office/drawing/2014/chart" uri="{C3380CC4-5D6E-409C-BE32-E72D297353CC}">
              <c16:uniqueId val="{00000003-B2FB-4C14-8B06-DEF7B7CB26A8}"/>
            </c:ext>
          </c:extLst>
        </c:ser>
        <c:ser>
          <c:idx val="5"/>
          <c:order val="4"/>
          <c:tx>
            <c:strRef>
              <c:f>'Meldunek tygodniowy'!$C$268</c:f>
              <c:strCache>
                <c:ptCount val="1"/>
                <c:pt idx="0">
                  <c:v>TURCJA</c:v>
                </c:pt>
              </c:strCache>
            </c:strRef>
          </c:tx>
          <c:spPr>
            <a:solidFill>
              <a:srgbClr val="0070C0"/>
            </a:solidFill>
            <a:ln>
              <a:solidFill>
                <a:sysClr val="windowText" lastClr="000000"/>
              </a:solidFill>
            </a:ln>
          </c:spPr>
          <c:invertIfNegative val="0"/>
          <c:val>
            <c:numRef>
              <c:f>'Meldunek tygodniowy'!$G$268:$R$268</c:f>
              <c:numCache>
                <c:formatCode>General</c:formatCode>
                <c:ptCount val="12"/>
                <c:pt idx="0">
                  <c:v>5</c:v>
                </c:pt>
                <c:pt idx="2">
                  <c:v>9</c:v>
                </c:pt>
                <c:pt idx="4">
                  <c:v>0</c:v>
                </c:pt>
                <c:pt idx="6">
                  <c:v>0</c:v>
                </c:pt>
                <c:pt idx="8">
                  <c:v>0</c:v>
                </c:pt>
                <c:pt idx="10">
                  <c:v>0</c:v>
                </c:pt>
              </c:numCache>
            </c:numRef>
          </c:val>
          <c:extLst xmlns:c16r2="http://schemas.microsoft.com/office/drawing/2015/06/chart">
            <c:ext xmlns:c16="http://schemas.microsoft.com/office/drawing/2014/chart" uri="{C3380CC4-5D6E-409C-BE32-E72D297353CC}">
              <c16:uniqueId val="{00000004-B2FB-4C14-8B06-DEF7B7CB26A8}"/>
            </c:ext>
          </c:extLst>
        </c:ser>
        <c:ser>
          <c:idx val="4"/>
          <c:order val="5"/>
          <c:tx>
            <c:strRef>
              <c:f>'Meldunek tygodniowy'!$C$269</c:f>
              <c:strCache>
                <c:ptCount val="1"/>
                <c:pt idx="0">
                  <c:v>Pozostałe</c:v>
                </c:pt>
              </c:strCache>
            </c:strRef>
          </c:tx>
          <c:spPr>
            <a:solidFill>
              <a:srgbClr val="002060"/>
            </a:solidFill>
            <a:ln>
              <a:solidFill>
                <a:sysClr val="windowText" lastClr="000000"/>
              </a:solidFill>
            </a:ln>
          </c:spPr>
          <c:invertIfNegative val="0"/>
          <c:cat>
            <c:multiLvlStrRef>
              <c:f>('Meldunek tygodniowy'!$G$262:$J$263,'Meldunek tygodniowy'!$K$262:$N$263,'Meldunek tygodniowy'!$O$262:$R$263)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tygodniowy'!$G$269:$R$269</c:f>
              <c:numCache>
                <c:formatCode>General</c:formatCode>
                <c:ptCount val="12"/>
                <c:pt idx="0">
                  <c:v>28</c:v>
                </c:pt>
                <c:pt idx="2">
                  <c:v>37</c:v>
                </c:pt>
                <c:pt idx="4">
                  <c:v>18</c:v>
                </c:pt>
                <c:pt idx="6">
                  <c:v>25</c:v>
                </c:pt>
                <c:pt idx="8">
                  <c:v>2</c:v>
                </c:pt>
                <c:pt idx="10">
                  <c:v>2</c:v>
                </c:pt>
              </c:numCache>
            </c:numRef>
          </c:val>
          <c:extLst xmlns:c16r2="http://schemas.microsoft.com/office/drawing/2015/06/chart">
            <c:ext xmlns:c16="http://schemas.microsoft.com/office/drawing/2014/chart" uri="{C3380CC4-5D6E-409C-BE32-E72D297353CC}">
              <c16:uniqueId val="{00000005-B2FB-4C14-8B06-DEF7B7CB26A8}"/>
            </c:ext>
          </c:extLst>
        </c:ser>
        <c:dLbls>
          <c:showLegendKey val="0"/>
          <c:showVal val="0"/>
          <c:showCatName val="0"/>
          <c:showSerName val="0"/>
          <c:showPercent val="0"/>
          <c:showBubbleSize val="0"/>
        </c:dLbls>
        <c:gapWidth val="55"/>
        <c:gapDepth val="55"/>
        <c:shape val="box"/>
        <c:axId val="493960000"/>
        <c:axId val="391371544"/>
        <c:axId val="0"/>
      </c:bar3DChart>
      <c:catAx>
        <c:axId val="493960000"/>
        <c:scaling>
          <c:orientation val="minMax"/>
        </c:scaling>
        <c:delete val="0"/>
        <c:axPos val="b"/>
        <c:numFmt formatCode="General" sourceLinked="0"/>
        <c:majorTickMark val="none"/>
        <c:minorTickMark val="none"/>
        <c:tickLblPos val="nextTo"/>
        <c:txPr>
          <a:bodyPr/>
          <a:lstStyle/>
          <a:p>
            <a:pPr algn="ctr">
              <a:defRPr/>
            </a:pPr>
            <a:endParaRPr lang="pl-PL"/>
          </a:p>
        </c:txPr>
        <c:crossAx val="391371544"/>
        <c:crosses val="autoZero"/>
        <c:auto val="1"/>
        <c:lblAlgn val="ctr"/>
        <c:lblOffset val="100"/>
        <c:noMultiLvlLbl val="0"/>
      </c:catAx>
      <c:valAx>
        <c:axId val="391371544"/>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493960000"/>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tygodniowy'!$G$24</c:f>
              <c:strCache>
                <c:ptCount val="1"/>
                <c:pt idx="0">
                  <c:v>pobyt czasowy</c:v>
                </c:pt>
              </c:strCache>
            </c:strRef>
          </c:tx>
          <c:spPr>
            <a:solidFill>
              <a:srgbClr val="FF0000"/>
            </a:solidFill>
          </c:spPr>
          <c:invertIfNegative val="0"/>
          <c:cat>
            <c:multiLvlStrRef>
              <c:f>('Meldunek tygodniowy'!$K$22:$K$23,'Meldunek tygodniowy'!$M$22:$M$23,'Meldunek tygodniowy'!$O$22:$O$23,'Meldunek tygodniowy'!$Q$22:$Q$23)</c:f>
              <c:multiLvlStrCache>
                <c:ptCount val="4"/>
                <c:lvl>
                  <c:pt idx="1">
                    <c:v>pozytywne</c:v>
                  </c:pt>
                  <c:pt idx="2">
                    <c:v>negatywne</c:v>
                  </c:pt>
                  <c:pt idx="3">
                    <c:v>umorzenia</c:v>
                  </c:pt>
                </c:lvl>
                <c:lvl>
                  <c:pt idx="0">
                    <c:v>wnioski</c:v>
                  </c:pt>
                  <c:pt idx="1">
                    <c:v>decyzje 01.09.2020 - 30.09.2020 r.</c:v>
                  </c:pt>
                </c:lvl>
              </c:multiLvlStrCache>
            </c:multiLvlStrRef>
          </c:cat>
          <c:val>
            <c:numRef>
              <c:f>('Meldunek tygodniowy'!$K$24,'Meldunek tygodniowy'!$M$24,'Meldunek tygodniowy'!$O$24,'Meldunek tygodniowy'!$Q$24)</c:f>
              <c:numCache>
                <c:formatCode>#,##0</c:formatCode>
                <c:ptCount val="4"/>
                <c:pt idx="0">
                  <c:v>24708</c:v>
                </c:pt>
                <c:pt idx="1">
                  <c:v>11929</c:v>
                </c:pt>
                <c:pt idx="2">
                  <c:v>4141</c:v>
                </c:pt>
                <c:pt idx="3">
                  <c:v>822</c:v>
                </c:pt>
              </c:numCache>
            </c:numRef>
          </c:val>
          <c:extLst xmlns:c16r2="http://schemas.microsoft.com/office/drawing/2015/06/chart">
            <c:ext xmlns:c16="http://schemas.microsoft.com/office/drawing/2014/chart" uri="{C3380CC4-5D6E-409C-BE32-E72D297353CC}">
              <c16:uniqueId val="{00000000-F2FB-4358-9512-CFC07CF250DD}"/>
            </c:ext>
          </c:extLst>
        </c:ser>
        <c:ser>
          <c:idx val="2"/>
          <c:order val="1"/>
          <c:tx>
            <c:strRef>
              <c:f>'Meldunek tygodniowy'!$G$25</c:f>
              <c:strCache>
                <c:ptCount val="1"/>
                <c:pt idx="0">
                  <c:v>pobyt stały</c:v>
                </c:pt>
              </c:strCache>
            </c:strRef>
          </c:tx>
          <c:spPr>
            <a:solidFill>
              <a:srgbClr val="FFC000"/>
            </a:solidFill>
          </c:spPr>
          <c:invertIfNegative val="0"/>
          <c:cat>
            <c:multiLvlStrRef>
              <c:f>('Meldunek tygodniowy'!$K$22:$K$23,'Meldunek tygodniowy'!$M$22:$M$23,'Meldunek tygodniowy'!$O$22:$O$23,'Meldunek tygodniowy'!$Q$22:$Q$23)</c:f>
              <c:multiLvlStrCache>
                <c:ptCount val="4"/>
                <c:lvl>
                  <c:pt idx="1">
                    <c:v>pozytywne</c:v>
                  </c:pt>
                  <c:pt idx="2">
                    <c:v>negatywne</c:v>
                  </c:pt>
                  <c:pt idx="3">
                    <c:v>umorzenia</c:v>
                  </c:pt>
                </c:lvl>
                <c:lvl>
                  <c:pt idx="0">
                    <c:v>wnioski</c:v>
                  </c:pt>
                  <c:pt idx="1">
                    <c:v>decyzje 01.09.2020 - 30.09.2020 r.</c:v>
                  </c:pt>
                </c:lvl>
              </c:multiLvlStrCache>
            </c:multiLvlStrRef>
          </c:cat>
          <c:val>
            <c:numRef>
              <c:f>('Meldunek tygodniowy'!$K$25,'Meldunek tygodniowy'!$M$25,'Meldunek tygodniowy'!$O$25,'Meldunek tygodniowy'!$Q$25)</c:f>
              <c:numCache>
                <c:formatCode>#,##0</c:formatCode>
                <c:ptCount val="4"/>
                <c:pt idx="0">
                  <c:v>1569</c:v>
                </c:pt>
                <c:pt idx="1">
                  <c:v>876</c:v>
                </c:pt>
                <c:pt idx="2">
                  <c:v>146</c:v>
                </c:pt>
                <c:pt idx="3">
                  <c:v>69</c:v>
                </c:pt>
              </c:numCache>
            </c:numRef>
          </c:val>
          <c:extLst xmlns:c16r2="http://schemas.microsoft.com/office/drawing/2015/06/chart">
            <c:ext xmlns:c16="http://schemas.microsoft.com/office/drawing/2014/chart" uri="{C3380CC4-5D6E-409C-BE32-E72D297353CC}">
              <c16:uniqueId val="{00000001-F2FB-4358-9512-CFC07CF250DD}"/>
            </c:ext>
          </c:extLst>
        </c:ser>
        <c:ser>
          <c:idx val="4"/>
          <c:order val="2"/>
          <c:tx>
            <c:strRef>
              <c:f>'Meldunek tygodniowy'!$G$26</c:f>
              <c:strCache>
                <c:ptCount val="1"/>
                <c:pt idx="0">
                  <c:v>pobyt rezyd. UE</c:v>
                </c:pt>
              </c:strCache>
            </c:strRef>
          </c:tx>
          <c:spPr>
            <a:solidFill>
              <a:srgbClr val="92D050"/>
            </a:solidFill>
          </c:spPr>
          <c:invertIfNegative val="0"/>
          <c:cat>
            <c:multiLvlStrRef>
              <c:f>('Meldunek tygodniowy'!$K$22:$K$23,'Meldunek tygodniowy'!$M$22:$M$23,'Meldunek tygodniowy'!$O$22:$O$23,'Meldunek tygodniowy'!$Q$22:$Q$23)</c:f>
              <c:multiLvlStrCache>
                <c:ptCount val="4"/>
                <c:lvl>
                  <c:pt idx="1">
                    <c:v>pozytywne</c:v>
                  </c:pt>
                  <c:pt idx="2">
                    <c:v>negatywne</c:v>
                  </c:pt>
                  <c:pt idx="3">
                    <c:v>umorzenia</c:v>
                  </c:pt>
                </c:lvl>
                <c:lvl>
                  <c:pt idx="0">
                    <c:v>wnioski</c:v>
                  </c:pt>
                  <c:pt idx="1">
                    <c:v>decyzje 01.09.2020 - 30.09.2020 r.</c:v>
                  </c:pt>
                </c:lvl>
              </c:multiLvlStrCache>
            </c:multiLvlStrRef>
          </c:cat>
          <c:val>
            <c:numRef>
              <c:f>('Meldunek tygodniowy'!$K$26,'Meldunek tygodniowy'!$M$26,'Meldunek tygodniowy'!$O$26,'Meldunek tygodniowy'!$Q$26)</c:f>
              <c:numCache>
                <c:formatCode>#,##0</c:formatCode>
                <c:ptCount val="4"/>
                <c:pt idx="0">
                  <c:v>587</c:v>
                </c:pt>
                <c:pt idx="1">
                  <c:v>276</c:v>
                </c:pt>
                <c:pt idx="2">
                  <c:v>32</c:v>
                </c:pt>
                <c:pt idx="3">
                  <c:v>51</c:v>
                </c:pt>
              </c:numCache>
            </c:numRef>
          </c:val>
          <c:extLst xmlns:c16r2="http://schemas.microsoft.com/office/drawing/2015/06/chart">
            <c:ext xmlns:c16="http://schemas.microsoft.com/office/drawing/2014/chart" uri="{C3380CC4-5D6E-409C-BE32-E72D297353CC}">
              <c16:uniqueId val="{00000002-F2FB-4358-9512-CFC07CF250DD}"/>
            </c:ext>
          </c:extLst>
        </c:ser>
        <c:dLbls>
          <c:showLegendKey val="0"/>
          <c:showVal val="0"/>
          <c:showCatName val="0"/>
          <c:showSerName val="0"/>
          <c:showPercent val="0"/>
          <c:showBubbleSize val="0"/>
        </c:dLbls>
        <c:gapWidth val="150"/>
        <c:shape val="box"/>
        <c:axId val="391370760"/>
        <c:axId val="391372328"/>
        <c:axId val="0"/>
      </c:bar3DChart>
      <c:catAx>
        <c:axId val="391370760"/>
        <c:scaling>
          <c:orientation val="minMax"/>
        </c:scaling>
        <c:delete val="0"/>
        <c:axPos val="b"/>
        <c:numFmt formatCode="General" sourceLinked="0"/>
        <c:majorTickMark val="out"/>
        <c:minorTickMark val="none"/>
        <c:tickLblPos val="nextTo"/>
        <c:crossAx val="391372328"/>
        <c:crosses val="autoZero"/>
        <c:auto val="1"/>
        <c:lblAlgn val="ctr"/>
        <c:lblOffset val="100"/>
        <c:noMultiLvlLbl val="0"/>
      </c:catAx>
      <c:valAx>
        <c:axId val="391372328"/>
        <c:scaling>
          <c:orientation val="minMax"/>
        </c:scaling>
        <c:delete val="0"/>
        <c:axPos val="l"/>
        <c:majorGridlines/>
        <c:numFmt formatCode="#,##0" sourceLinked="1"/>
        <c:majorTickMark val="out"/>
        <c:minorTickMark val="none"/>
        <c:tickLblPos val="nextTo"/>
        <c:crossAx val="391370760"/>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strRef>
              <c:f>'Meldunek tygodniowy'!$D$198</c:f>
              <c:strCache>
                <c:ptCount val="1"/>
                <c:pt idx="0">
                  <c:v>inne państwo</c:v>
                </c:pt>
              </c:strCache>
            </c:strRef>
          </c:tx>
          <c:spPr>
            <a:solidFill>
              <a:schemeClr val="accent3"/>
            </a:solidFill>
            <a:ln>
              <a:noFill/>
            </a:ln>
            <a:effectLst/>
            <a:sp3d/>
          </c:spPr>
          <c:invertIfNegative val="0"/>
          <c:cat>
            <c:strRef>
              <c:f>'Meldunek tygodniowy'!$H$197:$K$197</c:f>
              <c:strCache>
                <c:ptCount val="4"/>
                <c:pt idx="0">
                  <c:v>wnioski</c:v>
                </c:pt>
                <c:pt idx="3">
                  <c:v>decyzje</c:v>
                </c:pt>
              </c:strCache>
            </c:strRef>
          </c:cat>
          <c:val>
            <c:numRef>
              <c:f>'Meldunek tygodniowy'!$H$198:$K$198</c:f>
              <c:numCache>
                <c:formatCode>#,##0</c:formatCode>
                <c:ptCount val="4"/>
                <c:pt idx="0">
                  <c:v>7536</c:v>
                </c:pt>
                <c:pt idx="3">
                  <c:v>6528</c:v>
                </c:pt>
              </c:numCache>
            </c:numRef>
          </c:val>
          <c:extLst xmlns:c16r2="http://schemas.microsoft.com/office/drawing/2015/06/chart">
            <c:ext xmlns:c16="http://schemas.microsoft.com/office/drawing/2014/chart" uri="{C3380CC4-5D6E-409C-BE32-E72D297353CC}">
              <c16:uniqueId val="{00000000-52E5-48A6-90CA-BC8BC3C95BDF}"/>
            </c:ext>
          </c:extLst>
        </c:ser>
        <c:ser>
          <c:idx val="1"/>
          <c:order val="1"/>
          <c:tx>
            <c:strRef>
              <c:f>'Meldunek tygodniowy'!$D$199</c:f>
              <c:strCache>
                <c:ptCount val="1"/>
                <c:pt idx="0">
                  <c:v>obligatoryjne</c:v>
                </c:pt>
              </c:strCache>
            </c:strRef>
          </c:tx>
          <c:spPr>
            <a:solidFill>
              <a:schemeClr val="accent2"/>
            </a:solidFill>
            <a:ln>
              <a:noFill/>
            </a:ln>
            <a:effectLst/>
            <a:sp3d/>
          </c:spPr>
          <c:invertIfNegative val="0"/>
          <c:cat>
            <c:strRef>
              <c:f>'Meldunek tygodniowy'!$H$197:$K$197</c:f>
              <c:strCache>
                <c:ptCount val="4"/>
                <c:pt idx="0">
                  <c:v>wnioski</c:v>
                </c:pt>
                <c:pt idx="3">
                  <c:v>decyzje</c:v>
                </c:pt>
              </c:strCache>
            </c:strRef>
          </c:cat>
          <c:val>
            <c:numRef>
              <c:f>'Meldunek tygodniowy'!$H$199:$K$199</c:f>
              <c:numCache>
                <c:formatCode>#,##0</c:formatCode>
                <c:ptCount val="4"/>
                <c:pt idx="0">
                  <c:v>270</c:v>
                </c:pt>
                <c:pt idx="3">
                  <c:v>261</c:v>
                </c:pt>
              </c:numCache>
            </c:numRef>
          </c:val>
          <c:extLst xmlns:c16r2="http://schemas.microsoft.com/office/drawing/2015/06/chart">
            <c:ext xmlns:c16="http://schemas.microsoft.com/office/drawing/2014/chart" uri="{C3380CC4-5D6E-409C-BE32-E72D297353CC}">
              <c16:uniqueId val="{00000001-52E5-48A6-90CA-BC8BC3C95BDF}"/>
            </c:ext>
          </c:extLst>
        </c:ser>
        <c:ser>
          <c:idx val="0"/>
          <c:order val="2"/>
          <c:tx>
            <c:strRef>
              <c:f>'Meldunek tygodniowy'!$D$200</c:f>
              <c:strCache>
                <c:ptCount val="1"/>
                <c:pt idx="0">
                  <c:v>fakultatywne</c:v>
                </c:pt>
              </c:strCache>
            </c:strRef>
          </c:tx>
          <c:spPr>
            <a:solidFill>
              <a:schemeClr val="accent1"/>
            </a:solidFill>
            <a:ln>
              <a:noFill/>
            </a:ln>
            <a:effectLst/>
            <a:sp3d/>
          </c:spPr>
          <c:invertIfNegative val="0"/>
          <c:cat>
            <c:strRef>
              <c:f>'Meldunek tygodniowy'!$H$197:$K$197</c:f>
              <c:strCache>
                <c:ptCount val="4"/>
                <c:pt idx="0">
                  <c:v>wnioski</c:v>
                </c:pt>
                <c:pt idx="3">
                  <c:v>decyzje</c:v>
                </c:pt>
              </c:strCache>
            </c:strRef>
          </c:cat>
          <c:val>
            <c:numRef>
              <c:f>'Meldunek tygodniowy'!$H$200:$K$200</c:f>
              <c:numCache>
                <c:formatCode>#,##0</c:formatCode>
                <c:ptCount val="4"/>
                <c:pt idx="0">
                  <c:v>4136</c:v>
                </c:pt>
                <c:pt idx="3">
                  <c:v>3427</c:v>
                </c:pt>
              </c:numCache>
            </c:numRef>
          </c:val>
          <c:extLst xmlns:c16r2="http://schemas.microsoft.com/office/drawing/2015/06/chart">
            <c:ext xmlns:c16="http://schemas.microsoft.com/office/drawing/2014/chart" uri="{C3380CC4-5D6E-409C-BE32-E72D297353CC}">
              <c16:uniqueId val="{00000002-52E5-48A6-90CA-BC8BC3C95BDF}"/>
            </c:ext>
          </c:extLst>
        </c:ser>
        <c:dLbls>
          <c:showLegendKey val="0"/>
          <c:showVal val="0"/>
          <c:showCatName val="0"/>
          <c:showSerName val="0"/>
          <c:showPercent val="0"/>
          <c:showBubbleSize val="0"/>
        </c:dLbls>
        <c:gapWidth val="150"/>
        <c:shape val="box"/>
        <c:axId val="391375856"/>
        <c:axId val="391368800"/>
        <c:axId val="491346304"/>
      </c:bar3DChart>
      <c:catAx>
        <c:axId val="39137585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pl-PL"/>
          </a:p>
        </c:txPr>
        <c:crossAx val="391368800"/>
        <c:crosses val="autoZero"/>
        <c:auto val="1"/>
        <c:lblAlgn val="ctr"/>
        <c:lblOffset val="100"/>
        <c:noMultiLvlLbl val="0"/>
      </c:catAx>
      <c:valAx>
        <c:axId val="39136880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391375856"/>
        <c:crosses val="autoZero"/>
        <c:crossBetween val="between"/>
      </c:valAx>
      <c:serAx>
        <c:axId val="491346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391368800"/>
        <c:crosses val="autoZero"/>
      </c:ser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tygodniowy'!$G$58</c:f>
              <c:strCache>
                <c:ptCount val="1"/>
                <c:pt idx="0">
                  <c:v>pobyt czasowy</c:v>
                </c:pt>
              </c:strCache>
            </c:strRef>
          </c:tx>
          <c:spPr>
            <a:solidFill>
              <a:srgbClr val="FF0000"/>
            </a:solidFill>
          </c:spPr>
          <c:invertIfNegative val="0"/>
          <c:cat>
            <c:multiLvlStrRef>
              <c:f>('Meldunek tygodniowy'!$K$56:$K$57,'Meldunek tygodniowy'!$M$56:$M$57,'Meldunek tygodniowy'!$O$56:$O$57,'Meldunek tygodniowy'!$Q$56:$Q$57)</c:f>
              <c:multiLvlStrCache>
                <c:ptCount val="4"/>
                <c:lvl>
                  <c:pt idx="1">
                    <c:v>pozytywne</c:v>
                  </c:pt>
                  <c:pt idx="2">
                    <c:v>negatywne</c:v>
                  </c:pt>
                  <c:pt idx="3">
                    <c:v>umorzenia</c:v>
                  </c:pt>
                </c:lvl>
                <c:lvl>
                  <c:pt idx="0">
                    <c:v>wnioski</c:v>
                  </c:pt>
                  <c:pt idx="1">
                    <c:v>decyzje 01.01.2020 - 30.09.2020 r.</c:v>
                  </c:pt>
                </c:lvl>
              </c:multiLvlStrCache>
            </c:multiLvlStrRef>
          </c:cat>
          <c:val>
            <c:numRef>
              <c:f>('Meldunek tygodniowy'!$K$58,'Meldunek tygodniowy'!$M$58,'Meldunek tygodniowy'!$O$58,'Meldunek tygodniowy'!$Q$58)</c:f>
              <c:numCache>
                <c:formatCode>#,##0</c:formatCode>
                <c:ptCount val="4"/>
                <c:pt idx="0">
                  <c:v>183568</c:v>
                </c:pt>
                <c:pt idx="1">
                  <c:v>108667</c:v>
                </c:pt>
                <c:pt idx="2">
                  <c:v>29586</c:v>
                </c:pt>
                <c:pt idx="3">
                  <c:v>6780</c:v>
                </c:pt>
              </c:numCache>
            </c:numRef>
          </c:val>
          <c:extLst xmlns:c16r2="http://schemas.microsoft.com/office/drawing/2015/06/chart">
            <c:ext xmlns:c16="http://schemas.microsoft.com/office/drawing/2014/chart" uri="{C3380CC4-5D6E-409C-BE32-E72D297353CC}">
              <c16:uniqueId val="{00000000-5488-458B-9A9E-AFECCE0E2AC8}"/>
            </c:ext>
          </c:extLst>
        </c:ser>
        <c:ser>
          <c:idx val="2"/>
          <c:order val="1"/>
          <c:tx>
            <c:strRef>
              <c:f>'Meldunek tygodniowy'!$G$59</c:f>
              <c:strCache>
                <c:ptCount val="1"/>
                <c:pt idx="0">
                  <c:v>pobyt stały</c:v>
                </c:pt>
              </c:strCache>
            </c:strRef>
          </c:tx>
          <c:spPr>
            <a:solidFill>
              <a:srgbClr val="FFC000"/>
            </a:solidFill>
          </c:spPr>
          <c:invertIfNegative val="0"/>
          <c:cat>
            <c:multiLvlStrRef>
              <c:f>('Meldunek tygodniowy'!$K$56:$K$57,'Meldunek tygodniowy'!$M$56:$M$57,'Meldunek tygodniowy'!$O$56:$O$57,'Meldunek tygodniowy'!$Q$56:$Q$57)</c:f>
              <c:multiLvlStrCache>
                <c:ptCount val="4"/>
                <c:lvl>
                  <c:pt idx="1">
                    <c:v>pozytywne</c:v>
                  </c:pt>
                  <c:pt idx="2">
                    <c:v>negatywne</c:v>
                  </c:pt>
                  <c:pt idx="3">
                    <c:v>umorzenia</c:v>
                  </c:pt>
                </c:lvl>
                <c:lvl>
                  <c:pt idx="0">
                    <c:v>wnioski</c:v>
                  </c:pt>
                  <c:pt idx="1">
                    <c:v>decyzje 01.01.2020 - 30.09.2020 r.</c:v>
                  </c:pt>
                </c:lvl>
              </c:multiLvlStrCache>
            </c:multiLvlStrRef>
          </c:cat>
          <c:val>
            <c:numRef>
              <c:f>('Meldunek tygodniowy'!$K$59,'Meldunek tygodniowy'!$M$59,'Meldunek tygodniowy'!$O$59,'Meldunek tygodniowy'!$Q$59)</c:f>
              <c:numCache>
                <c:formatCode>#,##0</c:formatCode>
                <c:ptCount val="4"/>
                <c:pt idx="0">
                  <c:v>10402</c:v>
                </c:pt>
                <c:pt idx="1">
                  <c:v>7526</c:v>
                </c:pt>
                <c:pt idx="2">
                  <c:v>1303</c:v>
                </c:pt>
                <c:pt idx="3">
                  <c:v>525</c:v>
                </c:pt>
              </c:numCache>
            </c:numRef>
          </c:val>
          <c:extLst xmlns:c16r2="http://schemas.microsoft.com/office/drawing/2015/06/chart">
            <c:ext xmlns:c16="http://schemas.microsoft.com/office/drawing/2014/chart" uri="{C3380CC4-5D6E-409C-BE32-E72D297353CC}">
              <c16:uniqueId val="{00000001-5488-458B-9A9E-AFECCE0E2AC8}"/>
            </c:ext>
          </c:extLst>
        </c:ser>
        <c:ser>
          <c:idx val="4"/>
          <c:order val="2"/>
          <c:tx>
            <c:strRef>
              <c:f>'Meldunek tygodniowy'!$G$60</c:f>
              <c:strCache>
                <c:ptCount val="1"/>
                <c:pt idx="0">
                  <c:v>pobyt rezyd. UE</c:v>
                </c:pt>
              </c:strCache>
            </c:strRef>
          </c:tx>
          <c:spPr>
            <a:solidFill>
              <a:srgbClr val="92D050"/>
            </a:solidFill>
          </c:spPr>
          <c:invertIfNegative val="0"/>
          <c:cat>
            <c:multiLvlStrRef>
              <c:f>('Meldunek tygodniowy'!$K$56:$K$57,'Meldunek tygodniowy'!$M$56:$M$57,'Meldunek tygodniowy'!$O$56:$O$57,'Meldunek tygodniowy'!$Q$56:$Q$57)</c:f>
              <c:multiLvlStrCache>
                <c:ptCount val="4"/>
                <c:lvl>
                  <c:pt idx="1">
                    <c:v>pozytywne</c:v>
                  </c:pt>
                  <c:pt idx="2">
                    <c:v>negatywne</c:v>
                  </c:pt>
                  <c:pt idx="3">
                    <c:v>umorzenia</c:v>
                  </c:pt>
                </c:lvl>
                <c:lvl>
                  <c:pt idx="0">
                    <c:v>wnioski</c:v>
                  </c:pt>
                  <c:pt idx="1">
                    <c:v>decyzje 01.01.2020 - 30.09.2020 r.</c:v>
                  </c:pt>
                </c:lvl>
              </c:multiLvlStrCache>
            </c:multiLvlStrRef>
          </c:cat>
          <c:val>
            <c:numRef>
              <c:f>('Meldunek tygodniowy'!$K$60,'Meldunek tygodniowy'!$M$60,'Meldunek tygodniowy'!$O$60,'Meldunek tygodniowy'!$Q$60)</c:f>
              <c:numCache>
                <c:formatCode>#,##0</c:formatCode>
                <c:ptCount val="4"/>
                <c:pt idx="0">
                  <c:v>3834</c:v>
                </c:pt>
                <c:pt idx="1">
                  <c:v>1572</c:v>
                </c:pt>
                <c:pt idx="2">
                  <c:v>322</c:v>
                </c:pt>
                <c:pt idx="3">
                  <c:v>312</c:v>
                </c:pt>
              </c:numCache>
            </c:numRef>
          </c:val>
          <c:extLst xmlns:c16r2="http://schemas.microsoft.com/office/drawing/2015/06/chart">
            <c:ext xmlns:c16="http://schemas.microsoft.com/office/drawing/2014/chart" uri="{C3380CC4-5D6E-409C-BE32-E72D297353CC}">
              <c16:uniqueId val="{00000002-5488-458B-9A9E-AFECCE0E2AC8}"/>
            </c:ext>
          </c:extLst>
        </c:ser>
        <c:dLbls>
          <c:showLegendKey val="0"/>
          <c:showVal val="0"/>
          <c:showCatName val="0"/>
          <c:showSerName val="0"/>
          <c:showPercent val="0"/>
          <c:showBubbleSize val="0"/>
        </c:dLbls>
        <c:gapWidth val="150"/>
        <c:shape val="box"/>
        <c:axId val="391373504"/>
        <c:axId val="391374288"/>
        <c:axId val="0"/>
      </c:bar3DChart>
      <c:catAx>
        <c:axId val="391373504"/>
        <c:scaling>
          <c:orientation val="minMax"/>
        </c:scaling>
        <c:delete val="0"/>
        <c:axPos val="b"/>
        <c:numFmt formatCode="General" sourceLinked="0"/>
        <c:majorTickMark val="out"/>
        <c:minorTickMark val="none"/>
        <c:tickLblPos val="nextTo"/>
        <c:crossAx val="391374288"/>
        <c:crosses val="autoZero"/>
        <c:auto val="1"/>
        <c:lblAlgn val="ctr"/>
        <c:lblOffset val="100"/>
        <c:noMultiLvlLbl val="0"/>
      </c:catAx>
      <c:valAx>
        <c:axId val="391374288"/>
        <c:scaling>
          <c:orientation val="minMax"/>
        </c:scaling>
        <c:delete val="0"/>
        <c:axPos val="l"/>
        <c:majorGridlines/>
        <c:numFmt formatCode="#,##0" sourceLinked="1"/>
        <c:majorTickMark val="out"/>
        <c:minorTickMark val="none"/>
        <c:tickLblPos val="nextTo"/>
        <c:crossAx val="391373504"/>
        <c:crosses val="autoZero"/>
        <c:crossBetween val="between"/>
      </c:valAx>
    </c:plotArea>
    <c:legend>
      <c:legendPos val="b"/>
      <c:layout/>
      <c:overlay val="0"/>
    </c:legend>
    <c:plotVisOnly val="1"/>
    <c:dispBlanksAs val="gap"/>
    <c:showDLblsOverMax val="0"/>
  </c:chart>
  <c:spPr>
    <a:noFill/>
    <a:ln>
      <a:noFill/>
    </a:ln>
  </c:spPr>
  <c:txPr>
    <a:bodyPr/>
    <a:lstStyle/>
    <a:p>
      <a:pPr>
        <a:defRPr sz="1000"/>
      </a:pPr>
      <a:endParaRPr lang="pl-PL"/>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305</xdr:row>
      <xdr:rowOff>52389</xdr:rowOff>
    </xdr:from>
    <xdr:to>
      <xdr:col>24</xdr:col>
      <xdr:colOff>19051</xdr:colOff>
      <xdr:row>326</xdr:row>
      <xdr:rowOff>133351</xdr:rowOff>
    </xdr:to>
    <xdr:graphicFrame macro="">
      <xdr:nvGraphicFramePr>
        <xdr:cNvPr id="2" name="Wykres 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416</xdr:row>
      <xdr:rowOff>65086</xdr:rowOff>
    </xdr:from>
    <xdr:to>
      <xdr:col>23</xdr:col>
      <xdr:colOff>9525</xdr:colOff>
      <xdr:row>430</xdr:row>
      <xdr:rowOff>133350</xdr:rowOff>
    </xdr:to>
    <xdr:graphicFrame macro="">
      <xdr:nvGraphicFramePr>
        <xdr:cNvPr id="35" name="Wykres 34">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130</xdr:row>
      <xdr:rowOff>69397</xdr:rowOff>
    </xdr:from>
    <xdr:to>
      <xdr:col>23</xdr:col>
      <xdr:colOff>1</xdr:colOff>
      <xdr:row>152</xdr:row>
      <xdr:rowOff>123825</xdr:rowOff>
    </xdr:to>
    <xdr:graphicFrame macro="">
      <xdr:nvGraphicFramePr>
        <xdr:cNvPr id="38" name="Wykres 37">
          <a:extLst>
            <a:ext uri="{FF2B5EF4-FFF2-40B4-BE49-F238E27FC236}">
              <a16:creationId xmlns:a16="http://schemas.microsoft.com/office/drawing/2014/main" xmlns=""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27215</xdr:colOff>
      <xdr:row>270</xdr:row>
      <xdr:rowOff>142193</xdr:rowOff>
    </xdr:from>
    <xdr:to>
      <xdr:col>23</xdr:col>
      <xdr:colOff>238126</xdr:colOff>
      <xdr:row>289</xdr:row>
      <xdr:rowOff>161925</xdr:rowOff>
    </xdr:to>
    <xdr:graphicFrame macro="">
      <xdr:nvGraphicFramePr>
        <xdr:cNvPr id="4" name="Wykres 3">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28</xdr:row>
      <xdr:rowOff>9526</xdr:rowOff>
    </xdr:from>
    <xdr:to>
      <xdr:col>23</xdr:col>
      <xdr:colOff>9525</xdr:colOff>
      <xdr:row>42</xdr:row>
      <xdr:rowOff>180976</xdr:rowOff>
    </xdr:to>
    <xdr:graphicFrame macro="">
      <xdr:nvGraphicFramePr>
        <xdr:cNvPr id="5" name="Wykres 4">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257175</xdr:colOff>
      <xdr:row>202</xdr:row>
      <xdr:rowOff>1</xdr:rowOff>
    </xdr:from>
    <xdr:to>
      <xdr:col>21</xdr:col>
      <xdr:colOff>238125</xdr:colOff>
      <xdr:row>217</xdr:row>
      <xdr:rowOff>152401</xdr:rowOff>
    </xdr:to>
    <xdr:graphicFrame macro="">
      <xdr:nvGraphicFramePr>
        <xdr:cNvPr id="7" name="Wykres 6">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34925</xdr:colOff>
      <xdr:row>359</xdr:row>
      <xdr:rowOff>0</xdr:rowOff>
    </xdr:from>
    <xdr:to>
      <xdr:col>20</xdr:col>
      <xdr:colOff>234084</xdr:colOff>
      <xdr:row>359</xdr:row>
      <xdr:rowOff>95250</xdr:rowOff>
    </xdr:to>
    <xdr:sp macro="" textlink="">
      <xdr:nvSpPr>
        <xdr:cNvPr id="10" name="pole tekstowe 9">
          <a:extLst>
            <a:ext uri="{FF2B5EF4-FFF2-40B4-BE49-F238E27FC236}">
              <a16:creationId xmlns:a16="http://schemas.microsoft.com/office/drawing/2014/main" xmlns="" id="{00000000-0008-0000-0000-00000A000000}"/>
            </a:ext>
          </a:extLst>
        </xdr:cNvPr>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298</xdr:row>
      <xdr:rowOff>0</xdr:rowOff>
    </xdr:from>
    <xdr:ext cx="184731" cy="264560"/>
    <xdr:sp macro="" textlink="">
      <xdr:nvSpPr>
        <xdr:cNvPr id="18" name="pole tekstowe 17">
          <a:extLst>
            <a:ext uri="{FF2B5EF4-FFF2-40B4-BE49-F238E27FC236}">
              <a16:creationId xmlns:a16="http://schemas.microsoft.com/office/drawing/2014/main" xmlns="" id="{00000000-0008-0000-0000-000012000000}"/>
            </a:ext>
          </a:extLst>
        </xdr:cNvPr>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66</xdr:row>
      <xdr:rowOff>0</xdr:rowOff>
    </xdr:from>
    <xdr:to>
      <xdr:col>22</xdr:col>
      <xdr:colOff>266700</xdr:colOff>
      <xdr:row>79</xdr:row>
      <xdr:rowOff>9525</xdr:rowOff>
    </xdr:to>
    <xdr:graphicFrame macro="">
      <xdr:nvGraphicFramePr>
        <xdr:cNvPr id="34" name="Wykres 33">
          <a:extLst>
            <a:ext uri="{FF2B5EF4-FFF2-40B4-BE49-F238E27FC236}">
              <a16:creationId xmlns:a16="http://schemas.microsoft.com/office/drawing/2014/main" xmlns=""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10583</xdr:colOff>
      <xdr:row>328</xdr:row>
      <xdr:rowOff>31751</xdr:rowOff>
    </xdr:from>
    <xdr:to>
      <xdr:col>25</xdr:col>
      <xdr:colOff>21167</xdr:colOff>
      <xdr:row>335</xdr:row>
      <xdr:rowOff>21167</xdr:rowOff>
    </xdr:to>
    <xdr:sp macro="" textlink="">
      <xdr:nvSpPr>
        <xdr:cNvPr id="6" name="Prostokąt 5">
          <a:extLst>
            <a:ext uri="{FF2B5EF4-FFF2-40B4-BE49-F238E27FC236}">
              <a16:creationId xmlns:a16="http://schemas.microsoft.com/office/drawing/2014/main" xmlns="" id="{00000000-0008-0000-0000-000006000000}"/>
            </a:ext>
          </a:extLst>
        </xdr:cNvPr>
        <xdr:cNvSpPr/>
      </xdr:nvSpPr>
      <xdr:spPr>
        <a:xfrm>
          <a:off x="10583" y="16552334"/>
          <a:ext cx="9376834"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354</xdr:row>
      <xdr:rowOff>0</xdr:rowOff>
    </xdr:from>
    <xdr:to>
      <xdr:col>25</xdr:col>
      <xdr:colOff>10584</xdr:colOff>
      <xdr:row>359</xdr:row>
      <xdr:rowOff>0</xdr:rowOff>
    </xdr:to>
    <xdr:sp macro="" textlink="">
      <xdr:nvSpPr>
        <xdr:cNvPr id="22" name="Prostokąt 21">
          <a:extLst>
            <a:ext uri="{FF2B5EF4-FFF2-40B4-BE49-F238E27FC236}">
              <a16:creationId xmlns:a16="http://schemas.microsoft.com/office/drawing/2014/main" xmlns="" id="{00000000-0008-0000-0000-000016000000}"/>
            </a:ext>
          </a:extLst>
        </xdr:cNvPr>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387</xdr:row>
      <xdr:rowOff>190499</xdr:rowOff>
    </xdr:from>
    <xdr:to>
      <xdr:col>25</xdr:col>
      <xdr:colOff>10584</xdr:colOff>
      <xdr:row>396</xdr:row>
      <xdr:rowOff>0</xdr:rowOff>
    </xdr:to>
    <xdr:sp macro="" textlink="">
      <xdr:nvSpPr>
        <xdr:cNvPr id="23" name="Prostokąt 22">
          <a:extLst>
            <a:ext uri="{FF2B5EF4-FFF2-40B4-BE49-F238E27FC236}">
              <a16:creationId xmlns:a16="http://schemas.microsoft.com/office/drawing/2014/main" xmlns="" id="{00000000-0008-0000-0000-000017000000}"/>
            </a:ext>
          </a:extLst>
        </xdr:cNvPr>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434</xdr:row>
      <xdr:rowOff>0</xdr:rowOff>
    </xdr:from>
    <xdr:to>
      <xdr:col>25</xdr:col>
      <xdr:colOff>10584</xdr:colOff>
      <xdr:row>437</xdr:row>
      <xdr:rowOff>0</xdr:rowOff>
    </xdr:to>
    <xdr:sp macro="" textlink="">
      <xdr:nvSpPr>
        <xdr:cNvPr id="24" name="Prostokąt 23">
          <a:extLst>
            <a:ext uri="{FF2B5EF4-FFF2-40B4-BE49-F238E27FC236}">
              <a16:creationId xmlns:a16="http://schemas.microsoft.com/office/drawing/2014/main" xmlns="" id="{00000000-0008-0000-0000-000018000000}"/>
            </a:ext>
          </a:extLst>
        </xdr:cNvPr>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89</xdr:row>
      <xdr:rowOff>190499</xdr:rowOff>
    </xdr:from>
    <xdr:to>
      <xdr:col>25</xdr:col>
      <xdr:colOff>10584</xdr:colOff>
      <xdr:row>105</xdr:row>
      <xdr:rowOff>10582</xdr:rowOff>
    </xdr:to>
    <xdr:sp macro="" textlink="">
      <xdr:nvSpPr>
        <xdr:cNvPr id="25" name="Prostokąt 24">
          <a:extLst>
            <a:ext uri="{FF2B5EF4-FFF2-40B4-BE49-F238E27FC236}">
              <a16:creationId xmlns:a16="http://schemas.microsoft.com/office/drawing/2014/main" xmlns="" id="{00000000-0008-0000-0000-000019000000}"/>
            </a:ext>
          </a:extLst>
        </xdr:cNvPr>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157</xdr:row>
      <xdr:rowOff>0</xdr:rowOff>
    </xdr:from>
    <xdr:to>
      <xdr:col>25</xdr:col>
      <xdr:colOff>10584</xdr:colOff>
      <xdr:row>170</xdr:row>
      <xdr:rowOff>179916</xdr:rowOff>
    </xdr:to>
    <xdr:sp macro="" textlink="">
      <xdr:nvSpPr>
        <xdr:cNvPr id="26" name="Prostokąt 25">
          <a:extLst>
            <a:ext uri="{FF2B5EF4-FFF2-40B4-BE49-F238E27FC236}">
              <a16:creationId xmlns:a16="http://schemas.microsoft.com/office/drawing/2014/main" xmlns="" id="{00000000-0008-0000-0000-00001A000000}"/>
            </a:ext>
          </a:extLst>
        </xdr:cNvPr>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189</xdr:row>
      <xdr:rowOff>0</xdr:rowOff>
    </xdr:from>
    <xdr:to>
      <xdr:col>25</xdr:col>
      <xdr:colOff>10584</xdr:colOff>
      <xdr:row>192</xdr:row>
      <xdr:rowOff>0</xdr:rowOff>
    </xdr:to>
    <xdr:sp macro="" textlink="">
      <xdr:nvSpPr>
        <xdr:cNvPr id="27" name="Prostokąt 26">
          <a:extLst>
            <a:ext uri="{FF2B5EF4-FFF2-40B4-BE49-F238E27FC236}">
              <a16:creationId xmlns:a16="http://schemas.microsoft.com/office/drawing/2014/main" xmlns="" id="{00000000-0008-0000-0000-00001B000000}"/>
            </a:ext>
          </a:extLst>
        </xdr:cNvPr>
        <xdr:cNvSpPr/>
      </xdr:nvSpPr>
      <xdr:spPr>
        <a:xfrm>
          <a:off x="0" y="77734583"/>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219</xdr:row>
      <xdr:rowOff>0</xdr:rowOff>
    </xdr:from>
    <xdr:to>
      <xdr:col>25</xdr:col>
      <xdr:colOff>10584</xdr:colOff>
      <xdr:row>227</xdr:row>
      <xdr:rowOff>0</xdr:rowOff>
    </xdr:to>
    <xdr:sp macro="" textlink="">
      <xdr:nvSpPr>
        <xdr:cNvPr id="30" name="Prostokąt 29">
          <a:extLst>
            <a:ext uri="{FF2B5EF4-FFF2-40B4-BE49-F238E27FC236}">
              <a16:creationId xmlns:a16="http://schemas.microsoft.com/office/drawing/2014/main" xmlns="" id="{00000000-0008-0000-0000-00001E000000}"/>
            </a:ext>
          </a:extLst>
        </xdr:cNvPr>
        <xdr:cNvSpPr/>
      </xdr:nvSpPr>
      <xdr:spPr>
        <a:xfrm>
          <a:off x="0" y="81375250"/>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249</xdr:row>
      <xdr:rowOff>0</xdr:rowOff>
    </xdr:from>
    <xdr:to>
      <xdr:col>25</xdr:col>
      <xdr:colOff>10584</xdr:colOff>
      <xdr:row>253</xdr:row>
      <xdr:rowOff>10584</xdr:rowOff>
    </xdr:to>
    <xdr:sp macro="" textlink="">
      <xdr:nvSpPr>
        <xdr:cNvPr id="31" name="Prostokąt 30">
          <a:extLst>
            <a:ext uri="{FF2B5EF4-FFF2-40B4-BE49-F238E27FC236}">
              <a16:creationId xmlns:a16="http://schemas.microsoft.com/office/drawing/2014/main" xmlns="" id="{00000000-0008-0000-0000-00001F000000}"/>
            </a:ext>
          </a:extLst>
        </xdr:cNvPr>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441</xdr:row>
      <xdr:rowOff>190499</xdr:rowOff>
    </xdr:from>
    <xdr:to>
      <xdr:col>25</xdr:col>
      <xdr:colOff>10584</xdr:colOff>
      <xdr:row>457</xdr:row>
      <xdr:rowOff>21166</xdr:rowOff>
    </xdr:to>
    <xdr:sp macro="" textlink="">
      <xdr:nvSpPr>
        <xdr:cNvPr id="32" name="Prostokąt 31">
          <a:extLst>
            <a:ext uri="{FF2B5EF4-FFF2-40B4-BE49-F238E27FC236}">
              <a16:creationId xmlns:a16="http://schemas.microsoft.com/office/drawing/2014/main" xmlns="" id="{00000000-0008-0000-0000-000020000000}"/>
            </a:ext>
          </a:extLst>
        </xdr:cNvPr>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7</xdr:col>
      <xdr:colOff>95250</xdr:colOff>
      <xdr:row>3</xdr:row>
      <xdr:rowOff>20149</xdr:rowOff>
    </xdr:to>
    <xdr:pic>
      <xdr:nvPicPr>
        <xdr:cNvPr id="28" name="Obraz 27">
          <a:extLst>
            <a:ext uri="{FF2B5EF4-FFF2-40B4-BE49-F238E27FC236}">
              <a16:creationId xmlns:a16="http://schemas.microsoft.com/office/drawing/2014/main" xmlns="" id="{00000000-0008-0000-0000-00001C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0"/>
          <a:ext cx="2428875" cy="591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45" tableType="queryTable" totalsRowShown="0">
  <autoFilter ref="A1:E145"/>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B465"/>
  <sheetViews>
    <sheetView showGridLines="0" tabSelected="1" zoomScaleNormal="100" zoomScalePageLayoutView="70" workbookViewId="0"/>
  </sheetViews>
  <sheetFormatPr defaultColWidth="4.140625" defaultRowHeight="15" x14ac:dyDescent="0.25"/>
  <cols>
    <col min="1" max="13" width="5" style="3" customWidth="1"/>
    <col min="14" max="14" width="5.42578125" style="3" customWidth="1"/>
    <col min="15" max="15" width="6.140625" style="3" customWidth="1"/>
    <col min="16" max="16" width="6.28515625" style="3" customWidth="1"/>
    <col min="17" max="20" width="5" style="3" customWidth="1"/>
    <col min="21" max="21" width="6" style="3" customWidth="1"/>
    <col min="22" max="24" width="5" style="3" customWidth="1"/>
    <col min="25" max="25" width="3.85546875" style="6" customWidth="1"/>
    <col min="26" max="16384" width="4.140625" style="3"/>
  </cols>
  <sheetData>
    <row r="1" spans="1:28" x14ac:dyDescent="0.25">
      <c r="T1" s="48"/>
      <c r="U1" s="49"/>
      <c r="V1" s="49"/>
      <c r="W1" s="49"/>
      <c r="X1" s="49"/>
      <c r="Y1" s="49"/>
      <c r="Z1" s="49"/>
      <c r="AA1" s="49"/>
      <c r="AB1" s="49"/>
    </row>
    <row r="2" spans="1:28" x14ac:dyDescent="0.25">
      <c r="Q2" s="5"/>
      <c r="T2" s="49"/>
      <c r="U2" s="49"/>
      <c r="V2" s="49"/>
      <c r="W2" s="49"/>
      <c r="X2" s="49"/>
      <c r="Y2" s="49"/>
      <c r="Z2" s="49"/>
      <c r="AA2" s="49"/>
      <c r="AB2" s="49"/>
    </row>
    <row r="3" spans="1:28" x14ac:dyDescent="0.25">
      <c r="T3" s="49"/>
      <c r="U3" s="49"/>
      <c r="V3" s="49"/>
      <c r="W3" s="49"/>
      <c r="X3" s="49"/>
      <c r="Y3" s="49"/>
      <c r="Z3" s="49"/>
      <c r="AA3" s="49"/>
      <c r="AB3" s="49"/>
    </row>
    <row r="4" spans="1:28" x14ac:dyDescent="0.25">
      <c r="T4" s="49"/>
      <c r="U4" s="49"/>
      <c r="V4" s="49"/>
      <c r="W4" s="49"/>
      <c r="X4" s="49"/>
      <c r="Y4" s="49"/>
      <c r="Z4" s="49"/>
      <c r="AA4" s="49"/>
      <c r="AB4" s="49"/>
    </row>
    <row r="5" spans="1:28" x14ac:dyDescent="0.25">
      <c r="E5" s="290" t="s">
        <v>66</v>
      </c>
      <c r="F5" s="290"/>
      <c r="G5" s="290"/>
      <c r="H5" s="290"/>
      <c r="I5" s="290"/>
      <c r="J5" s="290"/>
      <c r="K5" s="290"/>
      <c r="L5" s="290"/>
      <c r="M5" s="290"/>
      <c r="N5" s="290"/>
      <c r="O5" s="290"/>
      <c r="P5" s="290"/>
      <c r="Q5" s="290"/>
      <c r="T5" s="49"/>
      <c r="U5" s="49"/>
      <c r="V5" s="49"/>
      <c r="W5" s="49"/>
      <c r="X5" s="49"/>
      <c r="Y5" s="49"/>
      <c r="Z5" s="49"/>
      <c r="AA5" s="49"/>
      <c r="AB5" s="49"/>
    </row>
    <row r="6" spans="1:28" x14ac:dyDescent="0.25">
      <c r="E6" s="290"/>
      <c r="F6" s="290"/>
      <c r="G6" s="290"/>
      <c r="H6" s="290"/>
      <c r="I6" s="290"/>
      <c r="J6" s="290"/>
      <c r="K6" s="290"/>
      <c r="L6" s="290"/>
      <c r="M6" s="290"/>
      <c r="N6" s="290"/>
      <c r="O6" s="290"/>
      <c r="P6" s="290"/>
      <c r="Q6" s="290"/>
      <c r="T6" s="49"/>
      <c r="U6" s="49"/>
      <c r="V6" s="49"/>
      <c r="W6" s="49"/>
      <c r="X6" s="49"/>
      <c r="Y6" s="49"/>
      <c r="Z6" s="49"/>
      <c r="AA6" s="49"/>
      <c r="AB6" s="49"/>
    </row>
    <row r="7" spans="1:28" x14ac:dyDescent="0.25">
      <c r="E7" s="290"/>
      <c r="F7" s="290"/>
      <c r="G7" s="290"/>
      <c r="H7" s="290"/>
      <c r="I7" s="290"/>
      <c r="J7" s="290"/>
      <c r="K7" s="290"/>
      <c r="L7" s="290"/>
      <c r="M7" s="290"/>
      <c r="N7" s="290"/>
      <c r="O7" s="290"/>
      <c r="P7" s="290"/>
      <c r="Q7" s="290"/>
      <c r="T7" s="49"/>
      <c r="U7" s="49"/>
      <c r="V7" s="49"/>
      <c r="W7" s="49"/>
      <c r="X7" s="49"/>
      <c r="Y7" s="49"/>
      <c r="Z7" s="49"/>
      <c r="AA7" s="49"/>
      <c r="AB7" s="49"/>
    </row>
    <row r="8" spans="1:28" x14ac:dyDescent="0.25">
      <c r="E8" s="290"/>
      <c r="F8" s="290"/>
      <c r="G8" s="290"/>
      <c r="H8" s="290"/>
      <c r="I8" s="290"/>
      <c r="J8" s="290"/>
      <c r="K8" s="290"/>
      <c r="L8" s="290"/>
      <c r="M8" s="290"/>
      <c r="N8" s="290"/>
      <c r="O8" s="290"/>
      <c r="P8" s="290"/>
      <c r="Q8" s="290"/>
      <c r="T8" s="49"/>
      <c r="U8" s="49"/>
      <c r="V8" s="49"/>
      <c r="W8" s="49"/>
      <c r="X8" s="49"/>
      <c r="Y8" s="49"/>
      <c r="Z8" s="49"/>
      <c r="AA8" s="49"/>
      <c r="AB8" s="49"/>
    </row>
    <row r="9" spans="1:28" ht="19.5" x14ac:dyDescent="0.3">
      <c r="E9" s="291" t="str">
        <f>CONCATENATE("w okresie ",Arkusz18!A2," - ",Arkusz18!B2," r.")</f>
        <v>w okresie 01.09.2020 - 30.09.2020 r.</v>
      </c>
      <c r="F9" s="291"/>
      <c r="G9" s="291"/>
      <c r="H9" s="291"/>
      <c r="I9" s="291"/>
      <c r="J9" s="291"/>
      <c r="K9" s="291"/>
      <c r="L9" s="291"/>
      <c r="M9" s="291"/>
      <c r="N9" s="291"/>
      <c r="O9" s="291"/>
      <c r="P9" s="291"/>
      <c r="Q9" s="291"/>
      <c r="T9" s="49"/>
      <c r="U9" s="49"/>
      <c r="V9" s="49"/>
      <c r="W9" s="49"/>
      <c r="X9" s="49"/>
      <c r="Y9" s="49"/>
      <c r="Z9" s="49"/>
      <c r="AA9" s="49"/>
      <c r="AB9" s="49"/>
    </row>
    <row r="10" spans="1:28" x14ac:dyDescent="0.25">
      <c r="T10" s="49"/>
      <c r="U10" s="49"/>
      <c r="V10" s="49"/>
      <c r="W10" s="49"/>
      <c r="X10" s="49"/>
      <c r="Y10" s="49"/>
      <c r="Z10" s="49"/>
      <c r="AA10" s="49"/>
      <c r="AB10" s="49"/>
    </row>
    <row r="11" spans="1:28" x14ac:dyDescent="0.25">
      <c r="T11" s="49"/>
      <c r="U11" s="49"/>
      <c r="V11" s="49"/>
      <c r="W11" s="49"/>
      <c r="X11" s="49"/>
      <c r="Y11" s="49"/>
      <c r="Z11" s="49"/>
      <c r="AA11" s="49"/>
      <c r="AB11" s="49"/>
    </row>
    <row r="12" spans="1:28" x14ac:dyDescent="0.25">
      <c r="T12" s="49"/>
      <c r="U12" s="49"/>
      <c r="V12" s="49"/>
      <c r="W12" s="49"/>
      <c r="X12" s="49"/>
      <c r="Y12" s="49"/>
      <c r="Z12" s="49"/>
      <c r="AA12" s="49"/>
      <c r="AB12" s="49"/>
    </row>
    <row r="13" spans="1:28" x14ac:dyDescent="0.25">
      <c r="T13" s="49"/>
      <c r="U13" s="49"/>
      <c r="V13" s="49"/>
      <c r="W13" s="49"/>
      <c r="X13" s="49"/>
      <c r="Y13" s="49"/>
      <c r="Z13" s="49"/>
      <c r="AA13" s="49"/>
      <c r="AB13" s="49"/>
    </row>
    <row r="14" spans="1:28" x14ac:dyDescent="0.25">
      <c r="T14" s="49"/>
      <c r="U14" s="49"/>
      <c r="V14" s="49"/>
      <c r="W14" s="49"/>
      <c r="X14" s="49"/>
      <c r="Y14" s="49"/>
      <c r="Z14" s="49"/>
      <c r="AA14" s="49"/>
      <c r="AB14" s="49"/>
    </row>
    <row r="15" spans="1:28" ht="18.75" x14ac:dyDescent="0.25">
      <c r="A15" s="8" t="s">
        <v>70</v>
      </c>
      <c r="T15" s="49"/>
      <c r="U15" s="49"/>
      <c r="V15" s="49"/>
      <c r="W15" s="49"/>
      <c r="X15" s="49"/>
      <c r="Y15" s="49"/>
      <c r="Z15" s="49"/>
      <c r="AA15" s="49"/>
      <c r="AB15" s="49"/>
    </row>
    <row r="16" spans="1:28" ht="18.75" x14ac:dyDescent="0.25">
      <c r="A16" s="8"/>
    </row>
    <row r="18" spans="1:26" x14ac:dyDescent="0.25">
      <c r="A18" s="128" t="s">
        <v>141</v>
      </c>
      <c r="B18" s="128"/>
      <c r="C18" s="128"/>
      <c r="D18" s="128"/>
      <c r="E18" s="128"/>
      <c r="F18" s="128"/>
      <c r="G18" s="128"/>
      <c r="H18" s="128"/>
      <c r="I18" s="128"/>
      <c r="J18" s="128"/>
      <c r="K18" s="128"/>
      <c r="L18" s="128"/>
      <c r="M18" s="128"/>
      <c r="N18" s="128"/>
      <c r="O18" s="128"/>
      <c r="P18" s="128"/>
      <c r="Q18" s="128"/>
      <c r="R18" s="128"/>
      <c r="S18" s="128"/>
      <c r="T18" s="128"/>
      <c r="U18" s="128"/>
    </row>
    <row r="19" spans="1:26" x14ac:dyDescent="0.25">
      <c r="A19" s="128"/>
      <c r="B19" s="128"/>
      <c r="C19" s="128"/>
      <c r="D19" s="128"/>
      <c r="E19" s="128"/>
      <c r="F19" s="128"/>
      <c r="G19" s="128"/>
      <c r="H19" s="128"/>
      <c r="I19" s="128"/>
      <c r="J19" s="128"/>
      <c r="K19" s="128"/>
      <c r="L19" s="128"/>
      <c r="M19" s="128"/>
      <c r="N19" s="128"/>
      <c r="O19" s="128"/>
      <c r="P19" s="128"/>
      <c r="Q19" s="128"/>
      <c r="R19" s="128"/>
      <c r="S19" s="128"/>
      <c r="T19" s="128"/>
      <c r="U19" s="128"/>
    </row>
    <row r="20" spans="1:26" x14ac:dyDescent="0.25">
      <c r="A20" s="128"/>
      <c r="B20" s="128"/>
      <c r="C20" s="128"/>
      <c r="D20" s="128"/>
      <c r="E20" s="128"/>
      <c r="F20" s="128"/>
      <c r="G20" s="128"/>
      <c r="H20" s="128"/>
      <c r="I20" s="128"/>
      <c r="J20" s="128"/>
      <c r="K20" s="128"/>
      <c r="L20" s="128"/>
      <c r="M20" s="128"/>
      <c r="N20" s="128"/>
      <c r="O20" s="128"/>
      <c r="P20" s="128"/>
      <c r="Q20" s="128"/>
      <c r="R20" s="128"/>
      <c r="S20" s="128"/>
      <c r="T20" s="128"/>
      <c r="U20" s="128"/>
    </row>
    <row r="21" spans="1:26" ht="15.75" thickBot="1" x14ac:dyDescent="0.3">
      <c r="A21" s="20"/>
      <c r="B21" s="20"/>
      <c r="C21" s="20"/>
      <c r="D21" s="20"/>
      <c r="E21" s="20"/>
      <c r="F21" s="20"/>
      <c r="G21" s="20"/>
      <c r="H21" s="20"/>
      <c r="I21" s="20"/>
      <c r="J21" s="20"/>
      <c r="K21" s="20"/>
      <c r="L21" s="20"/>
      <c r="M21" s="20"/>
      <c r="N21" s="20"/>
      <c r="O21" s="20"/>
      <c r="P21" s="20"/>
      <c r="Q21" s="20"/>
      <c r="R21" s="20"/>
      <c r="S21" s="20"/>
      <c r="T21" s="20"/>
      <c r="U21" s="20"/>
    </row>
    <row r="22" spans="1:26" ht="28.5" customHeight="1" x14ac:dyDescent="0.25">
      <c r="G22" s="77" t="s">
        <v>2</v>
      </c>
      <c r="H22" s="78"/>
      <c r="I22" s="78"/>
      <c r="J22" s="78"/>
      <c r="K22" s="78" t="s">
        <v>3</v>
      </c>
      <c r="L22" s="78"/>
      <c r="M22" s="251" t="str">
        <f>CONCATENATE("decyzje ",Arkusz18!A2," - ",Arkusz18!B2," r.")</f>
        <v>decyzje 01.09.2020 - 30.09.2020 r.</v>
      </c>
      <c r="N22" s="251"/>
      <c r="O22" s="251"/>
      <c r="P22" s="251"/>
      <c r="Q22" s="251"/>
      <c r="R22" s="252"/>
    </row>
    <row r="23" spans="1:26" ht="60" customHeight="1" x14ac:dyDescent="0.25">
      <c r="G23" s="79"/>
      <c r="H23" s="80"/>
      <c r="I23" s="80"/>
      <c r="J23" s="80"/>
      <c r="K23" s="80"/>
      <c r="L23" s="80"/>
      <c r="M23" s="81" t="s">
        <v>25</v>
      </c>
      <c r="N23" s="81"/>
      <c r="O23" s="81" t="s">
        <v>26</v>
      </c>
      <c r="P23" s="81"/>
      <c r="Q23" s="81" t="s">
        <v>27</v>
      </c>
      <c r="R23" s="96"/>
    </row>
    <row r="24" spans="1:26" x14ac:dyDescent="0.25">
      <c r="G24" s="215" t="s">
        <v>34</v>
      </c>
      <c r="H24" s="216"/>
      <c r="I24" s="216"/>
      <c r="J24" s="216"/>
      <c r="K24" s="116">
        <f>Arkusz9!B5</f>
        <v>24708</v>
      </c>
      <c r="L24" s="116"/>
      <c r="M24" s="104">
        <f>Arkusz9!B3</f>
        <v>11929</v>
      </c>
      <c r="N24" s="104"/>
      <c r="O24" s="104">
        <f>Arkusz9!B2</f>
        <v>4141</v>
      </c>
      <c r="P24" s="104"/>
      <c r="Q24" s="104">
        <f>Arkusz9!B4</f>
        <v>822</v>
      </c>
      <c r="R24" s="105"/>
    </row>
    <row r="25" spans="1:26" x14ac:dyDescent="0.25">
      <c r="G25" s="254" t="s">
        <v>35</v>
      </c>
      <c r="H25" s="255"/>
      <c r="I25" s="255"/>
      <c r="J25" s="255"/>
      <c r="K25" s="253">
        <f>Arkusz9!B13</f>
        <v>1569</v>
      </c>
      <c r="L25" s="253"/>
      <c r="M25" s="258">
        <f>Arkusz9!B11</f>
        <v>876</v>
      </c>
      <c r="N25" s="258"/>
      <c r="O25" s="258">
        <f>Arkusz9!B10</f>
        <v>146</v>
      </c>
      <c r="P25" s="258"/>
      <c r="Q25" s="258">
        <f>Arkusz9!B12</f>
        <v>69</v>
      </c>
      <c r="R25" s="259"/>
    </row>
    <row r="26" spans="1:26" ht="15.75" thickBot="1" x14ac:dyDescent="0.3">
      <c r="G26" s="89" t="s">
        <v>24</v>
      </c>
      <c r="H26" s="90"/>
      <c r="I26" s="90"/>
      <c r="J26" s="90"/>
      <c r="K26" s="214">
        <f>Arkusz9!B9</f>
        <v>587</v>
      </c>
      <c r="L26" s="214"/>
      <c r="M26" s="212">
        <f>Arkusz9!B7</f>
        <v>276</v>
      </c>
      <c r="N26" s="212"/>
      <c r="O26" s="212">
        <f>Arkusz9!B6</f>
        <v>32</v>
      </c>
      <c r="P26" s="212"/>
      <c r="Q26" s="212">
        <f>Arkusz9!B8</f>
        <v>51</v>
      </c>
      <c r="R26" s="213"/>
    </row>
    <row r="27" spans="1:26" ht="15.75" thickBot="1" x14ac:dyDescent="0.3">
      <c r="G27" s="288" t="s">
        <v>72</v>
      </c>
      <c r="H27" s="289"/>
      <c r="I27" s="289"/>
      <c r="J27" s="289"/>
      <c r="K27" s="256">
        <f>SUM(K24:K26)</f>
        <v>26864</v>
      </c>
      <c r="L27" s="256"/>
      <c r="M27" s="256">
        <f>SUM(M24:M26)</f>
        <v>13081</v>
      </c>
      <c r="N27" s="256"/>
      <c r="O27" s="256">
        <f>SUM(O24:O26)</f>
        <v>4319</v>
      </c>
      <c r="P27" s="256"/>
      <c r="Q27" s="256">
        <f>SUM(Q24:Q26)</f>
        <v>942</v>
      </c>
      <c r="R27" s="257"/>
    </row>
    <row r="31" spans="1:26" x14ac:dyDescent="0.25">
      <c r="V31" s="11"/>
      <c r="W31" s="11"/>
      <c r="Z31" s="11"/>
    </row>
    <row r="37" spans="7:26" x14ac:dyDescent="0.25">
      <c r="V37" s="24"/>
      <c r="W37" s="24"/>
      <c r="X37" s="24"/>
      <c r="Y37" s="25"/>
      <c r="Z37" s="24"/>
    </row>
    <row r="38" spans="7:26" x14ac:dyDescent="0.25">
      <c r="V38" s="24"/>
      <c r="W38" s="24"/>
      <c r="X38" s="24"/>
      <c r="Y38" s="25"/>
      <c r="Z38" s="24"/>
    </row>
    <row r="39" spans="7:26" x14ac:dyDescent="0.25">
      <c r="V39" s="24"/>
      <c r="W39" s="24"/>
      <c r="X39" s="24"/>
      <c r="Y39" s="25"/>
      <c r="Z39" s="24"/>
    </row>
    <row r="40" spans="7:26" x14ac:dyDescent="0.25">
      <c r="V40" s="24"/>
      <c r="W40" s="24"/>
      <c r="X40" s="24"/>
      <c r="Y40" s="25"/>
      <c r="Z40" s="24"/>
    </row>
    <row r="41" spans="7:26" x14ac:dyDescent="0.25">
      <c r="V41" s="24"/>
      <c r="W41" s="24"/>
      <c r="X41" s="24"/>
      <c r="Y41" s="25"/>
      <c r="Z41" s="24"/>
    </row>
    <row r="42" spans="7:26" x14ac:dyDescent="0.25">
      <c r="V42" s="24"/>
      <c r="W42" s="24"/>
      <c r="X42" s="24"/>
      <c r="Y42" s="25"/>
      <c r="Z42" s="24"/>
    </row>
    <row r="43" spans="7:26" x14ac:dyDescent="0.25">
      <c r="V43" s="24"/>
      <c r="W43" s="24"/>
      <c r="X43" s="24"/>
      <c r="Y43" s="25"/>
      <c r="Z43" s="24"/>
    </row>
    <row r="44" spans="7:26" x14ac:dyDescent="0.25">
      <c r="V44" s="24"/>
      <c r="W44" s="24"/>
      <c r="X44" s="24"/>
      <c r="Y44" s="25"/>
      <c r="Z44" s="24"/>
    </row>
    <row r="45" spans="7:26" ht="15.75" thickBot="1" x14ac:dyDescent="0.3">
      <c r="V45" s="24"/>
      <c r="W45" s="24"/>
      <c r="X45" s="24"/>
      <c r="Y45" s="25"/>
      <c r="Z45" s="24"/>
    </row>
    <row r="46" spans="7:26" ht="63.75" customHeight="1" x14ac:dyDescent="0.25">
      <c r="G46" s="65" t="s">
        <v>2</v>
      </c>
      <c r="H46" s="66"/>
      <c r="I46" s="66"/>
      <c r="J46" s="66"/>
      <c r="K46" s="66"/>
      <c r="L46" s="66"/>
      <c r="M46" s="66"/>
      <c r="N46" s="66"/>
      <c r="O46" s="69" t="s">
        <v>3</v>
      </c>
      <c r="P46" s="69"/>
      <c r="Q46" s="60" t="s">
        <v>77</v>
      </c>
      <c r="R46" s="61"/>
      <c r="U46" s="24"/>
      <c r="V46" s="24"/>
      <c r="W46" s="24"/>
      <c r="X46" s="24"/>
      <c r="Y46" s="25"/>
    </row>
    <row r="47" spans="7:26" x14ac:dyDescent="0.25">
      <c r="G47" s="67"/>
      <c r="H47" s="68"/>
      <c r="I47" s="68"/>
      <c r="J47" s="68"/>
      <c r="K47" s="68"/>
      <c r="L47" s="68"/>
      <c r="M47" s="68"/>
      <c r="N47" s="68"/>
      <c r="O47" s="70"/>
      <c r="P47" s="70"/>
      <c r="Q47" s="62"/>
      <c r="R47" s="63"/>
      <c r="U47" s="24"/>
      <c r="V47" s="24"/>
      <c r="W47" s="24"/>
      <c r="X47" s="24"/>
      <c r="Y47" s="25"/>
    </row>
    <row r="48" spans="7:26" x14ac:dyDescent="0.25">
      <c r="G48" s="71" t="s">
        <v>73</v>
      </c>
      <c r="H48" s="72"/>
      <c r="I48" s="72"/>
      <c r="J48" s="72"/>
      <c r="K48" s="72"/>
      <c r="L48" s="72"/>
      <c r="M48" s="72"/>
      <c r="N48" s="72"/>
      <c r="O48" s="73">
        <f>Arkusz10!A2</f>
        <v>653</v>
      </c>
      <c r="P48" s="73"/>
      <c r="Q48" s="50">
        <f>Arkusz10!A3</f>
        <v>499</v>
      </c>
      <c r="R48" s="51"/>
      <c r="U48" s="24"/>
      <c r="V48" s="24"/>
      <c r="W48" s="24"/>
      <c r="X48" s="24"/>
      <c r="Y48" s="25"/>
    </row>
    <row r="49" spans="7:26" x14ac:dyDescent="0.25">
      <c r="G49" s="74" t="s">
        <v>74</v>
      </c>
      <c r="H49" s="75"/>
      <c r="I49" s="75"/>
      <c r="J49" s="75"/>
      <c r="K49" s="75"/>
      <c r="L49" s="75"/>
      <c r="M49" s="75"/>
      <c r="N49" s="75"/>
      <c r="O49" s="76">
        <f>Arkusz10!A4</f>
        <v>69</v>
      </c>
      <c r="P49" s="76"/>
      <c r="Q49" s="56">
        <f>Arkusz10!A5</f>
        <v>101</v>
      </c>
      <c r="R49" s="57"/>
      <c r="U49" s="24"/>
      <c r="V49" s="24"/>
      <c r="W49" s="24"/>
      <c r="X49" s="24"/>
      <c r="Y49" s="25"/>
    </row>
    <row r="50" spans="7:26" x14ac:dyDescent="0.25">
      <c r="G50" s="71" t="s">
        <v>75</v>
      </c>
      <c r="H50" s="72"/>
      <c r="I50" s="72"/>
      <c r="J50" s="72"/>
      <c r="K50" s="72"/>
      <c r="L50" s="72"/>
      <c r="M50" s="72"/>
      <c r="N50" s="72"/>
      <c r="O50" s="73">
        <f>Arkusz10!A6</f>
        <v>39</v>
      </c>
      <c r="P50" s="73"/>
      <c r="Q50" s="50">
        <f>Arkusz10!A7</f>
        <v>19</v>
      </c>
      <c r="R50" s="51"/>
      <c r="U50" s="24"/>
      <c r="V50" s="24"/>
      <c r="W50" s="24"/>
      <c r="X50" s="24"/>
      <c r="Y50" s="25"/>
    </row>
    <row r="51" spans="7:26" ht="15.75" thickBot="1" x14ac:dyDescent="0.3">
      <c r="G51" s="92" t="s">
        <v>76</v>
      </c>
      <c r="H51" s="93"/>
      <c r="I51" s="93"/>
      <c r="J51" s="93"/>
      <c r="K51" s="93"/>
      <c r="L51" s="93"/>
      <c r="M51" s="93"/>
      <c r="N51" s="93"/>
      <c r="O51" s="91">
        <f>Arkusz10!A8</f>
        <v>8</v>
      </c>
      <c r="P51" s="91"/>
      <c r="Q51" s="52">
        <f>Arkusz10!A9</f>
        <v>0</v>
      </c>
      <c r="R51" s="53"/>
      <c r="U51" s="24"/>
      <c r="V51" s="24"/>
      <c r="W51" s="24"/>
      <c r="X51" s="24"/>
      <c r="Y51" s="25"/>
    </row>
    <row r="52" spans="7:26" ht="15.75" thickBot="1" x14ac:dyDescent="0.3">
      <c r="G52" s="94" t="s">
        <v>72</v>
      </c>
      <c r="H52" s="95"/>
      <c r="I52" s="95"/>
      <c r="J52" s="95"/>
      <c r="K52" s="95"/>
      <c r="L52" s="95"/>
      <c r="M52" s="95"/>
      <c r="N52" s="95"/>
      <c r="O52" s="58">
        <f>SUM(O48:O51)</f>
        <v>769</v>
      </c>
      <c r="P52" s="58"/>
      <c r="Q52" s="54">
        <f>SUM(Q48:Q51)</f>
        <v>619</v>
      </c>
      <c r="R52" s="55"/>
      <c r="U52" s="24"/>
      <c r="V52" s="24"/>
      <c r="W52" s="24"/>
      <c r="X52" s="24"/>
      <c r="Y52" s="25"/>
    </row>
    <row r="53" spans="7:26" x14ac:dyDescent="0.25">
      <c r="V53" s="24"/>
      <c r="W53" s="24"/>
      <c r="X53" s="24"/>
      <c r="Y53" s="25"/>
      <c r="Z53" s="24"/>
    </row>
    <row r="54" spans="7:26" x14ac:dyDescent="0.25">
      <c r="V54" s="24"/>
      <c r="W54" s="24"/>
      <c r="X54" s="24"/>
      <c r="Y54" s="25"/>
      <c r="Z54" s="24"/>
    </row>
    <row r="55" spans="7:26" ht="15.75" thickBot="1" x14ac:dyDescent="0.3">
      <c r="V55" s="24"/>
      <c r="W55" s="24"/>
      <c r="X55" s="24"/>
      <c r="Y55" s="25"/>
      <c r="Z55" s="24"/>
    </row>
    <row r="56" spans="7:26" ht="33" customHeight="1" x14ac:dyDescent="0.25">
      <c r="G56" s="77" t="s">
        <v>2</v>
      </c>
      <c r="H56" s="78"/>
      <c r="I56" s="78"/>
      <c r="J56" s="78"/>
      <c r="K56" s="78" t="s">
        <v>3</v>
      </c>
      <c r="L56" s="78"/>
      <c r="M56" s="251" t="str">
        <f>CONCATENATE("decyzje ",Arkusz18!C2," - ",Arkusz18!B2," r.")</f>
        <v>decyzje 01.01.2020 - 30.09.2020 r.</v>
      </c>
      <c r="N56" s="251"/>
      <c r="O56" s="251"/>
      <c r="P56" s="251"/>
      <c r="Q56" s="251"/>
      <c r="R56" s="252"/>
      <c r="V56" s="24"/>
      <c r="W56" s="24"/>
      <c r="X56" s="24"/>
      <c r="Y56" s="25"/>
      <c r="Z56" s="24"/>
    </row>
    <row r="57" spans="7:26" ht="63.75" customHeight="1" x14ac:dyDescent="0.25">
      <c r="G57" s="79"/>
      <c r="H57" s="80"/>
      <c r="I57" s="80"/>
      <c r="J57" s="80"/>
      <c r="K57" s="80"/>
      <c r="L57" s="80"/>
      <c r="M57" s="81" t="s">
        <v>25</v>
      </c>
      <c r="N57" s="81"/>
      <c r="O57" s="81" t="s">
        <v>26</v>
      </c>
      <c r="P57" s="81"/>
      <c r="Q57" s="81" t="s">
        <v>27</v>
      </c>
      <c r="R57" s="96"/>
      <c r="V57" s="24"/>
      <c r="W57" s="24"/>
      <c r="X57" s="24"/>
      <c r="Y57" s="25"/>
      <c r="Z57" s="24"/>
    </row>
    <row r="58" spans="7:26" x14ac:dyDescent="0.25">
      <c r="G58" s="215" t="s">
        <v>34</v>
      </c>
      <c r="H58" s="216"/>
      <c r="I58" s="216"/>
      <c r="J58" s="216"/>
      <c r="K58" s="116">
        <f>Arkusz11!B5</f>
        <v>183568</v>
      </c>
      <c r="L58" s="116"/>
      <c r="M58" s="104">
        <f>Arkusz11!B3</f>
        <v>108667</v>
      </c>
      <c r="N58" s="104"/>
      <c r="O58" s="104">
        <f>Arkusz11!B2</f>
        <v>29586</v>
      </c>
      <c r="P58" s="104"/>
      <c r="Q58" s="104">
        <f>Arkusz11!B4</f>
        <v>6780</v>
      </c>
      <c r="R58" s="105"/>
      <c r="V58" s="24"/>
      <c r="W58" s="24"/>
      <c r="X58" s="24"/>
      <c r="Y58" s="25"/>
      <c r="Z58" s="24"/>
    </row>
    <row r="59" spans="7:26" x14ac:dyDescent="0.25">
      <c r="G59" s="254" t="s">
        <v>35</v>
      </c>
      <c r="H59" s="255"/>
      <c r="I59" s="255"/>
      <c r="J59" s="255"/>
      <c r="K59" s="253">
        <f>Arkusz11!B13</f>
        <v>10402</v>
      </c>
      <c r="L59" s="253"/>
      <c r="M59" s="258">
        <f>Arkusz11!B11</f>
        <v>7526</v>
      </c>
      <c r="N59" s="258"/>
      <c r="O59" s="258">
        <f>Arkusz11!B10</f>
        <v>1303</v>
      </c>
      <c r="P59" s="258"/>
      <c r="Q59" s="258">
        <f>Arkusz11!B12</f>
        <v>525</v>
      </c>
      <c r="R59" s="259"/>
      <c r="V59" s="24"/>
      <c r="W59" s="24"/>
      <c r="X59" s="24"/>
      <c r="Y59" s="25"/>
      <c r="Z59" s="24"/>
    </row>
    <row r="60" spans="7:26" ht="15.75" thickBot="1" x14ac:dyDescent="0.3">
      <c r="G60" s="89" t="s">
        <v>24</v>
      </c>
      <c r="H60" s="90"/>
      <c r="I60" s="90"/>
      <c r="J60" s="90"/>
      <c r="K60" s="214">
        <f>Arkusz11!B9</f>
        <v>3834</v>
      </c>
      <c r="L60" s="214"/>
      <c r="M60" s="212">
        <f>Arkusz11!B7</f>
        <v>1572</v>
      </c>
      <c r="N60" s="212"/>
      <c r="O60" s="212">
        <f>Arkusz11!B6</f>
        <v>322</v>
      </c>
      <c r="P60" s="212"/>
      <c r="Q60" s="212">
        <f>Arkusz11!B8</f>
        <v>312</v>
      </c>
      <c r="R60" s="213"/>
      <c r="V60" s="24"/>
      <c r="W60" s="24"/>
      <c r="X60" s="24"/>
      <c r="Y60" s="25"/>
      <c r="Z60" s="24"/>
    </row>
    <row r="61" spans="7:26" ht="15.75" thickBot="1" x14ac:dyDescent="0.3">
      <c r="G61" s="288" t="s">
        <v>72</v>
      </c>
      <c r="H61" s="289"/>
      <c r="I61" s="289"/>
      <c r="J61" s="289"/>
      <c r="K61" s="256">
        <f>SUM(K58:L60)</f>
        <v>197804</v>
      </c>
      <c r="L61" s="256"/>
      <c r="M61" s="256">
        <f t="shared" ref="M61" si="0">SUM(M58:N60)</f>
        <v>117765</v>
      </c>
      <c r="N61" s="256"/>
      <c r="O61" s="256">
        <f t="shared" ref="O61" si="1">SUM(O58:P60)</f>
        <v>31211</v>
      </c>
      <c r="P61" s="256"/>
      <c r="Q61" s="256">
        <f t="shared" ref="Q61" si="2">SUM(Q58:R60)</f>
        <v>7617</v>
      </c>
      <c r="R61" s="257"/>
      <c r="V61" s="24"/>
      <c r="W61" s="24"/>
      <c r="X61" s="24"/>
      <c r="Y61" s="25"/>
      <c r="Z61" s="24"/>
    </row>
    <row r="62" spans="7:26" x14ac:dyDescent="0.25">
      <c r="V62" s="24"/>
      <c r="W62" s="24"/>
      <c r="X62" s="24"/>
      <c r="Y62" s="25"/>
      <c r="Z62" s="24"/>
    </row>
    <row r="63" spans="7:26" x14ac:dyDescent="0.25">
      <c r="V63" s="24"/>
      <c r="W63" s="24"/>
      <c r="X63" s="24"/>
      <c r="Y63" s="25"/>
      <c r="Z63" s="24"/>
    </row>
    <row r="64" spans="7:26" x14ac:dyDescent="0.25">
      <c r="V64" s="24"/>
      <c r="W64" s="24"/>
      <c r="X64" s="24"/>
      <c r="Y64" s="25"/>
      <c r="Z64" s="24"/>
    </row>
    <row r="66" spans="14:26" x14ac:dyDescent="0.25">
      <c r="N66" s="26"/>
      <c r="O66" s="26"/>
      <c r="P66" s="26"/>
      <c r="Q66" s="26"/>
      <c r="R66" s="26"/>
      <c r="S66" s="26"/>
      <c r="T66" s="26"/>
      <c r="U66" s="26"/>
      <c r="V66" s="27"/>
      <c r="W66" s="26"/>
      <c r="X66" s="28"/>
      <c r="Y66" s="29"/>
      <c r="Z66" s="28"/>
    </row>
    <row r="81" spans="1:25" ht="15.75" thickBot="1" x14ac:dyDescent="0.3"/>
    <row r="82" spans="1:25" ht="57.75" customHeight="1" x14ac:dyDescent="0.25">
      <c r="G82" s="65" t="s">
        <v>2</v>
      </c>
      <c r="H82" s="66"/>
      <c r="I82" s="66"/>
      <c r="J82" s="66"/>
      <c r="K82" s="66"/>
      <c r="L82" s="66"/>
      <c r="M82" s="66"/>
      <c r="N82" s="66"/>
      <c r="O82" s="69" t="s">
        <v>3</v>
      </c>
      <c r="P82" s="69"/>
      <c r="Q82" s="60" t="s">
        <v>77</v>
      </c>
      <c r="R82" s="61"/>
    </row>
    <row r="83" spans="1:25" x14ac:dyDescent="0.25">
      <c r="G83" s="67"/>
      <c r="H83" s="68"/>
      <c r="I83" s="68"/>
      <c r="J83" s="68"/>
      <c r="K83" s="68"/>
      <c r="L83" s="68"/>
      <c r="M83" s="68"/>
      <c r="N83" s="68"/>
      <c r="O83" s="70"/>
      <c r="P83" s="70"/>
      <c r="Q83" s="62"/>
      <c r="R83" s="63"/>
    </row>
    <row r="84" spans="1:25" x14ac:dyDescent="0.25">
      <c r="G84" s="71" t="s">
        <v>73</v>
      </c>
      <c r="H84" s="72"/>
      <c r="I84" s="72"/>
      <c r="J84" s="72"/>
      <c r="K84" s="72"/>
      <c r="L84" s="72"/>
      <c r="M84" s="72"/>
      <c r="N84" s="72"/>
      <c r="O84" s="73">
        <f>Arkusz12!A2</f>
        <v>3734</v>
      </c>
      <c r="P84" s="73"/>
      <c r="Q84" s="50">
        <f>Arkusz12!A3</f>
        <v>3558</v>
      </c>
      <c r="R84" s="51"/>
    </row>
    <row r="85" spans="1:25" x14ac:dyDescent="0.25">
      <c r="G85" s="74" t="s">
        <v>74</v>
      </c>
      <c r="H85" s="75"/>
      <c r="I85" s="75"/>
      <c r="J85" s="75"/>
      <c r="K85" s="75"/>
      <c r="L85" s="75"/>
      <c r="M85" s="75"/>
      <c r="N85" s="75"/>
      <c r="O85" s="76">
        <f>Arkusz12!A4</f>
        <v>475</v>
      </c>
      <c r="P85" s="76"/>
      <c r="Q85" s="56">
        <f>Arkusz12!A5</f>
        <v>972</v>
      </c>
      <c r="R85" s="57"/>
    </row>
    <row r="86" spans="1:25" x14ac:dyDescent="0.25">
      <c r="G86" s="71" t="s">
        <v>75</v>
      </c>
      <c r="H86" s="72"/>
      <c r="I86" s="72"/>
      <c r="J86" s="72"/>
      <c r="K86" s="72"/>
      <c r="L86" s="72"/>
      <c r="M86" s="72"/>
      <c r="N86" s="72"/>
      <c r="O86" s="73">
        <f>Arkusz12!A6</f>
        <v>232</v>
      </c>
      <c r="P86" s="73"/>
      <c r="Q86" s="50">
        <f>Arkusz12!A7</f>
        <v>245</v>
      </c>
      <c r="R86" s="51"/>
    </row>
    <row r="87" spans="1:25" ht="15.75" thickBot="1" x14ac:dyDescent="0.3">
      <c r="G87" s="92" t="s">
        <v>76</v>
      </c>
      <c r="H87" s="93"/>
      <c r="I87" s="93"/>
      <c r="J87" s="93"/>
      <c r="K87" s="93"/>
      <c r="L87" s="93"/>
      <c r="M87" s="93"/>
      <c r="N87" s="93"/>
      <c r="O87" s="91">
        <f>Arkusz12!A8</f>
        <v>24</v>
      </c>
      <c r="P87" s="91"/>
      <c r="Q87" s="52">
        <f>Arkusz12!A9</f>
        <v>13</v>
      </c>
      <c r="R87" s="53"/>
    </row>
    <row r="88" spans="1:25" ht="15.75" thickBot="1" x14ac:dyDescent="0.3">
      <c r="G88" s="94" t="s">
        <v>72</v>
      </c>
      <c r="H88" s="95"/>
      <c r="I88" s="95"/>
      <c r="J88" s="95"/>
      <c r="K88" s="95"/>
      <c r="L88" s="95"/>
      <c r="M88" s="95"/>
      <c r="N88" s="95"/>
      <c r="O88" s="58">
        <f>SUM(O84:P87)</f>
        <v>4465</v>
      </c>
      <c r="P88" s="58"/>
      <c r="Q88" s="58">
        <f>SUM(Q84:R87)</f>
        <v>4788</v>
      </c>
      <c r="R88" s="59"/>
    </row>
    <row r="91" spans="1:25" x14ac:dyDescent="0.25">
      <c r="A91" s="126" t="s">
        <v>170</v>
      </c>
      <c r="B91" s="265"/>
      <c r="C91" s="265"/>
      <c r="D91" s="265"/>
      <c r="E91" s="265"/>
      <c r="F91" s="265"/>
      <c r="G91" s="265"/>
      <c r="H91" s="265"/>
      <c r="I91" s="265"/>
      <c r="J91" s="265"/>
      <c r="K91" s="265"/>
      <c r="L91" s="265"/>
      <c r="M91" s="265"/>
      <c r="N91" s="265"/>
      <c r="O91" s="265"/>
      <c r="P91" s="265"/>
      <c r="Q91" s="265"/>
      <c r="R91" s="265"/>
      <c r="S91" s="265"/>
      <c r="T91" s="265"/>
      <c r="U91" s="265"/>
      <c r="V91" s="265"/>
      <c r="W91" s="265"/>
      <c r="X91" s="265"/>
      <c r="Y91" s="265"/>
    </row>
    <row r="92" spans="1:25" x14ac:dyDescent="0.25">
      <c r="A92" s="265"/>
      <c r="B92" s="265"/>
      <c r="C92" s="265"/>
      <c r="D92" s="265"/>
      <c r="E92" s="265"/>
      <c r="F92" s="265"/>
      <c r="G92" s="265"/>
      <c r="H92" s="265"/>
      <c r="I92" s="265"/>
      <c r="J92" s="265"/>
      <c r="K92" s="265"/>
      <c r="L92" s="265"/>
      <c r="M92" s="265"/>
      <c r="N92" s="265"/>
      <c r="O92" s="265"/>
      <c r="P92" s="265"/>
      <c r="Q92" s="265"/>
      <c r="R92" s="265"/>
      <c r="S92" s="265"/>
      <c r="T92" s="265"/>
      <c r="U92" s="265"/>
      <c r="V92" s="265"/>
      <c r="W92" s="265"/>
      <c r="X92" s="265"/>
      <c r="Y92" s="265"/>
    </row>
    <row r="93" spans="1:25" x14ac:dyDescent="0.25">
      <c r="A93" s="265"/>
      <c r="B93" s="265"/>
      <c r="C93" s="265"/>
      <c r="D93" s="265"/>
      <c r="E93" s="265"/>
      <c r="F93" s="265"/>
      <c r="G93" s="265"/>
      <c r="H93" s="265"/>
      <c r="I93" s="265"/>
      <c r="J93" s="265"/>
      <c r="K93" s="265"/>
      <c r="L93" s="265"/>
      <c r="M93" s="265"/>
      <c r="N93" s="265"/>
      <c r="O93" s="265"/>
      <c r="P93" s="265"/>
      <c r="Q93" s="265"/>
      <c r="R93" s="265"/>
      <c r="S93" s="265"/>
      <c r="T93" s="265"/>
      <c r="U93" s="265"/>
      <c r="V93" s="265"/>
      <c r="W93" s="265"/>
      <c r="X93" s="265"/>
      <c r="Y93" s="265"/>
    </row>
    <row r="94" spans="1:25" s="47" customFormat="1" x14ac:dyDescent="0.25">
      <c r="A94" s="265"/>
      <c r="B94" s="265"/>
      <c r="C94" s="265"/>
      <c r="D94" s="265"/>
      <c r="E94" s="265"/>
      <c r="F94" s="265"/>
      <c r="G94" s="265"/>
      <c r="H94" s="265"/>
      <c r="I94" s="265"/>
      <c r="J94" s="265"/>
      <c r="K94" s="265"/>
      <c r="L94" s="265"/>
      <c r="M94" s="265"/>
      <c r="N94" s="265"/>
      <c r="O94" s="265"/>
      <c r="P94" s="265"/>
      <c r="Q94" s="265"/>
      <c r="R94" s="265"/>
      <c r="S94" s="265"/>
      <c r="T94" s="265"/>
      <c r="U94" s="265"/>
      <c r="V94" s="265"/>
      <c r="W94" s="265"/>
      <c r="X94" s="265"/>
      <c r="Y94" s="265"/>
    </row>
    <row r="95" spans="1:25" s="47" customFormat="1" x14ac:dyDescent="0.25">
      <c r="A95" s="265"/>
      <c r="B95" s="265"/>
      <c r="C95" s="265"/>
      <c r="D95" s="265"/>
      <c r="E95" s="265"/>
      <c r="F95" s="265"/>
      <c r="G95" s="265"/>
      <c r="H95" s="265"/>
      <c r="I95" s="265"/>
      <c r="J95" s="265"/>
      <c r="K95" s="265"/>
      <c r="L95" s="265"/>
      <c r="M95" s="265"/>
      <c r="N95" s="265"/>
      <c r="O95" s="265"/>
      <c r="P95" s="265"/>
      <c r="Q95" s="265"/>
      <c r="R95" s="265"/>
      <c r="S95" s="265"/>
      <c r="T95" s="265"/>
      <c r="U95" s="265"/>
      <c r="V95" s="265"/>
      <c r="W95" s="265"/>
      <c r="X95" s="265"/>
      <c r="Y95" s="265"/>
    </row>
    <row r="96" spans="1:25" s="47" customFormat="1" x14ac:dyDescent="0.25">
      <c r="A96" s="265"/>
      <c r="B96" s="265"/>
      <c r="C96" s="265"/>
      <c r="D96" s="265"/>
      <c r="E96" s="265"/>
      <c r="F96" s="265"/>
      <c r="G96" s="265"/>
      <c r="H96" s="265"/>
      <c r="I96" s="265"/>
      <c r="J96" s="265"/>
      <c r="K96" s="265"/>
      <c r="L96" s="265"/>
      <c r="M96" s="265"/>
      <c r="N96" s="265"/>
      <c r="O96" s="265"/>
      <c r="P96" s="265"/>
      <c r="Q96" s="265"/>
      <c r="R96" s="265"/>
      <c r="S96" s="265"/>
      <c r="T96" s="265"/>
      <c r="U96" s="265"/>
      <c r="V96" s="265"/>
      <c r="W96" s="265"/>
      <c r="X96" s="265"/>
      <c r="Y96" s="265"/>
    </row>
    <row r="97" spans="1:25" s="47" customFormat="1" x14ac:dyDescent="0.25">
      <c r="A97" s="265"/>
      <c r="B97" s="265"/>
      <c r="C97" s="265"/>
      <c r="D97" s="265"/>
      <c r="E97" s="265"/>
      <c r="F97" s="265"/>
      <c r="G97" s="265"/>
      <c r="H97" s="265"/>
      <c r="I97" s="265"/>
      <c r="J97" s="265"/>
      <c r="K97" s="265"/>
      <c r="L97" s="265"/>
      <c r="M97" s="265"/>
      <c r="N97" s="265"/>
      <c r="O97" s="265"/>
      <c r="P97" s="265"/>
      <c r="Q97" s="265"/>
      <c r="R97" s="265"/>
      <c r="S97" s="265"/>
      <c r="T97" s="265"/>
      <c r="U97" s="265"/>
      <c r="V97" s="265"/>
      <c r="W97" s="265"/>
      <c r="X97" s="265"/>
      <c r="Y97" s="265"/>
    </row>
    <row r="98" spans="1:25" s="47" customFormat="1" x14ac:dyDescent="0.25">
      <c r="A98" s="265"/>
      <c r="B98" s="265"/>
      <c r="C98" s="265"/>
      <c r="D98" s="265"/>
      <c r="E98" s="265"/>
      <c r="F98" s="265"/>
      <c r="G98" s="265"/>
      <c r="H98" s="265"/>
      <c r="I98" s="265"/>
      <c r="J98" s="265"/>
      <c r="K98" s="265"/>
      <c r="L98" s="265"/>
      <c r="M98" s="265"/>
      <c r="N98" s="265"/>
      <c r="O98" s="265"/>
      <c r="P98" s="265"/>
      <c r="Q98" s="265"/>
      <c r="R98" s="265"/>
      <c r="S98" s="265"/>
      <c r="T98" s="265"/>
      <c r="U98" s="265"/>
      <c r="V98" s="265"/>
      <c r="W98" s="265"/>
      <c r="X98" s="265"/>
      <c r="Y98" s="265"/>
    </row>
    <row r="99" spans="1:25" s="47" customFormat="1" x14ac:dyDescent="0.25">
      <c r="A99" s="265"/>
      <c r="B99" s="265"/>
      <c r="C99" s="265"/>
      <c r="D99" s="265"/>
      <c r="E99" s="265"/>
      <c r="F99" s="265"/>
      <c r="G99" s="265"/>
      <c r="H99" s="265"/>
      <c r="I99" s="265"/>
      <c r="J99" s="265"/>
      <c r="K99" s="265"/>
      <c r="L99" s="265"/>
      <c r="M99" s="265"/>
      <c r="N99" s="265"/>
      <c r="O99" s="265"/>
      <c r="P99" s="265"/>
      <c r="Q99" s="265"/>
      <c r="R99" s="265"/>
      <c r="S99" s="265"/>
      <c r="T99" s="265"/>
      <c r="U99" s="265"/>
      <c r="V99" s="265"/>
      <c r="W99" s="265"/>
      <c r="X99" s="265"/>
      <c r="Y99" s="265"/>
    </row>
    <row r="100" spans="1:25" s="47" customFormat="1" x14ac:dyDescent="0.25">
      <c r="A100" s="265"/>
      <c r="B100" s="265"/>
      <c r="C100" s="265"/>
      <c r="D100" s="265"/>
      <c r="E100" s="265"/>
      <c r="F100" s="265"/>
      <c r="G100" s="265"/>
      <c r="H100" s="265"/>
      <c r="I100" s="265"/>
      <c r="J100" s="265"/>
      <c r="K100" s="265"/>
      <c r="L100" s="265"/>
      <c r="M100" s="265"/>
      <c r="N100" s="265"/>
      <c r="O100" s="265"/>
      <c r="P100" s="265"/>
      <c r="Q100" s="265"/>
      <c r="R100" s="265"/>
      <c r="S100" s="265"/>
      <c r="T100" s="265"/>
      <c r="U100" s="265"/>
      <c r="V100" s="265"/>
      <c r="W100" s="265"/>
      <c r="X100" s="265"/>
      <c r="Y100" s="265"/>
    </row>
    <row r="101" spans="1:25" s="47" customFormat="1" x14ac:dyDescent="0.25">
      <c r="A101" s="265"/>
      <c r="B101" s="265"/>
      <c r="C101" s="265"/>
      <c r="D101" s="265"/>
      <c r="E101" s="265"/>
      <c r="F101" s="265"/>
      <c r="G101" s="265"/>
      <c r="H101" s="265"/>
      <c r="I101" s="265"/>
      <c r="J101" s="265"/>
      <c r="K101" s="265"/>
      <c r="L101" s="265"/>
      <c r="M101" s="265"/>
      <c r="N101" s="265"/>
      <c r="O101" s="265"/>
      <c r="P101" s="265"/>
      <c r="Q101" s="265"/>
      <c r="R101" s="265"/>
      <c r="S101" s="265"/>
      <c r="T101" s="265"/>
      <c r="U101" s="265"/>
      <c r="V101" s="265"/>
      <c r="W101" s="265"/>
      <c r="X101" s="265"/>
      <c r="Y101" s="265"/>
    </row>
    <row r="102" spans="1:25" s="47" customFormat="1" x14ac:dyDescent="0.25">
      <c r="A102" s="265"/>
      <c r="B102" s="265"/>
      <c r="C102" s="265"/>
      <c r="D102" s="265"/>
      <c r="E102" s="265"/>
      <c r="F102" s="265"/>
      <c r="G102" s="265"/>
      <c r="H102" s="265"/>
      <c r="I102" s="265"/>
      <c r="J102" s="265"/>
      <c r="K102" s="265"/>
      <c r="L102" s="265"/>
      <c r="M102" s="265"/>
      <c r="N102" s="265"/>
      <c r="O102" s="265"/>
      <c r="P102" s="265"/>
      <c r="Q102" s="265"/>
      <c r="R102" s="265"/>
      <c r="S102" s="265"/>
      <c r="T102" s="265"/>
      <c r="U102" s="265"/>
      <c r="V102" s="265"/>
      <c r="W102" s="265"/>
      <c r="X102" s="265"/>
      <c r="Y102" s="265"/>
    </row>
    <row r="103" spans="1:25" s="47" customFormat="1" x14ac:dyDescent="0.25">
      <c r="A103" s="265"/>
      <c r="B103" s="265"/>
      <c r="C103" s="265"/>
      <c r="D103" s="265"/>
      <c r="E103" s="265"/>
      <c r="F103" s="265"/>
      <c r="G103" s="265"/>
      <c r="H103" s="265"/>
      <c r="I103" s="265"/>
      <c r="J103" s="265"/>
      <c r="K103" s="265"/>
      <c r="L103" s="265"/>
      <c r="M103" s="265"/>
      <c r="N103" s="265"/>
      <c r="O103" s="265"/>
      <c r="P103" s="265"/>
      <c r="Q103" s="265"/>
      <c r="R103" s="265"/>
      <c r="S103" s="265"/>
      <c r="T103" s="265"/>
      <c r="U103" s="265"/>
      <c r="V103" s="265"/>
      <c r="W103" s="265"/>
      <c r="X103" s="265"/>
      <c r="Y103" s="265"/>
    </row>
    <row r="104" spans="1:25" x14ac:dyDescent="0.25">
      <c r="A104" s="265"/>
      <c r="B104" s="265"/>
      <c r="C104" s="265"/>
      <c r="D104" s="265"/>
      <c r="E104" s="265"/>
      <c r="F104" s="265"/>
      <c r="G104" s="265"/>
      <c r="H104" s="265"/>
      <c r="I104" s="265"/>
      <c r="J104" s="265"/>
      <c r="K104" s="265"/>
      <c r="L104" s="265"/>
      <c r="M104" s="265"/>
      <c r="N104" s="265"/>
      <c r="O104" s="265"/>
      <c r="P104" s="265"/>
      <c r="Q104" s="265"/>
      <c r="R104" s="265"/>
      <c r="S104" s="265"/>
      <c r="T104" s="265"/>
      <c r="U104" s="265"/>
      <c r="V104" s="265"/>
      <c r="W104" s="265"/>
      <c r="X104" s="265"/>
      <c r="Y104" s="265"/>
    </row>
    <row r="105" spans="1:25" x14ac:dyDescent="0.25">
      <c r="A105" s="265"/>
      <c r="B105" s="265"/>
      <c r="C105" s="265"/>
      <c r="D105" s="265"/>
      <c r="E105" s="265"/>
      <c r="F105" s="265"/>
      <c r="G105" s="265"/>
      <c r="H105" s="265"/>
      <c r="I105" s="265"/>
      <c r="J105" s="265"/>
      <c r="K105" s="265"/>
      <c r="L105" s="265"/>
      <c r="M105" s="265"/>
      <c r="N105" s="265"/>
      <c r="O105" s="265"/>
      <c r="P105" s="265"/>
      <c r="Q105" s="265"/>
      <c r="R105" s="265"/>
      <c r="S105" s="265"/>
      <c r="T105" s="265"/>
      <c r="U105" s="265"/>
      <c r="V105" s="265"/>
      <c r="W105" s="265"/>
      <c r="X105" s="265"/>
      <c r="Y105" s="265"/>
    </row>
    <row r="110" spans="1:25" ht="36" customHeight="1" x14ac:dyDescent="0.25">
      <c r="A110" s="128" t="s">
        <v>142</v>
      </c>
      <c r="B110" s="128"/>
      <c r="C110" s="128"/>
      <c r="D110" s="128"/>
      <c r="E110" s="128"/>
      <c r="F110" s="128"/>
      <c r="G110" s="128"/>
      <c r="H110" s="128"/>
      <c r="I110" s="128"/>
      <c r="J110" s="128"/>
      <c r="K110" s="128"/>
      <c r="L110" s="128"/>
      <c r="M110" s="128"/>
      <c r="N110" s="128"/>
      <c r="O110" s="128"/>
      <c r="P110" s="128"/>
      <c r="Q110" s="128"/>
      <c r="R110" s="128"/>
      <c r="S110" s="128"/>
      <c r="T110" s="128"/>
      <c r="U110" s="128"/>
    </row>
    <row r="111" spans="1:25" x14ac:dyDescent="0.25">
      <c r="A111" s="128"/>
      <c r="B111" s="128"/>
      <c r="C111" s="128"/>
      <c r="D111" s="128"/>
      <c r="E111" s="128"/>
      <c r="F111" s="128"/>
      <c r="G111" s="128"/>
      <c r="H111" s="128"/>
      <c r="I111" s="128"/>
      <c r="J111" s="128"/>
      <c r="K111" s="128"/>
      <c r="L111" s="128"/>
      <c r="M111" s="128"/>
      <c r="N111" s="128"/>
      <c r="O111" s="128"/>
      <c r="P111" s="128"/>
      <c r="Q111" s="128"/>
      <c r="R111" s="128"/>
      <c r="S111" s="128"/>
      <c r="T111" s="128"/>
      <c r="U111" s="128"/>
    </row>
    <row r="112" spans="1:25" ht="15.75" thickBot="1" x14ac:dyDescent="0.3">
      <c r="A112" s="20"/>
      <c r="B112" s="20"/>
      <c r="C112" s="20"/>
      <c r="D112" s="20"/>
      <c r="E112" s="20"/>
      <c r="F112" s="20"/>
      <c r="G112" s="20"/>
      <c r="H112" s="20"/>
      <c r="I112" s="20"/>
      <c r="J112" s="20"/>
      <c r="K112" s="20"/>
      <c r="L112" s="64" t="str">
        <f>CONCATENATE(Arkusz18!C2," - ",Arkusz18!B2," r.")</f>
        <v>01.01.2020 - 30.09.2020 r.</v>
      </c>
      <c r="M112" s="64"/>
      <c r="N112" s="64"/>
      <c r="O112" s="64"/>
      <c r="P112" s="64"/>
      <c r="Q112" s="64"/>
      <c r="R112" s="64"/>
      <c r="S112" s="64"/>
      <c r="T112" s="64"/>
      <c r="U112" s="64"/>
      <c r="V112" s="64"/>
    </row>
    <row r="113" spans="3:26" ht="187.5" x14ac:dyDescent="0.25">
      <c r="C113" s="210" t="s">
        <v>2</v>
      </c>
      <c r="D113" s="211"/>
      <c r="E113" s="211"/>
      <c r="F113" s="211"/>
      <c r="G113" s="211"/>
      <c r="H113" s="211"/>
      <c r="I113" s="211"/>
      <c r="J113" s="211"/>
      <c r="K113" s="211"/>
      <c r="L113" s="294" t="s">
        <v>79</v>
      </c>
      <c r="M113" s="294"/>
      <c r="N113" s="30" t="s">
        <v>12</v>
      </c>
      <c r="O113" s="30" t="s">
        <v>94</v>
      </c>
      <c r="P113" s="30" t="s">
        <v>84</v>
      </c>
      <c r="Q113" s="30" t="s">
        <v>53</v>
      </c>
      <c r="R113" s="30" t="s">
        <v>39</v>
      </c>
      <c r="S113" s="30" t="s">
        <v>4</v>
      </c>
      <c r="T113" s="30" t="s">
        <v>42</v>
      </c>
      <c r="U113" s="30" t="s">
        <v>83</v>
      </c>
      <c r="V113" s="294" t="s">
        <v>78</v>
      </c>
      <c r="W113" s="295"/>
      <c r="Y113" s="3"/>
      <c r="Z113" s="6"/>
    </row>
    <row r="114" spans="3:26" x14ac:dyDescent="0.25">
      <c r="C114" s="169" t="s">
        <v>34</v>
      </c>
      <c r="D114" s="170"/>
      <c r="E114" s="170"/>
      <c r="F114" s="170"/>
      <c r="G114" s="170"/>
      <c r="H114" s="170"/>
      <c r="I114" s="170"/>
      <c r="J114" s="170"/>
      <c r="K114" s="170"/>
      <c r="L114" s="104">
        <f>Arkusz13!C2</f>
        <v>14260</v>
      </c>
      <c r="M114" s="104"/>
      <c r="N114" s="31">
        <f>Arkusz13!C18</f>
        <v>2003</v>
      </c>
      <c r="O114" s="31">
        <f>Arkusz13!C34</f>
        <v>2039</v>
      </c>
      <c r="P114" s="31">
        <f>Arkusz13!C50</f>
        <v>1597</v>
      </c>
      <c r="Q114" s="31">
        <f>Arkusz13!C66</f>
        <v>588</v>
      </c>
      <c r="R114" s="31">
        <f>Arkusz13!C82</f>
        <v>0</v>
      </c>
      <c r="S114" s="31">
        <f>Arkusz13!C98</f>
        <v>0</v>
      </c>
      <c r="T114" s="31">
        <f>Arkusz13!C114</f>
        <v>0</v>
      </c>
      <c r="U114" s="31">
        <f>Arkusz13!C130-SUM(N114:T114)</f>
        <v>8158</v>
      </c>
      <c r="V114" s="116">
        <f t="shared" ref="V114:V128" si="3">SUM(N114:U114)</f>
        <v>14385</v>
      </c>
      <c r="W114" s="117"/>
      <c r="Y114" s="3"/>
      <c r="Z114" s="6"/>
    </row>
    <row r="115" spans="3:26" x14ac:dyDescent="0.25">
      <c r="C115" s="167" t="s">
        <v>35</v>
      </c>
      <c r="D115" s="168"/>
      <c r="E115" s="168"/>
      <c r="F115" s="168"/>
      <c r="G115" s="168"/>
      <c r="H115" s="168"/>
      <c r="I115" s="168"/>
      <c r="J115" s="168"/>
      <c r="K115" s="168"/>
      <c r="L115" s="104">
        <f>Arkusz13!C3</f>
        <v>465</v>
      </c>
      <c r="M115" s="104"/>
      <c r="N115" s="31">
        <f>Arkusz13!C19</f>
        <v>112</v>
      </c>
      <c r="O115" s="31">
        <f>Arkusz13!C35</f>
        <v>53</v>
      </c>
      <c r="P115" s="31">
        <f>Arkusz13!C51</f>
        <v>80</v>
      </c>
      <c r="Q115" s="31">
        <f>Arkusz13!C67</f>
        <v>33</v>
      </c>
      <c r="R115" s="31">
        <f>Arkusz13!C83</f>
        <v>0</v>
      </c>
      <c r="S115" s="31">
        <f>Arkusz13!C99</f>
        <v>0</v>
      </c>
      <c r="T115" s="31">
        <f>Arkusz13!C115</f>
        <v>0</v>
      </c>
      <c r="U115" s="31">
        <f>Arkusz13!C131-SUM(N115:T115)</f>
        <v>174</v>
      </c>
      <c r="V115" s="116">
        <f t="shared" si="3"/>
        <v>452</v>
      </c>
      <c r="W115" s="117"/>
      <c r="Y115" s="3"/>
      <c r="Z115" s="6"/>
    </row>
    <row r="116" spans="3:26" x14ac:dyDescent="0.25">
      <c r="C116" s="169" t="s">
        <v>36</v>
      </c>
      <c r="D116" s="170"/>
      <c r="E116" s="170"/>
      <c r="F116" s="170"/>
      <c r="G116" s="170"/>
      <c r="H116" s="170"/>
      <c r="I116" s="170"/>
      <c r="J116" s="170"/>
      <c r="K116" s="170"/>
      <c r="L116" s="104">
        <f>Arkusz13!C4</f>
        <v>152</v>
      </c>
      <c r="M116" s="104"/>
      <c r="N116" s="31">
        <f>Arkusz13!C20</f>
        <v>35</v>
      </c>
      <c r="O116" s="31">
        <f>Arkusz13!C36</f>
        <v>57</v>
      </c>
      <c r="P116" s="31">
        <f>Arkusz13!C52</f>
        <v>25</v>
      </c>
      <c r="Q116" s="31">
        <f>Arkusz13!C68</f>
        <v>13</v>
      </c>
      <c r="R116" s="31">
        <f>Arkusz13!C84</f>
        <v>0</v>
      </c>
      <c r="S116" s="31">
        <f>Arkusz13!C100</f>
        <v>0</v>
      </c>
      <c r="T116" s="31">
        <f>Arkusz13!C116</f>
        <v>0</v>
      </c>
      <c r="U116" s="31">
        <f>Arkusz13!C132-SUM(N116:T116)</f>
        <v>119</v>
      </c>
      <c r="V116" s="116">
        <f t="shared" si="3"/>
        <v>249</v>
      </c>
      <c r="W116" s="117"/>
      <c r="Y116" s="3"/>
      <c r="Z116" s="6"/>
    </row>
    <row r="117" spans="3:26" x14ac:dyDescent="0.25">
      <c r="C117" s="167" t="s">
        <v>37</v>
      </c>
      <c r="D117" s="168"/>
      <c r="E117" s="168"/>
      <c r="F117" s="168"/>
      <c r="G117" s="168"/>
      <c r="H117" s="168"/>
      <c r="I117" s="168"/>
      <c r="J117" s="168"/>
      <c r="K117" s="168"/>
      <c r="L117" s="104">
        <f>Arkusz13!C5</f>
        <v>10</v>
      </c>
      <c r="M117" s="104"/>
      <c r="N117" s="31">
        <f>Arkusz13!C21</f>
        <v>0</v>
      </c>
      <c r="O117" s="31">
        <f>Arkusz13!C37</f>
        <v>0</v>
      </c>
      <c r="P117" s="31">
        <f>Arkusz13!C53</f>
        <v>0</v>
      </c>
      <c r="Q117" s="31">
        <f>Arkusz13!C69</f>
        <v>0</v>
      </c>
      <c r="R117" s="31">
        <f>Arkusz13!C85</f>
        <v>0</v>
      </c>
      <c r="S117" s="31">
        <f>Arkusz13!C101</f>
        <v>0</v>
      </c>
      <c r="T117" s="31">
        <f>Arkusz13!C117</f>
        <v>0</v>
      </c>
      <c r="U117" s="31">
        <f>Arkusz13!C133-SUM(N117:T117)</f>
        <v>3</v>
      </c>
      <c r="V117" s="116">
        <f t="shared" si="3"/>
        <v>3</v>
      </c>
      <c r="W117" s="117"/>
      <c r="Y117" s="3"/>
      <c r="Z117" s="6"/>
    </row>
    <row r="118" spans="3:26" x14ac:dyDescent="0.25">
      <c r="C118" s="169" t="s">
        <v>38</v>
      </c>
      <c r="D118" s="170"/>
      <c r="E118" s="170"/>
      <c r="F118" s="170"/>
      <c r="G118" s="170"/>
      <c r="H118" s="170"/>
      <c r="I118" s="170"/>
      <c r="J118" s="170"/>
      <c r="K118" s="170"/>
      <c r="L118" s="104">
        <f>Arkusz13!C6</f>
        <v>2</v>
      </c>
      <c r="M118" s="104"/>
      <c r="N118" s="31">
        <f>Arkusz13!C22</f>
        <v>1</v>
      </c>
      <c r="O118" s="31">
        <f>Arkusz13!C38</f>
        <v>0</v>
      </c>
      <c r="P118" s="31">
        <f>Arkusz13!C54</f>
        <v>0</v>
      </c>
      <c r="Q118" s="31">
        <f>Arkusz13!C70</f>
        <v>0</v>
      </c>
      <c r="R118" s="31">
        <f>Arkusz13!C86</f>
        <v>0</v>
      </c>
      <c r="S118" s="31">
        <f>Arkusz13!C102</f>
        <v>0</v>
      </c>
      <c r="T118" s="31">
        <f>Arkusz13!C118</f>
        <v>0</v>
      </c>
      <c r="U118" s="31">
        <f>Arkusz13!C134-SUM(N118:T118)</f>
        <v>1</v>
      </c>
      <c r="V118" s="116">
        <f t="shared" si="3"/>
        <v>2</v>
      </c>
      <c r="W118" s="117"/>
      <c r="Y118" s="3"/>
      <c r="Z118" s="6"/>
    </row>
    <row r="119" spans="3:26" x14ac:dyDescent="0.25">
      <c r="C119" s="167" t="s">
        <v>46</v>
      </c>
      <c r="D119" s="168"/>
      <c r="E119" s="168"/>
      <c r="F119" s="168"/>
      <c r="G119" s="168"/>
      <c r="H119" s="168"/>
      <c r="I119" s="168"/>
      <c r="J119" s="168"/>
      <c r="K119" s="168"/>
      <c r="L119" s="104">
        <f>Arkusz13!C7</f>
        <v>1</v>
      </c>
      <c r="M119" s="104"/>
      <c r="N119" s="31">
        <f>Arkusz13!C23</f>
        <v>0</v>
      </c>
      <c r="O119" s="31">
        <f>Arkusz13!C39</f>
        <v>0</v>
      </c>
      <c r="P119" s="31">
        <f>Arkusz13!C55</f>
        <v>0</v>
      </c>
      <c r="Q119" s="31">
        <f>Arkusz13!C71</f>
        <v>0</v>
      </c>
      <c r="R119" s="31">
        <f>Arkusz13!C87</f>
        <v>0</v>
      </c>
      <c r="S119" s="31">
        <f>Arkusz13!C103</f>
        <v>0</v>
      </c>
      <c r="T119" s="31">
        <f>Arkusz13!C119</f>
        <v>0</v>
      </c>
      <c r="U119" s="31">
        <f>Arkusz13!C135-SUM(N119:T119)</f>
        <v>0</v>
      </c>
      <c r="V119" s="116">
        <f t="shared" si="3"/>
        <v>0</v>
      </c>
      <c r="W119" s="117"/>
      <c r="Y119" s="3"/>
      <c r="Z119" s="6"/>
    </row>
    <row r="120" spans="3:26" x14ac:dyDescent="0.25">
      <c r="C120" s="169" t="s">
        <v>47</v>
      </c>
      <c r="D120" s="170"/>
      <c r="E120" s="170"/>
      <c r="F120" s="170"/>
      <c r="G120" s="170"/>
      <c r="H120" s="170"/>
      <c r="I120" s="170"/>
      <c r="J120" s="170"/>
      <c r="K120" s="170"/>
      <c r="L120" s="104">
        <f>Arkusz13!C8</f>
        <v>0</v>
      </c>
      <c r="M120" s="104"/>
      <c r="N120" s="31">
        <f>Arkusz13!C24</f>
        <v>0</v>
      </c>
      <c r="O120" s="31">
        <f>Arkusz13!C40</f>
        <v>0</v>
      </c>
      <c r="P120" s="31">
        <f>Arkusz13!C56</f>
        <v>0</v>
      </c>
      <c r="Q120" s="31">
        <f>Arkusz13!C72</f>
        <v>0</v>
      </c>
      <c r="R120" s="31">
        <f>Arkusz13!C88</f>
        <v>0</v>
      </c>
      <c r="S120" s="31">
        <f>Arkusz13!C104</f>
        <v>0</v>
      </c>
      <c r="T120" s="31">
        <f>Arkusz13!C120</f>
        <v>0</v>
      </c>
      <c r="U120" s="31">
        <f>Arkusz13!C136-SUM(N120:T120)</f>
        <v>0</v>
      </c>
      <c r="V120" s="116">
        <f t="shared" si="3"/>
        <v>0</v>
      </c>
      <c r="W120" s="117"/>
      <c r="Y120" s="3"/>
      <c r="Z120" s="6"/>
    </row>
    <row r="121" spans="3:26" x14ac:dyDescent="0.25">
      <c r="C121" s="167" t="s">
        <v>4</v>
      </c>
      <c r="D121" s="168"/>
      <c r="E121" s="168"/>
      <c r="F121" s="168"/>
      <c r="G121" s="168"/>
      <c r="H121" s="168"/>
      <c r="I121" s="168"/>
      <c r="J121" s="168"/>
      <c r="K121" s="168"/>
      <c r="L121" s="104">
        <f>Arkusz13!C9</f>
        <v>0</v>
      </c>
      <c r="M121" s="104"/>
      <c r="N121" s="31">
        <f>Arkusz13!C25</f>
        <v>0</v>
      </c>
      <c r="O121" s="31">
        <f>Arkusz13!C41</f>
        <v>0</v>
      </c>
      <c r="P121" s="31">
        <f>Arkusz13!C57</f>
        <v>0</v>
      </c>
      <c r="Q121" s="31">
        <f>Arkusz13!C73</f>
        <v>0</v>
      </c>
      <c r="R121" s="31">
        <f>Arkusz13!C89</f>
        <v>0</v>
      </c>
      <c r="S121" s="31">
        <f>Arkusz13!C105</f>
        <v>0</v>
      </c>
      <c r="T121" s="31">
        <f>Arkusz13!C121</f>
        <v>0</v>
      </c>
      <c r="U121" s="31">
        <f>Arkusz13!C137-SUM(N121:T121)</f>
        <v>0</v>
      </c>
      <c r="V121" s="116">
        <f t="shared" si="3"/>
        <v>0</v>
      </c>
      <c r="W121" s="117"/>
      <c r="Y121" s="3"/>
      <c r="Z121" s="6"/>
    </row>
    <row r="122" spans="3:26" x14ac:dyDescent="0.25">
      <c r="C122" s="169" t="s">
        <v>39</v>
      </c>
      <c r="D122" s="170"/>
      <c r="E122" s="170"/>
      <c r="F122" s="170"/>
      <c r="G122" s="170"/>
      <c r="H122" s="170"/>
      <c r="I122" s="170"/>
      <c r="J122" s="170"/>
      <c r="K122" s="170"/>
      <c r="L122" s="104">
        <f>Arkusz13!C10</f>
        <v>0</v>
      </c>
      <c r="M122" s="104"/>
      <c r="N122" s="31">
        <f>Arkusz13!C26</f>
        <v>2</v>
      </c>
      <c r="O122" s="31">
        <f>Arkusz13!C42</f>
        <v>0</v>
      </c>
      <c r="P122" s="31">
        <f>Arkusz13!C58</f>
        <v>4</v>
      </c>
      <c r="Q122" s="31">
        <f>Arkusz13!C74</f>
        <v>0</v>
      </c>
      <c r="R122" s="31">
        <f>Arkusz13!C90</f>
        <v>0</v>
      </c>
      <c r="S122" s="31">
        <f>Arkusz13!C106</f>
        <v>0</v>
      </c>
      <c r="T122" s="31">
        <f>Arkusz13!C122</f>
        <v>0</v>
      </c>
      <c r="U122" s="31">
        <f>Arkusz13!C138-SUM(N122:T122)</f>
        <v>0</v>
      </c>
      <c r="V122" s="116">
        <f t="shared" si="3"/>
        <v>6</v>
      </c>
      <c r="W122" s="117"/>
      <c r="Y122" s="3"/>
      <c r="Z122" s="6"/>
    </row>
    <row r="123" spans="3:26" x14ac:dyDescent="0.25">
      <c r="C123" s="167" t="s">
        <v>40</v>
      </c>
      <c r="D123" s="168"/>
      <c r="E123" s="168"/>
      <c r="F123" s="168"/>
      <c r="G123" s="168"/>
      <c r="H123" s="168"/>
      <c r="I123" s="168"/>
      <c r="J123" s="168"/>
      <c r="K123" s="168"/>
      <c r="L123" s="104">
        <f>Arkusz13!C11</f>
        <v>1</v>
      </c>
      <c r="M123" s="104"/>
      <c r="N123" s="31">
        <f>Arkusz13!C27</f>
        <v>0</v>
      </c>
      <c r="O123" s="31">
        <f>Arkusz13!C43</f>
        <v>0</v>
      </c>
      <c r="P123" s="31">
        <f>Arkusz13!C59</f>
        <v>0</v>
      </c>
      <c r="Q123" s="31">
        <f>Arkusz13!C75</f>
        <v>0</v>
      </c>
      <c r="R123" s="31">
        <f>Arkusz13!C91</f>
        <v>0</v>
      </c>
      <c r="S123" s="31">
        <f>Arkusz13!C107</f>
        <v>0</v>
      </c>
      <c r="T123" s="31">
        <f>Arkusz13!C123</f>
        <v>0</v>
      </c>
      <c r="U123" s="31">
        <f>Arkusz13!C139-SUM(N123:T123)</f>
        <v>0</v>
      </c>
      <c r="V123" s="116">
        <f t="shared" si="3"/>
        <v>0</v>
      </c>
      <c r="W123" s="117"/>
      <c r="Y123" s="3"/>
      <c r="Z123" s="6"/>
    </row>
    <row r="124" spans="3:26" x14ac:dyDescent="0.25">
      <c r="C124" s="169" t="s">
        <v>41</v>
      </c>
      <c r="D124" s="170"/>
      <c r="E124" s="170"/>
      <c r="F124" s="170"/>
      <c r="G124" s="170"/>
      <c r="H124" s="170"/>
      <c r="I124" s="170"/>
      <c r="J124" s="170"/>
      <c r="K124" s="170"/>
      <c r="L124" s="104">
        <f>Arkusz13!C12</f>
        <v>1014</v>
      </c>
      <c r="M124" s="104"/>
      <c r="N124" s="31">
        <f>Arkusz13!C28</f>
        <v>505</v>
      </c>
      <c r="O124" s="31">
        <f>Arkusz13!C44</f>
        <v>14</v>
      </c>
      <c r="P124" s="31">
        <f>Arkusz13!C60</f>
        <v>29</v>
      </c>
      <c r="Q124" s="31">
        <f>Arkusz13!C76</f>
        <v>147</v>
      </c>
      <c r="R124" s="31">
        <f>Arkusz13!C92</f>
        <v>48</v>
      </c>
      <c r="S124" s="31">
        <f>Arkusz13!C108</f>
        <v>0</v>
      </c>
      <c r="T124" s="31">
        <f>Arkusz13!C124</f>
        <v>95</v>
      </c>
      <c r="U124" s="31">
        <f>Arkusz13!C140-SUM(N124:T124)</f>
        <v>212</v>
      </c>
      <c r="V124" s="116">
        <f t="shared" si="3"/>
        <v>1050</v>
      </c>
      <c r="W124" s="117"/>
      <c r="Y124" s="3"/>
      <c r="Z124" s="6"/>
    </row>
    <row r="125" spans="3:26" x14ac:dyDescent="0.25">
      <c r="C125" s="169" t="s">
        <v>11</v>
      </c>
      <c r="D125" s="170"/>
      <c r="E125" s="170"/>
      <c r="F125" s="170"/>
      <c r="G125" s="170"/>
      <c r="H125" s="170"/>
      <c r="I125" s="170"/>
      <c r="J125" s="170"/>
      <c r="K125" s="170"/>
      <c r="L125" s="104">
        <f>Arkusz13!C14</f>
        <v>1</v>
      </c>
      <c r="M125" s="104"/>
      <c r="N125" s="31">
        <f>Arkusz13!C30</f>
        <v>0</v>
      </c>
      <c r="O125" s="31">
        <f>Arkusz13!C46</f>
        <v>0</v>
      </c>
      <c r="P125" s="31">
        <f>Arkusz13!C62</f>
        <v>0</v>
      </c>
      <c r="Q125" s="31">
        <f>Arkusz13!C78</f>
        <v>0</v>
      </c>
      <c r="R125" s="31">
        <f>Arkusz13!C94</f>
        <v>0</v>
      </c>
      <c r="S125" s="31">
        <f>Arkusz13!C110</f>
        <v>0</v>
      </c>
      <c r="T125" s="31">
        <f>Arkusz13!C126</f>
        <v>0</v>
      </c>
      <c r="U125" s="31">
        <f>Arkusz13!C142-SUM(N125:T125)</f>
        <v>4</v>
      </c>
      <c r="V125" s="116">
        <f t="shared" si="3"/>
        <v>4</v>
      </c>
      <c r="W125" s="117"/>
      <c r="Y125" s="3"/>
      <c r="Z125" s="6"/>
    </row>
    <row r="126" spans="3:26" x14ac:dyDescent="0.25">
      <c r="C126" s="167" t="s">
        <v>43</v>
      </c>
      <c r="D126" s="168"/>
      <c r="E126" s="168"/>
      <c r="F126" s="168"/>
      <c r="G126" s="168"/>
      <c r="H126" s="168"/>
      <c r="I126" s="168"/>
      <c r="J126" s="168"/>
      <c r="K126" s="168"/>
      <c r="L126" s="104">
        <f>Arkusz13!C15</f>
        <v>6</v>
      </c>
      <c r="M126" s="104"/>
      <c r="N126" s="31">
        <f>Arkusz13!C31</f>
        <v>2</v>
      </c>
      <c r="O126" s="31">
        <f>Arkusz13!C47</f>
        <v>0</v>
      </c>
      <c r="P126" s="31">
        <f>Arkusz13!C63</f>
        <v>0</v>
      </c>
      <c r="Q126" s="31">
        <f>Arkusz13!C79</f>
        <v>0</v>
      </c>
      <c r="R126" s="31">
        <f>Arkusz13!C95</f>
        <v>0</v>
      </c>
      <c r="S126" s="31">
        <f>Arkusz13!C111</f>
        <v>0</v>
      </c>
      <c r="T126" s="31">
        <f>Arkusz13!C127</f>
        <v>0</v>
      </c>
      <c r="U126" s="31">
        <f>Arkusz13!C143-SUM(N126:T126)</f>
        <v>0</v>
      </c>
      <c r="V126" s="116">
        <f t="shared" si="3"/>
        <v>2</v>
      </c>
      <c r="W126" s="117"/>
      <c r="Y126" s="3"/>
      <c r="Z126" s="6"/>
    </row>
    <row r="127" spans="3:26" x14ac:dyDescent="0.25">
      <c r="C127" s="169" t="s">
        <v>44</v>
      </c>
      <c r="D127" s="170"/>
      <c r="E127" s="170"/>
      <c r="F127" s="170"/>
      <c r="G127" s="170"/>
      <c r="H127" s="170"/>
      <c r="I127" s="170"/>
      <c r="J127" s="170"/>
      <c r="K127" s="170"/>
      <c r="L127" s="104">
        <f>Arkusz13!C16</f>
        <v>1</v>
      </c>
      <c r="M127" s="104"/>
      <c r="N127" s="31">
        <f>Arkusz13!C32</f>
        <v>0</v>
      </c>
      <c r="O127" s="31">
        <f>Arkusz13!C48</f>
        <v>0</v>
      </c>
      <c r="P127" s="31">
        <f>Arkusz13!C64</f>
        <v>0</v>
      </c>
      <c r="Q127" s="31">
        <f>Arkusz13!C80</f>
        <v>0</v>
      </c>
      <c r="R127" s="31">
        <f>Arkusz13!C96</f>
        <v>0</v>
      </c>
      <c r="S127" s="31">
        <f>Arkusz13!C112</f>
        <v>0</v>
      </c>
      <c r="T127" s="31">
        <f>Arkusz13!C128</f>
        <v>0</v>
      </c>
      <c r="U127" s="31">
        <f>Arkusz13!C144-SUM(N127:T127)</f>
        <v>0</v>
      </c>
      <c r="V127" s="116">
        <f t="shared" si="3"/>
        <v>0</v>
      </c>
      <c r="W127" s="117"/>
      <c r="Y127" s="3"/>
      <c r="Z127" s="6"/>
    </row>
    <row r="128" spans="3:26" ht="15.75" thickBot="1" x14ac:dyDescent="0.3">
      <c r="C128" s="292" t="s">
        <v>45</v>
      </c>
      <c r="D128" s="293"/>
      <c r="E128" s="293"/>
      <c r="F128" s="293"/>
      <c r="G128" s="293"/>
      <c r="H128" s="293"/>
      <c r="I128" s="293"/>
      <c r="J128" s="293"/>
      <c r="K128" s="293"/>
      <c r="L128" s="104">
        <f>Arkusz13!C17</f>
        <v>0</v>
      </c>
      <c r="M128" s="104"/>
      <c r="N128" s="31">
        <f>Arkusz13!C33</f>
        <v>0</v>
      </c>
      <c r="O128" s="31">
        <f>Arkusz13!C49</f>
        <v>0</v>
      </c>
      <c r="P128" s="31">
        <f>Arkusz13!C65</f>
        <v>0</v>
      </c>
      <c r="Q128" s="31">
        <f>Arkusz13!C81</f>
        <v>0</v>
      </c>
      <c r="R128" s="31">
        <f>Arkusz13!C97</f>
        <v>0</v>
      </c>
      <c r="S128" s="31">
        <f>Arkusz13!C113</f>
        <v>0</v>
      </c>
      <c r="T128" s="31">
        <f>Arkusz13!C129</f>
        <v>0</v>
      </c>
      <c r="U128" s="31">
        <f>Arkusz13!C145-SUM(N128:T128)</f>
        <v>2</v>
      </c>
      <c r="V128" s="116">
        <f t="shared" si="3"/>
        <v>2</v>
      </c>
      <c r="W128" s="117"/>
      <c r="Y128" s="3"/>
      <c r="Z128" s="6"/>
    </row>
    <row r="129" spans="1:26" ht="15.75" thickBot="1" x14ac:dyDescent="0.3">
      <c r="C129" s="269" t="s">
        <v>1</v>
      </c>
      <c r="D129" s="270"/>
      <c r="E129" s="270"/>
      <c r="F129" s="270"/>
      <c r="G129" s="270"/>
      <c r="H129" s="270"/>
      <c r="I129" s="270"/>
      <c r="J129" s="270"/>
      <c r="K129" s="270"/>
      <c r="L129" s="262">
        <f>SUM(L114:L128)</f>
        <v>15913</v>
      </c>
      <c r="M129" s="262"/>
      <c r="N129" s="32">
        <f t="shared" ref="N129:V129" si="4">SUM(N114:N128)</f>
        <v>2660</v>
      </c>
      <c r="O129" s="32">
        <f t="shared" si="4"/>
        <v>2163</v>
      </c>
      <c r="P129" s="32">
        <f t="shared" si="4"/>
        <v>1735</v>
      </c>
      <c r="Q129" s="32">
        <f t="shared" si="4"/>
        <v>781</v>
      </c>
      <c r="R129" s="32">
        <f t="shared" si="4"/>
        <v>48</v>
      </c>
      <c r="S129" s="32">
        <f t="shared" si="4"/>
        <v>0</v>
      </c>
      <c r="T129" s="32">
        <f t="shared" si="4"/>
        <v>95</v>
      </c>
      <c r="U129" s="32">
        <f t="shared" si="4"/>
        <v>8673</v>
      </c>
      <c r="V129" s="262">
        <f t="shared" si="4"/>
        <v>16155</v>
      </c>
      <c r="W129" s="299"/>
      <c r="Y129" s="3"/>
      <c r="Z129" s="6"/>
    </row>
    <row r="130" spans="1:26" x14ac:dyDescent="0.25">
      <c r="A130" s="33"/>
      <c r="B130" s="33"/>
      <c r="C130" s="33"/>
      <c r="D130" s="33"/>
      <c r="E130" s="33"/>
      <c r="F130" s="33"/>
      <c r="G130" s="33"/>
      <c r="H130" s="33"/>
      <c r="I130" s="33"/>
      <c r="J130" s="34"/>
      <c r="K130" s="34"/>
      <c r="L130" s="34"/>
      <c r="M130" s="34"/>
      <c r="N130" s="34"/>
      <c r="O130" s="34"/>
      <c r="P130" s="34"/>
      <c r="Q130" s="34"/>
      <c r="R130" s="34"/>
      <c r="S130" s="34"/>
      <c r="T130" s="34"/>
    </row>
    <row r="154" spans="1:25" ht="15.75" thickBot="1" x14ac:dyDescent="0.3"/>
    <row r="155" spans="1:25" ht="31.5" customHeight="1" x14ac:dyDescent="0.25">
      <c r="D155" s="260" t="s">
        <v>2</v>
      </c>
      <c r="E155" s="261"/>
      <c r="F155" s="261"/>
      <c r="G155" s="261"/>
      <c r="H155" s="261"/>
      <c r="I155" s="261"/>
      <c r="J155" s="261"/>
      <c r="K155" s="261"/>
      <c r="L155" s="261" t="s">
        <v>3</v>
      </c>
      <c r="M155" s="261"/>
      <c r="N155" s="121" t="s">
        <v>86</v>
      </c>
      <c r="O155" s="121"/>
      <c r="P155" s="121"/>
      <c r="Q155" s="296" t="s">
        <v>87</v>
      </c>
      <c r="R155" s="297"/>
      <c r="S155" s="298"/>
    </row>
    <row r="156" spans="1:25" ht="15.75" thickBot="1" x14ac:dyDescent="0.3">
      <c r="D156" s="220" t="s">
        <v>85</v>
      </c>
      <c r="E156" s="221"/>
      <c r="F156" s="221"/>
      <c r="G156" s="221"/>
      <c r="H156" s="221"/>
      <c r="I156" s="221"/>
      <c r="J156" s="221"/>
      <c r="K156" s="221"/>
      <c r="L156" s="219">
        <f>Arkusz14!B2</f>
        <v>9</v>
      </c>
      <c r="M156" s="219"/>
      <c r="N156" s="219">
        <f>Arkusz14!B3</f>
        <v>14</v>
      </c>
      <c r="O156" s="219"/>
      <c r="P156" s="219"/>
      <c r="Q156" s="271">
        <f>Arkusz14!B4</f>
        <v>0</v>
      </c>
      <c r="R156" s="272"/>
      <c r="S156" s="273"/>
    </row>
    <row r="157" spans="1:25" x14ac:dyDescent="0.25">
      <c r="A157" s="24"/>
      <c r="B157" s="24"/>
      <c r="C157" s="24"/>
      <c r="D157" s="24"/>
      <c r="E157" s="24"/>
      <c r="F157" s="24"/>
      <c r="G157" s="24"/>
      <c r="H157" s="24"/>
      <c r="I157" s="24"/>
      <c r="J157" s="24"/>
      <c r="K157" s="24"/>
      <c r="L157" s="24"/>
      <c r="M157" s="24"/>
      <c r="N157" s="24"/>
      <c r="O157" s="24"/>
      <c r="P157" s="24"/>
      <c r="Q157" s="24"/>
      <c r="R157" s="24"/>
      <c r="S157" s="24"/>
      <c r="T157" s="24"/>
      <c r="U157" s="24"/>
    </row>
    <row r="158" spans="1:25" x14ac:dyDescent="0.25">
      <c r="A158" s="126" t="s">
        <v>171</v>
      </c>
      <c r="B158" s="265"/>
      <c r="C158" s="265"/>
      <c r="D158" s="265"/>
      <c r="E158" s="265"/>
      <c r="F158" s="265"/>
      <c r="G158" s="265"/>
      <c r="H158" s="265"/>
      <c r="I158" s="265"/>
      <c r="J158" s="265"/>
      <c r="K158" s="265"/>
      <c r="L158" s="265"/>
      <c r="M158" s="265"/>
      <c r="N158" s="265"/>
      <c r="O158" s="265"/>
      <c r="P158" s="265"/>
      <c r="Q158" s="265"/>
      <c r="R158" s="265"/>
      <c r="S158" s="265"/>
      <c r="T158" s="265"/>
      <c r="U158" s="265"/>
      <c r="V158" s="265"/>
      <c r="W158" s="265"/>
      <c r="X158" s="265"/>
      <c r="Y158" s="265"/>
    </row>
    <row r="159" spans="1:25" x14ac:dyDescent="0.25">
      <c r="A159" s="265"/>
      <c r="B159" s="265"/>
      <c r="C159" s="265"/>
      <c r="D159" s="265"/>
      <c r="E159" s="265"/>
      <c r="F159" s="265"/>
      <c r="G159" s="265"/>
      <c r="H159" s="265"/>
      <c r="I159" s="265"/>
      <c r="J159" s="265"/>
      <c r="K159" s="265"/>
      <c r="L159" s="265"/>
      <c r="M159" s="265"/>
      <c r="N159" s="265"/>
      <c r="O159" s="265"/>
      <c r="P159" s="265"/>
      <c r="Q159" s="265"/>
      <c r="R159" s="265"/>
      <c r="S159" s="265"/>
      <c r="T159" s="265"/>
      <c r="U159" s="265"/>
      <c r="V159" s="265"/>
      <c r="W159" s="265"/>
      <c r="X159" s="265"/>
      <c r="Y159" s="265"/>
    </row>
    <row r="160" spans="1:25" s="47" customFormat="1" x14ac:dyDescent="0.25">
      <c r="A160" s="265"/>
      <c r="B160" s="265"/>
      <c r="C160" s="265"/>
      <c r="D160" s="265"/>
      <c r="E160" s="265"/>
      <c r="F160" s="265"/>
      <c r="G160" s="265"/>
      <c r="H160" s="265"/>
      <c r="I160" s="265"/>
      <c r="J160" s="265"/>
      <c r="K160" s="265"/>
      <c r="L160" s="265"/>
      <c r="M160" s="265"/>
      <c r="N160" s="265"/>
      <c r="O160" s="265"/>
      <c r="P160" s="265"/>
      <c r="Q160" s="265"/>
      <c r="R160" s="265"/>
      <c r="S160" s="265"/>
      <c r="T160" s="265"/>
      <c r="U160" s="265"/>
      <c r="V160" s="265"/>
      <c r="W160" s="265"/>
      <c r="X160" s="265"/>
      <c r="Y160" s="265"/>
    </row>
    <row r="161" spans="1:25" s="47" customFormat="1" x14ac:dyDescent="0.25">
      <c r="A161" s="265"/>
      <c r="B161" s="265"/>
      <c r="C161" s="265"/>
      <c r="D161" s="265"/>
      <c r="E161" s="265"/>
      <c r="F161" s="265"/>
      <c r="G161" s="265"/>
      <c r="H161" s="265"/>
      <c r="I161" s="265"/>
      <c r="J161" s="265"/>
      <c r="K161" s="265"/>
      <c r="L161" s="265"/>
      <c r="M161" s="265"/>
      <c r="N161" s="265"/>
      <c r="O161" s="265"/>
      <c r="P161" s="265"/>
      <c r="Q161" s="265"/>
      <c r="R161" s="265"/>
      <c r="S161" s="265"/>
      <c r="T161" s="265"/>
      <c r="U161" s="265"/>
      <c r="V161" s="265"/>
      <c r="W161" s="265"/>
      <c r="X161" s="265"/>
      <c r="Y161" s="265"/>
    </row>
    <row r="162" spans="1:25" s="47" customFormat="1" x14ac:dyDescent="0.25">
      <c r="A162" s="265"/>
      <c r="B162" s="265"/>
      <c r="C162" s="265"/>
      <c r="D162" s="265"/>
      <c r="E162" s="265"/>
      <c r="F162" s="265"/>
      <c r="G162" s="265"/>
      <c r="H162" s="265"/>
      <c r="I162" s="265"/>
      <c r="J162" s="265"/>
      <c r="K162" s="265"/>
      <c r="L162" s="265"/>
      <c r="M162" s="265"/>
      <c r="N162" s="265"/>
      <c r="O162" s="265"/>
      <c r="P162" s="265"/>
      <c r="Q162" s="265"/>
      <c r="R162" s="265"/>
      <c r="S162" s="265"/>
      <c r="T162" s="265"/>
      <c r="U162" s="265"/>
      <c r="V162" s="265"/>
      <c r="W162" s="265"/>
      <c r="X162" s="265"/>
      <c r="Y162" s="265"/>
    </row>
    <row r="163" spans="1:25" s="47" customFormat="1" x14ac:dyDescent="0.25">
      <c r="A163" s="265"/>
      <c r="B163" s="265"/>
      <c r="C163" s="265"/>
      <c r="D163" s="265"/>
      <c r="E163" s="265"/>
      <c r="F163" s="265"/>
      <c r="G163" s="265"/>
      <c r="H163" s="265"/>
      <c r="I163" s="265"/>
      <c r="J163" s="265"/>
      <c r="K163" s="265"/>
      <c r="L163" s="265"/>
      <c r="M163" s="265"/>
      <c r="N163" s="265"/>
      <c r="O163" s="265"/>
      <c r="P163" s="265"/>
      <c r="Q163" s="265"/>
      <c r="R163" s="265"/>
      <c r="S163" s="265"/>
      <c r="T163" s="265"/>
      <c r="U163" s="265"/>
      <c r="V163" s="265"/>
      <c r="W163" s="265"/>
      <c r="X163" s="265"/>
      <c r="Y163" s="265"/>
    </row>
    <row r="164" spans="1:25" s="47" customFormat="1" x14ac:dyDescent="0.25">
      <c r="A164" s="265"/>
      <c r="B164" s="265"/>
      <c r="C164" s="265"/>
      <c r="D164" s="265"/>
      <c r="E164" s="265"/>
      <c r="F164" s="265"/>
      <c r="G164" s="265"/>
      <c r="H164" s="265"/>
      <c r="I164" s="265"/>
      <c r="J164" s="265"/>
      <c r="K164" s="265"/>
      <c r="L164" s="265"/>
      <c r="M164" s="265"/>
      <c r="N164" s="265"/>
      <c r="O164" s="265"/>
      <c r="P164" s="265"/>
      <c r="Q164" s="265"/>
      <c r="R164" s="265"/>
      <c r="S164" s="265"/>
      <c r="T164" s="265"/>
      <c r="U164" s="265"/>
      <c r="V164" s="265"/>
      <c r="W164" s="265"/>
      <c r="X164" s="265"/>
      <c r="Y164" s="265"/>
    </row>
    <row r="165" spans="1:25" s="47" customFormat="1" x14ac:dyDescent="0.25">
      <c r="A165" s="265"/>
      <c r="B165" s="265"/>
      <c r="C165" s="265"/>
      <c r="D165" s="265"/>
      <c r="E165" s="265"/>
      <c r="F165" s="265"/>
      <c r="G165" s="265"/>
      <c r="H165" s="265"/>
      <c r="I165" s="265"/>
      <c r="J165" s="265"/>
      <c r="K165" s="265"/>
      <c r="L165" s="265"/>
      <c r="M165" s="265"/>
      <c r="N165" s="265"/>
      <c r="O165" s="265"/>
      <c r="P165" s="265"/>
      <c r="Q165" s="265"/>
      <c r="R165" s="265"/>
      <c r="S165" s="265"/>
      <c r="T165" s="265"/>
      <c r="U165" s="265"/>
      <c r="V165" s="265"/>
      <c r="W165" s="265"/>
      <c r="X165" s="265"/>
      <c r="Y165" s="265"/>
    </row>
    <row r="166" spans="1:25" s="47" customFormat="1" x14ac:dyDescent="0.25">
      <c r="A166" s="265"/>
      <c r="B166" s="265"/>
      <c r="C166" s="265"/>
      <c r="D166" s="265"/>
      <c r="E166" s="265"/>
      <c r="F166" s="265"/>
      <c r="G166" s="265"/>
      <c r="H166" s="265"/>
      <c r="I166" s="265"/>
      <c r="J166" s="265"/>
      <c r="K166" s="265"/>
      <c r="L166" s="265"/>
      <c r="M166" s="265"/>
      <c r="N166" s="265"/>
      <c r="O166" s="265"/>
      <c r="P166" s="265"/>
      <c r="Q166" s="265"/>
      <c r="R166" s="265"/>
      <c r="S166" s="265"/>
      <c r="T166" s="265"/>
      <c r="U166" s="265"/>
      <c r="V166" s="265"/>
      <c r="W166" s="265"/>
      <c r="X166" s="265"/>
      <c r="Y166" s="265"/>
    </row>
    <row r="167" spans="1:25" s="47" customFormat="1" x14ac:dyDescent="0.25">
      <c r="A167" s="265"/>
      <c r="B167" s="265"/>
      <c r="C167" s="265"/>
      <c r="D167" s="265"/>
      <c r="E167" s="265"/>
      <c r="F167" s="265"/>
      <c r="G167" s="265"/>
      <c r="H167" s="265"/>
      <c r="I167" s="265"/>
      <c r="J167" s="265"/>
      <c r="K167" s="265"/>
      <c r="L167" s="265"/>
      <c r="M167" s="265"/>
      <c r="N167" s="265"/>
      <c r="O167" s="265"/>
      <c r="P167" s="265"/>
      <c r="Q167" s="265"/>
      <c r="R167" s="265"/>
      <c r="S167" s="265"/>
      <c r="T167" s="265"/>
      <c r="U167" s="265"/>
      <c r="V167" s="265"/>
      <c r="W167" s="265"/>
      <c r="X167" s="265"/>
      <c r="Y167" s="265"/>
    </row>
    <row r="168" spans="1:25" s="47" customFormat="1" x14ac:dyDescent="0.25">
      <c r="A168" s="265"/>
      <c r="B168" s="265"/>
      <c r="C168" s="265"/>
      <c r="D168" s="265"/>
      <c r="E168" s="265"/>
      <c r="F168" s="265"/>
      <c r="G168" s="265"/>
      <c r="H168" s="265"/>
      <c r="I168" s="265"/>
      <c r="J168" s="265"/>
      <c r="K168" s="265"/>
      <c r="L168" s="265"/>
      <c r="M168" s="265"/>
      <c r="N168" s="265"/>
      <c r="O168" s="265"/>
      <c r="P168" s="265"/>
      <c r="Q168" s="265"/>
      <c r="R168" s="265"/>
      <c r="S168" s="265"/>
      <c r="T168" s="265"/>
      <c r="U168" s="265"/>
      <c r="V168" s="265"/>
      <c r="W168" s="265"/>
      <c r="X168" s="265"/>
      <c r="Y168" s="265"/>
    </row>
    <row r="169" spans="1:25" x14ac:dyDescent="0.25">
      <c r="A169" s="265"/>
      <c r="B169" s="265"/>
      <c r="C169" s="265"/>
      <c r="D169" s="265"/>
      <c r="E169" s="265"/>
      <c r="F169" s="265"/>
      <c r="G169" s="265"/>
      <c r="H169" s="265"/>
      <c r="I169" s="265"/>
      <c r="J169" s="265"/>
      <c r="K169" s="265"/>
      <c r="L169" s="265"/>
      <c r="M169" s="265"/>
      <c r="N169" s="265"/>
      <c r="O169" s="265"/>
      <c r="P169" s="265"/>
      <c r="Q169" s="265"/>
      <c r="R169" s="265"/>
      <c r="S169" s="265"/>
      <c r="T169" s="265"/>
      <c r="U169" s="265"/>
      <c r="V169" s="265"/>
      <c r="W169" s="265"/>
      <c r="X169" s="265"/>
      <c r="Y169" s="265"/>
    </row>
    <row r="170" spans="1:25" x14ac:dyDescent="0.25">
      <c r="A170" s="265"/>
      <c r="B170" s="265"/>
      <c r="C170" s="265"/>
      <c r="D170" s="265"/>
      <c r="E170" s="265"/>
      <c r="F170" s="265"/>
      <c r="G170" s="265"/>
      <c r="H170" s="265"/>
      <c r="I170" s="265"/>
      <c r="J170" s="265"/>
      <c r="K170" s="265"/>
      <c r="L170" s="265"/>
      <c r="M170" s="265"/>
      <c r="N170" s="265"/>
      <c r="O170" s="265"/>
      <c r="P170" s="265"/>
      <c r="Q170" s="265"/>
      <c r="R170" s="265"/>
      <c r="S170" s="265"/>
      <c r="T170" s="265"/>
      <c r="U170" s="265"/>
      <c r="V170" s="265"/>
      <c r="W170" s="265"/>
      <c r="X170" s="265"/>
      <c r="Y170" s="265"/>
    </row>
    <row r="171" spans="1:25" x14ac:dyDescent="0.25">
      <c r="A171" s="265"/>
      <c r="B171" s="265"/>
      <c r="C171" s="265"/>
      <c r="D171" s="265"/>
      <c r="E171" s="265"/>
      <c r="F171" s="265"/>
      <c r="G171" s="265"/>
      <c r="H171" s="265"/>
      <c r="I171" s="265"/>
      <c r="J171" s="265"/>
      <c r="K171" s="265"/>
      <c r="L171" s="265"/>
      <c r="M171" s="265"/>
      <c r="N171" s="265"/>
      <c r="O171" s="265"/>
      <c r="P171" s="265"/>
      <c r="Q171" s="265"/>
      <c r="R171" s="265"/>
      <c r="S171" s="265"/>
      <c r="T171" s="265"/>
      <c r="U171" s="265"/>
      <c r="V171" s="265"/>
      <c r="W171" s="265"/>
      <c r="X171" s="265"/>
      <c r="Y171" s="265"/>
    </row>
    <row r="173" spans="1:25" x14ac:dyDescent="0.25">
      <c r="A173" s="128" t="s">
        <v>143</v>
      </c>
      <c r="B173" s="128"/>
      <c r="C173" s="128"/>
      <c r="D173" s="128"/>
      <c r="E173" s="128"/>
      <c r="F173" s="128"/>
      <c r="G173" s="128"/>
      <c r="H173" s="128"/>
      <c r="I173" s="128"/>
      <c r="J173" s="128"/>
      <c r="K173" s="128"/>
      <c r="L173" s="128"/>
      <c r="M173" s="128"/>
      <c r="N173" s="128"/>
      <c r="O173" s="128"/>
      <c r="P173" s="128"/>
      <c r="Q173" s="128"/>
      <c r="R173" s="128"/>
      <c r="S173" s="128"/>
      <c r="T173" s="128"/>
      <c r="U173" s="128"/>
    </row>
    <row r="174" spans="1:25" ht="15.75" thickBot="1" x14ac:dyDescent="0.3"/>
    <row r="175" spans="1:25" x14ac:dyDescent="0.25">
      <c r="G175" s="210" t="s">
        <v>23</v>
      </c>
      <c r="H175" s="211"/>
      <c r="I175" s="211"/>
      <c r="J175" s="211"/>
      <c r="K175" s="78" t="s">
        <v>8</v>
      </c>
      <c r="L175" s="173"/>
    </row>
    <row r="176" spans="1:25" x14ac:dyDescent="0.25">
      <c r="G176" s="276" t="s">
        <v>13</v>
      </c>
      <c r="H176" s="277"/>
      <c r="I176" s="277"/>
      <c r="J176" s="277"/>
      <c r="K176" s="116">
        <v>1122</v>
      </c>
      <c r="L176" s="117"/>
    </row>
    <row r="177" spans="1:25" x14ac:dyDescent="0.25">
      <c r="G177" s="278" t="s">
        <v>14</v>
      </c>
      <c r="H177" s="279"/>
      <c r="I177" s="279"/>
      <c r="J177" s="279"/>
      <c r="K177" s="116">
        <v>621</v>
      </c>
      <c r="L177" s="117"/>
    </row>
    <row r="178" spans="1:25" x14ac:dyDescent="0.25">
      <c r="G178" s="276" t="s">
        <v>15</v>
      </c>
      <c r="H178" s="277"/>
      <c r="I178" s="277"/>
      <c r="J178" s="277"/>
      <c r="K178" s="116">
        <v>139</v>
      </c>
      <c r="L178" s="117"/>
    </row>
    <row r="179" spans="1:25" x14ac:dyDescent="0.25">
      <c r="G179" s="278" t="s">
        <v>80</v>
      </c>
      <c r="H179" s="279"/>
      <c r="I179" s="279"/>
      <c r="J179" s="279"/>
      <c r="K179" s="116">
        <v>394</v>
      </c>
      <c r="L179" s="117"/>
    </row>
    <row r="180" spans="1:25" x14ac:dyDescent="0.25">
      <c r="G180" s="276" t="s">
        <v>81</v>
      </c>
      <c r="H180" s="277"/>
      <c r="I180" s="277"/>
      <c r="J180" s="277"/>
      <c r="K180" s="116">
        <v>0</v>
      </c>
      <c r="L180" s="117"/>
    </row>
    <row r="181" spans="1:25" x14ac:dyDescent="0.25">
      <c r="G181" s="217" t="s">
        <v>91</v>
      </c>
      <c r="H181" s="218"/>
      <c r="I181" s="218"/>
      <c r="J181" s="218"/>
      <c r="K181" s="116">
        <v>1</v>
      </c>
      <c r="L181" s="117"/>
    </row>
    <row r="182" spans="1:25" x14ac:dyDescent="0.25">
      <c r="G182" s="274" t="s">
        <v>16</v>
      </c>
      <c r="H182" s="275"/>
      <c r="I182" s="275"/>
      <c r="J182" s="275"/>
      <c r="K182" s="116">
        <v>68</v>
      </c>
      <c r="L182" s="117"/>
    </row>
    <row r="183" spans="1:25" x14ac:dyDescent="0.25">
      <c r="G183" s="217" t="s">
        <v>17</v>
      </c>
      <c r="H183" s="218"/>
      <c r="I183" s="218"/>
      <c r="J183" s="218"/>
      <c r="K183" s="116">
        <v>123</v>
      </c>
      <c r="L183" s="117"/>
    </row>
    <row r="184" spans="1:25" x14ac:dyDescent="0.25">
      <c r="G184" s="274" t="s">
        <v>18</v>
      </c>
      <c r="H184" s="275"/>
      <c r="I184" s="275"/>
      <c r="J184" s="275"/>
      <c r="K184" s="116">
        <v>23</v>
      </c>
      <c r="L184" s="117"/>
    </row>
    <row r="185" spans="1:25" x14ac:dyDescent="0.25">
      <c r="G185" s="217" t="s">
        <v>19</v>
      </c>
      <c r="H185" s="218"/>
      <c r="I185" s="218"/>
      <c r="J185" s="218"/>
      <c r="K185" s="116">
        <v>29</v>
      </c>
      <c r="L185" s="117"/>
    </row>
    <row r="186" spans="1:25" x14ac:dyDescent="0.25">
      <c r="G186" s="97" t="s">
        <v>82</v>
      </c>
      <c r="H186" s="98"/>
      <c r="I186" s="98"/>
      <c r="J186" s="98"/>
      <c r="K186" s="116">
        <v>1034</v>
      </c>
      <c r="L186" s="117"/>
    </row>
    <row r="187" spans="1:25" s="47" customFormat="1" ht="15.75" thickBot="1" x14ac:dyDescent="0.3">
      <c r="G187" s="97" t="s">
        <v>169</v>
      </c>
      <c r="H187" s="98"/>
      <c r="I187" s="98"/>
      <c r="J187" s="98"/>
      <c r="K187" s="116">
        <v>1457</v>
      </c>
      <c r="L187" s="117"/>
      <c r="Y187" s="6"/>
    </row>
    <row r="188" spans="1:25" ht="15.75" thickBot="1" x14ac:dyDescent="0.3">
      <c r="G188" s="300" t="s">
        <v>1</v>
      </c>
      <c r="H188" s="301"/>
      <c r="I188" s="301"/>
      <c r="J188" s="301"/>
      <c r="K188" s="84">
        <f>SUM(K176:L187)</f>
        <v>5011</v>
      </c>
      <c r="L188" s="85"/>
    </row>
    <row r="190" spans="1:25" x14ac:dyDescent="0.25">
      <c r="A190" s="126" t="s">
        <v>172</v>
      </c>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row>
    <row r="191" spans="1:25" x14ac:dyDescent="0.25">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row>
    <row r="192" spans="1:25" x14ac:dyDescent="0.25">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row>
    <row r="195" spans="1:13" x14ac:dyDescent="0.25">
      <c r="A195" s="10" t="s">
        <v>144</v>
      </c>
      <c r="B195" s="10"/>
      <c r="C195" s="10"/>
      <c r="D195" s="10"/>
      <c r="E195" s="10"/>
      <c r="F195" s="10"/>
    </row>
    <row r="196" spans="1:13" ht="15.75" thickBot="1" x14ac:dyDescent="0.3"/>
    <row r="197" spans="1:13" x14ac:dyDescent="0.25">
      <c r="D197" s="77" t="s">
        <v>28</v>
      </c>
      <c r="E197" s="78"/>
      <c r="F197" s="78"/>
      <c r="G197" s="78"/>
      <c r="H197" s="78" t="s">
        <v>3</v>
      </c>
      <c r="I197" s="78"/>
      <c r="J197" s="78"/>
      <c r="K197" s="78" t="s">
        <v>22</v>
      </c>
      <c r="L197" s="78"/>
      <c r="M197" s="173"/>
    </row>
    <row r="198" spans="1:13" x14ac:dyDescent="0.25">
      <c r="D198" s="174" t="s">
        <v>20</v>
      </c>
      <c r="E198" s="175"/>
      <c r="F198" s="175"/>
      <c r="G198" s="175"/>
      <c r="H198" s="116">
        <v>7536</v>
      </c>
      <c r="I198" s="116"/>
      <c r="J198" s="116"/>
      <c r="K198" s="116">
        <v>6528</v>
      </c>
      <c r="L198" s="116"/>
      <c r="M198" s="117"/>
    </row>
    <row r="199" spans="1:13" x14ac:dyDescent="0.25">
      <c r="D199" s="176" t="s">
        <v>140</v>
      </c>
      <c r="E199" s="177"/>
      <c r="F199" s="177"/>
      <c r="G199" s="177"/>
      <c r="H199" s="116">
        <v>270</v>
      </c>
      <c r="I199" s="116"/>
      <c r="J199" s="116"/>
      <c r="K199" s="116">
        <v>261</v>
      </c>
      <c r="L199" s="116"/>
      <c r="M199" s="117"/>
    </row>
    <row r="200" spans="1:13" ht="15.75" thickBot="1" x14ac:dyDescent="0.3">
      <c r="D200" s="286" t="s">
        <v>21</v>
      </c>
      <c r="E200" s="287"/>
      <c r="F200" s="287"/>
      <c r="G200" s="287"/>
      <c r="H200" s="116">
        <v>4136</v>
      </c>
      <c r="I200" s="116"/>
      <c r="J200" s="116"/>
      <c r="K200" s="116">
        <v>3427</v>
      </c>
      <c r="L200" s="116"/>
      <c r="M200" s="117"/>
    </row>
    <row r="201" spans="1:13" ht="15.75" thickBot="1" x14ac:dyDescent="0.3">
      <c r="D201" s="284" t="s">
        <v>1</v>
      </c>
      <c r="E201" s="285"/>
      <c r="F201" s="285"/>
      <c r="G201" s="285"/>
      <c r="H201" s="84">
        <f>H198+H199+H200</f>
        <v>11942</v>
      </c>
      <c r="I201" s="84"/>
      <c r="J201" s="84"/>
      <c r="K201" s="84">
        <f>K198+K199+K200</f>
        <v>10216</v>
      </c>
      <c r="L201" s="84"/>
      <c r="M201" s="85"/>
    </row>
    <row r="202" spans="1:13" x14ac:dyDescent="0.25">
      <c r="D202" s="35"/>
      <c r="E202" s="35"/>
      <c r="F202" s="35"/>
      <c r="G202" s="35"/>
      <c r="H202" s="36"/>
      <c r="I202" s="36"/>
      <c r="J202" s="36"/>
      <c r="K202" s="36"/>
      <c r="L202" s="36"/>
      <c r="M202" s="36"/>
    </row>
    <row r="203" spans="1:13" x14ac:dyDescent="0.25">
      <c r="D203" s="35"/>
      <c r="E203" s="35"/>
      <c r="F203" s="35"/>
      <c r="G203" s="35"/>
      <c r="H203" s="36"/>
      <c r="I203" s="36"/>
      <c r="J203" s="36"/>
      <c r="K203" s="36"/>
      <c r="L203" s="36"/>
      <c r="M203" s="36"/>
    </row>
    <row r="204" spans="1:13" x14ac:dyDescent="0.25">
      <c r="D204" s="35"/>
      <c r="E204" s="35"/>
      <c r="F204" s="35"/>
      <c r="G204" s="35"/>
      <c r="H204" s="36"/>
      <c r="I204" s="36"/>
      <c r="J204" s="36"/>
      <c r="K204" s="36"/>
      <c r="L204" s="36"/>
      <c r="M204" s="36"/>
    </row>
    <row r="205" spans="1:13" x14ac:dyDescent="0.25">
      <c r="D205" s="37"/>
      <c r="E205" s="37"/>
      <c r="F205" s="37"/>
      <c r="G205" s="37"/>
      <c r="H205" s="37"/>
      <c r="I205" s="37"/>
      <c r="J205" s="37"/>
      <c r="K205" s="37"/>
      <c r="L205" s="37"/>
      <c r="M205" s="37"/>
    </row>
    <row r="206" spans="1:13" x14ac:dyDescent="0.25">
      <c r="D206" s="37"/>
      <c r="E206" s="37"/>
      <c r="F206" s="37"/>
      <c r="G206" s="37"/>
      <c r="H206" s="37"/>
      <c r="I206" s="37"/>
      <c r="J206" s="37"/>
      <c r="K206" s="37"/>
      <c r="L206" s="37"/>
      <c r="M206" s="37"/>
    </row>
    <row r="207" spans="1:13" x14ac:dyDescent="0.25">
      <c r="D207" s="37"/>
      <c r="E207" s="37"/>
      <c r="F207" s="37"/>
      <c r="G207" s="37"/>
      <c r="H207" s="37"/>
      <c r="I207" s="37"/>
      <c r="J207" s="37"/>
      <c r="K207" s="37"/>
      <c r="L207" s="37"/>
      <c r="M207" s="37"/>
    </row>
    <row r="208" spans="1:13" x14ac:dyDescent="0.25">
      <c r="D208" s="37"/>
      <c r="E208" s="37"/>
      <c r="F208" s="37"/>
      <c r="G208" s="37"/>
      <c r="H208" s="37"/>
      <c r="I208" s="37"/>
      <c r="J208" s="37"/>
      <c r="K208" s="37"/>
      <c r="L208" s="37"/>
      <c r="M208" s="37"/>
    </row>
    <row r="209" spans="1:25" x14ac:dyDescent="0.25">
      <c r="D209" s="37"/>
      <c r="E209" s="37"/>
      <c r="F209" s="37"/>
      <c r="G209" s="37"/>
      <c r="H209" s="37"/>
      <c r="I209" s="37"/>
      <c r="J209" s="37"/>
      <c r="K209" s="37"/>
      <c r="L209" s="37"/>
      <c r="M209" s="37"/>
    </row>
    <row r="210" spans="1:25" x14ac:dyDescent="0.25">
      <c r="D210" s="37"/>
      <c r="E210" s="37"/>
      <c r="F210" s="37"/>
      <c r="G210" s="37"/>
      <c r="H210" s="37"/>
      <c r="I210" s="37"/>
      <c r="J210" s="37"/>
      <c r="K210" s="37"/>
      <c r="L210" s="37"/>
      <c r="M210" s="37"/>
    </row>
    <row r="211" spans="1:25" x14ac:dyDescent="0.25">
      <c r="D211" s="37"/>
      <c r="E211" s="37"/>
      <c r="F211" s="37"/>
      <c r="G211" s="37"/>
      <c r="H211" s="37"/>
      <c r="I211" s="37"/>
      <c r="J211" s="37"/>
      <c r="K211" s="37"/>
      <c r="L211" s="37"/>
      <c r="M211" s="37"/>
    </row>
    <row r="212" spans="1:25" x14ac:dyDescent="0.25">
      <c r="D212" s="37"/>
      <c r="E212" s="37"/>
      <c r="F212" s="37"/>
      <c r="G212" s="37"/>
      <c r="H212" s="37"/>
      <c r="I212" s="37"/>
      <c r="J212" s="37"/>
      <c r="K212" s="37"/>
      <c r="L212" s="37"/>
      <c r="M212" s="37"/>
    </row>
    <row r="213" spans="1:25" x14ac:dyDescent="0.25">
      <c r="D213" s="37"/>
      <c r="E213" s="37"/>
      <c r="F213" s="37"/>
      <c r="G213" s="37"/>
      <c r="H213" s="37"/>
      <c r="I213" s="37"/>
      <c r="J213" s="37"/>
      <c r="K213" s="37"/>
      <c r="L213" s="37"/>
      <c r="M213" s="37"/>
    </row>
    <row r="214" spans="1:25" x14ac:dyDescent="0.25">
      <c r="D214" s="37"/>
      <c r="E214" s="37"/>
      <c r="F214" s="37"/>
      <c r="G214" s="37"/>
      <c r="H214" s="37"/>
      <c r="I214" s="37"/>
      <c r="J214" s="37"/>
      <c r="K214" s="37"/>
      <c r="L214" s="37"/>
      <c r="M214" s="37"/>
    </row>
    <row r="215" spans="1:25" x14ac:dyDescent="0.25">
      <c r="D215" s="37"/>
      <c r="E215" s="37"/>
      <c r="F215" s="37"/>
      <c r="G215" s="37"/>
      <c r="H215" s="37"/>
      <c r="I215" s="37"/>
      <c r="J215" s="37"/>
      <c r="K215" s="37"/>
      <c r="L215" s="37"/>
      <c r="M215" s="37"/>
    </row>
    <row r="216" spans="1:25" x14ac:dyDescent="0.25">
      <c r="D216" s="37"/>
      <c r="E216" s="37"/>
      <c r="F216" s="37"/>
      <c r="G216" s="37"/>
      <c r="H216" s="37"/>
      <c r="I216" s="37"/>
      <c r="J216" s="37"/>
      <c r="K216" s="37"/>
      <c r="L216" s="37"/>
      <c r="M216" s="37"/>
    </row>
    <row r="217" spans="1:25" x14ac:dyDescent="0.25">
      <c r="D217" s="37"/>
      <c r="E217" s="37"/>
      <c r="F217" s="37"/>
      <c r="G217" s="37"/>
      <c r="H217" s="37"/>
      <c r="I217" s="37"/>
      <c r="J217" s="37"/>
      <c r="K217" s="37"/>
      <c r="L217" s="37"/>
      <c r="M217" s="37"/>
    </row>
    <row r="220" spans="1:25" x14ac:dyDescent="0.25">
      <c r="A220" s="126" t="s">
        <v>173</v>
      </c>
      <c r="B220" s="127"/>
      <c r="C220" s="127"/>
      <c r="D220" s="127"/>
      <c r="E220" s="127"/>
      <c r="F220" s="127"/>
      <c r="G220" s="127"/>
      <c r="H220" s="127"/>
      <c r="I220" s="127"/>
      <c r="J220" s="127"/>
      <c r="K220" s="127"/>
      <c r="L220" s="127"/>
      <c r="M220" s="127"/>
      <c r="N220" s="127"/>
      <c r="O220" s="127"/>
      <c r="P220" s="127"/>
      <c r="Q220" s="127"/>
      <c r="R220" s="127"/>
      <c r="S220" s="127"/>
      <c r="T220" s="127"/>
      <c r="U220" s="127"/>
      <c r="V220" s="127"/>
      <c r="W220" s="127"/>
      <c r="X220" s="127"/>
      <c r="Y220" s="127"/>
    </row>
    <row r="221" spans="1:25" x14ac:dyDescent="0.25">
      <c r="A221" s="127"/>
      <c r="B221" s="127"/>
      <c r="C221" s="127"/>
      <c r="D221" s="127"/>
      <c r="E221" s="127"/>
      <c r="F221" s="127"/>
      <c r="G221" s="127"/>
      <c r="H221" s="127"/>
      <c r="I221" s="127"/>
      <c r="J221" s="127"/>
      <c r="K221" s="127"/>
      <c r="L221" s="127"/>
      <c r="M221" s="127"/>
      <c r="N221" s="127"/>
      <c r="O221" s="127"/>
      <c r="P221" s="127"/>
      <c r="Q221" s="127"/>
      <c r="R221" s="127"/>
      <c r="S221" s="127"/>
      <c r="T221" s="127"/>
      <c r="U221" s="127"/>
      <c r="V221" s="127"/>
      <c r="W221" s="127"/>
      <c r="X221" s="127"/>
      <c r="Y221" s="127"/>
    </row>
    <row r="222" spans="1:25" x14ac:dyDescent="0.25">
      <c r="A222" s="127"/>
      <c r="B222" s="127"/>
      <c r="C222" s="127"/>
      <c r="D222" s="127"/>
      <c r="E222" s="127"/>
      <c r="F222" s="127"/>
      <c r="G222" s="127"/>
      <c r="H222" s="127"/>
      <c r="I222" s="127"/>
      <c r="J222" s="127"/>
      <c r="K222" s="127"/>
      <c r="L222" s="127"/>
      <c r="M222" s="127"/>
      <c r="N222" s="127"/>
      <c r="O222" s="127"/>
      <c r="P222" s="127"/>
      <c r="Q222" s="127"/>
      <c r="R222" s="127"/>
      <c r="S222" s="127"/>
      <c r="T222" s="127"/>
      <c r="U222" s="127"/>
      <c r="V222" s="127"/>
      <c r="W222" s="127"/>
      <c r="X222" s="127"/>
      <c r="Y222" s="127"/>
    </row>
    <row r="223" spans="1:25" x14ac:dyDescent="0.25">
      <c r="A223" s="127"/>
      <c r="B223" s="127"/>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7"/>
    </row>
    <row r="224" spans="1:25" x14ac:dyDescent="0.25">
      <c r="A224" s="127"/>
      <c r="B224" s="127"/>
      <c r="C224" s="127"/>
      <c r="D224" s="127"/>
      <c r="E224" s="127"/>
      <c r="F224" s="127"/>
      <c r="G224" s="127"/>
      <c r="H224" s="127"/>
      <c r="I224" s="127"/>
      <c r="J224" s="127"/>
      <c r="K224" s="127"/>
      <c r="L224" s="127"/>
      <c r="M224" s="127"/>
      <c r="N224" s="127"/>
      <c r="O224" s="127"/>
      <c r="P224" s="127"/>
      <c r="Q224" s="127"/>
      <c r="R224" s="127"/>
      <c r="S224" s="127"/>
      <c r="T224" s="127"/>
      <c r="U224" s="127"/>
      <c r="V224" s="127"/>
      <c r="W224" s="127"/>
      <c r="X224" s="127"/>
      <c r="Y224" s="127"/>
    </row>
    <row r="225" spans="1:25" x14ac:dyDescent="0.25">
      <c r="A225" s="127"/>
      <c r="B225" s="127"/>
      <c r="C225" s="127"/>
      <c r="D225" s="127"/>
      <c r="E225" s="127"/>
      <c r="F225" s="127"/>
      <c r="G225" s="127"/>
      <c r="H225" s="127"/>
      <c r="I225" s="127"/>
      <c r="J225" s="127"/>
      <c r="K225" s="127"/>
      <c r="L225" s="127"/>
      <c r="M225" s="127"/>
      <c r="N225" s="127"/>
      <c r="O225" s="127"/>
      <c r="P225" s="127"/>
      <c r="Q225" s="127"/>
      <c r="R225" s="127"/>
      <c r="S225" s="127"/>
      <c r="T225" s="127"/>
      <c r="U225" s="127"/>
      <c r="V225" s="127"/>
      <c r="W225" s="127"/>
      <c r="X225" s="127"/>
      <c r="Y225" s="127"/>
    </row>
    <row r="226" spans="1:25" x14ac:dyDescent="0.25">
      <c r="A226" s="127"/>
      <c r="B226" s="127"/>
      <c r="C226" s="127"/>
      <c r="D226" s="127"/>
      <c r="E226" s="127"/>
      <c r="F226" s="127"/>
      <c r="G226" s="127"/>
      <c r="H226" s="127"/>
      <c r="I226" s="127"/>
      <c r="J226" s="127"/>
      <c r="K226" s="127"/>
      <c r="L226" s="127"/>
      <c r="M226" s="127"/>
      <c r="N226" s="127"/>
      <c r="O226" s="127"/>
      <c r="P226" s="127"/>
      <c r="Q226" s="127"/>
      <c r="R226" s="127"/>
      <c r="S226" s="127"/>
      <c r="T226" s="127"/>
      <c r="U226" s="127"/>
      <c r="V226" s="127"/>
      <c r="W226" s="127"/>
      <c r="X226" s="127"/>
      <c r="Y226" s="127"/>
    </row>
    <row r="227" spans="1:25" x14ac:dyDescent="0.25">
      <c r="A227" s="127"/>
      <c r="B227" s="127"/>
      <c r="C227" s="127"/>
      <c r="D227" s="127"/>
      <c r="E227" s="127"/>
      <c r="F227" s="127"/>
      <c r="G227" s="127"/>
      <c r="H227" s="127"/>
      <c r="I227" s="127"/>
      <c r="J227" s="127"/>
      <c r="K227" s="127"/>
      <c r="L227" s="127"/>
      <c r="M227" s="127"/>
      <c r="N227" s="127"/>
      <c r="O227" s="127"/>
      <c r="P227" s="127"/>
      <c r="Q227" s="127"/>
      <c r="R227" s="127"/>
      <c r="S227" s="127"/>
      <c r="T227" s="127"/>
      <c r="U227" s="127"/>
      <c r="V227" s="127"/>
      <c r="W227" s="127"/>
      <c r="X227" s="127"/>
      <c r="Y227" s="127"/>
    </row>
    <row r="230" spans="1:25" x14ac:dyDescent="0.25">
      <c r="A230" s="10" t="s">
        <v>145</v>
      </c>
      <c r="B230" s="10"/>
      <c r="C230" s="10"/>
      <c r="D230" s="10"/>
      <c r="E230" s="10"/>
      <c r="F230" s="10"/>
      <c r="G230" s="10"/>
      <c r="H230" s="10"/>
      <c r="I230" s="10"/>
      <c r="J230" s="10"/>
    </row>
    <row r="231" spans="1:25" x14ac:dyDescent="0.25">
      <c r="A231" s="10"/>
      <c r="B231" s="10"/>
      <c r="C231" s="10"/>
      <c r="D231" s="10"/>
      <c r="E231" s="10"/>
      <c r="F231" s="10"/>
      <c r="G231" s="10"/>
      <c r="H231" s="10"/>
      <c r="I231" s="10"/>
      <c r="J231" s="10"/>
    </row>
    <row r="232" spans="1:25" ht="15.75" thickBot="1" x14ac:dyDescent="0.3">
      <c r="A232" s="10"/>
      <c r="B232" s="10"/>
      <c r="C232" s="10"/>
      <c r="D232" s="10"/>
      <c r="E232" s="10"/>
      <c r="F232" s="10"/>
      <c r="G232" s="10"/>
      <c r="H232" s="10"/>
      <c r="I232" s="10"/>
      <c r="J232" s="10"/>
    </row>
    <row r="233" spans="1:25" x14ac:dyDescent="0.25">
      <c r="D233" s="280" t="s">
        <v>49</v>
      </c>
      <c r="E233" s="281"/>
      <c r="F233" s="281"/>
      <c r="G233" s="143" t="str">
        <f>CONCATENATE(Arkusz18!A2," - ",Arkusz18!B2," r.")</f>
        <v>01.09.2020 - 30.09.2020 r.</v>
      </c>
      <c r="H233" s="143"/>
      <c r="I233" s="143"/>
      <c r="J233" s="143"/>
      <c r="K233" s="143"/>
      <c r="L233" s="143"/>
      <c r="M233" s="143"/>
      <c r="N233" s="143"/>
      <c r="O233" s="143"/>
      <c r="P233" s="143"/>
      <c r="Q233" s="143"/>
      <c r="R233" s="144"/>
    </row>
    <row r="234" spans="1:25" ht="31.5" customHeight="1" x14ac:dyDescent="0.25">
      <c r="D234" s="282"/>
      <c r="E234" s="283"/>
      <c r="F234" s="283"/>
      <c r="G234" s="148" t="s">
        <v>65</v>
      </c>
      <c r="H234" s="148"/>
      <c r="I234" s="148"/>
      <c r="J234" s="148" t="s">
        <v>90</v>
      </c>
      <c r="K234" s="148"/>
      <c r="L234" s="148"/>
      <c r="M234" s="148" t="s">
        <v>64</v>
      </c>
      <c r="N234" s="148"/>
      <c r="O234" s="148"/>
      <c r="P234" s="148" t="s">
        <v>89</v>
      </c>
      <c r="Q234" s="148"/>
      <c r="R234" s="157"/>
    </row>
    <row r="235" spans="1:25" x14ac:dyDescent="0.25">
      <c r="D235" s="145" t="s">
        <v>88</v>
      </c>
      <c r="E235" s="146"/>
      <c r="F235" s="146"/>
      <c r="G235" s="147">
        <f>Arkusz16!A2</f>
        <v>0</v>
      </c>
      <c r="H235" s="147"/>
      <c r="I235" s="147"/>
      <c r="J235" s="147">
        <f>Arkusz16!A3</f>
        <v>0</v>
      </c>
      <c r="K235" s="147"/>
      <c r="L235" s="147"/>
      <c r="M235" s="147">
        <f>Arkusz16!A4</f>
        <v>0</v>
      </c>
      <c r="N235" s="147"/>
      <c r="O235" s="147"/>
      <c r="P235" s="147">
        <f>Arkusz16!A5</f>
        <v>0</v>
      </c>
      <c r="Q235" s="147"/>
      <c r="R235" s="147"/>
    </row>
    <row r="236" spans="1:25" x14ac:dyDescent="0.25">
      <c r="D236" s="134" t="s">
        <v>51</v>
      </c>
      <c r="E236" s="135"/>
      <c r="F236" s="135"/>
      <c r="G236" s="136">
        <f>Arkusz16!A6</f>
        <v>18</v>
      </c>
      <c r="H236" s="136"/>
      <c r="I236" s="136"/>
      <c r="J236" s="137">
        <f>Arkusz16!A7</f>
        <v>1</v>
      </c>
      <c r="K236" s="138"/>
      <c r="L236" s="139"/>
      <c r="M236" s="137">
        <f>Arkusz16!A8</f>
        <v>0</v>
      </c>
      <c r="N236" s="138"/>
      <c r="O236" s="139"/>
      <c r="P236" s="137">
        <f>Arkusz16!A9</f>
        <v>0</v>
      </c>
      <c r="Q236" s="138"/>
      <c r="R236" s="139"/>
    </row>
    <row r="237" spans="1:25" ht="15.75" thickBot="1" x14ac:dyDescent="0.3">
      <c r="D237" s="263" t="s">
        <v>52</v>
      </c>
      <c r="E237" s="264"/>
      <c r="F237" s="264"/>
      <c r="G237" s="159">
        <f>Arkusz16!A10</f>
        <v>6</v>
      </c>
      <c r="H237" s="159"/>
      <c r="I237" s="159"/>
      <c r="J237" s="159">
        <f>Arkusz16!A11</f>
        <v>0</v>
      </c>
      <c r="K237" s="159"/>
      <c r="L237" s="159"/>
      <c r="M237" s="159">
        <f>Arkusz16!A12</f>
        <v>1</v>
      </c>
      <c r="N237" s="159"/>
      <c r="O237" s="159"/>
      <c r="P237" s="159">
        <f>Arkusz16!A13</f>
        <v>0</v>
      </c>
      <c r="Q237" s="159"/>
      <c r="R237" s="159"/>
    </row>
    <row r="238" spans="1:25" ht="15.75" thickBot="1" x14ac:dyDescent="0.3">
      <c r="D238" s="149" t="s">
        <v>50</v>
      </c>
      <c r="E238" s="150"/>
      <c r="F238" s="150"/>
      <c r="G238" s="142">
        <f>SUM(G235:I237)</f>
        <v>24</v>
      </c>
      <c r="H238" s="142"/>
      <c r="I238" s="142"/>
      <c r="J238" s="142">
        <f t="shared" ref="J238" si="5">SUM(J235:L237)</f>
        <v>1</v>
      </c>
      <c r="K238" s="142"/>
      <c r="L238" s="142"/>
      <c r="M238" s="142">
        <f t="shared" ref="M238" si="6">SUM(M235:O237)</f>
        <v>1</v>
      </c>
      <c r="N238" s="142"/>
      <c r="O238" s="142"/>
      <c r="P238" s="142">
        <f t="shared" ref="P238" si="7">SUM(P235:R237)</f>
        <v>0</v>
      </c>
      <c r="Q238" s="142"/>
      <c r="R238" s="158"/>
    </row>
    <row r="239" spans="1:25" x14ac:dyDescent="0.25">
      <c r="A239" s="38"/>
      <c r="B239" s="38"/>
      <c r="C239" s="38"/>
      <c r="D239" s="34"/>
      <c r="E239" s="34"/>
      <c r="F239" s="34"/>
      <c r="G239" s="34"/>
      <c r="H239" s="34"/>
      <c r="I239" s="34"/>
      <c r="J239" s="34"/>
      <c r="K239" s="34"/>
      <c r="L239" s="34"/>
      <c r="M239" s="34"/>
      <c r="N239" s="34"/>
      <c r="O239" s="34"/>
    </row>
    <row r="241" spans="1:25" ht="15.75" thickBot="1" x14ac:dyDescent="0.3"/>
    <row r="242" spans="1:25" x14ac:dyDescent="0.25">
      <c r="D242" s="280" t="s">
        <v>49</v>
      </c>
      <c r="E242" s="281"/>
      <c r="F242" s="281"/>
      <c r="G242" s="143" t="str">
        <f>CONCATENATE(Arkusz18!C2," - ",Arkusz18!B2," r.")</f>
        <v>01.01.2020 - 30.09.2020 r.</v>
      </c>
      <c r="H242" s="143"/>
      <c r="I242" s="143"/>
      <c r="J242" s="143"/>
      <c r="K242" s="143"/>
      <c r="L242" s="143"/>
      <c r="M242" s="143"/>
      <c r="N242" s="143"/>
      <c r="O242" s="143"/>
      <c r="P242" s="143"/>
      <c r="Q242" s="143"/>
      <c r="R242" s="144"/>
    </row>
    <row r="243" spans="1:25" ht="32.25" customHeight="1" x14ac:dyDescent="0.25">
      <c r="D243" s="282"/>
      <c r="E243" s="283"/>
      <c r="F243" s="283"/>
      <c r="G243" s="148" t="s">
        <v>65</v>
      </c>
      <c r="H243" s="148"/>
      <c r="I243" s="148"/>
      <c r="J243" s="148" t="s">
        <v>90</v>
      </c>
      <c r="K243" s="148"/>
      <c r="L243" s="148"/>
      <c r="M243" s="148" t="s">
        <v>64</v>
      </c>
      <c r="N243" s="148"/>
      <c r="O243" s="148"/>
      <c r="P243" s="148" t="s">
        <v>89</v>
      </c>
      <c r="Q243" s="148"/>
      <c r="R243" s="157"/>
    </row>
    <row r="244" spans="1:25" x14ac:dyDescent="0.25">
      <c r="D244" s="145" t="s">
        <v>88</v>
      </c>
      <c r="E244" s="146"/>
      <c r="F244" s="146"/>
      <c r="G244" s="147">
        <f>Arkusz17!A2</f>
        <v>0</v>
      </c>
      <c r="H244" s="147"/>
      <c r="I244" s="147"/>
      <c r="J244" s="147">
        <f>Arkusz17!A3</f>
        <v>0</v>
      </c>
      <c r="K244" s="147"/>
      <c r="L244" s="147"/>
      <c r="M244" s="147">
        <f>Arkusz17!A4</f>
        <v>0</v>
      </c>
      <c r="N244" s="147"/>
      <c r="O244" s="147"/>
      <c r="P244" s="147">
        <f>Arkusz17!A5</f>
        <v>0</v>
      </c>
      <c r="Q244" s="147"/>
      <c r="R244" s="147"/>
    </row>
    <row r="245" spans="1:25" x14ac:dyDescent="0.25">
      <c r="D245" s="134" t="s">
        <v>51</v>
      </c>
      <c r="E245" s="135"/>
      <c r="F245" s="135"/>
      <c r="G245" s="136">
        <f>Arkusz17!A6</f>
        <v>2805</v>
      </c>
      <c r="H245" s="136"/>
      <c r="I245" s="136"/>
      <c r="J245" s="136">
        <f>Arkusz17!A7</f>
        <v>20</v>
      </c>
      <c r="K245" s="136"/>
      <c r="L245" s="136"/>
      <c r="M245" s="136">
        <f>Arkusz17!A8</f>
        <v>0</v>
      </c>
      <c r="N245" s="136"/>
      <c r="O245" s="136"/>
      <c r="P245" s="136">
        <f>Arkusz17!A9</f>
        <v>9</v>
      </c>
      <c r="Q245" s="136"/>
      <c r="R245" s="136"/>
    </row>
    <row r="246" spans="1:25" ht="15.75" thickBot="1" x14ac:dyDescent="0.3">
      <c r="D246" s="263" t="s">
        <v>52</v>
      </c>
      <c r="E246" s="264"/>
      <c r="F246" s="264"/>
      <c r="G246" s="159">
        <f>Arkusz17!A10</f>
        <v>951</v>
      </c>
      <c r="H246" s="159"/>
      <c r="I246" s="159"/>
      <c r="J246" s="159">
        <f>Arkusz17!A11</f>
        <v>4</v>
      </c>
      <c r="K246" s="159"/>
      <c r="L246" s="159"/>
      <c r="M246" s="159">
        <f>Arkusz17!A12</f>
        <v>16</v>
      </c>
      <c r="N246" s="159"/>
      <c r="O246" s="159"/>
      <c r="P246" s="159">
        <f>Arkusz17!A13</f>
        <v>19</v>
      </c>
      <c r="Q246" s="159"/>
      <c r="R246" s="159"/>
    </row>
    <row r="247" spans="1:25" ht="15.75" thickBot="1" x14ac:dyDescent="0.3">
      <c r="D247" s="149" t="s">
        <v>50</v>
      </c>
      <c r="E247" s="150"/>
      <c r="F247" s="150"/>
      <c r="G247" s="142">
        <f>SUM(G244:I246)</f>
        <v>3756</v>
      </c>
      <c r="H247" s="142"/>
      <c r="I247" s="142"/>
      <c r="J247" s="142">
        <f t="shared" ref="J247" si="8">SUM(J244:L246)</f>
        <v>24</v>
      </c>
      <c r="K247" s="142"/>
      <c r="L247" s="142"/>
      <c r="M247" s="142">
        <f t="shared" ref="M247" si="9">SUM(M244:O246)</f>
        <v>16</v>
      </c>
      <c r="N247" s="142"/>
      <c r="O247" s="142"/>
      <c r="P247" s="142">
        <f t="shared" ref="P247" si="10">SUM(P244:R246)</f>
        <v>28</v>
      </c>
      <c r="Q247" s="142"/>
      <c r="R247" s="158"/>
    </row>
    <row r="250" spans="1:25" x14ac:dyDescent="0.25">
      <c r="A250" s="126" t="s">
        <v>174</v>
      </c>
      <c r="B250" s="127"/>
      <c r="C250" s="127"/>
      <c r="D250" s="127"/>
      <c r="E250" s="127"/>
      <c r="F250" s="127"/>
      <c r="G250" s="127"/>
      <c r="H250" s="127"/>
      <c r="I250" s="127"/>
      <c r="J250" s="127"/>
      <c r="K250" s="127"/>
      <c r="L250" s="127"/>
      <c r="M250" s="127"/>
      <c r="N250" s="127"/>
      <c r="O250" s="127"/>
      <c r="P250" s="127"/>
      <c r="Q250" s="127"/>
      <c r="R250" s="127"/>
      <c r="S250" s="127"/>
      <c r="T250" s="127"/>
      <c r="U250" s="127"/>
      <c r="V250" s="127"/>
      <c r="W250" s="127"/>
      <c r="X250" s="127"/>
      <c r="Y250" s="127"/>
    </row>
    <row r="251" spans="1:25" x14ac:dyDescent="0.25">
      <c r="A251" s="127"/>
      <c r="B251" s="127"/>
      <c r="C251" s="127"/>
      <c r="D251" s="127"/>
      <c r="E251" s="127"/>
      <c r="F251" s="127"/>
      <c r="G251" s="127"/>
      <c r="H251" s="127"/>
      <c r="I251" s="127"/>
      <c r="J251" s="127"/>
      <c r="K251" s="127"/>
      <c r="L251" s="127"/>
      <c r="M251" s="127"/>
      <c r="N251" s="127"/>
      <c r="O251" s="127"/>
      <c r="P251" s="127"/>
      <c r="Q251" s="127"/>
      <c r="R251" s="127"/>
      <c r="S251" s="127"/>
      <c r="T251" s="127"/>
      <c r="U251" s="127"/>
      <c r="V251" s="127"/>
      <c r="W251" s="127"/>
      <c r="X251" s="127"/>
      <c r="Y251" s="127"/>
    </row>
    <row r="252" spans="1:25" x14ac:dyDescent="0.25">
      <c r="A252" s="127"/>
      <c r="B252" s="127"/>
      <c r="C252" s="127"/>
      <c r="D252" s="127"/>
      <c r="E252" s="127"/>
      <c r="F252" s="127"/>
      <c r="G252" s="127"/>
      <c r="H252" s="127"/>
      <c r="I252" s="127"/>
      <c r="J252" s="127"/>
      <c r="K252" s="127"/>
      <c r="L252" s="127"/>
      <c r="M252" s="127"/>
      <c r="N252" s="127"/>
      <c r="O252" s="127"/>
      <c r="P252" s="127"/>
      <c r="Q252" s="127"/>
      <c r="R252" s="127"/>
      <c r="S252" s="127"/>
      <c r="T252" s="127"/>
      <c r="U252" s="127"/>
      <c r="V252" s="127"/>
      <c r="W252" s="127"/>
      <c r="X252" s="127"/>
      <c r="Y252" s="127"/>
    </row>
    <row r="253" spans="1:25" x14ac:dyDescent="0.25">
      <c r="A253" s="127"/>
      <c r="B253" s="127"/>
      <c r="C253" s="127"/>
      <c r="D253" s="127"/>
      <c r="E253" s="127"/>
      <c r="F253" s="127"/>
      <c r="G253" s="127"/>
      <c r="H253" s="127"/>
      <c r="I253" s="127"/>
      <c r="J253" s="127"/>
      <c r="K253" s="127"/>
      <c r="L253" s="127"/>
      <c r="M253" s="127"/>
      <c r="N253" s="127"/>
      <c r="O253" s="127"/>
      <c r="P253" s="127"/>
      <c r="Q253" s="127"/>
      <c r="R253" s="127"/>
      <c r="S253" s="127"/>
      <c r="T253" s="127"/>
      <c r="U253" s="127"/>
      <c r="V253" s="127"/>
      <c r="W253" s="127"/>
      <c r="X253" s="127"/>
      <c r="Y253" s="127"/>
    </row>
    <row r="256" spans="1:25" ht="18.75" x14ac:dyDescent="0.25">
      <c r="A256" s="8" t="s">
        <v>67</v>
      </c>
      <c r="F256" s="9"/>
    </row>
    <row r="257" spans="1:22" x14ac:dyDescent="0.25">
      <c r="F257" s="9"/>
    </row>
    <row r="258" spans="1:22" x14ac:dyDescent="0.25">
      <c r="A258" s="235" t="s">
        <v>146</v>
      </c>
      <c r="B258" s="235"/>
      <c r="C258" s="235"/>
      <c r="D258" s="235"/>
      <c r="E258" s="235"/>
      <c r="F258" s="235"/>
      <c r="G258" s="235"/>
      <c r="H258" s="235"/>
      <c r="I258" s="235"/>
      <c r="J258" s="235"/>
      <c r="K258" s="235"/>
      <c r="L258" s="235"/>
      <c r="M258" s="235"/>
      <c r="N258" s="235"/>
      <c r="O258" s="235"/>
      <c r="P258" s="235"/>
      <c r="Q258" s="235"/>
      <c r="R258" s="235"/>
      <c r="S258" s="235"/>
      <c r="T258" s="235"/>
      <c r="U258" s="235"/>
    </row>
    <row r="259" spans="1:22" x14ac:dyDescent="0.25">
      <c r="A259" s="10"/>
      <c r="B259" s="10"/>
      <c r="C259" s="10"/>
      <c r="D259" s="10"/>
      <c r="E259" s="10"/>
      <c r="F259" s="10"/>
      <c r="G259" s="10"/>
      <c r="H259" s="10"/>
      <c r="I259" s="10"/>
      <c r="J259" s="10"/>
      <c r="K259" s="10"/>
      <c r="L259" s="10"/>
      <c r="M259" s="10"/>
      <c r="N259" s="10"/>
      <c r="O259" s="10"/>
      <c r="P259" s="10"/>
      <c r="Q259" s="10"/>
      <c r="R259" s="10"/>
      <c r="S259" s="10"/>
      <c r="T259" s="10"/>
      <c r="U259" s="10"/>
    </row>
    <row r="260" spans="1:22" ht="15.75" thickBot="1" x14ac:dyDescent="0.3">
      <c r="A260" s="10"/>
      <c r="B260" s="10"/>
      <c r="C260" s="10"/>
      <c r="D260" s="10"/>
      <c r="E260" s="10"/>
      <c r="F260" s="10"/>
      <c r="G260" s="10"/>
      <c r="H260" s="10"/>
      <c r="I260" s="10"/>
      <c r="J260" s="10"/>
      <c r="K260" s="10"/>
      <c r="L260" s="10"/>
      <c r="M260" s="10"/>
      <c r="N260" s="10"/>
      <c r="O260" s="10"/>
      <c r="P260" s="10"/>
      <c r="Q260" s="10"/>
      <c r="R260" s="10"/>
      <c r="S260" s="10"/>
      <c r="T260" s="10"/>
      <c r="U260" s="10"/>
    </row>
    <row r="261" spans="1:22" x14ac:dyDescent="0.25">
      <c r="C261" s="152" t="s">
        <v>0</v>
      </c>
      <c r="D261" s="153"/>
      <c r="E261" s="153"/>
      <c r="F261" s="153"/>
      <c r="G261" s="160" t="str">
        <f>CONCATENATE(Arkusz18!A2," - ",Arkusz18!B2," r.")</f>
        <v>01.09.2020 - 30.09.2020 r.</v>
      </c>
      <c r="H261" s="161"/>
      <c r="I261" s="161"/>
      <c r="J261" s="161"/>
      <c r="K261" s="161"/>
      <c r="L261" s="161"/>
      <c r="M261" s="161"/>
      <c r="N261" s="161"/>
      <c r="O261" s="161"/>
      <c r="P261" s="161"/>
      <c r="Q261" s="161"/>
      <c r="R261" s="161"/>
      <c r="S261" s="161"/>
      <c r="T261" s="161"/>
      <c r="U261" s="161"/>
      <c r="V261" s="162"/>
    </row>
    <row r="262" spans="1:22" x14ac:dyDescent="0.25">
      <c r="C262" s="154"/>
      <c r="D262" s="155"/>
      <c r="E262" s="155"/>
      <c r="F262" s="155"/>
      <c r="G262" s="106" t="s">
        <v>31</v>
      </c>
      <c r="H262" s="110"/>
      <c r="I262" s="110"/>
      <c r="J262" s="156"/>
      <c r="K262" s="106" t="s">
        <v>32</v>
      </c>
      <c r="L262" s="110"/>
      <c r="M262" s="110"/>
      <c r="N262" s="156"/>
      <c r="O262" s="106" t="s">
        <v>103</v>
      </c>
      <c r="P262" s="110"/>
      <c r="Q262" s="110"/>
      <c r="R262" s="156"/>
      <c r="S262" s="106" t="s">
        <v>55</v>
      </c>
      <c r="T262" s="110"/>
      <c r="U262" s="110"/>
      <c r="V262" s="107"/>
    </row>
    <row r="263" spans="1:22" x14ac:dyDescent="0.25">
      <c r="C263" s="154"/>
      <c r="D263" s="155"/>
      <c r="E263" s="155"/>
      <c r="F263" s="155"/>
      <c r="G263" s="108" t="s">
        <v>30</v>
      </c>
      <c r="H263" s="109"/>
      <c r="I263" s="106" t="s">
        <v>10</v>
      </c>
      <c r="J263" s="156"/>
      <c r="K263" s="108" t="s">
        <v>33</v>
      </c>
      <c r="L263" s="109"/>
      <c r="M263" s="106" t="s">
        <v>10</v>
      </c>
      <c r="N263" s="156"/>
      <c r="O263" s="108" t="s">
        <v>30</v>
      </c>
      <c r="P263" s="109"/>
      <c r="Q263" s="106" t="s">
        <v>10</v>
      </c>
      <c r="R263" s="156"/>
      <c r="S263" s="108" t="s">
        <v>30</v>
      </c>
      <c r="T263" s="109"/>
      <c r="U263" s="106" t="s">
        <v>10</v>
      </c>
      <c r="V263" s="107"/>
    </row>
    <row r="264" spans="1:22" x14ac:dyDescent="0.25">
      <c r="C264" s="140" t="str">
        <f>Arkusz2!B2</f>
        <v>BIAŁORUŚ</v>
      </c>
      <c r="D264" s="141"/>
      <c r="E264" s="141"/>
      <c r="F264" s="141"/>
      <c r="G264" s="82">
        <f>Arkusz2!F2</f>
        <v>67</v>
      </c>
      <c r="H264" s="83"/>
      <c r="I264" s="82">
        <f>Arkusz2!F8</f>
        <v>81</v>
      </c>
      <c r="J264" s="83"/>
      <c r="K264" s="82">
        <f>SUM(Arkusz2!F14,-G264)</f>
        <v>1</v>
      </c>
      <c r="L264" s="83"/>
      <c r="M264" s="82">
        <f>SUM(Arkusz2!F20,-I264)</f>
        <v>2</v>
      </c>
      <c r="N264" s="83"/>
      <c r="O264" s="82">
        <f>Arkusz2!F26</f>
        <v>0</v>
      </c>
      <c r="P264" s="83"/>
      <c r="Q264" s="82">
        <f>Arkusz2!F32</f>
        <v>0</v>
      </c>
      <c r="R264" s="83"/>
      <c r="S264" s="82">
        <f>SUM(Arkusz2!F14,O264)</f>
        <v>68</v>
      </c>
      <c r="T264" s="83"/>
      <c r="U264" s="82">
        <f>SUM(Arkusz2!F20,Q264)</f>
        <v>83</v>
      </c>
      <c r="V264" s="111"/>
    </row>
    <row r="265" spans="1:22" x14ac:dyDescent="0.25">
      <c r="C265" s="71" t="str">
        <f>Arkusz2!B3</f>
        <v>ROSJA</v>
      </c>
      <c r="D265" s="72"/>
      <c r="E265" s="72"/>
      <c r="F265" s="72"/>
      <c r="G265" s="100">
        <f>Arkusz2!F3</f>
        <v>12</v>
      </c>
      <c r="H265" s="101"/>
      <c r="I265" s="100">
        <f>Arkusz2!F9</f>
        <v>13</v>
      </c>
      <c r="J265" s="101"/>
      <c r="K265" s="100">
        <f>SUM(Arkusz2!F15,-G265)</f>
        <v>12</v>
      </c>
      <c r="L265" s="101"/>
      <c r="M265" s="100">
        <f>SUM(Arkusz2!F21,-I265)</f>
        <v>25</v>
      </c>
      <c r="N265" s="101"/>
      <c r="O265" s="100">
        <f>Arkusz2!F27</f>
        <v>1</v>
      </c>
      <c r="P265" s="101"/>
      <c r="Q265" s="100">
        <f>Arkusz2!F33</f>
        <v>5</v>
      </c>
      <c r="R265" s="101"/>
      <c r="S265" s="100">
        <f>SUM(Arkusz2!F15,O265)</f>
        <v>25</v>
      </c>
      <c r="T265" s="101"/>
      <c r="U265" s="100">
        <f>SUM(Arkusz2!F21,Q265)</f>
        <v>43</v>
      </c>
      <c r="V265" s="151"/>
    </row>
    <row r="266" spans="1:22" x14ac:dyDescent="0.25">
      <c r="C266" s="140" t="str">
        <f>Arkusz2!B4</f>
        <v>UKRAINA</v>
      </c>
      <c r="D266" s="141"/>
      <c r="E266" s="141"/>
      <c r="F266" s="141"/>
      <c r="G266" s="82">
        <f>Arkusz2!F4</f>
        <v>7</v>
      </c>
      <c r="H266" s="83"/>
      <c r="I266" s="82">
        <f>Arkusz2!F10</f>
        <v>7</v>
      </c>
      <c r="J266" s="83"/>
      <c r="K266" s="82">
        <f>SUM(Arkusz2!F16,-G266)</f>
        <v>7</v>
      </c>
      <c r="L266" s="83"/>
      <c r="M266" s="82">
        <f>SUM(Arkusz2!F22,-I266)</f>
        <v>15</v>
      </c>
      <c r="N266" s="83"/>
      <c r="O266" s="82">
        <f>Arkusz2!F28</f>
        <v>0</v>
      </c>
      <c r="P266" s="83"/>
      <c r="Q266" s="82">
        <f>Arkusz2!F34</f>
        <v>0</v>
      </c>
      <c r="R266" s="83"/>
      <c r="S266" s="82">
        <f>SUM(Arkusz2!F16,O266)</f>
        <v>14</v>
      </c>
      <c r="T266" s="83"/>
      <c r="U266" s="82">
        <f>SUM(Arkusz2!F22,Q266)</f>
        <v>22</v>
      </c>
      <c r="V266" s="111"/>
    </row>
    <row r="267" spans="1:22" x14ac:dyDescent="0.25">
      <c r="C267" s="71" t="str">
        <f>Arkusz2!B5</f>
        <v>IRAK</v>
      </c>
      <c r="D267" s="72"/>
      <c r="E267" s="72"/>
      <c r="F267" s="72"/>
      <c r="G267" s="100">
        <f>Arkusz2!F5</f>
        <v>17</v>
      </c>
      <c r="H267" s="101"/>
      <c r="I267" s="100">
        <f>Arkusz2!F11</f>
        <v>18</v>
      </c>
      <c r="J267" s="101"/>
      <c r="K267" s="100">
        <f>SUM(Arkusz2!F17,-G267)</f>
        <v>0</v>
      </c>
      <c r="L267" s="101"/>
      <c r="M267" s="100">
        <f>SUM(Arkusz2!F23,-I267)</f>
        <v>0</v>
      </c>
      <c r="N267" s="101"/>
      <c r="O267" s="100">
        <f>Arkusz2!F29</f>
        <v>2</v>
      </c>
      <c r="P267" s="101"/>
      <c r="Q267" s="100">
        <f>Arkusz2!F35</f>
        <v>2</v>
      </c>
      <c r="R267" s="101"/>
      <c r="S267" s="100">
        <f>SUM(Arkusz2!F17,O267)</f>
        <v>19</v>
      </c>
      <c r="T267" s="101"/>
      <c r="U267" s="100">
        <f>SUM(Arkusz2!F23,Q267)</f>
        <v>20</v>
      </c>
      <c r="V267" s="151"/>
    </row>
    <row r="268" spans="1:22" x14ac:dyDescent="0.25">
      <c r="C268" s="140" t="str">
        <f>Arkusz2!B6</f>
        <v>TURCJA</v>
      </c>
      <c r="D268" s="141"/>
      <c r="E268" s="141"/>
      <c r="F268" s="141"/>
      <c r="G268" s="82">
        <f>Arkusz2!F6</f>
        <v>5</v>
      </c>
      <c r="H268" s="83"/>
      <c r="I268" s="82">
        <f>Arkusz2!F12</f>
        <v>9</v>
      </c>
      <c r="J268" s="83"/>
      <c r="K268" s="82">
        <f>SUM(Arkusz2!F18,-G268)</f>
        <v>0</v>
      </c>
      <c r="L268" s="83"/>
      <c r="M268" s="82">
        <f>SUM(Arkusz2!F24,-I268)</f>
        <v>0</v>
      </c>
      <c r="N268" s="83"/>
      <c r="O268" s="82">
        <f>Arkusz2!F30</f>
        <v>0</v>
      </c>
      <c r="P268" s="83"/>
      <c r="Q268" s="82">
        <f>Arkusz2!F36</f>
        <v>0</v>
      </c>
      <c r="R268" s="83"/>
      <c r="S268" s="82">
        <f>SUM(Arkusz2!F18,O268)</f>
        <v>5</v>
      </c>
      <c r="T268" s="83"/>
      <c r="U268" s="82">
        <f>SUM(Arkusz2!F24,Q268)</f>
        <v>9</v>
      </c>
      <c r="V268" s="111"/>
    </row>
    <row r="269" spans="1:22" ht="15.75" thickBot="1" x14ac:dyDescent="0.3">
      <c r="C269" s="165" t="str">
        <f>Arkusz2!B7</f>
        <v>Pozostałe</v>
      </c>
      <c r="D269" s="166"/>
      <c r="E269" s="166"/>
      <c r="F269" s="166"/>
      <c r="G269" s="191">
        <f>Arkusz2!F7</f>
        <v>28</v>
      </c>
      <c r="H269" s="192"/>
      <c r="I269" s="191">
        <f>Arkusz2!F13</f>
        <v>37</v>
      </c>
      <c r="J269" s="192"/>
      <c r="K269" s="191">
        <f>SUM(Arkusz2!F19,-G269)</f>
        <v>18</v>
      </c>
      <c r="L269" s="192"/>
      <c r="M269" s="191">
        <f>SUM(Arkusz2!F25,-I269)</f>
        <v>25</v>
      </c>
      <c r="N269" s="192"/>
      <c r="O269" s="191">
        <f>Arkusz2!F31</f>
        <v>2</v>
      </c>
      <c r="P269" s="192"/>
      <c r="Q269" s="191">
        <f>Arkusz2!F37</f>
        <v>2</v>
      </c>
      <c r="R269" s="192"/>
      <c r="S269" s="191">
        <f>SUM(Arkusz2!F19,O269)</f>
        <v>48</v>
      </c>
      <c r="T269" s="192"/>
      <c r="U269" s="191">
        <f>SUM(Arkusz2!F25,Q269)</f>
        <v>64</v>
      </c>
      <c r="V269" s="238"/>
    </row>
    <row r="270" spans="1:22" ht="15.75" thickBot="1" x14ac:dyDescent="0.3">
      <c r="C270" s="163" t="s">
        <v>1</v>
      </c>
      <c r="D270" s="164"/>
      <c r="E270" s="164"/>
      <c r="F270" s="164"/>
      <c r="G270" s="171">
        <f>SUM(G264:G269)</f>
        <v>136</v>
      </c>
      <c r="H270" s="172"/>
      <c r="I270" s="171">
        <f>SUM(I264:I269)</f>
        <v>165</v>
      </c>
      <c r="J270" s="172"/>
      <c r="K270" s="171">
        <f>SUM(K264:K269)</f>
        <v>38</v>
      </c>
      <c r="L270" s="172"/>
      <c r="M270" s="171">
        <f>SUM(M264:M269)</f>
        <v>67</v>
      </c>
      <c r="N270" s="172"/>
      <c r="O270" s="171">
        <f>SUM(O264:O269)</f>
        <v>5</v>
      </c>
      <c r="P270" s="172"/>
      <c r="Q270" s="171">
        <f>SUM(Q264:Q269)</f>
        <v>9</v>
      </c>
      <c r="R270" s="172"/>
      <c r="S270" s="171">
        <f>SUM(S264:S269)</f>
        <v>179</v>
      </c>
      <c r="T270" s="172"/>
      <c r="U270" s="171">
        <f>SUM(U264:U269)</f>
        <v>241</v>
      </c>
      <c r="V270" s="237"/>
    </row>
    <row r="274" spans="1:19" x14ac:dyDescent="0.25">
      <c r="M274" s="11"/>
      <c r="N274" s="11"/>
      <c r="O274" s="11"/>
      <c r="P274" s="11"/>
      <c r="Q274" s="11"/>
      <c r="R274" s="11"/>
      <c r="S274" s="11"/>
    </row>
    <row r="275" spans="1:19" x14ac:dyDescent="0.25">
      <c r="M275" s="11"/>
      <c r="N275" s="11"/>
      <c r="O275" s="11"/>
      <c r="P275" s="11"/>
      <c r="Q275" s="11"/>
      <c r="R275" s="11"/>
      <c r="S275" s="11"/>
    </row>
    <row r="276" spans="1:19" x14ac:dyDescent="0.25">
      <c r="M276" s="11"/>
      <c r="N276" s="11"/>
      <c r="O276" s="11"/>
      <c r="P276" s="11"/>
      <c r="Q276" s="11"/>
      <c r="R276" s="11"/>
      <c r="S276" s="11"/>
    </row>
    <row r="277" spans="1:19" x14ac:dyDescent="0.25">
      <c r="M277" s="11"/>
      <c r="N277" s="11"/>
      <c r="O277" s="11"/>
      <c r="P277" s="11"/>
      <c r="Q277" s="11"/>
      <c r="R277" s="11"/>
      <c r="S277" s="11"/>
    </row>
    <row r="278" spans="1:19" x14ac:dyDescent="0.25">
      <c r="M278" s="11"/>
      <c r="N278" s="11"/>
      <c r="O278" s="11"/>
      <c r="P278" s="11"/>
      <c r="Q278" s="11"/>
      <c r="R278" s="11"/>
      <c r="S278" s="11"/>
    </row>
    <row r="279" spans="1:19" x14ac:dyDescent="0.25">
      <c r="M279" s="11"/>
      <c r="N279" s="11"/>
      <c r="O279" s="11"/>
      <c r="P279" s="11"/>
      <c r="Q279" s="11"/>
      <c r="R279" s="11"/>
      <c r="S279" s="11"/>
    </row>
    <row r="280" spans="1:19" x14ac:dyDescent="0.25">
      <c r="M280" s="11"/>
      <c r="N280" s="11"/>
      <c r="O280" s="11"/>
      <c r="P280" s="11"/>
      <c r="Q280" s="11"/>
      <c r="R280" s="11"/>
      <c r="S280" s="11"/>
    </row>
    <row r="281" spans="1:19" x14ac:dyDescent="0.25">
      <c r="M281" s="11"/>
      <c r="N281" s="11"/>
      <c r="O281" s="11"/>
      <c r="P281" s="11"/>
      <c r="Q281" s="11"/>
      <c r="R281" s="11"/>
      <c r="S281" s="11"/>
    </row>
    <row r="282" spans="1:19" x14ac:dyDescent="0.25">
      <c r="D282" s="193"/>
      <c r="E282" s="193"/>
    </row>
    <row r="286" spans="1:19" x14ac:dyDescent="0.25">
      <c r="A286" s="7"/>
      <c r="B286" s="7"/>
      <c r="C286" s="7"/>
      <c r="D286" s="7"/>
      <c r="E286" s="7"/>
      <c r="F286" s="7"/>
      <c r="G286" s="7"/>
      <c r="H286" s="7"/>
      <c r="I286" s="7"/>
      <c r="J286" s="7"/>
      <c r="K286" s="7"/>
      <c r="L286" s="7"/>
      <c r="M286" s="7"/>
      <c r="N286" s="7"/>
      <c r="O286" s="7"/>
      <c r="P286" s="7"/>
      <c r="Q286" s="7"/>
      <c r="R286" s="7"/>
      <c r="S286" s="7"/>
    </row>
    <row r="292" spans="1:26" ht="15.75" thickBot="1" x14ac:dyDescent="0.3"/>
    <row r="293" spans="1:26" x14ac:dyDescent="0.25">
      <c r="C293" s="152" t="s">
        <v>0</v>
      </c>
      <c r="D293" s="153"/>
      <c r="E293" s="153"/>
      <c r="F293" s="153"/>
      <c r="G293" s="204" t="str">
        <f>CONCATENATE(Arkusz18!C2," - ",Arkusz18!B2," r.")</f>
        <v>01.01.2020 - 30.09.2020 r.</v>
      </c>
      <c r="H293" s="204"/>
      <c r="I293" s="204"/>
      <c r="J293" s="204"/>
      <c r="K293" s="204"/>
      <c r="L293" s="204"/>
      <c r="M293" s="204"/>
      <c r="N293" s="204"/>
      <c r="O293" s="204"/>
      <c r="P293" s="204"/>
      <c r="Q293" s="204"/>
      <c r="R293" s="204"/>
      <c r="S293" s="204"/>
      <c r="T293" s="204"/>
      <c r="U293" s="204"/>
      <c r="V293" s="205"/>
    </row>
    <row r="294" spans="1:26" x14ac:dyDescent="0.25">
      <c r="C294" s="154"/>
      <c r="D294" s="155"/>
      <c r="E294" s="155"/>
      <c r="F294" s="155"/>
      <c r="G294" s="155" t="s">
        <v>31</v>
      </c>
      <c r="H294" s="155"/>
      <c r="I294" s="155"/>
      <c r="J294" s="155"/>
      <c r="K294" s="155" t="s">
        <v>32</v>
      </c>
      <c r="L294" s="155"/>
      <c r="M294" s="155"/>
      <c r="N294" s="155"/>
      <c r="O294" s="155" t="s">
        <v>136</v>
      </c>
      <c r="P294" s="155"/>
      <c r="Q294" s="155"/>
      <c r="R294" s="155"/>
      <c r="S294" s="155" t="s">
        <v>55</v>
      </c>
      <c r="T294" s="155"/>
      <c r="U294" s="155"/>
      <c r="V294" s="236"/>
    </row>
    <row r="295" spans="1:26" x14ac:dyDescent="0.25">
      <c r="C295" s="154"/>
      <c r="D295" s="155"/>
      <c r="E295" s="155"/>
      <c r="F295" s="155"/>
      <c r="G295" s="222" t="s">
        <v>30</v>
      </c>
      <c r="H295" s="222"/>
      <c r="I295" s="155" t="s">
        <v>10</v>
      </c>
      <c r="J295" s="155"/>
      <c r="K295" s="222" t="s">
        <v>33</v>
      </c>
      <c r="L295" s="222"/>
      <c r="M295" s="155" t="s">
        <v>10</v>
      </c>
      <c r="N295" s="155"/>
      <c r="O295" s="222" t="s">
        <v>30</v>
      </c>
      <c r="P295" s="222"/>
      <c r="Q295" s="155" t="s">
        <v>10</v>
      </c>
      <c r="R295" s="155"/>
      <c r="S295" s="222" t="s">
        <v>30</v>
      </c>
      <c r="T295" s="222"/>
      <c r="U295" s="155" t="s">
        <v>10</v>
      </c>
      <c r="V295" s="236"/>
    </row>
    <row r="296" spans="1:26" x14ac:dyDescent="0.25">
      <c r="C296" s="140" t="str">
        <f>Arkusz3!B2</f>
        <v>ROSJA</v>
      </c>
      <c r="D296" s="141"/>
      <c r="E296" s="141"/>
      <c r="F296" s="141"/>
      <c r="G296" s="122">
        <f>Arkusz3!F2</f>
        <v>164</v>
      </c>
      <c r="H296" s="122"/>
      <c r="I296" s="122">
        <f>Arkusz3!F8</f>
        <v>429</v>
      </c>
      <c r="J296" s="122"/>
      <c r="K296" s="122">
        <f>SUM(Arkusz3!F14,-G296)</f>
        <v>206</v>
      </c>
      <c r="L296" s="122"/>
      <c r="M296" s="122">
        <f>SUM(Arkusz3!F20,-I296)</f>
        <v>539</v>
      </c>
      <c r="N296" s="122"/>
      <c r="O296" s="122">
        <f>Arkusz3!F26</f>
        <v>24</v>
      </c>
      <c r="P296" s="122"/>
      <c r="Q296" s="122">
        <f>Arkusz3!F32</f>
        <v>58</v>
      </c>
      <c r="R296" s="122"/>
      <c r="S296" s="122">
        <f>SUM(Arkusz3!F14,O296)</f>
        <v>394</v>
      </c>
      <c r="T296" s="122"/>
      <c r="U296" s="122">
        <f>SUM(Arkusz3!F20,Q296)</f>
        <v>1026</v>
      </c>
      <c r="V296" s="234"/>
    </row>
    <row r="297" spans="1:26" x14ac:dyDescent="0.25">
      <c r="C297" s="71" t="str">
        <f>Arkusz3!B3</f>
        <v>UKRAINA</v>
      </c>
      <c r="D297" s="72"/>
      <c r="E297" s="72"/>
      <c r="F297" s="72"/>
      <c r="G297" s="233">
        <f>Arkusz3!F3</f>
        <v>63</v>
      </c>
      <c r="H297" s="233"/>
      <c r="I297" s="233">
        <f>Arkusz3!F9</f>
        <v>69</v>
      </c>
      <c r="J297" s="233"/>
      <c r="K297" s="233">
        <f>SUM(Arkusz3!F15,-G297)</f>
        <v>86</v>
      </c>
      <c r="L297" s="233"/>
      <c r="M297" s="233">
        <f>SUM(Arkusz3!F21,-I297)</f>
        <v>149</v>
      </c>
      <c r="N297" s="233"/>
      <c r="O297" s="233">
        <f>Arkusz3!F27</f>
        <v>11</v>
      </c>
      <c r="P297" s="233"/>
      <c r="Q297" s="233">
        <f>Arkusz3!F33</f>
        <v>11</v>
      </c>
      <c r="R297" s="233"/>
      <c r="S297" s="233">
        <f>SUM(Arkusz3!F15,O297)</f>
        <v>160</v>
      </c>
      <c r="T297" s="233"/>
      <c r="U297" s="233">
        <f>SUM(Arkusz3!F21,Q297)</f>
        <v>229</v>
      </c>
      <c r="V297" s="239"/>
    </row>
    <row r="298" spans="1:26" x14ac:dyDescent="0.25">
      <c r="C298" s="140" t="str">
        <f>Arkusz3!B4</f>
        <v>BIAŁORUŚ</v>
      </c>
      <c r="D298" s="141"/>
      <c r="E298" s="141"/>
      <c r="F298" s="141"/>
      <c r="G298" s="122">
        <f>Arkusz3!F4</f>
        <v>112</v>
      </c>
      <c r="H298" s="122"/>
      <c r="I298" s="122">
        <f>Arkusz3!F10</f>
        <v>139</v>
      </c>
      <c r="J298" s="122"/>
      <c r="K298" s="122">
        <f>SUM(Arkusz3!F16,-G298)</f>
        <v>6</v>
      </c>
      <c r="L298" s="122"/>
      <c r="M298" s="122">
        <f>SUM(Arkusz3!F22,-I298)</f>
        <v>13</v>
      </c>
      <c r="N298" s="122"/>
      <c r="O298" s="122">
        <f>Arkusz3!F28</f>
        <v>1</v>
      </c>
      <c r="P298" s="122"/>
      <c r="Q298" s="122">
        <f>Arkusz3!F34</f>
        <v>1</v>
      </c>
      <c r="R298" s="122"/>
      <c r="S298" s="122">
        <f>SUM(Arkusz3!F16,O298)</f>
        <v>119</v>
      </c>
      <c r="T298" s="122"/>
      <c r="U298" s="122">
        <f>SUM(Arkusz3!F22,Q298)</f>
        <v>153</v>
      </c>
      <c r="V298" s="234"/>
    </row>
    <row r="299" spans="1:26" x14ac:dyDescent="0.25">
      <c r="C299" s="71" t="str">
        <f>Arkusz3!B5</f>
        <v>TADŻYKISTAN</v>
      </c>
      <c r="D299" s="72"/>
      <c r="E299" s="72"/>
      <c r="F299" s="72"/>
      <c r="G299" s="233">
        <f>Arkusz3!F5</f>
        <v>18</v>
      </c>
      <c r="H299" s="233"/>
      <c r="I299" s="233">
        <f>Arkusz3!F11</f>
        <v>42</v>
      </c>
      <c r="J299" s="233"/>
      <c r="K299" s="233">
        <f>SUM(Arkusz3!F17,-G299)</f>
        <v>12</v>
      </c>
      <c r="L299" s="233"/>
      <c r="M299" s="233">
        <f>SUM(Arkusz3!F23,-I299)</f>
        <v>33</v>
      </c>
      <c r="N299" s="233"/>
      <c r="O299" s="233">
        <f>Arkusz3!F29</f>
        <v>0</v>
      </c>
      <c r="P299" s="233"/>
      <c r="Q299" s="233">
        <f>Arkusz3!F35</f>
        <v>0</v>
      </c>
      <c r="R299" s="233"/>
      <c r="S299" s="233">
        <f>SUM(Arkusz3!F17,O299)</f>
        <v>30</v>
      </c>
      <c r="T299" s="233"/>
      <c r="U299" s="233">
        <f>SUM(Arkusz3!F23,Q299)</f>
        <v>75</v>
      </c>
      <c r="V299" s="239"/>
    </row>
    <row r="300" spans="1:26" x14ac:dyDescent="0.25">
      <c r="C300" s="140" t="str">
        <f>Arkusz3!B6</f>
        <v>TURCJA</v>
      </c>
      <c r="D300" s="141"/>
      <c r="E300" s="141"/>
      <c r="F300" s="141"/>
      <c r="G300" s="122">
        <f>Arkusz3!F6</f>
        <v>34</v>
      </c>
      <c r="H300" s="122"/>
      <c r="I300" s="122">
        <f>Arkusz3!F12</f>
        <v>50</v>
      </c>
      <c r="J300" s="122"/>
      <c r="K300" s="122">
        <f>SUM(Arkusz3!F18,-G300)</f>
        <v>1</v>
      </c>
      <c r="L300" s="122"/>
      <c r="M300" s="122">
        <f>SUM(Arkusz3!F24,-I300)</f>
        <v>4</v>
      </c>
      <c r="N300" s="122"/>
      <c r="O300" s="122">
        <f>Arkusz3!F30</f>
        <v>0</v>
      </c>
      <c r="P300" s="122"/>
      <c r="Q300" s="122">
        <f>Arkusz3!F36</f>
        <v>0</v>
      </c>
      <c r="R300" s="122"/>
      <c r="S300" s="122">
        <f>SUM(Arkusz3!F18,O300)</f>
        <v>35</v>
      </c>
      <c r="T300" s="122"/>
      <c r="U300" s="122">
        <f>SUM(Arkusz3!F24,Q300)</f>
        <v>54</v>
      </c>
      <c r="V300" s="234"/>
    </row>
    <row r="301" spans="1:26" ht="15.75" thickBot="1" x14ac:dyDescent="0.3">
      <c r="C301" s="165" t="str">
        <f>Arkusz3!B7</f>
        <v>Pozostałe</v>
      </c>
      <c r="D301" s="166"/>
      <c r="E301" s="166"/>
      <c r="F301" s="166"/>
      <c r="G301" s="232">
        <f>Arkusz3!F7</f>
        <v>206</v>
      </c>
      <c r="H301" s="232"/>
      <c r="I301" s="232">
        <f>Arkusz3!F13</f>
        <v>247</v>
      </c>
      <c r="J301" s="232"/>
      <c r="K301" s="232">
        <f>SUM(Arkusz3!F19,-G301)</f>
        <v>88</v>
      </c>
      <c r="L301" s="232"/>
      <c r="M301" s="232">
        <f>SUM(Arkusz3!F25,-I301)</f>
        <v>142</v>
      </c>
      <c r="N301" s="232"/>
      <c r="O301" s="232">
        <f>Arkusz3!F31</f>
        <v>18</v>
      </c>
      <c r="P301" s="232"/>
      <c r="Q301" s="232">
        <f>Arkusz3!F37</f>
        <v>21</v>
      </c>
      <c r="R301" s="232"/>
      <c r="S301" s="232">
        <f>SUM(Arkusz3!F19,O301)</f>
        <v>312</v>
      </c>
      <c r="T301" s="232"/>
      <c r="U301" s="232">
        <f>SUM(Arkusz3!F25,Q301)</f>
        <v>410</v>
      </c>
      <c r="V301" s="242"/>
    </row>
    <row r="302" spans="1:26" x14ac:dyDescent="0.25">
      <c r="C302" s="194" t="s">
        <v>1</v>
      </c>
      <c r="D302" s="195"/>
      <c r="E302" s="195"/>
      <c r="F302" s="195"/>
      <c r="G302" s="123">
        <f>SUM(G296:G301)</f>
        <v>597</v>
      </c>
      <c r="H302" s="123"/>
      <c r="I302" s="123">
        <f>SUM(I296:I301)</f>
        <v>976</v>
      </c>
      <c r="J302" s="123"/>
      <c r="K302" s="123">
        <f>SUM(K296:K301)</f>
        <v>399</v>
      </c>
      <c r="L302" s="123"/>
      <c r="M302" s="123">
        <f>SUM(M296:M301)</f>
        <v>880</v>
      </c>
      <c r="N302" s="123"/>
      <c r="O302" s="123">
        <f>SUM(O296:O301)</f>
        <v>54</v>
      </c>
      <c r="P302" s="123"/>
      <c r="Q302" s="123">
        <f>SUM(Q296:Q301)</f>
        <v>91</v>
      </c>
      <c r="R302" s="123"/>
      <c r="S302" s="123">
        <f>SUM(S296:S301)</f>
        <v>1050</v>
      </c>
      <c r="T302" s="123"/>
      <c r="U302" s="123">
        <f>SUM(U296:U301)</f>
        <v>1947</v>
      </c>
      <c r="V302" s="124"/>
    </row>
    <row r="303" spans="1:26" x14ac:dyDescent="0.25">
      <c r="A303" s="4"/>
      <c r="B303" s="12"/>
      <c r="C303" s="13"/>
      <c r="D303" s="13"/>
      <c r="E303" s="13"/>
      <c r="F303" s="13"/>
      <c r="G303" s="14"/>
      <c r="H303" s="14"/>
      <c r="I303" s="14"/>
      <c r="J303" s="14"/>
      <c r="K303" s="14"/>
      <c r="L303" s="14"/>
      <c r="M303" s="14"/>
      <c r="N303" s="14"/>
      <c r="O303" s="14"/>
      <c r="P303" s="14"/>
      <c r="Q303" s="14"/>
      <c r="R303" s="14"/>
      <c r="S303" s="14"/>
      <c r="T303" s="14"/>
      <c r="U303" s="14"/>
      <c r="V303" s="14"/>
      <c r="W303" s="12"/>
    </row>
    <row r="304" spans="1:26" x14ac:dyDescent="0.25">
      <c r="A304" s="196" t="s">
        <v>139</v>
      </c>
      <c r="B304" s="196"/>
      <c r="C304" s="196"/>
      <c r="D304" s="196"/>
      <c r="E304" s="196"/>
      <c r="F304" s="196"/>
      <c r="G304" s="196"/>
      <c r="H304" s="196"/>
      <c r="I304" s="196"/>
      <c r="J304" s="196"/>
      <c r="K304" s="196"/>
      <c r="L304" s="196"/>
      <c r="M304" s="196"/>
      <c r="N304" s="196"/>
      <c r="O304" s="196"/>
      <c r="P304" s="196"/>
      <c r="Q304" s="196"/>
      <c r="R304" s="196"/>
      <c r="S304" s="196"/>
      <c r="T304" s="196"/>
      <c r="U304" s="196"/>
      <c r="V304" s="196"/>
      <c r="W304" s="196"/>
      <c r="X304" s="196"/>
      <c r="Y304" s="196"/>
      <c r="Z304" s="196"/>
    </row>
    <row r="305" spans="1:26"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6"/>
      <c r="Z305" s="15"/>
    </row>
    <row r="309" spans="1:26" x14ac:dyDescent="0.25">
      <c r="M309" s="11"/>
      <c r="N309" s="11"/>
      <c r="O309" s="11"/>
      <c r="P309" s="11"/>
      <c r="Q309" s="11"/>
      <c r="R309" s="11"/>
      <c r="S309" s="11"/>
    </row>
    <row r="310" spans="1:26" x14ac:dyDescent="0.25">
      <c r="M310" s="11"/>
      <c r="N310" s="11"/>
      <c r="O310" s="11"/>
      <c r="P310" s="11"/>
      <c r="Q310" s="11"/>
      <c r="R310" s="11"/>
      <c r="S310" s="11"/>
    </row>
    <row r="311" spans="1:26" x14ac:dyDescent="0.25">
      <c r="M311" s="11"/>
      <c r="N311" s="11"/>
      <c r="O311" s="11"/>
      <c r="P311" s="11"/>
      <c r="Q311" s="11"/>
      <c r="R311" s="11"/>
      <c r="S311" s="11"/>
    </row>
    <row r="312" spans="1:26" x14ac:dyDescent="0.25">
      <c r="M312" s="11"/>
      <c r="N312" s="11"/>
      <c r="O312" s="11"/>
      <c r="P312" s="11"/>
      <c r="Q312" s="11"/>
      <c r="R312" s="11"/>
      <c r="S312" s="11"/>
    </row>
    <row r="313" spans="1:26" x14ac:dyDescent="0.25">
      <c r="M313" s="11"/>
      <c r="N313" s="11"/>
      <c r="O313" s="11"/>
      <c r="P313" s="11"/>
      <c r="Q313" s="11"/>
      <c r="R313" s="11"/>
      <c r="S313" s="11"/>
    </row>
    <row r="314" spans="1:26" x14ac:dyDescent="0.25">
      <c r="M314" s="11"/>
      <c r="N314" s="11"/>
      <c r="O314" s="11"/>
      <c r="P314" s="11"/>
      <c r="Q314" s="11"/>
      <c r="R314" s="11"/>
      <c r="S314" s="11"/>
    </row>
    <row r="315" spans="1:26" x14ac:dyDescent="0.25">
      <c r="M315" s="11"/>
      <c r="N315" s="11"/>
      <c r="O315" s="11"/>
      <c r="P315" s="11"/>
      <c r="Q315" s="11"/>
      <c r="R315" s="11"/>
      <c r="S315" s="11"/>
    </row>
    <row r="316" spans="1:26" x14ac:dyDescent="0.25">
      <c r="M316" s="11"/>
      <c r="N316" s="11"/>
      <c r="O316" s="11"/>
      <c r="P316" s="11"/>
      <c r="Q316" s="11"/>
      <c r="R316" s="11"/>
      <c r="S316" s="11"/>
    </row>
    <row r="317" spans="1:26" x14ac:dyDescent="0.25">
      <c r="D317" s="193"/>
      <c r="E317" s="193"/>
    </row>
    <row r="322" spans="1:26" x14ac:dyDescent="0.25">
      <c r="V322" s="17"/>
      <c r="W322" s="17"/>
      <c r="X322" s="17"/>
      <c r="Y322" s="18"/>
      <c r="Z322" s="17"/>
    </row>
    <row r="323" spans="1:26" x14ac:dyDescent="0.25">
      <c r="V323" s="17"/>
      <c r="W323" s="17"/>
      <c r="X323" s="17"/>
      <c r="Y323" s="18"/>
      <c r="Z323" s="17"/>
    </row>
    <row r="324" spans="1:26" x14ac:dyDescent="0.25">
      <c r="A324" s="19"/>
      <c r="B324" s="19"/>
      <c r="C324" s="19"/>
      <c r="D324" s="19"/>
      <c r="E324" s="19"/>
      <c r="F324" s="19"/>
      <c r="G324" s="19"/>
      <c r="H324" s="19"/>
      <c r="I324" s="19"/>
      <c r="J324" s="19"/>
      <c r="K324" s="19"/>
      <c r="L324" s="19"/>
      <c r="M324" s="19"/>
      <c r="N324" s="19"/>
      <c r="O324" s="19"/>
      <c r="P324" s="19"/>
      <c r="Q324" s="19"/>
      <c r="R324" s="19"/>
      <c r="S324" s="19"/>
      <c r="T324" s="19"/>
      <c r="U324" s="19"/>
      <c r="V324" s="17"/>
      <c r="W324" s="17"/>
      <c r="X324" s="17"/>
      <c r="Y324" s="18"/>
      <c r="Z324" s="17"/>
    </row>
    <row r="325" spans="1:26" x14ac:dyDescent="0.25">
      <c r="A325" s="19"/>
      <c r="B325" s="19"/>
      <c r="C325" s="19"/>
      <c r="D325" s="19"/>
      <c r="E325" s="19"/>
      <c r="F325" s="19"/>
      <c r="G325" s="19"/>
      <c r="H325" s="19"/>
      <c r="I325" s="19"/>
      <c r="J325" s="19"/>
      <c r="K325" s="19"/>
      <c r="L325" s="19"/>
      <c r="M325" s="19"/>
      <c r="N325" s="19"/>
      <c r="O325" s="19"/>
      <c r="P325" s="19"/>
      <c r="Q325" s="19"/>
      <c r="R325" s="19"/>
      <c r="S325" s="19"/>
      <c r="T325" s="19"/>
      <c r="U325" s="19"/>
      <c r="V325" s="17"/>
      <c r="W325" s="17"/>
      <c r="X325" s="17"/>
      <c r="Y325" s="18"/>
      <c r="Z325" s="17"/>
    </row>
    <row r="326" spans="1:26" x14ac:dyDescent="0.25">
      <c r="A326" s="19"/>
      <c r="B326" s="19"/>
      <c r="C326" s="19"/>
      <c r="D326" s="19"/>
      <c r="E326" s="19"/>
      <c r="F326" s="19"/>
      <c r="G326" s="19"/>
      <c r="H326" s="19"/>
      <c r="I326" s="19"/>
      <c r="J326" s="19"/>
      <c r="K326" s="19"/>
      <c r="L326" s="19"/>
      <c r="M326" s="19"/>
      <c r="N326" s="19"/>
      <c r="O326" s="19"/>
      <c r="P326" s="19"/>
      <c r="Q326" s="19"/>
      <c r="R326" s="19"/>
      <c r="S326" s="19"/>
      <c r="T326" s="19"/>
      <c r="U326" s="19"/>
      <c r="V326" s="17"/>
      <c r="W326" s="17"/>
      <c r="X326" s="17"/>
      <c r="Y326" s="18"/>
      <c r="Z326" s="17"/>
    </row>
    <row r="327" spans="1:26" x14ac:dyDescent="0.25">
      <c r="A327" s="19"/>
      <c r="B327" s="19"/>
      <c r="C327" s="19"/>
      <c r="D327" s="19"/>
      <c r="E327" s="19"/>
      <c r="F327" s="19"/>
      <c r="G327" s="19"/>
      <c r="H327" s="19"/>
      <c r="I327" s="19"/>
      <c r="J327" s="19"/>
      <c r="K327" s="19"/>
      <c r="L327" s="19"/>
      <c r="M327" s="19"/>
      <c r="N327" s="19"/>
      <c r="O327" s="19"/>
      <c r="P327" s="19"/>
      <c r="Q327" s="19"/>
      <c r="R327" s="19"/>
      <c r="S327" s="19"/>
      <c r="T327" s="19"/>
      <c r="U327" s="19"/>
      <c r="V327" s="17"/>
      <c r="W327" s="17"/>
      <c r="X327" s="17"/>
      <c r="Y327" s="18"/>
      <c r="Z327" s="17"/>
    </row>
    <row r="328" spans="1:26" x14ac:dyDescent="0.25">
      <c r="A328" s="19"/>
      <c r="B328" s="19"/>
      <c r="C328" s="19"/>
      <c r="D328" s="19"/>
      <c r="E328" s="19"/>
      <c r="F328" s="19"/>
      <c r="G328" s="19"/>
      <c r="H328" s="19"/>
      <c r="I328" s="19"/>
      <c r="J328" s="19"/>
      <c r="K328" s="19"/>
      <c r="L328" s="19"/>
      <c r="M328" s="19"/>
      <c r="N328" s="19"/>
      <c r="O328" s="19"/>
      <c r="P328" s="19"/>
      <c r="Q328" s="19"/>
      <c r="R328" s="19"/>
      <c r="S328" s="19"/>
      <c r="T328" s="19"/>
      <c r="U328" s="19"/>
      <c r="V328" s="17"/>
      <c r="W328" s="17"/>
      <c r="X328" s="17"/>
      <c r="Y328" s="18"/>
      <c r="Z328" s="17"/>
    </row>
    <row r="329" spans="1:26" x14ac:dyDescent="0.25">
      <c r="A329" s="126" t="s">
        <v>175</v>
      </c>
      <c r="B329" s="126"/>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6"/>
    </row>
    <row r="330" spans="1:26" x14ac:dyDescent="0.25">
      <c r="A330" s="126"/>
      <c r="B330" s="126"/>
      <c r="C330" s="126"/>
      <c r="D330" s="126"/>
      <c r="E330" s="126"/>
      <c r="F330" s="126"/>
      <c r="G330" s="126"/>
      <c r="H330" s="126"/>
      <c r="I330" s="126"/>
      <c r="J330" s="126"/>
      <c r="K330" s="126"/>
      <c r="L330" s="126"/>
      <c r="M330" s="126"/>
      <c r="N330" s="126"/>
      <c r="O330" s="126"/>
      <c r="P330" s="126"/>
      <c r="Q330" s="126"/>
      <c r="R330" s="126"/>
      <c r="S330" s="126"/>
      <c r="T330" s="126"/>
      <c r="U330" s="126"/>
      <c r="V330" s="126"/>
      <c r="W330" s="126"/>
      <c r="X330" s="126"/>
      <c r="Y330" s="126"/>
    </row>
    <row r="331" spans="1:26" x14ac:dyDescent="0.25">
      <c r="A331" s="126"/>
      <c r="B331" s="126"/>
      <c r="C331" s="126"/>
      <c r="D331" s="126"/>
      <c r="E331" s="126"/>
      <c r="F331" s="126"/>
      <c r="G331" s="126"/>
      <c r="H331" s="126"/>
      <c r="I331" s="126"/>
      <c r="J331" s="126"/>
      <c r="K331" s="126"/>
      <c r="L331" s="126"/>
      <c r="M331" s="126"/>
      <c r="N331" s="126"/>
      <c r="O331" s="126"/>
      <c r="P331" s="126"/>
      <c r="Q331" s="126"/>
      <c r="R331" s="126"/>
      <c r="S331" s="126"/>
      <c r="T331" s="126"/>
      <c r="U331" s="126"/>
      <c r="V331" s="126"/>
      <c r="W331" s="126"/>
      <c r="X331" s="126"/>
      <c r="Y331" s="126"/>
    </row>
    <row r="332" spans="1:26" x14ac:dyDescent="0.25">
      <c r="A332" s="126"/>
      <c r="B332" s="126"/>
      <c r="C332" s="126"/>
      <c r="D332" s="126"/>
      <c r="E332" s="126"/>
      <c r="F332" s="126"/>
      <c r="G332" s="126"/>
      <c r="H332" s="126"/>
      <c r="I332" s="126"/>
      <c r="J332" s="126"/>
      <c r="K332" s="126"/>
      <c r="L332" s="126"/>
      <c r="M332" s="126"/>
      <c r="N332" s="126"/>
      <c r="O332" s="126"/>
      <c r="P332" s="126"/>
      <c r="Q332" s="126"/>
      <c r="R332" s="126"/>
      <c r="S332" s="126"/>
      <c r="T332" s="126"/>
      <c r="U332" s="126"/>
      <c r="V332" s="126"/>
      <c r="W332" s="126"/>
      <c r="X332" s="126"/>
      <c r="Y332" s="126"/>
    </row>
    <row r="333" spans="1:26" x14ac:dyDescent="0.25">
      <c r="A333" s="126"/>
      <c r="B333" s="126"/>
      <c r="C333" s="126"/>
      <c r="D333" s="126"/>
      <c r="E333" s="126"/>
      <c r="F333" s="126"/>
      <c r="G333" s="126"/>
      <c r="H333" s="126"/>
      <c r="I333" s="126"/>
      <c r="J333" s="126"/>
      <c r="K333" s="126"/>
      <c r="L333" s="126"/>
      <c r="M333" s="126"/>
      <c r="N333" s="126"/>
      <c r="O333" s="126"/>
      <c r="P333" s="126"/>
      <c r="Q333" s="126"/>
      <c r="R333" s="126"/>
      <c r="S333" s="126"/>
      <c r="T333" s="126"/>
      <c r="U333" s="126"/>
      <c r="V333" s="126"/>
      <c r="W333" s="126"/>
      <c r="X333" s="126"/>
      <c r="Y333" s="126"/>
    </row>
    <row r="334" spans="1:26" s="47" customFormat="1" x14ac:dyDescent="0.25">
      <c r="A334" s="126"/>
      <c r="B334" s="126"/>
      <c r="C334" s="126"/>
      <c r="D334" s="126"/>
      <c r="E334" s="126"/>
      <c r="F334" s="126"/>
      <c r="G334" s="126"/>
      <c r="H334" s="126"/>
      <c r="I334" s="126"/>
      <c r="J334" s="126"/>
      <c r="K334" s="126"/>
      <c r="L334" s="126"/>
      <c r="M334" s="126"/>
      <c r="N334" s="126"/>
      <c r="O334" s="126"/>
      <c r="P334" s="126"/>
      <c r="Q334" s="126"/>
      <c r="R334" s="126"/>
      <c r="S334" s="126"/>
      <c r="T334" s="126"/>
      <c r="U334" s="126"/>
      <c r="V334" s="126"/>
      <c r="W334" s="126"/>
      <c r="X334" s="126"/>
      <c r="Y334" s="126"/>
    </row>
    <row r="335" spans="1:26" x14ac:dyDescent="0.25">
      <c r="A335" s="126"/>
      <c r="B335" s="126"/>
      <c r="C335" s="126"/>
      <c r="D335" s="126"/>
      <c r="E335" s="126"/>
      <c r="F335" s="126"/>
      <c r="G335" s="126"/>
      <c r="H335" s="126"/>
      <c r="I335" s="126"/>
      <c r="J335" s="126"/>
      <c r="K335" s="126"/>
      <c r="L335" s="126"/>
      <c r="M335" s="126"/>
      <c r="N335" s="126"/>
      <c r="O335" s="126"/>
      <c r="P335" s="126"/>
      <c r="Q335" s="126"/>
      <c r="R335" s="126"/>
      <c r="S335" s="126"/>
      <c r="T335" s="126"/>
      <c r="U335" s="126"/>
      <c r="V335" s="126"/>
      <c r="W335" s="126"/>
      <c r="X335" s="126"/>
      <c r="Y335" s="126"/>
    </row>
    <row r="340" spans="1:21" x14ac:dyDescent="0.25">
      <c r="A340" s="128" t="s">
        <v>147</v>
      </c>
      <c r="B340" s="128"/>
      <c r="C340" s="128"/>
      <c r="D340" s="128"/>
      <c r="E340" s="128"/>
      <c r="F340" s="128"/>
      <c r="G340" s="128"/>
      <c r="H340" s="128"/>
      <c r="I340" s="128"/>
      <c r="J340" s="128"/>
      <c r="K340" s="128"/>
      <c r="L340" s="128"/>
      <c r="M340" s="128"/>
      <c r="N340" s="128"/>
      <c r="O340" s="128"/>
      <c r="P340" s="128"/>
      <c r="Q340" s="128"/>
      <c r="R340" s="128"/>
      <c r="S340" s="128"/>
      <c r="T340" s="128"/>
      <c r="U340" s="128"/>
    </row>
    <row r="341" spans="1:21" x14ac:dyDescent="0.25">
      <c r="A341" s="20"/>
      <c r="B341" s="20"/>
      <c r="C341" s="20"/>
      <c r="D341" s="20"/>
      <c r="E341" s="20"/>
      <c r="F341" s="20"/>
      <c r="G341" s="20"/>
      <c r="H341" s="20"/>
      <c r="I341" s="20"/>
      <c r="J341" s="20"/>
      <c r="K341" s="20"/>
      <c r="L341" s="20"/>
      <c r="M341" s="20"/>
      <c r="N341" s="20"/>
      <c r="O341" s="20"/>
      <c r="P341" s="20"/>
      <c r="Q341" s="20"/>
      <c r="R341" s="20"/>
      <c r="S341" s="20"/>
      <c r="T341" s="20"/>
      <c r="U341" s="20"/>
    </row>
    <row r="343" spans="1:21" ht="15.75" thickBot="1" x14ac:dyDescent="0.3"/>
    <row r="344" spans="1:21" x14ac:dyDescent="0.25">
      <c r="A344" s="229" t="str">
        <f>CONCATENATE(Arkusz18!C2," - ",Arkusz18!B2," r.")</f>
        <v>01.01.2020 - 30.09.2020 r.</v>
      </c>
      <c r="B344" s="230"/>
      <c r="C344" s="230"/>
      <c r="D344" s="230"/>
      <c r="E344" s="230"/>
      <c r="F344" s="230"/>
      <c r="G344" s="230"/>
      <c r="H344" s="230"/>
      <c r="I344" s="231"/>
      <c r="M344" s="229" t="str">
        <f>CONCATENATE(Arkusz18!C2," - ",Arkusz18!B2," r.")</f>
        <v>01.01.2020 - 30.09.2020 r.</v>
      </c>
      <c r="N344" s="230"/>
      <c r="O344" s="230"/>
      <c r="P344" s="230"/>
      <c r="Q344" s="230"/>
      <c r="R344" s="230"/>
      <c r="S344" s="230"/>
      <c r="T344" s="230"/>
      <c r="U344" s="231"/>
    </row>
    <row r="345" spans="1:21" ht="52.5" customHeight="1" x14ac:dyDescent="0.25">
      <c r="A345" s="223" t="s">
        <v>56</v>
      </c>
      <c r="B345" s="224"/>
      <c r="C345" s="225"/>
      <c r="D345" s="187" t="s">
        <v>57</v>
      </c>
      <c r="E345" s="188"/>
      <c r="F345" s="187" t="s">
        <v>58</v>
      </c>
      <c r="G345" s="188"/>
      <c r="H345" s="187" t="s">
        <v>54</v>
      </c>
      <c r="I345" s="243"/>
      <c r="M345" s="223" t="s">
        <v>56</v>
      </c>
      <c r="N345" s="224"/>
      <c r="O345" s="225"/>
      <c r="P345" s="187" t="s">
        <v>59</v>
      </c>
      <c r="Q345" s="188"/>
      <c r="R345" s="187" t="s">
        <v>58</v>
      </c>
      <c r="S345" s="188"/>
      <c r="T345" s="187" t="s">
        <v>54</v>
      </c>
      <c r="U345" s="243"/>
    </row>
    <row r="346" spans="1:21" x14ac:dyDescent="0.25">
      <c r="A346" s="226"/>
      <c r="B346" s="227"/>
      <c r="C346" s="228"/>
      <c r="D346" s="189"/>
      <c r="E346" s="190"/>
      <c r="F346" s="189"/>
      <c r="G346" s="190"/>
      <c r="H346" s="189"/>
      <c r="I346" s="244"/>
      <c r="M346" s="226"/>
      <c r="N346" s="227"/>
      <c r="O346" s="228"/>
      <c r="P346" s="189"/>
      <c r="Q346" s="190"/>
      <c r="R346" s="189"/>
      <c r="S346" s="190"/>
      <c r="T346" s="189"/>
      <c r="U346" s="244"/>
    </row>
    <row r="347" spans="1:21" x14ac:dyDescent="0.25">
      <c r="A347" s="113" t="str">
        <f>Arkusz4!B2</f>
        <v>NIEMCY</v>
      </c>
      <c r="B347" s="114"/>
      <c r="C347" s="114"/>
      <c r="D347" s="115">
        <f>Arkusz4!C2</f>
        <v>920</v>
      </c>
      <c r="E347" s="115"/>
      <c r="F347" s="115">
        <f>Arkusz4!D2</f>
        <v>782</v>
      </c>
      <c r="G347" s="115"/>
      <c r="H347" s="115">
        <f>Arkusz4!E2</f>
        <v>92</v>
      </c>
      <c r="I347" s="115"/>
      <c r="M347" s="113" t="str">
        <f>Arkusz5!B2</f>
        <v>GRECJA</v>
      </c>
      <c r="N347" s="114"/>
      <c r="O347" s="114"/>
      <c r="P347" s="115">
        <f>Arkusz5!C2</f>
        <v>34</v>
      </c>
      <c r="Q347" s="115"/>
      <c r="R347" s="115">
        <f>Arkusz5!D2</f>
        <v>0</v>
      </c>
      <c r="S347" s="115"/>
      <c r="T347" s="115">
        <f>Arkusz5!E2</f>
        <v>0</v>
      </c>
      <c r="U347" s="197"/>
    </row>
    <row r="348" spans="1:21" x14ac:dyDescent="0.25">
      <c r="A348" s="130" t="str">
        <f>Arkusz4!B3</f>
        <v>FRANCJA</v>
      </c>
      <c r="B348" s="131"/>
      <c r="C348" s="131"/>
      <c r="D348" s="112">
        <f>Arkusz4!C3</f>
        <v>457</v>
      </c>
      <c r="E348" s="112"/>
      <c r="F348" s="112">
        <f>Arkusz4!D3</f>
        <v>344</v>
      </c>
      <c r="G348" s="112"/>
      <c r="H348" s="112">
        <f>Arkusz4!E3</f>
        <v>13</v>
      </c>
      <c r="I348" s="112"/>
      <c r="M348" s="130" t="str">
        <f>Arkusz5!B3</f>
        <v>NIEMCY</v>
      </c>
      <c r="N348" s="131"/>
      <c r="O348" s="131"/>
      <c r="P348" s="112">
        <f>Arkusz5!C3</f>
        <v>26</v>
      </c>
      <c r="Q348" s="112"/>
      <c r="R348" s="112">
        <f>Arkusz5!D3</f>
        <v>29</v>
      </c>
      <c r="S348" s="112"/>
      <c r="T348" s="112">
        <f>Arkusz5!E3</f>
        <v>5</v>
      </c>
      <c r="U348" s="198"/>
    </row>
    <row r="349" spans="1:21" x14ac:dyDescent="0.25">
      <c r="A349" s="113" t="str">
        <f>Arkusz4!B4</f>
        <v>BELGIA</v>
      </c>
      <c r="B349" s="114"/>
      <c r="C349" s="114"/>
      <c r="D349" s="115">
        <f>Arkusz4!C4</f>
        <v>121</v>
      </c>
      <c r="E349" s="115"/>
      <c r="F349" s="115">
        <f>Arkusz4!D4</f>
        <v>96</v>
      </c>
      <c r="G349" s="115"/>
      <c r="H349" s="115">
        <f>Arkusz4!E4</f>
        <v>3</v>
      </c>
      <c r="I349" s="115"/>
      <c r="M349" s="113" t="str">
        <f>Arkusz5!B4</f>
        <v>RUMUNIA</v>
      </c>
      <c r="N349" s="114"/>
      <c r="O349" s="114"/>
      <c r="P349" s="115">
        <f>Arkusz5!C4</f>
        <v>16</v>
      </c>
      <c r="Q349" s="115"/>
      <c r="R349" s="115">
        <f>Arkusz5!D4</f>
        <v>16</v>
      </c>
      <c r="S349" s="115"/>
      <c r="T349" s="115">
        <f>Arkusz5!E4</f>
        <v>1</v>
      </c>
      <c r="U349" s="197"/>
    </row>
    <row r="350" spans="1:21" x14ac:dyDescent="0.25">
      <c r="A350" s="130" t="str">
        <f>Arkusz4!B5</f>
        <v>SZWECJA</v>
      </c>
      <c r="B350" s="131"/>
      <c r="C350" s="131"/>
      <c r="D350" s="112">
        <f>Arkusz4!C5</f>
        <v>99</v>
      </c>
      <c r="E350" s="112"/>
      <c r="F350" s="112">
        <f>Arkusz4!D5</f>
        <v>79</v>
      </c>
      <c r="G350" s="112"/>
      <c r="H350" s="112">
        <f>Arkusz4!E5</f>
        <v>21</v>
      </c>
      <c r="I350" s="112"/>
      <c r="M350" s="130" t="str">
        <f>Arkusz5!B5</f>
        <v>FRANCJA</v>
      </c>
      <c r="N350" s="131"/>
      <c r="O350" s="131"/>
      <c r="P350" s="112">
        <f>Arkusz5!C5</f>
        <v>13</v>
      </c>
      <c r="Q350" s="112"/>
      <c r="R350" s="112">
        <f>Arkusz5!D5</f>
        <v>10</v>
      </c>
      <c r="S350" s="112"/>
      <c r="T350" s="112">
        <f>Arkusz5!E5</f>
        <v>4</v>
      </c>
      <c r="U350" s="198"/>
    </row>
    <row r="351" spans="1:21" x14ac:dyDescent="0.25">
      <c r="A351" s="113" t="str">
        <f>Arkusz4!B6</f>
        <v>NIDERLANDY</v>
      </c>
      <c r="B351" s="114"/>
      <c r="C351" s="114"/>
      <c r="D351" s="115">
        <f>Arkusz4!C6</f>
        <v>58</v>
      </c>
      <c r="E351" s="115"/>
      <c r="F351" s="115">
        <f>Arkusz4!D6</f>
        <v>50</v>
      </c>
      <c r="G351" s="115"/>
      <c r="H351" s="115">
        <f>Arkusz4!E6</f>
        <v>9</v>
      </c>
      <c r="I351" s="115"/>
      <c r="M351" s="113" t="str">
        <f>Arkusz5!B6</f>
        <v>LITWA</v>
      </c>
      <c r="N351" s="114"/>
      <c r="O351" s="114"/>
      <c r="P351" s="115">
        <f>Arkusz5!C6</f>
        <v>7</v>
      </c>
      <c r="Q351" s="115"/>
      <c r="R351" s="115">
        <f>Arkusz5!D6</f>
        <v>6</v>
      </c>
      <c r="S351" s="115"/>
      <c r="T351" s="115">
        <f>Arkusz5!E6</f>
        <v>0</v>
      </c>
      <c r="U351" s="197"/>
    </row>
    <row r="352" spans="1:21" ht="15.75" thickBot="1" x14ac:dyDescent="0.3">
      <c r="A352" s="206" t="str">
        <f>Arkusz4!B7</f>
        <v>Pozostałe</v>
      </c>
      <c r="B352" s="207"/>
      <c r="C352" s="207"/>
      <c r="D352" s="125">
        <f>Arkusz4!C7</f>
        <v>134</v>
      </c>
      <c r="E352" s="125"/>
      <c r="F352" s="125">
        <f>Arkusz4!D7</f>
        <v>92</v>
      </c>
      <c r="G352" s="125"/>
      <c r="H352" s="125">
        <f>Arkusz4!E7</f>
        <v>20</v>
      </c>
      <c r="I352" s="125"/>
      <c r="M352" s="206" t="str">
        <f>Arkusz5!B7</f>
        <v>Pozostałe</v>
      </c>
      <c r="N352" s="207"/>
      <c r="O352" s="207"/>
      <c r="P352" s="125">
        <f>Arkusz5!C7</f>
        <v>38</v>
      </c>
      <c r="Q352" s="125"/>
      <c r="R352" s="125">
        <f>Arkusz5!D7</f>
        <v>24</v>
      </c>
      <c r="S352" s="125"/>
      <c r="T352" s="125">
        <f>Arkusz5!E7</f>
        <v>6</v>
      </c>
      <c r="U352" s="129"/>
    </row>
    <row r="353" spans="1:26" ht="15.75" thickBot="1" x14ac:dyDescent="0.3">
      <c r="A353" s="208" t="s">
        <v>69</v>
      </c>
      <c r="B353" s="209"/>
      <c r="C353" s="209"/>
      <c r="D353" s="202">
        <f>SUM(D347:E352)</f>
        <v>1789</v>
      </c>
      <c r="E353" s="202"/>
      <c r="F353" s="202">
        <f>SUM(F347:G352)</f>
        <v>1443</v>
      </c>
      <c r="G353" s="202"/>
      <c r="H353" s="202">
        <f>SUM(H347:I352)</f>
        <v>158</v>
      </c>
      <c r="I353" s="203"/>
      <c r="M353" s="208" t="s">
        <v>69</v>
      </c>
      <c r="N353" s="209"/>
      <c r="O353" s="209"/>
      <c r="P353" s="202">
        <f>SUM(P347:Q352)</f>
        <v>134</v>
      </c>
      <c r="Q353" s="202"/>
      <c r="R353" s="202">
        <f t="shared" ref="R353" si="11">SUM(R347:S352)</f>
        <v>85</v>
      </c>
      <c r="S353" s="202"/>
      <c r="T353" s="202">
        <f>SUM(T347:U352)</f>
        <v>16</v>
      </c>
      <c r="U353" s="203"/>
    </row>
    <row r="355" spans="1:26" x14ac:dyDescent="0.25">
      <c r="A355" s="126" t="s">
        <v>176</v>
      </c>
      <c r="B355" s="127"/>
      <c r="C355" s="127"/>
      <c r="D355" s="127"/>
      <c r="E355" s="127"/>
      <c r="F355" s="127"/>
      <c r="G355" s="127"/>
      <c r="H355" s="127"/>
      <c r="I355" s="127"/>
      <c r="J355" s="127"/>
      <c r="K355" s="127"/>
      <c r="L355" s="127"/>
      <c r="M355" s="127"/>
      <c r="N355" s="127"/>
      <c r="O355" s="127"/>
      <c r="P355" s="127"/>
      <c r="Q355" s="127"/>
      <c r="R355" s="127"/>
      <c r="S355" s="127"/>
      <c r="T355" s="127"/>
      <c r="U355" s="127"/>
      <c r="V355" s="127"/>
      <c r="W355" s="127"/>
      <c r="X355" s="127"/>
      <c r="Y355" s="127"/>
    </row>
    <row r="356" spans="1:26" x14ac:dyDescent="0.25">
      <c r="A356" s="127"/>
      <c r="B356" s="127"/>
      <c r="C356" s="127"/>
      <c r="D356" s="127"/>
      <c r="E356" s="127"/>
      <c r="F356" s="127"/>
      <c r="G356" s="127"/>
      <c r="H356" s="127"/>
      <c r="I356" s="127"/>
      <c r="J356" s="127"/>
      <c r="K356" s="127"/>
      <c r="L356" s="127"/>
      <c r="M356" s="127"/>
      <c r="N356" s="127"/>
      <c r="O356" s="127"/>
      <c r="P356" s="127"/>
      <c r="Q356" s="127"/>
      <c r="R356" s="127"/>
      <c r="S356" s="127"/>
      <c r="T356" s="127"/>
      <c r="U356" s="127"/>
      <c r="V356" s="127"/>
      <c r="W356" s="127"/>
      <c r="X356" s="127"/>
      <c r="Y356" s="127"/>
    </row>
    <row r="357" spans="1:26" x14ac:dyDescent="0.25">
      <c r="A357" s="127"/>
      <c r="B357" s="127"/>
      <c r="C357" s="127"/>
      <c r="D357" s="127"/>
      <c r="E357" s="127"/>
      <c r="F357" s="127"/>
      <c r="G357" s="127"/>
      <c r="H357" s="127"/>
      <c r="I357" s="127"/>
      <c r="J357" s="127"/>
      <c r="K357" s="127"/>
      <c r="L357" s="127"/>
      <c r="M357" s="127"/>
      <c r="N357" s="127"/>
      <c r="O357" s="127"/>
      <c r="P357" s="127"/>
      <c r="Q357" s="127"/>
      <c r="R357" s="127"/>
      <c r="S357" s="127"/>
      <c r="T357" s="127"/>
      <c r="U357" s="127"/>
      <c r="V357" s="127"/>
      <c r="W357" s="127"/>
      <c r="X357" s="127"/>
      <c r="Y357" s="127"/>
    </row>
    <row r="358" spans="1:26" x14ac:dyDescent="0.25">
      <c r="A358" s="127"/>
      <c r="B358" s="127"/>
      <c r="C358" s="127"/>
      <c r="D358" s="127"/>
      <c r="E358" s="127"/>
      <c r="F358" s="127"/>
      <c r="G358" s="127"/>
      <c r="H358" s="127"/>
      <c r="I358" s="127"/>
      <c r="J358" s="127"/>
      <c r="K358" s="127"/>
      <c r="L358" s="127"/>
      <c r="M358" s="127"/>
      <c r="N358" s="127"/>
      <c r="O358" s="127"/>
      <c r="P358" s="127"/>
      <c r="Q358" s="127"/>
      <c r="R358" s="127"/>
      <c r="S358" s="127"/>
      <c r="T358" s="127"/>
      <c r="U358" s="127"/>
      <c r="V358" s="127"/>
      <c r="W358" s="127"/>
      <c r="X358" s="127"/>
      <c r="Y358" s="127"/>
    </row>
    <row r="359" spans="1:26" x14ac:dyDescent="0.25">
      <c r="A359" s="127"/>
      <c r="B359" s="127"/>
      <c r="C359" s="127"/>
      <c r="D359" s="127"/>
      <c r="E359" s="127"/>
      <c r="F359" s="127"/>
      <c r="G359" s="127"/>
      <c r="H359" s="127"/>
      <c r="I359" s="127"/>
      <c r="J359" s="127"/>
      <c r="K359" s="127"/>
      <c r="L359" s="127"/>
      <c r="M359" s="127"/>
      <c r="N359" s="127"/>
      <c r="O359" s="127"/>
      <c r="P359" s="127"/>
      <c r="Q359" s="127"/>
      <c r="R359" s="127"/>
      <c r="S359" s="127"/>
      <c r="T359" s="127"/>
      <c r="U359" s="127"/>
      <c r="V359" s="127"/>
      <c r="W359" s="127"/>
      <c r="X359" s="127"/>
      <c r="Y359" s="127"/>
    </row>
    <row r="361" spans="1:26" x14ac:dyDescent="0.25">
      <c r="A361" s="196" t="s">
        <v>68</v>
      </c>
      <c r="B361" s="196"/>
      <c r="C361" s="196"/>
      <c r="D361" s="196"/>
      <c r="E361" s="196"/>
      <c r="F361" s="196"/>
      <c r="G361" s="196"/>
      <c r="H361" s="196"/>
      <c r="I361" s="196"/>
      <c r="J361" s="196"/>
      <c r="K361" s="196"/>
      <c r="L361" s="196"/>
      <c r="M361" s="196"/>
      <c r="N361" s="196"/>
      <c r="O361" s="196"/>
      <c r="P361" s="196"/>
      <c r="Q361" s="196"/>
      <c r="R361" s="196"/>
      <c r="S361" s="196"/>
      <c r="T361" s="196"/>
      <c r="U361" s="196"/>
      <c r="V361" s="196"/>
      <c r="W361" s="196"/>
      <c r="X361" s="196"/>
      <c r="Y361" s="196"/>
      <c r="Z361" s="196"/>
    </row>
    <row r="362" spans="1:26" x14ac:dyDescent="0.25">
      <c r="A362" s="21"/>
      <c r="B362" s="21"/>
      <c r="C362" s="21"/>
      <c r="D362" s="21"/>
      <c r="E362" s="21"/>
      <c r="F362" s="21"/>
      <c r="G362" s="21"/>
      <c r="H362" s="21"/>
      <c r="I362" s="21"/>
      <c r="J362" s="21"/>
      <c r="K362" s="21"/>
      <c r="L362" s="21"/>
      <c r="M362" s="21"/>
      <c r="N362" s="21"/>
      <c r="O362" s="21"/>
      <c r="P362" s="21"/>
      <c r="Q362" s="21"/>
      <c r="R362" s="21"/>
      <c r="S362" s="21"/>
      <c r="T362" s="21"/>
      <c r="U362" s="21"/>
    </row>
    <row r="363" spans="1:26" x14ac:dyDescent="0.25">
      <c r="A363" s="128" t="s">
        <v>148</v>
      </c>
      <c r="B363" s="128"/>
      <c r="C363" s="128"/>
      <c r="D363" s="128"/>
      <c r="E363" s="128"/>
      <c r="F363" s="128"/>
      <c r="G363" s="128"/>
      <c r="H363" s="128"/>
      <c r="I363" s="128"/>
      <c r="J363" s="128"/>
      <c r="K363" s="128"/>
      <c r="L363" s="128"/>
      <c r="M363" s="128"/>
      <c r="N363" s="128"/>
      <c r="O363" s="128"/>
      <c r="P363" s="128"/>
      <c r="Q363" s="128"/>
      <c r="R363" s="128"/>
      <c r="S363" s="128"/>
      <c r="T363" s="128"/>
      <c r="U363" s="128"/>
    </row>
    <row r="364" spans="1:26" x14ac:dyDescent="0.25">
      <c r="A364" s="20"/>
      <c r="B364" s="20"/>
      <c r="C364" s="20"/>
      <c r="D364" s="20"/>
      <c r="E364" s="20"/>
      <c r="F364" s="20"/>
      <c r="G364" s="20"/>
      <c r="H364" s="20"/>
      <c r="I364" s="20"/>
      <c r="J364" s="20"/>
      <c r="K364" s="20"/>
      <c r="L364" s="20"/>
      <c r="M364" s="20"/>
      <c r="N364" s="20"/>
      <c r="O364" s="20"/>
      <c r="P364" s="20"/>
      <c r="Q364" s="20"/>
      <c r="R364" s="20"/>
      <c r="S364" s="20"/>
      <c r="T364" s="20"/>
      <c r="U364" s="20"/>
    </row>
    <row r="365" spans="1:26" ht="15.75" thickBot="1" x14ac:dyDescent="0.3">
      <c r="A365" s="20"/>
      <c r="B365" s="20"/>
      <c r="C365" s="20"/>
      <c r="D365" s="20"/>
      <c r="E365" s="20"/>
      <c r="F365" s="20"/>
      <c r="G365" s="20"/>
      <c r="H365" s="20"/>
      <c r="I365" s="20"/>
      <c r="J365" s="20"/>
      <c r="K365" s="20"/>
      <c r="L365" s="20"/>
      <c r="M365" s="20"/>
      <c r="N365" s="20"/>
      <c r="O365" s="20"/>
      <c r="P365" s="20"/>
      <c r="Q365" s="20"/>
      <c r="R365" s="20"/>
      <c r="S365" s="20"/>
      <c r="T365" s="20"/>
      <c r="U365" s="20"/>
    </row>
    <row r="366" spans="1:26" x14ac:dyDescent="0.25">
      <c r="C366" s="120" t="s">
        <v>0</v>
      </c>
      <c r="D366" s="121"/>
      <c r="E366" s="121"/>
      <c r="F366" s="121"/>
      <c r="G366" s="204" t="str">
        <f>CONCATENATE(Arkusz18!A2," - ",Arkusz18!B2," r.")</f>
        <v>01.09.2020 - 30.09.2020 r.</v>
      </c>
      <c r="H366" s="204"/>
      <c r="I366" s="204"/>
      <c r="J366" s="204"/>
      <c r="K366" s="204"/>
      <c r="L366" s="204"/>
      <c r="M366" s="204"/>
      <c r="N366" s="204"/>
      <c r="O366" s="204"/>
      <c r="P366" s="204"/>
      <c r="Q366" s="204"/>
      <c r="R366" s="204"/>
      <c r="S366" s="204"/>
      <c r="T366" s="204"/>
      <c r="U366" s="205"/>
    </row>
    <row r="367" spans="1:26" ht="73.5" customHeight="1" x14ac:dyDescent="0.25">
      <c r="C367" s="185"/>
      <c r="D367" s="186"/>
      <c r="E367" s="186"/>
      <c r="F367" s="186"/>
      <c r="G367" s="86" t="s">
        <v>60</v>
      </c>
      <c r="H367" s="87"/>
      <c r="I367" s="88"/>
      <c r="J367" s="86" t="s">
        <v>61</v>
      </c>
      <c r="K367" s="87"/>
      <c r="L367" s="88"/>
      <c r="M367" s="86" t="s">
        <v>62</v>
      </c>
      <c r="N367" s="87"/>
      <c r="O367" s="88"/>
      <c r="P367" s="86" t="s">
        <v>71</v>
      </c>
      <c r="Q367" s="87"/>
      <c r="R367" s="88"/>
      <c r="S367" s="86" t="s">
        <v>63</v>
      </c>
      <c r="T367" s="87"/>
      <c r="U367" s="201"/>
    </row>
    <row r="368" spans="1:26" x14ac:dyDescent="0.25">
      <c r="C368" s="180" t="str">
        <f>Arkusz6!B2</f>
        <v>ROSJA</v>
      </c>
      <c r="D368" s="181"/>
      <c r="E368" s="181"/>
      <c r="F368" s="181"/>
      <c r="G368" s="103">
        <f>Arkusz6!C2</f>
        <v>0</v>
      </c>
      <c r="H368" s="103"/>
      <c r="I368" s="103"/>
      <c r="J368" s="103">
        <f>Arkusz6!D2</f>
        <v>7</v>
      </c>
      <c r="K368" s="103"/>
      <c r="L368" s="103"/>
      <c r="M368" s="103">
        <f>Arkusz6!E2</f>
        <v>0</v>
      </c>
      <c r="N368" s="103"/>
      <c r="O368" s="103"/>
      <c r="P368" s="103">
        <f>Arkusz6!F2</f>
        <v>124</v>
      </c>
      <c r="Q368" s="103"/>
      <c r="R368" s="103"/>
      <c r="S368" s="103">
        <f>Arkusz6!G2</f>
        <v>30</v>
      </c>
      <c r="T368" s="103"/>
      <c r="U368" s="103"/>
    </row>
    <row r="369" spans="3:21" x14ac:dyDescent="0.25">
      <c r="C369" s="132" t="str">
        <f>Arkusz6!B3</f>
        <v>UKRAINA</v>
      </c>
      <c r="D369" s="133"/>
      <c r="E369" s="133"/>
      <c r="F369" s="133"/>
      <c r="G369" s="99">
        <f>Arkusz6!C3</f>
        <v>0</v>
      </c>
      <c r="H369" s="99"/>
      <c r="I369" s="99"/>
      <c r="J369" s="99">
        <f>Arkusz6!D3</f>
        <v>2</v>
      </c>
      <c r="K369" s="99"/>
      <c r="L369" s="99"/>
      <c r="M369" s="99">
        <f>Arkusz6!E3</f>
        <v>3</v>
      </c>
      <c r="N369" s="99"/>
      <c r="O369" s="99"/>
      <c r="P369" s="99">
        <f>Arkusz6!F3</f>
        <v>14</v>
      </c>
      <c r="Q369" s="99"/>
      <c r="R369" s="99"/>
      <c r="S369" s="99">
        <f>Arkusz6!G3</f>
        <v>4</v>
      </c>
      <c r="T369" s="99"/>
      <c r="U369" s="99"/>
    </row>
    <row r="370" spans="3:21" x14ac:dyDescent="0.25">
      <c r="C370" s="180" t="str">
        <f>Arkusz6!B4</f>
        <v>TADŻYKISTAN</v>
      </c>
      <c r="D370" s="181"/>
      <c r="E370" s="181"/>
      <c r="F370" s="181"/>
      <c r="G370" s="103">
        <f>Arkusz6!C4</f>
        <v>0</v>
      </c>
      <c r="H370" s="103"/>
      <c r="I370" s="103"/>
      <c r="J370" s="103">
        <f>Arkusz6!D4</f>
        <v>3</v>
      </c>
      <c r="K370" s="103"/>
      <c r="L370" s="103"/>
      <c r="M370" s="103">
        <f>Arkusz6!E4</f>
        <v>0</v>
      </c>
      <c r="N370" s="103"/>
      <c r="O370" s="103"/>
      <c r="P370" s="103">
        <f>Arkusz6!F4</f>
        <v>7</v>
      </c>
      <c r="Q370" s="103"/>
      <c r="R370" s="103"/>
      <c r="S370" s="103">
        <f>Arkusz6!G4</f>
        <v>4</v>
      </c>
      <c r="T370" s="103"/>
      <c r="U370" s="103"/>
    </row>
    <row r="371" spans="3:21" x14ac:dyDescent="0.25">
      <c r="C371" s="132" t="str">
        <f>Arkusz6!B5</f>
        <v>TURCJA</v>
      </c>
      <c r="D371" s="133"/>
      <c r="E371" s="133"/>
      <c r="F371" s="133"/>
      <c r="G371" s="99">
        <f>Arkusz6!C5</f>
        <v>13</v>
      </c>
      <c r="H371" s="99"/>
      <c r="I371" s="99"/>
      <c r="J371" s="99">
        <f>Arkusz6!D5</f>
        <v>0</v>
      </c>
      <c r="K371" s="99"/>
      <c r="L371" s="99"/>
      <c r="M371" s="99">
        <f>Arkusz6!E5</f>
        <v>0</v>
      </c>
      <c r="N371" s="99"/>
      <c r="O371" s="99"/>
      <c r="P371" s="99">
        <f>Arkusz6!F5</f>
        <v>1</v>
      </c>
      <c r="Q371" s="99"/>
      <c r="R371" s="99"/>
      <c r="S371" s="99">
        <f>Arkusz6!G5</f>
        <v>0</v>
      </c>
      <c r="T371" s="99"/>
      <c r="U371" s="99"/>
    </row>
    <row r="372" spans="3:21" x14ac:dyDescent="0.25">
      <c r="C372" s="180" t="str">
        <f>Arkusz6!B6</f>
        <v>AFGANISTAN</v>
      </c>
      <c r="D372" s="181"/>
      <c r="E372" s="181"/>
      <c r="F372" s="181"/>
      <c r="G372" s="103">
        <f>Arkusz6!C6</f>
        <v>0</v>
      </c>
      <c r="H372" s="103"/>
      <c r="I372" s="103"/>
      <c r="J372" s="103">
        <f>Arkusz6!D6</f>
        <v>2</v>
      </c>
      <c r="K372" s="103"/>
      <c r="L372" s="103"/>
      <c r="M372" s="103">
        <f>Arkusz6!E6</f>
        <v>0</v>
      </c>
      <c r="N372" s="103"/>
      <c r="O372" s="103"/>
      <c r="P372" s="103">
        <f>Arkusz6!F6</f>
        <v>0</v>
      </c>
      <c r="Q372" s="103"/>
      <c r="R372" s="103"/>
      <c r="S372" s="103">
        <f>Arkusz6!G6</f>
        <v>6</v>
      </c>
      <c r="T372" s="103"/>
      <c r="U372" s="103"/>
    </row>
    <row r="373" spans="3:21" ht="15.75" thickBot="1" x14ac:dyDescent="0.3">
      <c r="C373" s="199" t="str">
        <f>Arkusz6!B7</f>
        <v>Pozostałe</v>
      </c>
      <c r="D373" s="200"/>
      <c r="E373" s="200"/>
      <c r="F373" s="200"/>
      <c r="G373" s="102">
        <f>Arkusz6!C7</f>
        <v>4</v>
      </c>
      <c r="H373" s="102"/>
      <c r="I373" s="102"/>
      <c r="J373" s="102">
        <f>Arkusz6!D7</f>
        <v>4</v>
      </c>
      <c r="K373" s="102"/>
      <c r="L373" s="102"/>
      <c r="M373" s="102">
        <f>Arkusz6!E7</f>
        <v>0</v>
      </c>
      <c r="N373" s="102"/>
      <c r="O373" s="102"/>
      <c r="P373" s="102">
        <f>Arkusz6!F7</f>
        <v>20</v>
      </c>
      <c r="Q373" s="102"/>
      <c r="R373" s="102"/>
      <c r="S373" s="102">
        <f>Arkusz6!G7</f>
        <v>18</v>
      </c>
      <c r="T373" s="102"/>
      <c r="U373" s="102"/>
    </row>
    <row r="374" spans="3:21" ht="15.75" thickBot="1" x14ac:dyDescent="0.3">
      <c r="C374" s="183" t="s">
        <v>1</v>
      </c>
      <c r="D374" s="184"/>
      <c r="E374" s="184"/>
      <c r="F374" s="184"/>
      <c r="G374" s="84">
        <f>SUM(G368:I373)</f>
        <v>17</v>
      </c>
      <c r="H374" s="84"/>
      <c r="I374" s="84"/>
      <c r="J374" s="84">
        <f t="shared" ref="J374" si="12">SUM(J368:L373)</f>
        <v>18</v>
      </c>
      <c r="K374" s="84"/>
      <c r="L374" s="84"/>
      <c r="M374" s="84">
        <f t="shared" ref="M374" si="13">SUM(M368:O373)</f>
        <v>3</v>
      </c>
      <c r="N374" s="84"/>
      <c r="O374" s="84"/>
      <c r="P374" s="84">
        <f t="shared" ref="P374" si="14">SUM(P368:R373)</f>
        <v>166</v>
      </c>
      <c r="Q374" s="84"/>
      <c r="R374" s="84"/>
      <c r="S374" s="84">
        <f>SUM(S368:U373)</f>
        <v>62</v>
      </c>
      <c r="T374" s="84"/>
      <c r="U374" s="85"/>
    </row>
    <row r="377" spans="3:21" ht="15.75" thickBot="1" x14ac:dyDescent="0.3"/>
    <row r="378" spans="3:21" x14ac:dyDescent="0.25">
      <c r="C378" s="120" t="s">
        <v>0</v>
      </c>
      <c r="D378" s="121"/>
      <c r="E378" s="121"/>
      <c r="F378" s="121"/>
      <c r="G378" s="204" t="str">
        <f>CONCATENATE(Arkusz18!C2," - ",Arkusz18!B2," r.")</f>
        <v>01.01.2020 - 30.09.2020 r.</v>
      </c>
      <c r="H378" s="204"/>
      <c r="I378" s="204"/>
      <c r="J378" s="204"/>
      <c r="K378" s="204"/>
      <c r="L378" s="204"/>
      <c r="M378" s="204"/>
      <c r="N378" s="204"/>
      <c r="O378" s="204"/>
      <c r="P378" s="204"/>
      <c r="Q378" s="204"/>
      <c r="R378" s="204"/>
      <c r="S378" s="204"/>
      <c r="T378" s="204"/>
      <c r="U378" s="205"/>
    </row>
    <row r="379" spans="3:21" ht="71.25" customHeight="1" x14ac:dyDescent="0.25">
      <c r="C379" s="185"/>
      <c r="D379" s="186"/>
      <c r="E379" s="186"/>
      <c r="F379" s="186"/>
      <c r="G379" s="86" t="s">
        <v>60</v>
      </c>
      <c r="H379" s="87"/>
      <c r="I379" s="88"/>
      <c r="J379" s="86" t="s">
        <v>61</v>
      </c>
      <c r="K379" s="87"/>
      <c r="L379" s="88"/>
      <c r="M379" s="86" t="s">
        <v>62</v>
      </c>
      <c r="N379" s="87"/>
      <c r="O379" s="88"/>
      <c r="P379" s="86" t="s">
        <v>71</v>
      </c>
      <c r="Q379" s="87"/>
      <c r="R379" s="88"/>
      <c r="S379" s="86" t="s">
        <v>63</v>
      </c>
      <c r="T379" s="87"/>
      <c r="U379" s="201"/>
    </row>
    <row r="380" spans="3:21" x14ac:dyDescent="0.25">
      <c r="C380" s="180" t="str">
        <f>Arkusz7!B2</f>
        <v>ROSJA</v>
      </c>
      <c r="D380" s="181"/>
      <c r="E380" s="181"/>
      <c r="F380" s="181"/>
      <c r="G380" s="103">
        <f>Arkusz7!C2</f>
        <v>15</v>
      </c>
      <c r="H380" s="103"/>
      <c r="I380" s="103"/>
      <c r="J380" s="103">
        <f>Arkusz7!D2</f>
        <v>38</v>
      </c>
      <c r="K380" s="103"/>
      <c r="L380" s="103"/>
      <c r="M380" s="103">
        <f>Arkusz7!E2</f>
        <v>3</v>
      </c>
      <c r="N380" s="103"/>
      <c r="O380" s="103"/>
      <c r="P380" s="103">
        <f>Arkusz7!F2</f>
        <v>1024</v>
      </c>
      <c r="Q380" s="103"/>
      <c r="R380" s="103"/>
      <c r="S380" s="103">
        <f>Arkusz7!G2</f>
        <v>681</v>
      </c>
      <c r="T380" s="103"/>
      <c r="U380" s="103"/>
    </row>
    <row r="381" spans="3:21" x14ac:dyDescent="0.25">
      <c r="C381" s="132" t="str">
        <f>Arkusz7!B3</f>
        <v>UKRAINA</v>
      </c>
      <c r="D381" s="133"/>
      <c r="E381" s="133"/>
      <c r="F381" s="133"/>
      <c r="G381" s="99">
        <f>Arkusz7!C3</f>
        <v>3</v>
      </c>
      <c r="H381" s="99"/>
      <c r="I381" s="99"/>
      <c r="J381" s="99">
        <f>Arkusz7!D3</f>
        <v>15</v>
      </c>
      <c r="K381" s="99"/>
      <c r="L381" s="99"/>
      <c r="M381" s="99">
        <f>Arkusz7!E3</f>
        <v>3</v>
      </c>
      <c r="N381" s="99"/>
      <c r="O381" s="99"/>
      <c r="P381" s="99">
        <f>Arkusz7!F3</f>
        <v>236</v>
      </c>
      <c r="Q381" s="99"/>
      <c r="R381" s="99"/>
      <c r="S381" s="99">
        <f>Arkusz7!G3</f>
        <v>31</v>
      </c>
      <c r="T381" s="99"/>
      <c r="U381" s="99"/>
    </row>
    <row r="382" spans="3:21" x14ac:dyDescent="0.25">
      <c r="C382" s="180" t="str">
        <f>Arkusz7!B4</f>
        <v>TADŻYKISTAN</v>
      </c>
      <c r="D382" s="181"/>
      <c r="E382" s="181"/>
      <c r="F382" s="181"/>
      <c r="G382" s="103">
        <f>Arkusz7!C4</f>
        <v>1</v>
      </c>
      <c r="H382" s="103"/>
      <c r="I382" s="103"/>
      <c r="J382" s="103">
        <f>Arkusz7!D4</f>
        <v>23</v>
      </c>
      <c r="K382" s="103"/>
      <c r="L382" s="103"/>
      <c r="M382" s="103">
        <f>Arkusz7!E4</f>
        <v>0</v>
      </c>
      <c r="N382" s="103"/>
      <c r="O382" s="103"/>
      <c r="P382" s="103">
        <f>Arkusz7!F4</f>
        <v>53</v>
      </c>
      <c r="Q382" s="103"/>
      <c r="R382" s="103"/>
      <c r="S382" s="103">
        <f>Arkusz7!G4</f>
        <v>29</v>
      </c>
      <c r="T382" s="103"/>
      <c r="U382" s="103"/>
    </row>
    <row r="383" spans="3:21" x14ac:dyDescent="0.25">
      <c r="C383" s="132" t="str">
        <f>Arkusz7!B5</f>
        <v>TURCJA</v>
      </c>
      <c r="D383" s="133"/>
      <c r="E383" s="133"/>
      <c r="F383" s="133"/>
      <c r="G383" s="99">
        <f>Arkusz7!C5</f>
        <v>70</v>
      </c>
      <c r="H383" s="99"/>
      <c r="I383" s="99"/>
      <c r="J383" s="99">
        <f>Arkusz7!D5</f>
        <v>0</v>
      </c>
      <c r="K383" s="99"/>
      <c r="L383" s="99"/>
      <c r="M383" s="99">
        <f>Arkusz7!E5</f>
        <v>0</v>
      </c>
      <c r="N383" s="99"/>
      <c r="O383" s="99"/>
      <c r="P383" s="99">
        <f>Arkusz7!F5</f>
        <v>18</v>
      </c>
      <c r="Q383" s="99"/>
      <c r="R383" s="99"/>
      <c r="S383" s="99">
        <f>Arkusz7!G5</f>
        <v>10</v>
      </c>
      <c r="T383" s="99"/>
      <c r="U383" s="99"/>
    </row>
    <row r="384" spans="3:21" x14ac:dyDescent="0.25">
      <c r="C384" s="180" t="str">
        <f>Arkusz7!B6</f>
        <v>GRUZJA</v>
      </c>
      <c r="D384" s="181"/>
      <c r="E384" s="181"/>
      <c r="F384" s="181"/>
      <c r="G384" s="103">
        <f>Arkusz7!C6</f>
        <v>0</v>
      </c>
      <c r="H384" s="103"/>
      <c r="I384" s="103"/>
      <c r="J384" s="103">
        <f>Arkusz7!D6</f>
        <v>0</v>
      </c>
      <c r="K384" s="103"/>
      <c r="L384" s="103"/>
      <c r="M384" s="103">
        <f>Arkusz7!E6</f>
        <v>0</v>
      </c>
      <c r="N384" s="103"/>
      <c r="O384" s="103"/>
      <c r="P384" s="103">
        <f>Arkusz7!F6</f>
        <v>53</v>
      </c>
      <c r="Q384" s="103"/>
      <c r="R384" s="103"/>
      <c r="S384" s="103">
        <f>Arkusz7!G6</f>
        <v>20</v>
      </c>
      <c r="T384" s="103"/>
      <c r="U384" s="103"/>
    </row>
    <row r="385" spans="1:25" ht="15.75" thickBot="1" x14ac:dyDescent="0.3">
      <c r="C385" s="199" t="str">
        <f>Arkusz7!B7</f>
        <v>Pozostałe</v>
      </c>
      <c r="D385" s="200"/>
      <c r="E385" s="200"/>
      <c r="F385" s="200"/>
      <c r="G385" s="102">
        <f>Arkusz7!C7</f>
        <v>41</v>
      </c>
      <c r="H385" s="102"/>
      <c r="I385" s="102"/>
      <c r="J385" s="102">
        <f>Arkusz7!D7</f>
        <v>44</v>
      </c>
      <c r="K385" s="102"/>
      <c r="L385" s="102"/>
      <c r="M385" s="102">
        <f>Arkusz7!E7</f>
        <v>5</v>
      </c>
      <c r="N385" s="102"/>
      <c r="O385" s="102"/>
      <c r="P385" s="102">
        <f>Arkusz7!F7</f>
        <v>220</v>
      </c>
      <c r="Q385" s="102"/>
      <c r="R385" s="102"/>
      <c r="S385" s="102">
        <f>Arkusz7!G7</f>
        <v>142</v>
      </c>
      <c r="T385" s="102"/>
      <c r="U385" s="102"/>
    </row>
    <row r="386" spans="1:25" ht="14.45" customHeight="1" thickBot="1" x14ac:dyDescent="0.3">
      <c r="C386" s="183" t="s">
        <v>1</v>
      </c>
      <c r="D386" s="184"/>
      <c r="E386" s="184"/>
      <c r="F386" s="184"/>
      <c r="G386" s="84">
        <f>SUM(G380:I385)</f>
        <v>130</v>
      </c>
      <c r="H386" s="84"/>
      <c r="I386" s="84"/>
      <c r="J386" s="84">
        <f t="shared" ref="J386" si="15">SUM(J380:L385)</f>
        <v>120</v>
      </c>
      <c r="K386" s="84"/>
      <c r="L386" s="84"/>
      <c r="M386" s="84">
        <f t="shared" ref="M386" si="16">SUM(M380:O385)</f>
        <v>11</v>
      </c>
      <c r="N386" s="84"/>
      <c r="O386" s="84"/>
      <c r="P386" s="84">
        <f t="shared" ref="P386" si="17">SUM(P380:R385)</f>
        <v>1604</v>
      </c>
      <c r="Q386" s="84"/>
      <c r="R386" s="84"/>
      <c r="S386" s="84">
        <f>SUM(S380:U385)</f>
        <v>913</v>
      </c>
      <c r="T386" s="84"/>
      <c r="U386" s="85"/>
    </row>
    <row r="389" spans="1:25" x14ac:dyDescent="0.25">
      <c r="A389" s="126" t="s">
        <v>179</v>
      </c>
      <c r="B389" s="127"/>
      <c r="C389" s="127"/>
      <c r="D389" s="127"/>
      <c r="E389" s="127"/>
      <c r="F389" s="127"/>
      <c r="G389" s="127"/>
      <c r="H389" s="127"/>
      <c r="I389" s="127"/>
      <c r="J389" s="127"/>
      <c r="K389" s="127"/>
      <c r="L389" s="127"/>
      <c r="M389" s="127"/>
      <c r="N389" s="127"/>
      <c r="O389" s="127"/>
      <c r="P389" s="127"/>
      <c r="Q389" s="127"/>
      <c r="R389" s="127"/>
      <c r="S389" s="127"/>
      <c r="T389" s="127"/>
      <c r="U389" s="127"/>
      <c r="V389" s="127"/>
      <c r="W389" s="127"/>
      <c r="X389" s="127"/>
      <c r="Y389" s="127"/>
    </row>
    <row r="390" spans="1:25" x14ac:dyDescent="0.25">
      <c r="A390" s="127"/>
      <c r="B390" s="127"/>
      <c r="C390" s="127"/>
      <c r="D390" s="127"/>
      <c r="E390" s="127"/>
      <c r="F390" s="127"/>
      <c r="G390" s="127"/>
      <c r="H390" s="127"/>
      <c r="I390" s="127"/>
      <c r="J390" s="127"/>
      <c r="K390" s="127"/>
      <c r="L390" s="127"/>
      <c r="M390" s="127"/>
      <c r="N390" s="127"/>
      <c r="O390" s="127"/>
      <c r="P390" s="127"/>
      <c r="Q390" s="127"/>
      <c r="R390" s="127"/>
      <c r="S390" s="127"/>
      <c r="T390" s="127"/>
      <c r="U390" s="127"/>
      <c r="V390" s="127"/>
      <c r="W390" s="127"/>
      <c r="X390" s="127"/>
      <c r="Y390" s="127"/>
    </row>
    <row r="391" spans="1:25" x14ac:dyDescent="0.25">
      <c r="A391" s="127"/>
      <c r="B391" s="127"/>
      <c r="C391" s="127"/>
      <c r="D391" s="127"/>
      <c r="E391" s="127"/>
      <c r="F391" s="127"/>
      <c r="G391" s="127"/>
      <c r="H391" s="127"/>
      <c r="I391" s="127"/>
      <c r="J391" s="127"/>
      <c r="K391" s="127"/>
      <c r="L391" s="127"/>
      <c r="M391" s="127"/>
      <c r="N391" s="127"/>
      <c r="O391" s="127"/>
      <c r="P391" s="127"/>
      <c r="Q391" s="127"/>
      <c r="R391" s="127"/>
      <c r="S391" s="127"/>
      <c r="T391" s="127"/>
      <c r="U391" s="127"/>
      <c r="V391" s="127"/>
      <c r="W391" s="127"/>
      <c r="X391" s="127"/>
      <c r="Y391" s="127"/>
    </row>
    <row r="392" spans="1:25" x14ac:dyDescent="0.25">
      <c r="A392" s="127"/>
      <c r="B392" s="127"/>
      <c r="C392" s="127"/>
      <c r="D392" s="127"/>
      <c r="E392" s="127"/>
      <c r="F392" s="127"/>
      <c r="G392" s="127"/>
      <c r="H392" s="127"/>
      <c r="I392" s="127"/>
      <c r="J392" s="127"/>
      <c r="K392" s="127"/>
      <c r="L392" s="127"/>
      <c r="M392" s="127"/>
      <c r="N392" s="127"/>
      <c r="O392" s="127"/>
      <c r="P392" s="127"/>
      <c r="Q392" s="127"/>
      <c r="R392" s="127"/>
      <c r="S392" s="127"/>
      <c r="T392" s="127"/>
      <c r="U392" s="127"/>
      <c r="V392" s="127"/>
      <c r="W392" s="127"/>
      <c r="X392" s="127"/>
      <c r="Y392" s="127"/>
    </row>
    <row r="393" spans="1:25" x14ac:dyDescent="0.25">
      <c r="A393" s="127"/>
      <c r="B393" s="127"/>
      <c r="C393" s="127"/>
      <c r="D393" s="127"/>
      <c r="E393" s="127"/>
      <c r="F393" s="127"/>
      <c r="G393" s="127"/>
      <c r="H393" s="127"/>
      <c r="I393" s="127"/>
      <c r="J393" s="127"/>
      <c r="K393" s="127"/>
      <c r="L393" s="127"/>
      <c r="M393" s="127"/>
      <c r="N393" s="127"/>
      <c r="O393" s="127"/>
      <c r="P393" s="127"/>
      <c r="Q393" s="127"/>
      <c r="R393" s="127"/>
      <c r="S393" s="127"/>
      <c r="T393" s="127"/>
      <c r="U393" s="127"/>
      <c r="V393" s="127"/>
      <c r="W393" s="127"/>
      <c r="X393" s="127"/>
      <c r="Y393" s="127"/>
    </row>
    <row r="394" spans="1:25" x14ac:dyDescent="0.25">
      <c r="A394" s="127"/>
      <c r="B394" s="127"/>
      <c r="C394" s="127"/>
      <c r="D394" s="127"/>
      <c r="E394" s="127"/>
      <c r="F394" s="127"/>
      <c r="G394" s="127"/>
      <c r="H394" s="127"/>
      <c r="I394" s="127"/>
      <c r="J394" s="127"/>
      <c r="K394" s="127"/>
      <c r="L394" s="127"/>
      <c r="M394" s="127"/>
      <c r="N394" s="127"/>
      <c r="O394" s="127"/>
      <c r="P394" s="127"/>
      <c r="Q394" s="127"/>
      <c r="R394" s="127"/>
      <c r="S394" s="127"/>
      <c r="T394" s="127"/>
      <c r="U394" s="127"/>
      <c r="V394" s="127"/>
      <c r="W394" s="127"/>
      <c r="X394" s="127"/>
      <c r="Y394" s="127"/>
    </row>
    <row r="395" spans="1:25" x14ac:dyDescent="0.25">
      <c r="A395" s="127"/>
      <c r="B395" s="127"/>
      <c r="C395" s="127"/>
      <c r="D395" s="127"/>
      <c r="E395" s="127"/>
      <c r="F395" s="127"/>
      <c r="G395" s="127"/>
      <c r="H395" s="127"/>
      <c r="I395" s="127"/>
      <c r="J395" s="127"/>
      <c r="K395" s="127"/>
      <c r="L395" s="127"/>
      <c r="M395" s="127"/>
      <c r="N395" s="127"/>
      <c r="O395" s="127"/>
      <c r="P395" s="127"/>
      <c r="Q395" s="127"/>
      <c r="R395" s="127"/>
      <c r="S395" s="127"/>
      <c r="T395" s="127"/>
      <c r="U395" s="127"/>
      <c r="V395" s="127"/>
      <c r="W395" s="127"/>
      <c r="X395" s="127"/>
      <c r="Y395" s="127"/>
    </row>
    <row r="396" spans="1:25" x14ac:dyDescent="0.25">
      <c r="A396" s="127"/>
      <c r="B396" s="127"/>
      <c r="C396" s="127"/>
      <c r="D396" s="127"/>
      <c r="E396" s="127"/>
      <c r="F396" s="127"/>
      <c r="G396" s="127"/>
      <c r="H396" s="127"/>
      <c r="I396" s="127"/>
      <c r="J396" s="127"/>
      <c r="K396" s="127"/>
      <c r="L396" s="127"/>
      <c r="M396" s="127"/>
      <c r="N396" s="127"/>
      <c r="O396" s="127"/>
      <c r="P396" s="127"/>
      <c r="Q396" s="127"/>
      <c r="R396" s="127"/>
      <c r="S396" s="127"/>
      <c r="T396" s="127"/>
      <c r="U396" s="127"/>
      <c r="V396" s="127"/>
      <c r="W396" s="127"/>
      <c r="X396" s="127"/>
      <c r="Y396" s="127"/>
    </row>
    <row r="400" spans="1:25" x14ac:dyDescent="0.25">
      <c r="A400" s="128" t="s">
        <v>149</v>
      </c>
      <c r="B400" s="128"/>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row>
    <row r="401" spans="1:25" x14ac:dyDescent="0.25">
      <c r="A401" s="128"/>
      <c r="B401" s="128"/>
      <c r="C401" s="128"/>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row>
    <row r="402" spans="1:25" x14ac:dyDescent="0.25">
      <c r="A402" s="20"/>
      <c r="B402" s="20"/>
      <c r="C402" s="20"/>
      <c r="D402" s="20"/>
      <c r="E402" s="20"/>
      <c r="F402" s="20"/>
      <c r="G402" s="20"/>
      <c r="H402" s="20"/>
      <c r="I402" s="20"/>
      <c r="J402" s="20"/>
      <c r="K402" s="20"/>
      <c r="L402" s="20"/>
      <c r="M402" s="20"/>
      <c r="N402" s="20"/>
      <c r="O402" s="20"/>
      <c r="P402" s="20"/>
      <c r="Q402" s="20"/>
      <c r="R402" s="20"/>
      <c r="S402" s="20"/>
      <c r="T402" s="20"/>
      <c r="U402" s="20"/>
    </row>
    <row r="403" spans="1:25" ht="15.75" thickBot="1" x14ac:dyDescent="0.3"/>
    <row r="404" spans="1:25" ht="30" customHeight="1" x14ac:dyDescent="0.25">
      <c r="B404" s="120" t="s">
        <v>9</v>
      </c>
      <c r="C404" s="121"/>
      <c r="D404" s="121"/>
      <c r="E404" s="121"/>
      <c r="F404" s="121"/>
      <c r="G404" s="121"/>
      <c r="H404" s="121"/>
      <c r="I404" s="121"/>
      <c r="J404" s="246" t="str">
        <f>Arkusz8!C6</f>
        <v>27.08.2020 - 02.09.2020</v>
      </c>
      <c r="K404" s="246"/>
      <c r="L404" s="246"/>
      <c r="M404" s="246" t="str">
        <f>Arkusz8!C10</f>
        <v>03.09.2020 - 09.09.2020</v>
      </c>
      <c r="N404" s="246"/>
      <c r="O404" s="246"/>
      <c r="P404" s="246" t="str">
        <f>Arkusz8!C9</f>
        <v>10.09.2020 - 16.09.2020</v>
      </c>
      <c r="Q404" s="246"/>
      <c r="R404" s="246"/>
      <c r="S404" s="246" t="str">
        <f>Arkusz8!C8</f>
        <v>17.09.2020 - 23.09.2020</v>
      </c>
      <c r="T404" s="246"/>
      <c r="U404" s="246"/>
      <c r="V404" s="246" t="str">
        <f>Arkusz8!C7</f>
        <v>24.09.2020 - 30.09.2020</v>
      </c>
      <c r="W404" s="246"/>
      <c r="X404" s="247"/>
    </row>
    <row r="405" spans="1:25" x14ac:dyDescent="0.25">
      <c r="B405" s="118" t="s">
        <v>29</v>
      </c>
      <c r="C405" s="119"/>
      <c r="D405" s="119"/>
      <c r="E405" s="119"/>
      <c r="F405" s="119"/>
      <c r="G405" s="119"/>
      <c r="H405" s="119"/>
      <c r="I405" s="119"/>
      <c r="J405" s="182">
        <f>Arkusz8!A6</f>
        <v>844</v>
      </c>
      <c r="K405" s="182"/>
      <c r="L405" s="182"/>
      <c r="M405" s="182">
        <f>Arkusz8!A5</f>
        <v>837</v>
      </c>
      <c r="N405" s="182"/>
      <c r="O405" s="182"/>
      <c r="P405" s="182">
        <f>Arkusz8!A4</f>
        <v>782</v>
      </c>
      <c r="Q405" s="182"/>
      <c r="R405" s="182"/>
      <c r="S405" s="182">
        <f>Arkusz8!A3</f>
        <v>764</v>
      </c>
      <c r="T405" s="182"/>
      <c r="U405" s="182"/>
      <c r="V405" s="182">
        <f>Arkusz8!A2</f>
        <v>779</v>
      </c>
      <c r="W405" s="182"/>
      <c r="X405" s="182"/>
    </row>
    <row r="406" spans="1:25" x14ac:dyDescent="0.25">
      <c r="B406" s="178" t="s">
        <v>5</v>
      </c>
      <c r="C406" s="179"/>
      <c r="D406" s="179"/>
      <c r="E406" s="179"/>
      <c r="F406" s="179"/>
      <c r="G406" s="179"/>
      <c r="H406" s="179"/>
      <c r="I406" s="179"/>
      <c r="J406" s="103">
        <f>Arkusz8!A11</f>
        <v>2120</v>
      </c>
      <c r="K406" s="103"/>
      <c r="L406" s="103"/>
      <c r="M406" s="103">
        <f>Arkusz8!A10</f>
        <v>2136</v>
      </c>
      <c r="N406" s="103"/>
      <c r="O406" s="103"/>
      <c r="P406" s="103">
        <f>Arkusz8!A9</f>
        <v>2143</v>
      </c>
      <c r="Q406" s="103"/>
      <c r="R406" s="103"/>
      <c r="S406" s="103">
        <f>Arkusz8!A8</f>
        <v>2158</v>
      </c>
      <c r="T406" s="103"/>
      <c r="U406" s="103"/>
      <c r="V406" s="103">
        <f>Arkusz8!A7</f>
        <v>2153</v>
      </c>
      <c r="W406" s="103"/>
      <c r="X406" s="103"/>
    </row>
    <row r="407" spans="1:25" x14ac:dyDescent="0.25">
      <c r="B407" s="118" t="s">
        <v>6</v>
      </c>
      <c r="C407" s="119"/>
      <c r="D407" s="119"/>
      <c r="E407" s="119"/>
      <c r="F407" s="119"/>
      <c r="G407" s="119"/>
      <c r="H407" s="119"/>
      <c r="I407" s="119"/>
      <c r="J407" s="182">
        <f>Arkusz8!A16</f>
        <v>19</v>
      </c>
      <c r="K407" s="182"/>
      <c r="L407" s="182"/>
      <c r="M407" s="182">
        <f>Arkusz8!A15</f>
        <v>34</v>
      </c>
      <c r="N407" s="182"/>
      <c r="O407" s="182"/>
      <c r="P407" s="182">
        <f>Arkusz8!A14</f>
        <v>56</v>
      </c>
      <c r="Q407" s="182"/>
      <c r="R407" s="182"/>
      <c r="S407" s="182">
        <f>Arkusz8!A13</f>
        <v>25</v>
      </c>
      <c r="T407" s="182"/>
      <c r="U407" s="182"/>
      <c r="V407" s="182">
        <f>Arkusz8!A12</f>
        <v>22</v>
      </c>
      <c r="W407" s="182"/>
      <c r="X407" s="182"/>
    </row>
    <row r="408" spans="1:25" x14ac:dyDescent="0.25">
      <c r="B408" s="240" t="s">
        <v>7</v>
      </c>
      <c r="C408" s="241"/>
      <c r="D408" s="241"/>
      <c r="E408" s="241"/>
      <c r="F408" s="241"/>
      <c r="G408" s="241"/>
      <c r="H408" s="241"/>
      <c r="I408" s="241"/>
      <c r="J408" s="103">
        <f>Arkusz8!A21</f>
        <v>39</v>
      </c>
      <c r="K408" s="103"/>
      <c r="L408" s="103"/>
      <c r="M408" s="103">
        <f>Arkusz8!A20</f>
        <v>32</v>
      </c>
      <c r="N408" s="103"/>
      <c r="O408" s="103"/>
      <c r="P408" s="103">
        <f>Arkusz8!A19</f>
        <v>21</v>
      </c>
      <c r="Q408" s="103"/>
      <c r="R408" s="103"/>
      <c r="S408" s="103">
        <f>Arkusz8!A18</f>
        <v>25</v>
      </c>
      <c r="T408" s="103"/>
      <c r="U408" s="103"/>
      <c r="V408" s="103">
        <f>Arkusz8!A17</f>
        <v>26</v>
      </c>
      <c r="W408" s="103"/>
      <c r="X408" s="103"/>
    </row>
    <row r="409" spans="1:25" ht="15.75" thickBot="1" x14ac:dyDescent="0.3">
      <c r="B409" s="267" t="s">
        <v>92</v>
      </c>
      <c r="C409" s="268"/>
      <c r="D409" s="268"/>
      <c r="E409" s="268"/>
      <c r="F409" s="268"/>
      <c r="G409" s="268"/>
      <c r="H409" s="268"/>
      <c r="I409" s="268"/>
      <c r="J409" s="245">
        <f>Arkusz8!A26</f>
        <v>1</v>
      </c>
      <c r="K409" s="245"/>
      <c r="L409" s="245"/>
      <c r="M409" s="245">
        <f>Arkusz8!A25</f>
        <v>1</v>
      </c>
      <c r="N409" s="245"/>
      <c r="O409" s="245"/>
      <c r="P409" s="245">
        <f>Arkusz8!A24</f>
        <v>1</v>
      </c>
      <c r="Q409" s="245"/>
      <c r="R409" s="245"/>
      <c r="S409" s="245">
        <f>Arkusz8!A23</f>
        <v>1</v>
      </c>
      <c r="T409" s="245"/>
      <c r="U409" s="245"/>
      <c r="V409" s="245">
        <f>Arkusz8!A22</f>
        <v>1</v>
      </c>
      <c r="W409" s="245"/>
      <c r="X409" s="245"/>
    </row>
    <row r="410" spans="1:25" ht="15.75" thickBot="1" x14ac:dyDescent="0.3">
      <c r="B410" s="249" t="s">
        <v>93</v>
      </c>
      <c r="C410" s="250"/>
      <c r="D410" s="250"/>
      <c r="E410" s="250"/>
      <c r="F410" s="250"/>
      <c r="G410" s="250"/>
      <c r="H410" s="250"/>
      <c r="I410" s="250"/>
      <c r="J410" s="248">
        <f>SUM(J405,J406,J409)</f>
        <v>2965</v>
      </c>
      <c r="K410" s="248"/>
      <c r="L410" s="248"/>
      <c r="M410" s="248">
        <f>SUM(M405,M406,M409)</f>
        <v>2974</v>
      </c>
      <c r="N410" s="248"/>
      <c r="O410" s="248"/>
      <c r="P410" s="248">
        <f>SUM(P405,P406,P409)</f>
        <v>2926</v>
      </c>
      <c r="Q410" s="248"/>
      <c r="R410" s="248"/>
      <c r="S410" s="248">
        <f>SUM(S405,S406,S409)</f>
        <v>2923</v>
      </c>
      <c r="T410" s="248"/>
      <c r="U410" s="248"/>
      <c r="V410" s="248">
        <f>SUM(V405,V406,V409)</f>
        <v>2933</v>
      </c>
      <c r="W410" s="248"/>
      <c r="X410" s="266"/>
    </row>
    <row r="411" spans="1:25" x14ac:dyDescent="0.25">
      <c r="B411" s="22"/>
      <c r="C411" s="22"/>
      <c r="D411" s="22"/>
      <c r="E411" s="22"/>
      <c r="F411" s="22"/>
      <c r="G411" s="22"/>
      <c r="H411" s="22"/>
      <c r="I411" s="22"/>
      <c r="J411" s="23"/>
      <c r="K411" s="23"/>
      <c r="L411" s="23"/>
      <c r="M411" s="23"/>
      <c r="N411" s="23"/>
      <c r="O411" s="23"/>
      <c r="P411" s="23"/>
      <c r="Q411" s="23"/>
      <c r="R411" s="23"/>
      <c r="S411" s="23"/>
      <c r="T411" s="23"/>
      <c r="U411" s="23"/>
      <c r="V411" s="23"/>
      <c r="W411" s="23"/>
      <c r="X411" s="23"/>
    </row>
    <row r="412" spans="1:25" x14ac:dyDescent="0.25">
      <c r="B412" s="22"/>
      <c r="C412" s="22"/>
      <c r="D412" s="22"/>
      <c r="E412" s="22"/>
      <c r="F412" s="22"/>
      <c r="G412" s="22"/>
      <c r="H412" s="22"/>
      <c r="I412" s="22"/>
      <c r="J412" s="23"/>
      <c r="K412" s="23"/>
      <c r="L412" s="23"/>
      <c r="M412" s="23"/>
      <c r="N412" s="23"/>
      <c r="O412" s="23"/>
      <c r="P412" s="23"/>
      <c r="Q412" s="23"/>
      <c r="R412" s="23"/>
      <c r="S412" s="23"/>
      <c r="T412" s="23"/>
      <c r="U412" s="23"/>
      <c r="V412" s="23"/>
      <c r="W412" s="23"/>
      <c r="X412" s="23"/>
    </row>
    <row r="413" spans="1:25" x14ac:dyDescent="0.25">
      <c r="B413" s="22"/>
      <c r="C413" s="22"/>
      <c r="D413" s="22"/>
      <c r="E413" s="22"/>
      <c r="F413" s="22"/>
      <c r="G413" s="22"/>
      <c r="H413" s="22"/>
      <c r="I413" s="22"/>
      <c r="J413" s="23"/>
      <c r="K413" s="23"/>
      <c r="L413" s="23"/>
      <c r="M413" s="23"/>
      <c r="N413" s="23"/>
      <c r="O413" s="23"/>
      <c r="P413" s="23"/>
      <c r="Q413" s="23"/>
      <c r="R413" s="23"/>
      <c r="S413" s="23"/>
      <c r="T413" s="23"/>
      <c r="U413" s="23"/>
      <c r="V413" s="23"/>
      <c r="W413" s="23"/>
      <c r="X413" s="23"/>
    </row>
    <row r="414" spans="1:25" x14ac:dyDescent="0.25">
      <c r="B414" s="22"/>
      <c r="C414" s="22"/>
      <c r="D414" s="22"/>
      <c r="E414" s="22"/>
      <c r="F414" s="22"/>
      <c r="G414" s="22"/>
      <c r="H414" s="22"/>
      <c r="I414" s="22"/>
      <c r="J414" s="23"/>
      <c r="K414" s="23"/>
      <c r="L414" s="23"/>
      <c r="M414" s="23"/>
      <c r="N414" s="23"/>
      <c r="O414" s="23"/>
      <c r="P414" s="23"/>
      <c r="Q414" s="23"/>
      <c r="R414" s="23"/>
      <c r="S414" s="23"/>
      <c r="T414" s="23"/>
      <c r="U414" s="23"/>
      <c r="V414" s="23"/>
      <c r="W414" s="23"/>
      <c r="X414" s="23"/>
    </row>
    <row r="415" spans="1:25" x14ac:dyDescent="0.25">
      <c r="B415" s="22"/>
      <c r="C415" s="22"/>
      <c r="D415" s="22"/>
      <c r="E415" s="22"/>
      <c r="F415" s="22"/>
      <c r="G415" s="22"/>
      <c r="H415" s="22"/>
      <c r="I415" s="22"/>
      <c r="J415" s="23"/>
      <c r="K415" s="23"/>
      <c r="L415" s="23"/>
      <c r="M415" s="23"/>
      <c r="N415" s="23"/>
      <c r="O415" s="23"/>
      <c r="P415" s="23"/>
      <c r="Q415" s="23"/>
      <c r="R415" s="23"/>
      <c r="S415" s="23"/>
      <c r="T415" s="23"/>
      <c r="U415" s="23"/>
      <c r="V415" s="23"/>
      <c r="W415" s="23"/>
      <c r="X415" s="23"/>
    </row>
    <row r="416" spans="1:25" x14ac:dyDescent="0.25">
      <c r="B416" s="22"/>
      <c r="C416" s="22"/>
      <c r="D416" s="22"/>
      <c r="E416" s="22"/>
      <c r="F416" s="22"/>
      <c r="G416" s="22"/>
      <c r="H416" s="22"/>
      <c r="I416" s="22"/>
      <c r="J416" s="23"/>
      <c r="K416" s="23"/>
      <c r="L416" s="23"/>
      <c r="M416" s="23"/>
      <c r="N416" s="23"/>
      <c r="O416" s="23"/>
      <c r="P416" s="23"/>
      <c r="Q416" s="23"/>
      <c r="R416" s="23"/>
      <c r="S416" s="23"/>
      <c r="T416" s="23"/>
      <c r="U416" s="23"/>
      <c r="V416" s="23"/>
      <c r="W416" s="23"/>
      <c r="X416" s="23"/>
    </row>
    <row r="431" spans="1:21" x14ac:dyDescent="0.25">
      <c r="A431" s="4"/>
      <c r="B431" s="4"/>
      <c r="C431" s="4"/>
      <c r="D431" s="4"/>
      <c r="E431" s="4"/>
      <c r="F431" s="4"/>
      <c r="G431" s="4"/>
      <c r="H431" s="4"/>
      <c r="I431" s="4"/>
      <c r="J431" s="4"/>
      <c r="K431" s="4"/>
      <c r="L431" s="4"/>
      <c r="M431" s="4"/>
      <c r="N431" s="4"/>
      <c r="O431" s="4"/>
      <c r="P431" s="4"/>
      <c r="Q431" s="4"/>
      <c r="R431" s="4"/>
      <c r="S431" s="4"/>
      <c r="T431" s="4"/>
      <c r="U431" s="4"/>
    </row>
    <row r="432" spans="1:21" x14ac:dyDescent="0.25">
      <c r="A432" s="4"/>
      <c r="B432" s="4"/>
      <c r="C432" s="4"/>
      <c r="D432" s="4"/>
      <c r="E432" s="4"/>
      <c r="F432" s="4"/>
      <c r="G432" s="4"/>
      <c r="H432" s="4"/>
      <c r="I432" s="4"/>
      <c r="J432" s="4"/>
      <c r="K432" s="4"/>
      <c r="L432" s="4"/>
      <c r="M432" s="4"/>
      <c r="N432" s="4"/>
      <c r="O432" s="4"/>
      <c r="P432" s="4"/>
      <c r="Q432" s="4"/>
      <c r="R432" s="4"/>
      <c r="S432" s="4"/>
      <c r="T432" s="4"/>
      <c r="U432" s="4"/>
    </row>
    <row r="433" spans="1:25" x14ac:dyDescent="0.25">
      <c r="A433" s="4"/>
      <c r="B433" s="4"/>
      <c r="C433" s="4"/>
      <c r="D433" s="4"/>
      <c r="E433" s="4"/>
      <c r="F433" s="4"/>
      <c r="G433" s="4"/>
      <c r="H433" s="4"/>
      <c r="I433" s="4"/>
      <c r="J433" s="4"/>
      <c r="K433" s="4"/>
      <c r="L433" s="4"/>
      <c r="M433" s="4"/>
      <c r="N433" s="4"/>
      <c r="O433" s="4"/>
      <c r="P433" s="4"/>
      <c r="Q433" s="4"/>
      <c r="R433" s="4"/>
      <c r="S433" s="4"/>
      <c r="T433" s="4"/>
      <c r="U433" s="4"/>
    </row>
    <row r="434" spans="1:25" x14ac:dyDescent="0.25">
      <c r="A434" s="24"/>
      <c r="B434" s="24"/>
      <c r="C434" s="24"/>
      <c r="D434" s="24"/>
      <c r="E434" s="24"/>
      <c r="F434" s="24"/>
      <c r="G434" s="24"/>
      <c r="H434" s="24"/>
      <c r="I434" s="24"/>
      <c r="J434" s="24"/>
      <c r="K434" s="24"/>
      <c r="L434" s="24"/>
      <c r="M434" s="24"/>
      <c r="N434" s="24"/>
      <c r="O434" s="24"/>
      <c r="P434" s="24"/>
      <c r="Q434" s="24"/>
      <c r="R434" s="24"/>
      <c r="S434" s="24"/>
      <c r="T434" s="24"/>
      <c r="U434" s="24"/>
    </row>
    <row r="435" spans="1:25" x14ac:dyDescent="0.25">
      <c r="A435" s="126" t="s">
        <v>178</v>
      </c>
      <c r="B435" s="127"/>
      <c r="C435" s="127"/>
      <c r="D435" s="127"/>
      <c r="E435" s="127"/>
      <c r="F435" s="127"/>
      <c r="G435" s="127"/>
      <c r="H435" s="127"/>
      <c r="I435" s="127"/>
      <c r="J435" s="127"/>
      <c r="K435" s="127"/>
      <c r="L435" s="127"/>
      <c r="M435" s="127"/>
      <c r="N435" s="127"/>
      <c r="O435" s="127"/>
      <c r="P435" s="127"/>
      <c r="Q435" s="127"/>
      <c r="R435" s="127"/>
      <c r="S435" s="127"/>
      <c r="T435" s="127"/>
      <c r="U435" s="127"/>
      <c r="V435" s="127"/>
      <c r="W435" s="127"/>
      <c r="X435" s="127"/>
      <c r="Y435" s="127"/>
    </row>
    <row r="436" spans="1:25" x14ac:dyDescent="0.25">
      <c r="A436" s="127"/>
      <c r="B436" s="127"/>
      <c r="C436" s="127"/>
      <c r="D436" s="127"/>
      <c r="E436" s="127"/>
      <c r="F436" s="127"/>
      <c r="G436" s="127"/>
      <c r="H436" s="127"/>
      <c r="I436" s="127"/>
      <c r="J436" s="127"/>
      <c r="K436" s="127"/>
      <c r="L436" s="127"/>
      <c r="M436" s="127"/>
      <c r="N436" s="127"/>
      <c r="O436" s="127"/>
      <c r="P436" s="127"/>
      <c r="Q436" s="127"/>
      <c r="R436" s="127"/>
      <c r="S436" s="127"/>
      <c r="T436" s="127"/>
      <c r="U436" s="127"/>
      <c r="V436" s="127"/>
      <c r="W436" s="127"/>
      <c r="X436" s="127"/>
      <c r="Y436" s="127"/>
    </row>
    <row r="437" spans="1:25" x14ac:dyDescent="0.25">
      <c r="A437" s="127"/>
      <c r="B437" s="127"/>
      <c r="C437" s="127"/>
      <c r="D437" s="127"/>
      <c r="E437" s="127"/>
      <c r="F437" s="127"/>
      <c r="G437" s="127"/>
      <c r="H437" s="127"/>
      <c r="I437" s="127"/>
      <c r="J437" s="127"/>
      <c r="K437" s="127"/>
      <c r="L437" s="127"/>
      <c r="M437" s="127"/>
      <c r="N437" s="127"/>
      <c r="O437" s="127"/>
      <c r="P437" s="127"/>
      <c r="Q437" s="127"/>
      <c r="R437" s="127"/>
      <c r="S437" s="127"/>
      <c r="T437" s="127"/>
      <c r="U437" s="127"/>
      <c r="V437" s="127"/>
      <c r="W437" s="127"/>
      <c r="X437" s="127"/>
      <c r="Y437" s="127"/>
    </row>
    <row r="440" spans="1:25" x14ac:dyDescent="0.25">
      <c r="A440" s="39" t="s">
        <v>48</v>
      </c>
      <c r="B440" s="39"/>
      <c r="C440" s="39"/>
      <c r="D440" s="39"/>
      <c r="E440" s="39"/>
      <c r="F440" s="39"/>
      <c r="G440" s="39"/>
      <c r="H440" s="39"/>
      <c r="I440" s="39"/>
      <c r="J440" s="39"/>
      <c r="K440" s="39"/>
      <c r="L440" s="39"/>
      <c r="M440" s="39"/>
      <c r="N440" s="39"/>
      <c r="O440" s="39"/>
      <c r="R440" s="40"/>
      <c r="S440" s="40"/>
      <c r="T440" s="40"/>
    </row>
    <row r="441" spans="1:25" x14ac:dyDescent="0.25">
      <c r="P441" s="41"/>
      <c r="Q441" s="41"/>
      <c r="R441" s="40"/>
      <c r="S441" s="40"/>
      <c r="T441" s="40"/>
      <c r="U441" s="41"/>
    </row>
    <row r="442" spans="1:25" x14ac:dyDescent="0.25">
      <c r="G442" s="4"/>
      <c r="H442" s="4"/>
      <c r="I442" s="4"/>
      <c r="J442" s="4"/>
      <c r="K442" s="4"/>
      <c r="L442" s="4"/>
      <c r="M442" s="4"/>
      <c r="N442" s="4"/>
      <c r="O442" s="4"/>
      <c r="P442" s="4"/>
      <c r="Q442" s="4"/>
      <c r="R442" s="4"/>
      <c r="S442" s="4"/>
      <c r="T442" s="4"/>
      <c r="U442" s="4"/>
    </row>
    <row r="443" spans="1:25" x14ac:dyDescent="0.25">
      <c r="A443" s="302" t="s">
        <v>177</v>
      </c>
      <c r="B443" s="127"/>
      <c r="C443" s="127"/>
      <c r="D443" s="127"/>
      <c r="E443" s="127"/>
      <c r="F443" s="127"/>
      <c r="G443" s="127"/>
      <c r="H443" s="127"/>
      <c r="I443" s="127"/>
      <c r="J443" s="127"/>
      <c r="K443" s="127"/>
      <c r="L443" s="127"/>
      <c r="M443" s="127"/>
      <c r="N443" s="127"/>
      <c r="O443" s="127"/>
      <c r="P443" s="127"/>
      <c r="Q443" s="127"/>
      <c r="R443" s="127"/>
      <c r="S443" s="127"/>
      <c r="T443" s="127"/>
      <c r="U443" s="127"/>
      <c r="V443" s="127"/>
      <c r="W443" s="127"/>
      <c r="X443" s="127"/>
      <c r="Y443" s="127"/>
    </row>
    <row r="444" spans="1:25" x14ac:dyDescent="0.25">
      <c r="A444" s="127"/>
      <c r="B444" s="127"/>
      <c r="C444" s="127"/>
      <c r="D444" s="127"/>
      <c r="E444" s="127"/>
      <c r="F444" s="127"/>
      <c r="G444" s="127"/>
      <c r="H444" s="127"/>
      <c r="I444" s="127"/>
      <c r="J444" s="127"/>
      <c r="K444" s="127"/>
      <c r="L444" s="127"/>
      <c r="M444" s="127"/>
      <c r="N444" s="127"/>
      <c r="O444" s="127"/>
      <c r="P444" s="127"/>
      <c r="Q444" s="127"/>
      <c r="R444" s="127"/>
      <c r="S444" s="127"/>
      <c r="T444" s="127"/>
      <c r="U444" s="127"/>
      <c r="V444" s="127"/>
      <c r="W444" s="127"/>
      <c r="X444" s="127"/>
      <c r="Y444" s="127"/>
    </row>
    <row r="445" spans="1:25" x14ac:dyDescent="0.25">
      <c r="A445" s="127"/>
      <c r="B445" s="127"/>
      <c r="C445" s="127"/>
      <c r="D445" s="127"/>
      <c r="E445" s="127"/>
      <c r="F445" s="127"/>
      <c r="G445" s="127"/>
      <c r="H445" s="127"/>
      <c r="I445" s="127"/>
      <c r="J445" s="127"/>
      <c r="K445" s="127"/>
      <c r="L445" s="127"/>
      <c r="M445" s="127"/>
      <c r="N445" s="127"/>
      <c r="O445" s="127"/>
      <c r="P445" s="127"/>
      <c r="Q445" s="127"/>
      <c r="R445" s="127"/>
      <c r="S445" s="127"/>
      <c r="T445" s="127"/>
      <c r="U445" s="127"/>
      <c r="V445" s="127"/>
      <c r="W445" s="127"/>
      <c r="X445" s="127"/>
      <c r="Y445" s="127"/>
    </row>
    <row r="446" spans="1:25" x14ac:dyDescent="0.25">
      <c r="A446" s="127"/>
      <c r="B446" s="127"/>
      <c r="C446" s="127"/>
      <c r="D446" s="127"/>
      <c r="E446" s="127"/>
      <c r="F446" s="127"/>
      <c r="G446" s="127"/>
      <c r="H446" s="127"/>
      <c r="I446" s="127"/>
      <c r="J446" s="127"/>
      <c r="K446" s="127"/>
      <c r="L446" s="127"/>
      <c r="M446" s="127"/>
      <c r="N446" s="127"/>
      <c r="O446" s="127"/>
      <c r="P446" s="127"/>
      <c r="Q446" s="127"/>
      <c r="R446" s="127"/>
      <c r="S446" s="127"/>
      <c r="T446" s="127"/>
      <c r="U446" s="127"/>
      <c r="V446" s="127"/>
      <c r="W446" s="127"/>
      <c r="X446" s="127"/>
      <c r="Y446" s="127"/>
    </row>
    <row r="447" spans="1:25" x14ac:dyDescent="0.25">
      <c r="A447" s="127"/>
      <c r="B447" s="127"/>
      <c r="C447" s="127"/>
      <c r="D447" s="127"/>
      <c r="E447" s="127"/>
      <c r="F447" s="127"/>
      <c r="G447" s="127"/>
      <c r="H447" s="127"/>
      <c r="I447" s="127"/>
      <c r="J447" s="127"/>
      <c r="K447" s="127"/>
      <c r="L447" s="127"/>
      <c r="M447" s="127"/>
      <c r="N447" s="127"/>
      <c r="O447" s="127"/>
      <c r="P447" s="127"/>
      <c r="Q447" s="127"/>
      <c r="R447" s="127"/>
      <c r="S447" s="127"/>
      <c r="T447" s="127"/>
      <c r="U447" s="127"/>
      <c r="V447" s="127"/>
      <c r="W447" s="127"/>
      <c r="X447" s="127"/>
      <c r="Y447" s="127"/>
    </row>
    <row r="448" spans="1:25" x14ac:dyDescent="0.25">
      <c r="A448" s="127"/>
      <c r="B448" s="127"/>
      <c r="C448" s="127"/>
      <c r="D448" s="127"/>
      <c r="E448" s="127"/>
      <c r="F448" s="127"/>
      <c r="G448" s="127"/>
      <c r="H448" s="127"/>
      <c r="I448" s="127"/>
      <c r="J448" s="127"/>
      <c r="K448" s="127"/>
      <c r="L448" s="127"/>
      <c r="M448" s="127"/>
      <c r="N448" s="127"/>
      <c r="O448" s="127"/>
      <c r="P448" s="127"/>
      <c r="Q448" s="127"/>
      <c r="R448" s="127"/>
      <c r="S448" s="127"/>
      <c r="T448" s="127"/>
      <c r="U448" s="127"/>
      <c r="V448" s="127"/>
      <c r="W448" s="127"/>
      <c r="X448" s="127"/>
      <c r="Y448" s="127"/>
    </row>
    <row r="449" spans="1:25" x14ac:dyDescent="0.25">
      <c r="A449" s="127"/>
      <c r="B449" s="127"/>
      <c r="C449" s="127"/>
      <c r="D449" s="127"/>
      <c r="E449" s="127"/>
      <c r="F449" s="127"/>
      <c r="G449" s="127"/>
      <c r="H449" s="127"/>
      <c r="I449" s="127"/>
      <c r="J449" s="127"/>
      <c r="K449" s="127"/>
      <c r="L449" s="127"/>
      <c r="M449" s="127"/>
      <c r="N449" s="127"/>
      <c r="O449" s="127"/>
      <c r="P449" s="127"/>
      <c r="Q449" s="127"/>
      <c r="R449" s="127"/>
      <c r="S449" s="127"/>
      <c r="T449" s="127"/>
      <c r="U449" s="127"/>
      <c r="V449" s="127"/>
      <c r="W449" s="127"/>
      <c r="X449" s="127"/>
      <c r="Y449" s="127"/>
    </row>
    <row r="450" spans="1:25" x14ac:dyDescent="0.25">
      <c r="A450" s="127"/>
      <c r="B450" s="127"/>
      <c r="C450" s="127"/>
      <c r="D450" s="127"/>
      <c r="E450" s="127"/>
      <c r="F450" s="127"/>
      <c r="G450" s="127"/>
      <c r="H450" s="127"/>
      <c r="I450" s="127"/>
      <c r="J450" s="127"/>
      <c r="K450" s="127"/>
      <c r="L450" s="127"/>
      <c r="M450" s="127"/>
      <c r="N450" s="127"/>
      <c r="O450" s="127"/>
      <c r="P450" s="127"/>
      <c r="Q450" s="127"/>
      <c r="R450" s="127"/>
      <c r="S450" s="127"/>
      <c r="T450" s="127"/>
      <c r="U450" s="127"/>
      <c r="V450" s="127"/>
      <c r="W450" s="127"/>
      <c r="X450" s="127"/>
      <c r="Y450" s="127"/>
    </row>
    <row r="451" spans="1:25" x14ac:dyDescent="0.25">
      <c r="A451" s="127"/>
      <c r="B451" s="127"/>
      <c r="C451" s="127"/>
      <c r="D451" s="127"/>
      <c r="E451" s="127"/>
      <c r="F451" s="127"/>
      <c r="G451" s="127"/>
      <c r="H451" s="127"/>
      <c r="I451" s="127"/>
      <c r="J451" s="127"/>
      <c r="K451" s="127"/>
      <c r="L451" s="127"/>
      <c r="M451" s="127"/>
      <c r="N451" s="127"/>
      <c r="O451" s="127"/>
      <c r="P451" s="127"/>
      <c r="Q451" s="127"/>
      <c r="R451" s="127"/>
      <c r="S451" s="127"/>
      <c r="T451" s="127"/>
      <c r="U451" s="127"/>
      <c r="V451" s="127"/>
      <c r="W451" s="127"/>
      <c r="X451" s="127"/>
      <c r="Y451" s="127"/>
    </row>
    <row r="452" spans="1:25" x14ac:dyDescent="0.25">
      <c r="A452" s="127"/>
      <c r="B452" s="127"/>
      <c r="C452" s="127"/>
      <c r="D452" s="127"/>
      <c r="E452" s="127"/>
      <c r="F452" s="127"/>
      <c r="G452" s="127"/>
      <c r="H452" s="127"/>
      <c r="I452" s="127"/>
      <c r="J452" s="127"/>
      <c r="K452" s="127"/>
      <c r="L452" s="127"/>
      <c r="M452" s="127"/>
      <c r="N452" s="127"/>
      <c r="O452" s="127"/>
      <c r="P452" s="127"/>
      <c r="Q452" s="127"/>
      <c r="R452" s="127"/>
      <c r="S452" s="127"/>
      <c r="T452" s="127"/>
      <c r="U452" s="127"/>
      <c r="V452" s="127"/>
      <c r="W452" s="127"/>
      <c r="X452" s="127"/>
      <c r="Y452" s="127"/>
    </row>
    <row r="453" spans="1:25" x14ac:dyDescent="0.25">
      <c r="A453" s="127"/>
      <c r="B453" s="127"/>
      <c r="C453" s="127"/>
      <c r="D453" s="127"/>
      <c r="E453" s="127"/>
      <c r="F453" s="127"/>
      <c r="G453" s="127"/>
      <c r="H453" s="127"/>
      <c r="I453" s="127"/>
      <c r="J453" s="127"/>
      <c r="K453" s="127"/>
      <c r="L453" s="127"/>
      <c r="M453" s="127"/>
      <c r="N453" s="127"/>
      <c r="O453" s="127"/>
      <c r="P453" s="127"/>
      <c r="Q453" s="127"/>
      <c r="R453" s="127"/>
      <c r="S453" s="127"/>
      <c r="T453" s="127"/>
      <c r="U453" s="127"/>
      <c r="V453" s="127"/>
      <c r="W453" s="127"/>
      <c r="X453" s="127"/>
      <c r="Y453" s="127"/>
    </row>
    <row r="454" spans="1:25" x14ac:dyDescent="0.25">
      <c r="A454" s="127"/>
      <c r="B454" s="127"/>
      <c r="C454" s="127"/>
      <c r="D454" s="127"/>
      <c r="E454" s="127"/>
      <c r="F454" s="127"/>
      <c r="G454" s="127"/>
      <c r="H454" s="127"/>
      <c r="I454" s="127"/>
      <c r="J454" s="127"/>
      <c r="K454" s="127"/>
      <c r="L454" s="127"/>
      <c r="M454" s="127"/>
      <c r="N454" s="127"/>
      <c r="O454" s="127"/>
      <c r="P454" s="127"/>
      <c r="Q454" s="127"/>
      <c r="R454" s="127"/>
      <c r="S454" s="127"/>
      <c r="T454" s="127"/>
      <c r="U454" s="127"/>
      <c r="V454" s="127"/>
      <c r="W454" s="127"/>
      <c r="X454" s="127"/>
      <c r="Y454" s="127"/>
    </row>
    <row r="455" spans="1:25" x14ac:dyDescent="0.25">
      <c r="A455" s="127"/>
      <c r="B455" s="127"/>
      <c r="C455" s="127"/>
      <c r="D455" s="127"/>
      <c r="E455" s="127"/>
      <c r="F455" s="127"/>
      <c r="G455" s="127"/>
      <c r="H455" s="127"/>
      <c r="I455" s="127"/>
      <c r="J455" s="127"/>
      <c r="K455" s="127"/>
      <c r="L455" s="127"/>
      <c r="M455" s="127"/>
      <c r="N455" s="127"/>
      <c r="O455" s="127"/>
      <c r="P455" s="127"/>
      <c r="Q455" s="127"/>
      <c r="R455" s="127"/>
      <c r="S455" s="127"/>
      <c r="T455" s="127"/>
      <c r="U455" s="127"/>
      <c r="V455" s="127"/>
      <c r="W455" s="127"/>
      <c r="X455" s="127"/>
      <c r="Y455" s="127"/>
    </row>
    <row r="456" spans="1:25" x14ac:dyDescent="0.25">
      <c r="A456" s="127"/>
      <c r="B456" s="127"/>
      <c r="C456" s="127"/>
      <c r="D456" s="127"/>
      <c r="E456" s="127"/>
      <c r="F456" s="127"/>
      <c r="G456" s="127"/>
      <c r="H456" s="127"/>
      <c r="I456" s="127"/>
      <c r="J456" s="127"/>
      <c r="K456" s="127"/>
      <c r="L456" s="127"/>
      <c r="M456" s="127"/>
      <c r="N456" s="127"/>
      <c r="O456" s="127"/>
      <c r="P456" s="127"/>
      <c r="Q456" s="127"/>
      <c r="R456" s="127"/>
      <c r="S456" s="127"/>
      <c r="T456" s="127"/>
      <c r="U456" s="127"/>
      <c r="V456" s="127"/>
      <c r="W456" s="127"/>
      <c r="X456" s="127"/>
      <c r="Y456" s="127"/>
    </row>
    <row r="457" spans="1:25" x14ac:dyDescent="0.25">
      <c r="A457" s="127"/>
      <c r="B457" s="127"/>
      <c r="C457" s="127"/>
      <c r="D457" s="127"/>
      <c r="E457" s="127"/>
      <c r="F457" s="127"/>
      <c r="G457" s="127"/>
      <c r="H457" s="127"/>
      <c r="I457" s="127"/>
      <c r="J457" s="127"/>
      <c r="K457" s="127"/>
      <c r="L457" s="127"/>
      <c r="M457" s="127"/>
      <c r="N457" s="127"/>
      <c r="O457" s="127"/>
      <c r="P457" s="127"/>
      <c r="Q457" s="127"/>
      <c r="R457" s="127"/>
      <c r="S457" s="127"/>
      <c r="T457" s="127"/>
      <c r="U457" s="127"/>
      <c r="V457" s="127"/>
      <c r="W457" s="127"/>
      <c r="X457" s="127"/>
      <c r="Y457" s="127"/>
    </row>
    <row r="458" spans="1:25" x14ac:dyDescent="0.25">
      <c r="A458" s="41"/>
      <c r="B458" s="41"/>
      <c r="C458" s="41"/>
      <c r="D458" s="41"/>
      <c r="E458" s="41"/>
      <c r="F458" s="41"/>
      <c r="G458" s="41"/>
      <c r="H458" s="41"/>
      <c r="I458" s="41"/>
      <c r="J458" s="41"/>
      <c r="K458" s="41"/>
      <c r="L458" s="41"/>
      <c r="M458" s="41"/>
      <c r="N458" s="41"/>
      <c r="O458" s="41"/>
      <c r="P458" s="41"/>
      <c r="Q458" s="41"/>
      <c r="R458" s="41"/>
      <c r="S458" s="41"/>
      <c r="T458" s="41"/>
      <c r="U458" s="41"/>
    </row>
    <row r="459" spans="1:25" x14ac:dyDescent="0.25">
      <c r="A459" s="41"/>
      <c r="B459" s="41"/>
      <c r="C459" s="41"/>
      <c r="D459" s="41"/>
      <c r="E459" s="41"/>
      <c r="F459" s="41"/>
      <c r="G459" s="41"/>
      <c r="H459" s="41"/>
      <c r="I459" s="41"/>
      <c r="J459" s="41"/>
      <c r="K459" s="41"/>
      <c r="L459" s="41"/>
      <c r="M459" s="41"/>
      <c r="N459" s="41"/>
      <c r="O459" s="41"/>
      <c r="P459" s="41"/>
      <c r="Q459" s="41"/>
      <c r="R459" s="41"/>
      <c r="S459" s="41"/>
      <c r="T459" s="41"/>
      <c r="U459" s="41"/>
    </row>
    <row r="460" spans="1:25" x14ac:dyDescent="0.25">
      <c r="A460" s="303" t="s">
        <v>180</v>
      </c>
      <c r="P460" s="43"/>
      <c r="Q460" s="43"/>
      <c r="R460" s="42"/>
      <c r="S460" s="42"/>
      <c r="T460" s="42"/>
      <c r="U460" s="43"/>
    </row>
    <row r="461" spans="1:25" x14ac:dyDescent="0.25">
      <c r="R461" s="42"/>
      <c r="S461" s="42"/>
      <c r="T461" s="42"/>
    </row>
    <row r="462" spans="1:25" x14ac:dyDescent="0.25">
      <c r="D462" s="7"/>
      <c r="E462" s="7"/>
      <c r="P462" s="44"/>
      <c r="Q462" s="44"/>
      <c r="R462" s="42"/>
      <c r="S462" s="42"/>
      <c r="T462" s="42"/>
      <c r="U462" s="44"/>
    </row>
    <row r="463" spans="1:25" x14ac:dyDescent="0.25">
      <c r="A463" s="45"/>
      <c r="B463" s="45"/>
      <c r="C463" s="45"/>
      <c r="D463" s="46"/>
      <c r="E463" s="46"/>
      <c r="F463" s="44"/>
      <c r="G463" s="44"/>
      <c r="H463" s="44"/>
      <c r="I463" s="44"/>
      <c r="J463" s="44"/>
      <c r="K463" s="44"/>
      <c r="L463" s="44"/>
      <c r="M463" s="44"/>
      <c r="N463" s="44"/>
      <c r="O463" s="44"/>
      <c r="P463" s="44"/>
      <c r="Q463" s="44"/>
      <c r="U463" s="44"/>
    </row>
    <row r="464" spans="1:25" x14ac:dyDescent="0.25">
      <c r="A464" s="42"/>
      <c r="B464" s="42"/>
      <c r="C464" s="42"/>
      <c r="D464" s="42"/>
      <c r="E464" s="42"/>
      <c r="F464" s="42"/>
      <c r="G464" s="42"/>
      <c r="H464" s="42"/>
      <c r="I464" s="42"/>
      <c r="J464" s="42"/>
      <c r="K464" s="42"/>
      <c r="L464" s="42"/>
      <c r="M464" s="42"/>
      <c r="N464" s="42"/>
      <c r="O464" s="42"/>
      <c r="P464" s="42"/>
      <c r="Q464" s="42"/>
      <c r="U464" s="42"/>
    </row>
    <row r="465" spans="1:21" x14ac:dyDescent="0.25">
      <c r="A465" s="42"/>
      <c r="B465" s="42"/>
      <c r="C465" s="42"/>
      <c r="D465" s="42"/>
      <c r="E465" s="42"/>
      <c r="F465" s="42"/>
      <c r="G465" s="42"/>
      <c r="H465" s="42"/>
      <c r="I465" s="42"/>
      <c r="J465" s="42"/>
      <c r="K465" s="42"/>
      <c r="L465" s="42"/>
      <c r="M465" s="42"/>
      <c r="N465" s="42"/>
      <c r="O465" s="42"/>
      <c r="P465" s="42"/>
      <c r="Q465" s="42"/>
      <c r="U465" s="42"/>
    </row>
  </sheetData>
  <sheetProtection formatCells="0" insertColumns="0" insertRows="0" deleteColumns="0" deleteRows="0"/>
  <mergeCells count="626">
    <mergeCell ref="A389:Y396"/>
    <mergeCell ref="A435:Y437"/>
    <mergeCell ref="A91:Y105"/>
    <mergeCell ref="A158:Y171"/>
    <mergeCell ref="C128:K128"/>
    <mergeCell ref="L116:M116"/>
    <mergeCell ref="L117:M117"/>
    <mergeCell ref="V113:W113"/>
    <mergeCell ref="L113:M113"/>
    <mergeCell ref="L114:M114"/>
    <mergeCell ref="A110:U111"/>
    <mergeCell ref="V122:W122"/>
    <mergeCell ref="V123:W123"/>
    <mergeCell ref="V124:W124"/>
    <mergeCell ref="V125:W125"/>
    <mergeCell ref="C127:K127"/>
    <mergeCell ref="Q155:S155"/>
    <mergeCell ref="K183:L183"/>
    <mergeCell ref="K182:L182"/>
    <mergeCell ref="C126:K126"/>
    <mergeCell ref="V129:W129"/>
    <mergeCell ref="V126:W126"/>
    <mergeCell ref="A190:Y192"/>
    <mergeCell ref="G188:J188"/>
    <mergeCell ref="M24:N24"/>
    <mergeCell ref="O24:P24"/>
    <mergeCell ref="Q24:R24"/>
    <mergeCell ref="Q25:R25"/>
    <mergeCell ref="E5:Q8"/>
    <mergeCell ref="E9:Q9"/>
    <mergeCell ref="Q23:R23"/>
    <mergeCell ref="K22:L23"/>
    <mergeCell ref="K24:L24"/>
    <mergeCell ref="O23:P23"/>
    <mergeCell ref="M26:N26"/>
    <mergeCell ref="M25:N25"/>
    <mergeCell ref="O25:P25"/>
    <mergeCell ref="G61:J61"/>
    <mergeCell ref="V121:W121"/>
    <mergeCell ref="V114:W114"/>
    <mergeCell ref="V115:W115"/>
    <mergeCell ref="V116:W116"/>
    <mergeCell ref="V117:W117"/>
    <mergeCell ref="V118:W118"/>
    <mergeCell ref="V119:W119"/>
    <mergeCell ref="V120:W120"/>
    <mergeCell ref="L121:M121"/>
    <mergeCell ref="L115:M115"/>
    <mergeCell ref="K27:L27"/>
    <mergeCell ref="M27:N27"/>
    <mergeCell ref="O27:P27"/>
    <mergeCell ref="Q27:R27"/>
    <mergeCell ref="G27:J27"/>
    <mergeCell ref="L118:M118"/>
    <mergeCell ref="L119:M119"/>
    <mergeCell ref="L120:M120"/>
    <mergeCell ref="O46:P47"/>
    <mergeCell ref="M56:R56"/>
    <mergeCell ref="K188:L188"/>
    <mergeCell ref="G184:J184"/>
    <mergeCell ref="V127:W127"/>
    <mergeCell ref="V128:W128"/>
    <mergeCell ref="P238:R238"/>
    <mergeCell ref="D242:F243"/>
    <mergeCell ref="G243:I243"/>
    <mergeCell ref="J243:L243"/>
    <mergeCell ref="H197:J197"/>
    <mergeCell ref="G186:J186"/>
    <mergeCell ref="D201:G201"/>
    <mergeCell ref="K201:M201"/>
    <mergeCell ref="H200:J200"/>
    <mergeCell ref="H201:J201"/>
    <mergeCell ref="D233:F234"/>
    <mergeCell ref="G233:R233"/>
    <mergeCell ref="G234:I234"/>
    <mergeCell ref="J234:L234"/>
    <mergeCell ref="M234:O234"/>
    <mergeCell ref="P234:R234"/>
    <mergeCell ref="D200:G200"/>
    <mergeCell ref="K200:M200"/>
    <mergeCell ref="A220:Y227"/>
    <mergeCell ref="G176:J176"/>
    <mergeCell ref="K178:L178"/>
    <mergeCell ref="K175:L175"/>
    <mergeCell ref="C129:K129"/>
    <mergeCell ref="L155:M155"/>
    <mergeCell ref="Q156:S156"/>
    <mergeCell ref="G183:J183"/>
    <mergeCell ref="G182:J182"/>
    <mergeCell ref="G180:J180"/>
    <mergeCell ref="G179:J179"/>
    <mergeCell ref="G178:J178"/>
    <mergeCell ref="G177:J177"/>
    <mergeCell ref="D246:F246"/>
    <mergeCell ref="G246:I246"/>
    <mergeCell ref="J246:L246"/>
    <mergeCell ref="D237:F237"/>
    <mergeCell ref="G237:I237"/>
    <mergeCell ref="J237:L237"/>
    <mergeCell ref="A250:Y253"/>
    <mergeCell ref="A443:Y457"/>
    <mergeCell ref="V410:X410"/>
    <mergeCell ref="P410:R410"/>
    <mergeCell ref="J406:L406"/>
    <mergeCell ref="M406:O406"/>
    <mergeCell ref="J373:L373"/>
    <mergeCell ref="M373:O373"/>
    <mergeCell ref="C385:F385"/>
    <mergeCell ref="G385:I385"/>
    <mergeCell ref="G386:I386"/>
    <mergeCell ref="C374:F374"/>
    <mergeCell ref="C378:F379"/>
    <mergeCell ref="P404:R404"/>
    <mergeCell ref="B409:I409"/>
    <mergeCell ref="M237:O237"/>
    <mergeCell ref="P237:R237"/>
    <mergeCell ref="M302:N302"/>
    <mergeCell ref="O302:P302"/>
    <mergeCell ref="Q300:R300"/>
    <mergeCell ref="M296:N296"/>
    <mergeCell ref="G298:H298"/>
    <mergeCell ref="G299:H299"/>
    <mergeCell ref="G301:H301"/>
    <mergeCell ref="Q297:R297"/>
    <mergeCell ref="O298:P298"/>
    <mergeCell ref="Q298:R298"/>
    <mergeCell ref="O299:P299"/>
    <mergeCell ref="Q299:R299"/>
    <mergeCell ref="O301:P301"/>
    <mergeCell ref="Q301:R301"/>
    <mergeCell ref="O297:P297"/>
    <mergeCell ref="M299:N299"/>
    <mergeCell ref="O270:P270"/>
    <mergeCell ref="Q270:R270"/>
    <mergeCell ref="I269:J269"/>
    <mergeCell ref="M269:N269"/>
    <mergeCell ref="O269:P269"/>
    <mergeCell ref="Q269:R269"/>
    <mergeCell ref="L122:M122"/>
    <mergeCell ref="L123:M123"/>
    <mergeCell ref="L124:M124"/>
    <mergeCell ref="L125:M125"/>
    <mergeCell ref="L126:M126"/>
    <mergeCell ref="L127:M127"/>
    <mergeCell ref="L128:M128"/>
    <mergeCell ref="K184:L184"/>
    <mergeCell ref="G185:J185"/>
    <mergeCell ref="K185:L185"/>
    <mergeCell ref="A173:U173"/>
    <mergeCell ref="K176:L176"/>
    <mergeCell ref="K177:L177"/>
    <mergeCell ref="D155:K155"/>
    <mergeCell ref="K180:L180"/>
    <mergeCell ref="K179:L179"/>
    <mergeCell ref="L129:M129"/>
    <mergeCell ref="C268:F268"/>
    <mergeCell ref="J410:L410"/>
    <mergeCell ref="M410:O410"/>
    <mergeCell ref="S410:U410"/>
    <mergeCell ref="B410:I410"/>
    <mergeCell ref="M22:R22"/>
    <mergeCell ref="M23:N23"/>
    <mergeCell ref="K25:L25"/>
    <mergeCell ref="G25:J25"/>
    <mergeCell ref="G24:J24"/>
    <mergeCell ref="G22:J23"/>
    <mergeCell ref="K61:L61"/>
    <mergeCell ref="O61:P61"/>
    <mergeCell ref="Q61:R61"/>
    <mergeCell ref="M61:N61"/>
    <mergeCell ref="G59:J59"/>
    <mergeCell ref="K59:L59"/>
    <mergeCell ref="M59:N59"/>
    <mergeCell ref="O59:P59"/>
    <mergeCell ref="Q59:R59"/>
    <mergeCell ref="G60:J60"/>
    <mergeCell ref="K60:L60"/>
    <mergeCell ref="M60:N60"/>
    <mergeCell ref="Q60:R60"/>
    <mergeCell ref="O60:P60"/>
    <mergeCell ref="G297:H297"/>
    <mergeCell ref="M409:O409"/>
    <mergeCell ref="P409:R409"/>
    <mergeCell ref="J404:L404"/>
    <mergeCell ref="V406:X406"/>
    <mergeCell ref="J407:L407"/>
    <mergeCell ref="S407:U407"/>
    <mergeCell ref="V409:X409"/>
    <mergeCell ref="J408:L408"/>
    <mergeCell ref="M408:O408"/>
    <mergeCell ref="P408:R408"/>
    <mergeCell ref="S408:U408"/>
    <mergeCell ref="M404:O404"/>
    <mergeCell ref="P406:R406"/>
    <mergeCell ref="M407:O407"/>
    <mergeCell ref="P407:R407"/>
    <mergeCell ref="V407:X407"/>
    <mergeCell ref="V404:X404"/>
    <mergeCell ref="J405:L405"/>
    <mergeCell ref="S404:U404"/>
    <mergeCell ref="V405:X405"/>
    <mergeCell ref="S409:U409"/>
    <mergeCell ref="J409:L409"/>
    <mergeCell ref="K298:L298"/>
    <mergeCell ref="S298:T298"/>
    <mergeCell ref="U298:V298"/>
    <mergeCell ref="U300:V300"/>
    <mergeCell ref="S300:T300"/>
    <mergeCell ref="U299:V299"/>
    <mergeCell ref="S299:T299"/>
    <mergeCell ref="V408:X408"/>
    <mergeCell ref="B408:I408"/>
    <mergeCell ref="S382:U382"/>
    <mergeCell ref="S405:U405"/>
    <mergeCell ref="U301:V301"/>
    <mergeCell ref="S301:T301"/>
    <mergeCell ref="Q302:R302"/>
    <mergeCell ref="G302:H302"/>
    <mergeCell ref="M344:U344"/>
    <mergeCell ref="T345:U346"/>
    <mergeCell ref="P345:Q346"/>
    <mergeCell ref="R345:S346"/>
    <mergeCell ref="D347:E347"/>
    <mergeCell ref="F347:G347"/>
    <mergeCell ref="H345:I346"/>
    <mergeCell ref="H347:I347"/>
    <mergeCell ref="I302:J302"/>
    <mergeCell ref="K302:L302"/>
    <mergeCell ref="O296:P296"/>
    <mergeCell ref="Q296:R296"/>
    <mergeCell ref="K301:L301"/>
    <mergeCell ref="A258:U258"/>
    <mergeCell ref="M301:N301"/>
    <mergeCell ref="G293:V293"/>
    <mergeCell ref="S294:V294"/>
    <mergeCell ref="S295:T295"/>
    <mergeCell ref="U295:V295"/>
    <mergeCell ref="K262:N262"/>
    <mergeCell ref="M295:N295"/>
    <mergeCell ref="U270:V270"/>
    <mergeCell ref="S270:T270"/>
    <mergeCell ref="D282:E282"/>
    <mergeCell ref="G270:H270"/>
    <mergeCell ref="M270:N270"/>
    <mergeCell ref="G300:H300"/>
    <mergeCell ref="I300:J300"/>
    <mergeCell ref="I296:J296"/>
    <mergeCell ref="I298:J298"/>
    <mergeCell ref="U269:V269"/>
    <mergeCell ref="S269:T269"/>
    <mergeCell ref="G269:H269"/>
    <mergeCell ref="U297:V297"/>
    <mergeCell ref="I264:J264"/>
    <mergeCell ref="K267:L267"/>
    <mergeCell ref="A340:U340"/>
    <mergeCell ref="G294:J294"/>
    <mergeCell ref="K294:N294"/>
    <mergeCell ref="I301:J301"/>
    <mergeCell ref="K295:L295"/>
    <mergeCell ref="K296:L296"/>
    <mergeCell ref="K297:L297"/>
    <mergeCell ref="K299:L299"/>
    <mergeCell ref="I295:J295"/>
    <mergeCell ref="I297:J297"/>
    <mergeCell ref="S296:T296"/>
    <mergeCell ref="U296:V296"/>
    <mergeCell ref="I299:J299"/>
    <mergeCell ref="G295:H295"/>
    <mergeCell ref="G296:H296"/>
    <mergeCell ref="K300:L300"/>
    <mergeCell ref="S302:T302"/>
    <mergeCell ref="S297:T297"/>
    <mergeCell ref="A329:Y335"/>
    <mergeCell ref="M297:N297"/>
    <mergeCell ref="M298:N298"/>
    <mergeCell ref="O294:R294"/>
    <mergeCell ref="Q295:R295"/>
    <mergeCell ref="M345:O346"/>
    <mergeCell ref="D353:E353"/>
    <mergeCell ref="F353:G353"/>
    <mergeCell ref="H353:I353"/>
    <mergeCell ref="M353:O353"/>
    <mergeCell ref="A345:C346"/>
    <mergeCell ref="G268:H268"/>
    <mergeCell ref="I268:J268"/>
    <mergeCell ref="K268:L268"/>
    <mergeCell ref="H348:I348"/>
    <mergeCell ref="H349:I349"/>
    <mergeCell ref="H350:I350"/>
    <mergeCell ref="H351:I351"/>
    <mergeCell ref="H352:I352"/>
    <mergeCell ref="A344:I344"/>
    <mergeCell ref="D350:E350"/>
    <mergeCell ref="D348:E348"/>
    <mergeCell ref="F348:G348"/>
    <mergeCell ref="D351:E351"/>
    <mergeCell ref="F351:G351"/>
    <mergeCell ref="F349:G349"/>
    <mergeCell ref="D352:E352"/>
    <mergeCell ref="C293:F295"/>
    <mergeCell ref="D349:E349"/>
    <mergeCell ref="G175:J175"/>
    <mergeCell ref="O26:P26"/>
    <mergeCell ref="Q26:R26"/>
    <mergeCell ref="K26:L26"/>
    <mergeCell ref="A18:U20"/>
    <mergeCell ref="G58:J58"/>
    <mergeCell ref="K58:L58"/>
    <mergeCell ref="G88:N88"/>
    <mergeCell ref="G181:J181"/>
    <mergeCell ref="K181:L181"/>
    <mergeCell ref="G87:N87"/>
    <mergeCell ref="O87:P87"/>
    <mergeCell ref="C113:K113"/>
    <mergeCell ref="C114:K114"/>
    <mergeCell ref="C115:K115"/>
    <mergeCell ref="C116:K116"/>
    <mergeCell ref="C117:K117"/>
    <mergeCell ref="C118:K118"/>
    <mergeCell ref="N155:P155"/>
    <mergeCell ref="L156:M156"/>
    <mergeCell ref="N156:P156"/>
    <mergeCell ref="D156:K156"/>
    <mergeCell ref="O295:P295"/>
    <mergeCell ref="C381:F381"/>
    <mergeCell ref="M351:O351"/>
    <mergeCell ref="M350:O350"/>
    <mergeCell ref="A352:C352"/>
    <mergeCell ref="A351:C351"/>
    <mergeCell ref="A350:C350"/>
    <mergeCell ref="A353:C353"/>
    <mergeCell ref="G368:I368"/>
    <mergeCell ref="G372:I372"/>
    <mergeCell ref="J369:L369"/>
    <mergeCell ref="M370:O370"/>
    <mergeCell ref="G374:I374"/>
    <mergeCell ref="J374:L374"/>
    <mergeCell ref="M374:O374"/>
    <mergeCell ref="G371:I371"/>
    <mergeCell ref="M352:O352"/>
    <mergeCell ref="C380:F380"/>
    <mergeCell ref="G378:U378"/>
    <mergeCell ref="G379:I379"/>
    <mergeCell ref="J379:L379"/>
    <mergeCell ref="M379:O379"/>
    <mergeCell ref="J370:L370"/>
    <mergeCell ref="C371:F371"/>
    <mergeCell ref="S379:U379"/>
    <mergeCell ref="T348:U348"/>
    <mergeCell ref="S367:U367"/>
    <mergeCell ref="S370:U370"/>
    <mergeCell ref="S374:U374"/>
    <mergeCell ref="J368:L368"/>
    <mergeCell ref="S373:U373"/>
    <mergeCell ref="P370:R370"/>
    <mergeCell ref="P351:Q351"/>
    <mergeCell ref="P347:Q347"/>
    <mergeCell ref="M347:O347"/>
    <mergeCell ref="T347:U347"/>
    <mergeCell ref="P353:Q353"/>
    <mergeCell ref="R353:S353"/>
    <mergeCell ref="T353:U353"/>
    <mergeCell ref="R347:S347"/>
    <mergeCell ref="G366:U366"/>
    <mergeCell ref="M368:O368"/>
    <mergeCell ref="P368:R368"/>
    <mergeCell ref="S368:U368"/>
    <mergeCell ref="G367:I367"/>
    <mergeCell ref="P350:Q350"/>
    <mergeCell ref="R350:S350"/>
    <mergeCell ref="M367:O367"/>
    <mergeCell ref="P374:R374"/>
    <mergeCell ref="T350:U350"/>
    <mergeCell ref="T351:U351"/>
    <mergeCell ref="J367:L367"/>
    <mergeCell ref="P369:R369"/>
    <mergeCell ref="M380:O380"/>
    <mergeCell ref="J380:L380"/>
    <mergeCell ref="S380:U380"/>
    <mergeCell ref="C370:F370"/>
    <mergeCell ref="G370:I370"/>
    <mergeCell ref="P379:R379"/>
    <mergeCell ref="C372:F372"/>
    <mergeCell ref="C373:F373"/>
    <mergeCell ref="G373:I373"/>
    <mergeCell ref="G369:I369"/>
    <mergeCell ref="M371:O371"/>
    <mergeCell ref="M369:O369"/>
    <mergeCell ref="J372:L372"/>
    <mergeCell ref="M372:O372"/>
    <mergeCell ref="P380:R380"/>
    <mergeCell ref="P373:R373"/>
    <mergeCell ref="P372:R372"/>
    <mergeCell ref="P371:R371"/>
    <mergeCell ref="G380:I380"/>
    <mergeCell ref="F352:G352"/>
    <mergeCell ref="C383:F383"/>
    <mergeCell ref="P386:R386"/>
    <mergeCell ref="M385:O385"/>
    <mergeCell ref="C368:F368"/>
    <mergeCell ref="F350:G350"/>
    <mergeCell ref="A347:C347"/>
    <mergeCell ref="C366:F367"/>
    <mergeCell ref="D345:E346"/>
    <mergeCell ref="K269:L269"/>
    <mergeCell ref="D317:E317"/>
    <mergeCell ref="F345:G346"/>
    <mergeCell ref="A348:C348"/>
    <mergeCell ref="K270:L270"/>
    <mergeCell ref="C296:F296"/>
    <mergeCell ref="C297:F297"/>
    <mergeCell ref="C298:F298"/>
    <mergeCell ref="C299:F299"/>
    <mergeCell ref="C300:F300"/>
    <mergeCell ref="C301:F301"/>
    <mergeCell ref="C302:F302"/>
    <mergeCell ref="A304:Z304"/>
    <mergeCell ref="A361:Z361"/>
    <mergeCell ref="R349:S349"/>
    <mergeCell ref="T349:U349"/>
    <mergeCell ref="H199:J199"/>
    <mergeCell ref="H198:J198"/>
    <mergeCell ref="D235:F235"/>
    <mergeCell ref="M382:O382"/>
    <mergeCell ref="P382:R382"/>
    <mergeCell ref="B406:I406"/>
    <mergeCell ref="B407:I407"/>
    <mergeCell ref="C384:F384"/>
    <mergeCell ref="G384:I384"/>
    <mergeCell ref="J384:L384"/>
    <mergeCell ref="M405:O405"/>
    <mergeCell ref="P405:R405"/>
    <mergeCell ref="A400:Y401"/>
    <mergeCell ref="J386:L386"/>
    <mergeCell ref="J385:L385"/>
    <mergeCell ref="P383:R383"/>
    <mergeCell ref="G383:I383"/>
    <mergeCell ref="J383:L383"/>
    <mergeCell ref="M383:O383"/>
    <mergeCell ref="C386:F386"/>
    <mergeCell ref="C382:F382"/>
    <mergeCell ref="S384:U384"/>
    <mergeCell ref="S385:U385"/>
    <mergeCell ref="S406:U406"/>
    <mergeCell ref="G264:H264"/>
    <mergeCell ref="G262:J262"/>
    <mergeCell ref="G261:V261"/>
    <mergeCell ref="C270:F270"/>
    <mergeCell ref="C267:F267"/>
    <mergeCell ref="C269:F269"/>
    <mergeCell ref="K186:L186"/>
    <mergeCell ref="C119:K119"/>
    <mergeCell ref="C120:K120"/>
    <mergeCell ref="C121:K121"/>
    <mergeCell ref="C122:K122"/>
    <mergeCell ref="C123:K123"/>
    <mergeCell ref="C124:K124"/>
    <mergeCell ref="C125:K125"/>
    <mergeCell ref="I270:J270"/>
    <mergeCell ref="G263:H263"/>
    <mergeCell ref="I263:J263"/>
    <mergeCell ref="K263:L263"/>
    <mergeCell ref="D197:G197"/>
    <mergeCell ref="K197:M197"/>
    <mergeCell ref="D198:G198"/>
    <mergeCell ref="K198:M198"/>
    <mergeCell ref="D199:G199"/>
    <mergeCell ref="K199:M199"/>
    <mergeCell ref="O262:R262"/>
    <mergeCell ref="M263:N263"/>
    <mergeCell ref="O263:P263"/>
    <mergeCell ref="Q263:R263"/>
    <mergeCell ref="P243:R243"/>
    <mergeCell ref="P247:R247"/>
    <mergeCell ref="D245:F245"/>
    <mergeCell ref="G245:I245"/>
    <mergeCell ref="J245:L245"/>
    <mergeCell ref="M247:O247"/>
    <mergeCell ref="M245:O245"/>
    <mergeCell ref="M246:O246"/>
    <mergeCell ref="P245:R245"/>
    <mergeCell ref="P246:R246"/>
    <mergeCell ref="D247:F247"/>
    <mergeCell ref="P235:R235"/>
    <mergeCell ref="G235:I235"/>
    <mergeCell ref="J235:L235"/>
    <mergeCell ref="M235:O235"/>
    <mergeCell ref="G247:I247"/>
    <mergeCell ref="U267:V267"/>
    <mergeCell ref="S267:T267"/>
    <mergeCell ref="Q267:R267"/>
    <mergeCell ref="O267:P267"/>
    <mergeCell ref="M267:N267"/>
    <mergeCell ref="U265:V265"/>
    <mergeCell ref="S265:T265"/>
    <mergeCell ref="Q265:R265"/>
    <mergeCell ref="O265:P265"/>
    <mergeCell ref="M265:N265"/>
    <mergeCell ref="K265:L265"/>
    <mergeCell ref="I265:J265"/>
    <mergeCell ref="G265:H265"/>
    <mergeCell ref="U264:V264"/>
    <mergeCell ref="S264:T264"/>
    <mergeCell ref="Q264:R264"/>
    <mergeCell ref="O264:P264"/>
    <mergeCell ref="M264:N264"/>
    <mergeCell ref="K264:L264"/>
    <mergeCell ref="D236:F236"/>
    <mergeCell ref="G236:I236"/>
    <mergeCell ref="J236:L236"/>
    <mergeCell ref="M236:O236"/>
    <mergeCell ref="P236:R236"/>
    <mergeCell ref="C265:F265"/>
    <mergeCell ref="C266:F266"/>
    <mergeCell ref="J247:L247"/>
    <mergeCell ref="G242:R242"/>
    <mergeCell ref="D244:F244"/>
    <mergeCell ref="G244:I244"/>
    <mergeCell ref="J244:L244"/>
    <mergeCell ref="M244:O244"/>
    <mergeCell ref="P244:R244"/>
    <mergeCell ref="M243:O243"/>
    <mergeCell ref="D238:F238"/>
    <mergeCell ref="G238:I238"/>
    <mergeCell ref="J238:L238"/>
    <mergeCell ref="M238:O238"/>
    <mergeCell ref="K266:L266"/>
    <mergeCell ref="I266:J266"/>
    <mergeCell ref="G266:H266"/>
    <mergeCell ref="C261:F263"/>
    <mergeCell ref="C264:F264"/>
    <mergeCell ref="B405:I405"/>
    <mergeCell ref="B404:I404"/>
    <mergeCell ref="O300:P300"/>
    <mergeCell ref="M300:N300"/>
    <mergeCell ref="U302:V302"/>
    <mergeCell ref="S372:U372"/>
    <mergeCell ref="S369:U369"/>
    <mergeCell ref="R351:S351"/>
    <mergeCell ref="P352:Q352"/>
    <mergeCell ref="R352:S352"/>
    <mergeCell ref="A355:Y359"/>
    <mergeCell ref="S371:U371"/>
    <mergeCell ref="A349:C349"/>
    <mergeCell ref="A363:U363"/>
    <mergeCell ref="T352:U352"/>
    <mergeCell ref="M348:O348"/>
    <mergeCell ref="P348:Q348"/>
    <mergeCell ref="C369:F369"/>
    <mergeCell ref="J371:L371"/>
    <mergeCell ref="G382:I382"/>
    <mergeCell ref="J382:L382"/>
    <mergeCell ref="J381:L381"/>
    <mergeCell ref="M381:O381"/>
    <mergeCell ref="P384:R384"/>
    <mergeCell ref="G267:H267"/>
    <mergeCell ref="P381:R381"/>
    <mergeCell ref="S381:U381"/>
    <mergeCell ref="S383:U383"/>
    <mergeCell ref="P385:R385"/>
    <mergeCell ref="M384:O384"/>
    <mergeCell ref="M58:N58"/>
    <mergeCell ref="O58:P58"/>
    <mergeCell ref="Q58:R58"/>
    <mergeCell ref="U263:V263"/>
    <mergeCell ref="S263:T263"/>
    <mergeCell ref="S262:V262"/>
    <mergeCell ref="U266:V266"/>
    <mergeCell ref="S266:T266"/>
    <mergeCell ref="Q266:R266"/>
    <mergeCell ref="O266:P266"/>
    <mergeCell ref="M266:N266"/>
    <mergeCell ref="R348:S348"/>
    <mergeCell ref="M349:O349"/>
    <mergeCell ref="P349:Q349"/>
    <mergeCell ref="U268:V268"/>
    <mergeCell ref="K187:L187"/>
    <mergeCell ref="S268:T268"/>
    <mergeCell ref="Q268:R268"/>
    <mergeCell ref="M268:N268"/>
    <mergeCell ref="S386:U386"/>
    <mergeCell ref="P367:R367"/>
    <mergeCell ref="G26:J26"/>
    <mergeCell ref="O51:P51"/>
    <mergeCell ref="O52:P52"/>
    <mergeCell ref="G50:N50"/>
    <mergeCell ref="G51:N51"/>
    <mergeCell ref="G49:N49"/>
    <mergeCell ref="G52:N52"/>
    <mergeCell ref="O48:P48"/>
    <mergeCell ref="O49:P49"/>
    <mergeCell ref="O50:P50"/>
    <mergeCell ref="G48:N48"/>
    <mergeCell ref="Q46:R47"/>
    <mergeCell ref="Q48:R48"/>
    <mergeCell ref="Q49:R49"/>
    <mergeCell ref="M386:O386"/>
    <mergeCell ref="O57:P57"/>
    <mergeCell ref="Q57:R57"/>
    <mergeCell ref="G46:N47"/>
    <mergeCell ref="G187:J187"/>
    <mergeCell ref="G381:I381"/>
    <mergeCell ref="I267:J267"/>
    <mergeCell ref="Q50:R50"/>
    <mergeCell ref="Q51:R51"/>
    <mergeCell ref="Q52:R52"/>
    <mergeCell ref="Q85:R85"/>
    <mergeCell ref="Q86:R86"/>
    <mergeCell ref="Q87:R87"/>
    <mergeCell ref="Q88:R88"/>
    <mergeCell ref="Q82:R83"/>
    <mergeCell ref="Q84:R84"/>
    <mergeCell ref="L112:V112"/>
    <mergeCell ref="O88:P88"/>
    <mergeCell ref="G82:N83"/>
    <mergeCell ref="O82:P83"/>
    <mergeCell ref="G84:N84"/>
    <mergeCell ref="O84:P84"/>
    <mergeCell ref="G85:N85"/>
    <mergeCell ref="O85:P85"/>
    <mergeCell ref="G86:N86"/>
    <mergeCell ref="O86:P86"/>
    <mergeCell ref="G56:J57"/>
    <mergeCell ref="K56:L57"/>
    <mergeCell ref="M57:N57"/>
    <mergeCell ref="O268:P268"/>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100</v>
      </c>
      <c r="B1" t="s">
        <v>118</v>
      </c>
      <c r="C1" t="s">
        <v>110</v>
      </c>
      <c r="D1" t="s">
        <v>95</v>
      </c>
    </row>
    <row r="2" spans="1:4" x14ac:dyDescent="0.25">
      <c r="A2">
        <v>0</v>
      </c>
      <c r="B2" t="s">
        <v>88</v>
      </c>
      <c r="C2" t="s">
        <v>65</v>
      </c>
      <c r="D2">
        <v>1</v>
      </c>
    </row>
    <row r="3" spans="1:4" x14ac:dyDescent="0.25">
      <c r="A3">
        <v>0</v>
      </c>
      <c r="B3" t="s">
        <v>88</v>
      </c>
      <c r="C3" t="s">
        <v>90</v>
      </c>
      <c r="D3">
        <v>2</v>
      </c>
    </row>
    <row r="4" spans="1:4" x14ac:dyDescent="0.25">
      <c r="A4">
        <v>0</v>
      </c>
      <c r="B4" t="s">
        <v>88</v>
      </c>
      <c r="C4" t="s">
        <v>64</v>
      </c>
      <c r="D4">
        <v>3</v>
      </c>
    </row>
    <row r="5" spans="1:4" x14ac:dyDescent="0.25">
      <c r="A5">
        <v>0</v>
      </c>
      <c r="B5" t="s">
        <v>88</v>
      </c>
      <c r="C5" t="s">
        <v>89</v>
      </c>
      <c r="D5">
        <v>4</v>
      </c>
    </row>
    <row r="6" spans="1:4" x14ac:dyDescent="0.25">
      <c r="A6">
        <v>2805</v>
      </c>
      <c r="B6" t="s">
        <v>51</v>
      </c>
      <c r="C6" t="s">
        <v>65</v>
      </c>
      <c r="D6">
        <v>1</v>
      </c>
    </row>
    <row r="7" spans="1:4" x14ac:dyDescent="0.25">
      <c r="A7">
        <v>20</v>
      </c>
      <c r="B7" t="s">
        <v>51</v>
      </c>
      <c r="C7" t="s">
        <v>90</v>
      </c>
      <c r="D7">
        <v>2</v>
      </c>
    </row>
    <row r="8" spans="1:4" x14ac:dyDescent="0.25">
      <c r="A8">
        <v>0</v>
      </c>
      <c r="B8" t="s">
        <v>51</v>
      </c>
      <c r="C8" t="s">
        <v>64</v>
      </c>
      <c r="D8">
        <v>3</v>
      </c>
    </row>
    <row r="9" spans="1:4" x14ac:dyDescent="0.25">
      <c r="A9">
        <v>9</v>
      </c>
      <c r="B9" t="s">
        <v>51</v>
      </c>
      <c r="C9" t="s">
        <v>89</v>
      </c>
      <c r="D9">
        <v>4</v>
      </c>
    </row>
    <row r="10" spans="1:4" x14ac:dyDescent="0.25">
      <c r="A10">
        <v>951</v>
      </c>
      <c r="B10" t="s">
        <v>52</v>
      </c>
      <c r="C10" t="s">
        <v>65</v>
      </c>
      <c r="D10">
        <v>1</v>
      </c>
    </row>
    <row r="11" spans="1:4" x14ac:dyDescent="0.25">
      <c r="A11">
        <v>4</v>
      </c>
      <c r="B11" t="s">
        <v>52</v>
      </c>
      <c r="C11" t="s">
        <v>90</v>
      </c>
      <c r="D11">
        <v>2</v>
      </c>
    </row>
    <row r="12" spans="1:4" x14ac:dyDescent="0.25">
      <c r="A12">
        <v>16</v>
      </c>
      <c r="B12" t="s">
        <v>52</v>
      </c>
      <c r="C12" t="s">
        <v>64</v>
      </c>
      <c r="D12">
        <v>3</v>
      </c>
    </row>
    <row r="13" spans="1:4" x14ac:dyDescent="0.25">
      <c r="A13">
        <v>19</v>
      </c>
      <c r="B13" t="s">
        <v>52</v>
      </c>
      <c r="C13" t="s">
        <v>89</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95</v>
      </c>
      <c r="B1" t="s">
        <v>105</v>
      </c>
      <c r="C1" t="s">
        <v>60</v>
      </c>
      <c r="D1" t="s">
        <v>61</v>
      </c>
      <c r="E1" t="s">
        <v>62</v>
      </c>
      <c r="F1" t="s">
        <v>71</v>
      </c>
      <c r="G1" t="s">
        <v>63</v>
      </c>
    </row>
    <row r="2" spans="1:7" x14ac:dyDescent="0.25">
      <c r="A2">
        <v>1</v>
      </c>
      <c r="B2" t="s">
        <v>123</v>
      </c>
      <c r="C2">
        <v>0</v>
      </c>
      <c r="D2">
        <v>7</v>
      </c>
      <c r="E2">
        <v>0</v>
      </c>
      <c r="F2">
        <v>124</v>
      </c>
      <c r="G2">
        <v>30</v>
      </c>
    </row>
    <row r="3" spans="1:7" x14ac:dyDescent="0.25">
      <c r="A3">
        <v>2</v>
      </c>
      <c r="B3" t="s">
        <v>122</v>
      </c>
      <c r="C3">
        <v>0</v>
      </c>
      <c r="D3">
        <v>2</v>
      </c>
      <c r="E3">
        <v>3</v>
      </c>
      <c r="F3">
        <v>14</v>
      </c>
      <c r="G3">
        <v>4</v>
      </c>
    </row>
    <row r="4" spans="1:7" x14ac:dyDescent="0.25">
      <c r="A4">
        <v>3</v>
      </c>
      <c r="B4" t="s">
        <v>135</v>
      </c>
      <c r="C4">
        <v>0</v>
      </c>
      <c r="D4">
        <v>3</v>
      </c>
      <c r="E4">
        <v>0</v>
      </c>
      <c r="F4">
        <v>7</v>
      </c>
      <c r="G4">
        <v>4</v>
      </c>
    </row>
    <row r="5" spans="1:7" x14ac:dyDescent="0.25">
      <c r="A5">
        <v>4</v>
      </c>
      <c r="B5" t="s">
        <v>155</v>
      </c>
      <c r="C5">
        <v>13</v>
      </c>
      <c r="D5">
        <v>0</v>
      </c>
      <c r="E5">
        <v>0</v>
      </c>
      <c r="F5">
        <v>1</v>
      </c>
      <c r="G5">
        <v>0</v>
      </c>
    </row>
    <row r="6" spans="1:7" x14ac:dyDescent="0.25">
      <c r="A6">
        <v>5</v>
      </c>
      <c r="B6" t="s">
        <v>160</v>
      </c>
      <c r="C6">
        <v>0</v>
      </c>
      <c r="D6">
        <v>2</v>
      </c>
      <c r="E6">
        <v>0</v>
      </c>
      <c r="F6">
        <v>0</v>
      </c>
      <c r="G6">
        <v>6</v>
      </c>
    </row>
    <row r="7" spans="1:7" x14ac:dyDescent="0.25">
      <c r="A7">
        <v>6</v>
      </c>
      <c r="B7" t="s">
        <v>102</v>
      </c>
      <c r="C7">
        <v>4</v>
      </c>
      <c r="D7">
        <v>4</v>
      </c>
      <c r="E7">
        <v>0</v>
      </c>
      <c r="F7">
        <v>20</v>
      </c>
      <c r="G7">
        <v>18</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95</v>
      </c>
      <c r="B1" t="s">
        <v>105</v>
      </c>
      <c r="C1" t="s">
        <v>60</v>
      </c>
      <c r="D1" t="s">
        <v>61</v>
      </c>
      <c r="E1" t="s">
        <v>62</v>
      </c>
      <c r="F1" t="s">
        <v>71</v>
      </c>
      <c r="G1" t="s">
        <v>63</v>
      </c>
    </row>
    <row r="2" spans="1:7" x14ac:dyDescent="0.25">
      <c r="A2">
        <v>1</v>
      </c>
      <c r="B2" t="s">
        <v>123</v>
      </c>
      <c r="C2">
        <v>15</v>
      </c>
      <c r="D2">
        <v>38</v>
      </c>
      <c r="E2">
        <v>3</v>
      </c>
      <c r="F2">
        <v>1024</v>
      </c>
      <c r="G2">
        <v>681</v>
      </c>
    </row>
    <row r="3" spans="1:7" x14ac:dyDescent="0.25">
      <c r="A3">
        <v>2</v>
      </c>
      <c r="B3" t="s">
        <v>122</v>
      </c>
      <c r="C3">
        <v>3</v>
      </c>
      <c r="D3">
        <v>15</v>
      </c>
      <c r="E3">
        <v>3</v>
      </c>
      <c r="F3">
        <v>236</v>
      </c>
      <c r="G3">
        <v>31</v>
      </c>
    </row>
    <row r="4" spans="1:7" x14ac:dyDescent="0.25">
      <c r="A4">
        <v>3</v>
      </c>
      <c r="B4" t="s">
        <v>135</v>
      </c>
      <c r="C4">
        <v>1</v>
      </c>
      <c r="D4">
        <v>23</v>
      </c>
      <c r="E4">
        <v>0</v>
      </c>
      <c r="F4">
        <v>53</v>
      </c>
      <c r="G4">
        <v>29</v>
      </c>
    </row>
    <row r="5" spans="1:7" x14ac:dyDescent="0.25">
      <c r="A5">
        <v>4</v>
      </c>
      <c r="B5" t="s">
        <v>155</v>
      </c>
      <c r="C5">
        <v>70</v>
      </c>
      <c r="D5">
        <v>0</v>
      </c>
      <c r="E5">
        <v>0</v>
      </c>
      <c r="F5">
        <v>18</v>
      </c>
      <c r="G5">
        <v>10</v>
      </c>
    </row>
    <row r="6" spans="1:7" x14ac:dyDescent="0.25">
      <c r="A6">
        <v>5</v>
      </c>
      <c r="B6" t="s">
        <v>134</v>
      </c>
      <c r="C6">
        <v>0</v>
      </c>
      <c r="D6">
        <v>0</v>
      </c>
      <c r="E6">
        <v>0</v>
      </c>
      <c r="F6">
        <v>53</v>
      </c>
      <c r="G6">
        <v>20</v>
      </c>
    </row>
    <row r="7" spans="1:7" x14ac:dyDescent="0.25">
      <c r="A7">
        <v>6</v>
      </c>
      <c r="B7" t="s">
        <v>102</v>
      </c>
      <c r="C7">
        <v>41</v>
      </c>
      <c r="D7">
        <v>44</v>
      </c>
      <c r="E7">
        <v>5</v>
      </c>
      <c r="F7">
        <v>220</v>
      </c>
      <c r="G7">
        <v>142</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106</v>
      </c>
      <c r="B1" t="s">
        <v>9</v>
      </c>
      <c r="C1" t="s">
        <v>107</v>
      </c>
    </row>
    <row r="2" spans="1:3" x14ac:dyDescent="0.25">
      <c r="A2">
        <v>779</v>
      </c>
      <c r="B2" t="s">
        <v>108</v>
      </c>
      <c r="C2" t="s">
        <v>161</v>
      </c>
    </row>
    <row r="3" spans="1:3" x14ac:dyDescent="0.25">
      <c r="A3">
        <v>764</v>
      </c>
      <c r="B3" t="s">
        <v>108</v>
      </c>
      <c r="C3" t="s">
        <v>162</v>
      </c>
    </row>
    <row r="4" spans="1:3" x14ac:dyDescent="0.25">
      <c r="A4">
        <v>782</v>
      </c>
      <c r="B4" t="s">
        <v>108</v>
      </c>
      <c r="C4" t="s">
        <v>163</v>
      </c>
    </row>
    <row r="5" spans="1:3" x14ac:dyDescent="0.25">
      <c r="A5">
        <v>837</v>
      </c>
      <c r="B5" t="s">
        <v>108</v>
      </c>
      <c r="C5" t="s">
        <v>164</v>
      </c>
    </row>
    <row r="6" spans="1:3" x14ac:dyDescent="0.25">
      <c r="A6">
        <v>844</v>
      </c>
      <c r="B6" t="s">
        <v>108</v>
      </c>
      <c r="C6" t="s">
        <v>165</v>
      </c>
    </row>
    <row r="7" spans="1:3" x14ac:dyDescent="0.25">
      <c r="A7">
        <v>2153</v>
      </c>
      <c r="B7" t="s">
        <v>5</v>
      </c>
      <c r="C7" t="s">
        <v>161</v>
      </c>
    </row>
    <row r="8" spans="1:3" x14ac:dyDescent="0.25">
      <c r="A8">
        <v>2158</v>
      </c>
      <c r="B8" t="s">
        <v>5</v>
      </c>
      <c r="C8" t="s">
        <v>162</v>
      </c>
    </row>
    <row r="9" spans="1:3" x14ac:dyDescent="0.25">
      <c r="A9">
        <v>2143</v>
      </c>
      <c r="B9" t="s">
        <v>5</v>
      </c>
      <c r="C9" t="s">
        <v>163</v>
      </c>
    </row>
    <row r="10" spans="1:3" x14ac:dyDescent="0.25">
      <c r="A10">
        <v>2136</v>
      </c>
      <c r="B10" t="s">
        <v>5</v>
      </c>
      <c r="C10" t="s">
        <v>164</v>
      </c>
    </row>
    <row r="11" spans="1:3" x14ac:dyDescent="0.25">
      <c r="A11">
        <v>2120</v>
      </c>
      <c r="B11" t="s">
        <v>5</v>
      </c>
      <c r="C11" t="s">
        <v>165</v>
      </c>
    </row>
    <row r="12" spans="1:3" x14ac:dyDescent="0.25">
      <c r="A12">
        <v>22</v>
      </c>
      <c r="B12" t="s">
        <v>6</v>
      </c>
      <c r="C12" t="s">
        <v>161</v>
      </c>
    </row>
    <row r="13" spans="1:3" x14ac:dyDescent="0.25">
      <c r="A13">
        <v>25</v>
      </c>
      <c r="B13" t="s">
        <v>6</v>
      </c>
      <c r="C13" t="s">
        <v>162</v>
      </c>
    </row>
    <row r="14" spans="1:3" x14ac:dyDescent="0.25">
      <c r="A14">
        <v>56</v>
      </c>
      <c r="B14" t="s">
        <v>6</v>
      </c>
      <c r="C14" t="s">
        <v>163</v>
      </c>
    </row>
    <row r="15" spans="1:3" x14ac:dyDescent="0.25">
      <c r="A15">
        <v>34</v>
      </c>
      <c r="B15" t="s">
        <v>6</v>
      </c>
      <c r="C15" t="s">
        <v>164</v>
      </c>
    </row>
    <row r="16" spans="1:3" x14ac:dyDescent="0.25">
      <c r="A16">
        <v>19</v>
      </c>
      <c r="B16" t="s">
        <v>6</v>
      </c>
      <c r="C16" t="s">
        <v>165</v>
      </c>
    </row>
    <row r="17" spans="1:3" x14ac:dyDescent="0.25">
      <c r="A17">
        <v>26</v>
      </c>
      <c r="B17" t="s">
        <v>7</v>
      </c>
      <c r="C17" t="s">
        <v>161</v>
      </c>
    </row>
    <row r="18" spans="1:3" x14ac:dyDescent="0.25">
      <c r="A18">
        <v>25</v>
      </c>
      <c r="B18" t="s">
        <v>7</v>
      </c>
      <c r="C18" t="s">
        <v>162</v>
      </c>
    </row>
    <row r="19" spans="1:3" x14ac:dyDescent="0.25">
      <c r="A19">
        <v>21</v>
      </c>
      <c r="B19" t="s">
        <v>7</v>
      </c>
      <c r="C19" t="s">
        <v>163</v>
      </c>
    </row>
    <row r="20" spans="1:3" x14ac:dyDescent="0.25">
      <c r="A20">
        <v>32</v>
      </c>
      <c r="B20" t="s">
        <v>7</v>
      </c>
      <c r="C20" t="s">
        <v>164</v>
      </c>
    </row>
    <row r="21" spans="1:3" x14ac:dyDescent="0.25">
      <c r="A21" s="2">
        <v>39</v>
      </c>
      <c r="B21" s="2" t="s">
        <v>7</v>
      </c>
      <c r="C21" s="2" t="s">
        <v>165</v>
      </c>
    </row>
    <row r="22" spans="1:3" x14ac:dyDescent="0.25">
      <c r="A22" s="2">
        <v>1</v>
      </c>
      <c r="B22" s="2" t="s">
        <v>132</v>
      </c>
      <c r="C22" s="2" t="s">
        <v>161</v>
      </c>
    </row>
    <row r="23" spans="1:3" x14ac:dyDescent="0.25">
      <c r="A23" s="2">
        <v>1</v>
      </c>
      <c r="B23" s="2" t="s">
        <v>132</v>
      </c>
      <c r="C23" s="2" t="s">
        <v>162</v>
      </c>
    </row>
    <row r="24" spans="1:3" x14ac:dyDescent="0.25">
      <c r="A24" s="2">
        <v>1</v>
      </c>
      <c r="B24" s="2" t="s">
        <v>132</v>
      </c>
      <c r="C24" s="2" t="s">
        <v>163</v>
      </c>
    </row>
    <row r="25" spans="1:3" x14ac:dyDescent="0.25">
      <c r="A25" s="2">
        <v>1</v>
      </c>
      <c r="B25" s="2" t="s">
        <v>132</v>
      </c>
      <c r="C25" s="2" t="s">
        <v>164</v>
      </c>
    </row>
    <row r="26" spans="1:3" x14ac:dyDescent="0.25">
      <c r="A26" s="2">
        <v>1</v>
      </c>
      <c r="B26" s="2" t="s">
        <v>132</v>
      </c>
      <c r="C26" s="2" t="s">
        <v>165</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109</v>
      </c>
      <c r="B1" t="s">
        <v>100</v>
      </c>
      <c r="C1" t="s">
        <v>110</v>
      </c>
    </row>
    <row r="2" spans="1:3" x14ac:dyDescent="0.25">
      <c r="A2" t="s">
        <v>111</v>
      </c>
      <c r="B2">
        <v>4141</v>
      </c>
      <c r="C2" t="s">
        <v>34</v>
      </c>
    </row>
    <row r="3" spans="1:3" x14ac:dyDescent="0.25">
      <c r="A3" t="s">
        <v>112</v>
      </c>
      <c r="B3">
        <v>11929</v>
      </c>
      <c r="C3" t="s">
        <v>34</v>
      </c>
    </row>
    <row r="4" spans="1:3" x14ac:dyDescent="0.25">
      <c r="A4" t="s">
        <v>113</v>
      </c>
      <c r="B4">
        <v>822</v>
      </c>
      <c r="C4" t="s">
        <v>34</v>
      </c>
    </row>
    <row r="5" spans="1:3" x14ac:dyDescent="0.25">
      <c r="A5" t="s">
        <v>30</v>
      </c>
      <c r="B5">
        <v>24708</v>
      </c>
      <c r="C5" t="s">
        <v>34</v>
      </c>
    </row>
    <row r="6" spans="1:3" x14ac:dyDescent="0.25">
      <c r="A6" t="s">
        <v>111</v>
      </c>
      <c r="B6">
        <v>32</v>
      </c>
      <c r="C6" t="s">
        <v>24</v>
      </c>
    </row>
    <row r="7" spans="1:3" x14ac:dyDescent="0.25">
      <c r="A7" t="s">
        <v>112</v>
      </c>
      <c r="B7">
        <v>276</v>
      </c>
      <c r="C7" t="s">
        <v>24</v>
      </c>
    </row>
    <row r="8" spans="1:3" x14ac:dyDescent="0.25">
      <c r="A8" t="s">
        <v>113</v>
      </c>
      <c r="B8">
        <v>51</v>
      </c>
      <c r="C8" t="s">
        <v>24</v>
      </c>
    </row>
    <row r="9" spans="1:3" x14ac:dyDescent="0.25">
      <c r="A9" t="s">
        <v>30</v>
      </c>
      <c r="B9">
        <v>587</v>
      </c>
      <c r="C9" t="s">
        <v>24</v>
      </c>
    </row>
    <row r="10" spans="1:3" x14ac:dyDescent="0.25">
      <c r="A10" t="s">
        <v>111</v>
      </c>
      <c r="B10">
        <v>146</v>
      </c>
      <c r="C10" t="s">
        <v>35</v>
      </c>
    </row>
    <row r="11" spans="1:3" x14ac:dyDescent="0.25">
      <c r="A11" t="s">
        <v>112</v>
      </c>
      <c r="B11">
        <v>876</v>
      </c>
      <c r="C11" t="s">
        <v>35</v>
      </c>
    </row>
    <row r="12" spans="1:3" x14ac:dyDescent="0.25">
      <c r="A12" t="s">
        <v>113</v>
      </c>
      <c r="B12">
        <v>69</v>
      </c>
      <c r="C12" t="s">
        <v>35</v>
      </c>
    </row>
    <row r="13" spans="1:3" x14ac:dyDescent="0.25">
      <c r="A13" t="s">
        <v>30</v>
      </c>
      <c r="B13">
        <v>1569</v>
      </c>
      <c r="C13" t="s">
        <v>35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76.42578125" bestFit="1" customWidth="1"/>
    <col min="3" max="3" width="18.85546875" bestFit="1" customWidth="1"/>
    <col min="4" max="4" width="5.28515625" bestFit="1" customWidth="1"/>
  </cols>
  <sheetData>
    <row r="1" spans="1:4" x14ac:dyDescent="0.25">
      <c r="A1" t="s">
        <v>100</v>
      </c>
      <c r="B1" t="s">
        <v>110</v>
      </c>
      <c r="C1" t="s">
        <v>98</v>
      </c>
      <c r="D1" t="s">
        <v>95</v>
      </c>
    </row>
    <row r="2" spans="1:4" x14ac:dyDescent="0.25">
      <c r="A2">
        <v>653</v>
      </c>
      <c r="B2" t="s">
        <v>133</v>
      </c>
      <c r="C2" t="s">
        <v>3</v>
      </c>
      <c r="D2">
        <v>1</v>
      </c>
    </row>
    <row r="3" spans="1:4" x14ac:dyDescent="0.25">
      <c r="A3">
        <v>499</v>
      </c>
      <c r="B3" t="s">
        <v>133</v>
      </c>
      <c r="C3" t="s">
        <v>77</v>
      </c>
      <c r="D3">
        <v>1</v>
      </c>
    </row>
    <row r="4" spans="1:4" x14ac:dyDescent="0.25">
      <c r="A4">
        <v>69</v>
      </c>
      <c r="B4" t="s">
        <v>166</v>
      </c>
      <c r="C4" t="s">
        <v>3</v>
      </c>
      <c r="D4">
        <v>2</v>
      </c>
    </row>
    <row r="5" spans="1:4" x14ac:dyDescent="0.25">
      <c r="A5">
        <v>101</v>
      </c>
      <c r="B5" t="s">
        <v>166</v>
      </c>
      <c r="C5" t="s">
        <v>77</v>
      </c>
      <c r="D5">
        <v>2</v>
      </c>
    </row>
    <row r="6" spans="1:4" x14ac:dyDescent="0.25">
      <c r="A6">
        <v>39</v>
      </c>
      <c r="B6" t="s">
        <v>167</v>
      </c>
      <c r="C6" t="s">
        <v>3</v>
      </c>
      <c r="D6">
        <v>3</v>
      </c>
    </row>
    <row r="7" spans="1:4" x14ac:dyDescent="0.25">
      <c r="A7">
        <v>19</v>
      </c>
      <c r="B7" t="s">
        <v>167</v>
      </c>
      <c r="C7" t="s">
        <v>77</v>
      </c>
      <c r="D7">
        <v>3</v>
      </c>
    </row>
    <row r="8" spans="1:4" x14ac:dyDescent="0.25">
      <c r="A8">
        <v>8</v>
      </c>
      <c r="B8" t="s">
        <v>168</v>
      </c>
      <c r="C8" t="s">
        <v>3</v>
      </c>
      <c r="D8">
        <v>4</v>
      </c>
    </row>
    <row r="9" spans="1:4" x14ac:dyDescent="0.25">
      <c r="A9">
        <v>0</v>
      </c>
      <c r="B9" t="s">
        <v>168</v>
      </c>
      <c r="C9" t="s">
        <v>77</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109</v>
      </c>
      <c r="B1" t="s">
        <v>100</v>
      </c>
      <c r="C1" t="s">
        <v>110</v>
      </c>
    </row>
    <row r="2" spans="1:3" x14ac:dyDescent="0.25">
      <c r="A2" t="s">
        <v>111</v>
      </c>
      <c r="B2">
        <v>29586</v>
      </c>
      <c r="C2" t="s">
        <v>34</v>
      </c>
    </row>
    <row r="3" spans="1:3" x14ac:dyDescent="0.25">
      <c r="A3" t="s">
        <v>112</v>
      </c>
      <c r="B3">
        <v>108667</v>
      </c>
      <c r="C3" t="s">
        <v>34</v>
      </c>
    </row>
    <row r="4" spans="1:3" x14ac:dyDescent="0.25">
      <c r="A4" t="s">
        <v>113</v>
      </c>
      <c r="B4">
        <v>6780</v>
      </c>
      <c r="C4" t="s">
        <v>34</v>
      </c>
    </row>
    <row r="5" spans="1:3" x14ac:dyDescent="0.25">
      <c r="A5" t="s">
        <v>30</v>
      </c>
      <c r="B5">
        <v>183568</v>
      </c>
      <c r="C5" t="s">
        <v>34</v>
      </c>
    </row>
    <row r="6" spans="1:3" x14ac:dyDescent="0.25">
      <c r="A6" t="s">
        <v>111</v>
      </c>
      <c r="B6">
        <v>322</v>
      </c>
      <c r="C6" t="s">
        <v>24</v>
      </c>
    </row>
    <row r="7" spans="1:3" x14ac:dyDescent="0.25">
      <c r="A7" t="s">
        <v>112</v>
      </c>
      <c r="B7">
        <v>1572</v>
      </c>
      <c r="C7" t="s">
        <v>24</v>
      </c>
    </row>
    <row r="8" spans="1:3" x14ac:dyDescent="0.25">
      <c r="A8" t="s">
        <v>113</v>
      </c>
      <c r="B8">
        <v>312</v>
      </c>
      <c r="C8" t="s">
        <v>24</v>
      </c>
    </row>
    <row r="9" spans="1:3" x14ac:dyDescent="0.25">
      <c r="A9" t="s">
        <v>30</v>
      </c>
      <c r="B9">
        <v>3834</v>
      </c>
      <c r="C9" t="s">
        <v>24</v>
      </c>
    </row>
    <row r="10" spans="1:3" x14ac:dyDescent="0.25">
      <c r="A10" t="s">
        <v>111</v>
      </c>
      <c r="B10">
        <v>1303</v>
      </c>
      <c r="C10" t="s">
        <v>35</v>
      </c>
    </row>
    <row r="11" spans="1:3" x14ac:dyDescent="0.25">
      <c r="A11" t="s">
        <v>112</v>
      </c>
      <c r="B11">
        <v>7526</v>
      </c>
      <c r="C11" t="s">
        <v>35</v>
      </c>
    </row>
    <row r="12" spans="1:3" x14ac:dyDescent="0.25">
      <c r="A12" t="s">
        <v>113</v>
      </c>
      <c r="B12">
        <v>525</v>
      </c>
      <c r="C12" t="s">
        <v>35</v>
      </c>
    </row>
    <row r="13" spans="1:3" x14ac:dyDescent="0.25">
      <c r="A13" t="s">
        <v>30</v>
      </c>
      <c r="B13">
        <v>10402</v>
      </c>
      <c r="C13" t="s">
        <v>35</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76.42578125" bestFit="1" customWidth="1"/>
    <col min="3" max="3" width="18.85546875" bestFit="1" customWidth="1"/>
    <col min="4" max="4" width="5.28515625" bestFit="1" customWidth="1"/>
  </cols>
  <sheetData>
    <row r="1" spans="1:4" x14ac:dyDescent="0.25">
      <c r="A1" t="s">
        <v>100</v>
      </c>
      <c r="B1" t="s">
        <v>110</v>
      </c>
      <c r="C1" t="s">
        <v>98</v>
      </c>
      <c r="D1" t="s">
        <v>95</v>
      </c>
    </row>
    <row r="2" spans="1:4" x14ac:dyDescent="0.25">
      <c r="A2">
        <v>3734</v>
      </c>
      <c r="B2" t="s">
        <v>133</v>
      </c>
      <c r="C2" t="s">
        <v>3</v>
      </c>
      <c r="D2">
        <v>1</v>
      </c>
    </row>
    <row r="3" spans="1:4" x14ac:dyDescent="0.25">
      <c r="A3">
        <v>3558</v>
      </c>
      <c r="B3" t="s">
        <v>133</v>
      </c>
      <c r="C3" t="s">
        <v>77</v>
      </c>
      <c r="D3">
        <v>1</v>
      </c>
    </row>
    <row r="4" spans="1:4" x14ac:dyDescent="0.25">
      <c r="A4">
        <v>475</v>
      </c>
      <c r="B4" t="s">
        <v>166</v>
      </c>
      <c r="C4" t="s">
        <v>3</v>
      </c>
      <c r="D4">
        <v>2</v>
      </c>
    </row>
    <row r="5" spans="1:4" x14ac:dyDescent="0.25">
      <c r="A5">
        <v>972</v>
      </c>
      <c r="B5" t="s">
        <v>166</v>
      </c>
      <c r="C5" t="s">
        <v>77</v>
      </c>
      <c r="D5">
        <v>2</v>
      </c>
    </row>
    <row r="6" spans="1:4" x14ac:dyDescent="0.25">
      <c r="A6">
        <v>232</v>
      </c>
      <c r="B6" t="s">
        <v>167</v>
      </c>
      <c r="C6" t="s">
        <v>3</v>
      </c>
      <c r="D6">
        <v>3</v>
      </c>
    </row>
    <row r="7" spans="1:4" x14ac:dyDescent="0.25">
      <c r="A7">
        <v>245</v>
      </c>
      <c r="B7" t="s">
        <v>167</v>
      </c>
      <c r="C7" t="s">
        <v>77</v>
      </c>
      <c r="D7">
        <v>3</v>
      </c>
    </row>
    <row r="8" spans="1:4" x14ac:dyDescent="0.25">
      <c r="A8">
        <v>24</v>
      </c>
      <c r="B8" t="s">
        <v>168</v>
      </c>
      <c r="C8" t="s">
        <v>3</v>
      </c>
      <c r="D8">
        <v>4</v>
      </c>
    </row>
    <row r="9" spans="1:4" x14ac:dyDescent="0.25">
      <c r="A9">
        <v>13</v>
      </c>
      <c r="B9" t="s">
        <v>168</v>
      </c>
      <c r="C9" t="s">
        <v>77</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45"/>
  <sheetViews>
    <sheetView topLeftCell="A105" workbookViewId="0">
      <selection activeCell="C124" sqref="C124"/>
    </sheetView>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95</v>
      </c>
      <c r="B1" t="s">
        <v>2</v>
      </c>
      <c r="C1" t="s">
        <v>100</v>
      </c>
      <c r="D1" t="s">
        <v>110</v>
      </c>
      <c r="E1" t="s">
        <v>114</v>
      </c>
    </row>
    <row r="2" spans="1:5" x14ac:dyDescent="0.25">
      <c r="A2">
        <v>1</v>
      </c>
      <c r="B2" t="s">
        <v>34</v>
      </c>
      <c r="C2">
        <v>14260</v>
      </c>
      <c r="D2" t="s">
        <v>115</v>
      </c>
      <c r="E2">
        <v>1</v>
      </c>
    </row>
    <row r="3" spans="1:5" x14ac:dyDescent="0.25">
      <c r="A3">
        <v>2</v>
      </c>
      <c r="B3" t="s">
        <v>35</v>
      </c>
      <c r="C3">
        <v>465</v>
      </c>
      <c r="D3" t="s">
        <v>115</v>
      </c>
      <c r="E3">
        <v>1</v>
      </c>
    </row>
    <row r="4" spans="1:5" x14ac:dyDescent="0.25">
      <c r="A4">
        <v>3</v>
      </c>
      <c r="B4" t="s">
        <v>36</v>
      </c>
      <c r="C4">
        <v>152</v>
      </c>
      <c r="D4" t="s">
        <v>115</v>
      </c>
      <c r="E4">
        <v>1</v>
      </c>
    </row>
    <row r="5" spans="1:5" x14ac:dyDescent="0.25">
      <c r="A5">
        <v>4</v>
      </c>
      <c r="B5" t="s">
        <v>37</v>
      </c>
      <c r="C5">
        <v>10</v>
      </c>
      <c r="D5" t="s">
        <v>115</v>
      </c>
      <c r="E5">
        <v>1</v>
      </c>
    </row>
    <row r="6" spans="1:5" x14ac:dyDescent="0.25">
      <c r="A6">
        <v>5</v>
      </c>
      <c r="B6" t="s">
        <v>38</v>
      </c>
      <c r="C6">
        <v>2</v>
      </c>
      <c r="D6" t="s">
        <v>115</v>
      </c>
      <c r="E6">
        <v>1</v>
      </c>
    </row>
    <row r="7" spans="1:5" x14ac:dyDescent="0.25">
      <c r="A7">
        <v>6</v>
      </c>
      <c r="B7" t="s">
        <v>46</v>
      </c>
      <c r="C7">
        <v>1</v>
      </c>
      <c r="D7" t="s">
        <v>115</v>
      </c>
      <c r="E7">
        <v>1</v>
      </c>
    </row>
    <row r="8" spans="1:5" x14ac:dyDescent="0.25">
      <c r="A8">
        <v>7</v>
      </c>
      <c r="B8" t="s">
        <v>116</v>
      </c>
      <c r="C8">
        <v>0</v>
      </c>
      <c r="D8" t="s">
        <v>115</v>
      </c>
      <c r="E8">
        <v>1</v>
      </c>
    </row>
    <row r="9" spans="1:5" x14ac:dyDescent="0.25">
      <c r="A9">
        <v>8</v>
      </c>
      <c r="B9" t="s">
        <v>4</v>
      </c>
      <c r="C9">
        <v>0</v>
      </c>
      <c r="D9" t="s">
        <v>115</v>
      </c>
      <c r="E9">
        <v>1</v>
      </c>
    </row>
    <row r="10" spans="1:5" x14ac:dyDescent="0.25">
      <c r="A10">
        <v>9</v>
      </c>
      <c r="B10" t="s">
        <v>39</v>
      </c>
      <c r="C10">
        <v>0</v>
      </c>
      <c r="D10" t="s">
        <v>115</v>
      </c>
      <c r="E10">
        <v>1</v>
      </c>
    </row>
    <row r="11" spans="1:5" x14ac:dyDescent="0.25">
      <c r="A11">
        <v>10</v>
      </c>
      <c r="B11" t="s">
        <v>40</v>
      </c>
      <c r="C11">
        <v>1</v>
      </c>
      <c r="D11" t="s">
        <v>115</v>
      </c>
      <c r="E11">
        <v>1</v>
      </c>
    </row>
    <row r="12" spans="1:5" x14ac:dyDescent="0.25">
      <c r="A12">
        <v>11</v>
      </c>
      <c r="B12" t="s">
        <v>41</v>
      </c>
      <c r="C12">
        <v>1014</v>
      </c>
      <c r="D12" t="s">
        <v>115</v>
      </c>
      <c r="E12">
        <v>1</v>
      </c>
    </row>
    <row r="13" spans="1:5" x14ac:dyDescent="0.25">
      <c r="A13">
        <v>12</v>
      </c>
      <c r="B13" t="s">
        <v>42</v>
      </c>
      <c r="C13">
        <v>0</v>
      </c>
      <c r="D13" t="s">
        <v>115</v>
      </c>
      <c r="E13">
        <v>1</v>
      </c>
    </row>
    <row r="14" spans="1:5" x14ac:dyDescent="0.25">
      <c r="A14">
        <v>13</v>
      </c>
      <c r="B14" t="s">
        <v>11</v>
      </c>
      <c r="C14">
        <v>1</v>
      </c>
      <c r="D14" t="s">
        <v>115</v>
      </c>
      <c r="E14">
        <v>1</v>
      </c>
    </row>
    <row r="15" spans="1:5" x14ac:dyDescent="0.25">
      <c r="A15">
        <v>14</v>
      </c>
      <c r="B15" t="s">
        <v>43</v>
      </c>
      <c r="C15">
        <v>6</v>
      </c>
      <c r="D15" t="s">
        <v>115</v>
      </c>
      <c r="E15">
        <v>1</v>
      </c>
    </row>
    <row r="16" spans="1:5" x14ac:dyDescent="0.25">
      <c r="A16">
        <v>15</v>
      </c>
      <c r="B16" t="s">
        <v>44</v>
      </c>
      <c r="C16">
        <v>1</v>
      </c>
      <c r="D16" t="s">
        <v>115</v>
      </c>
      <c r="E16">
        <v>1</v>
      </c>
    </row>
    <row r="17" spans="1:5" x14ac:dyDescent="0.25">
      <c r="A17">
        <v>16</v>
      </c>
      <c r="B17" t="s">
        <v>45</v>
      </c>
      <c r="C17">
        <v>0</v>
      </c>
      <c r="D17" t="s">
        <v>115</v>
      </c>
      <c r="E17">
        <v>1</v>
      </c>
    </row>
    <row r="18" spans="1:5" x14ac:dyDescent="0.25">
      <c r="A18">
        <v>1</v>
      </c>
      <c r="B18" t="s">
        <v>34</v>
      </c>
      <c r="C18">
        <v>2003</v>
      </c>
      <c r="D18" t="s">
        <v>12</v>
      </c>
      <c r="E18">
        <v>2</v>
      </c>
    </row>
    <row r="19" spans="1:5" x14ac:dyDescent="0.25">
      <c r="A19">
        <v>2</v>
      </c>
      <c r="B19" t="s">
        <v>35</v>
      </c>
      <c r="C19">
        <v>112</v>
      </c>
      <c r="D19" t="s">
        <v>12</v>
      </c>
      <c r="E19">
        <v>2</v>
      </c>
    </row>
    <row r="20" spans="1:5" x14ac:dyDescent="0.25">
      <c r="A20">
        <v>3</v>
      </c>
      <c r="B20" t="s">
        <v>36</v>
      </c>
      <c r="C20">
        <v>35</v>
      </c>
      <c r="D20" t="s">
        <v>12</v>
      </c>
      <c r="E20">
        <v>2</v>
      </c>
    </row>
    <row r="21" spans="1:5" x14ac:dyDescent="0.25">
      <c r="A21">
        <v>4</v>
      </c>
      <c r="B21" t="s">
        <v>37</v>
      </c>
      <c r="C21">
        <v>0</v>
      </c>
      <c r="D21" t="s">
        <v>12</v>
      </c>
      <c r="E21">
        <v>2</v>
      </c>
    </row>
    <row r="22" spans="1:5" x14ac:dyDescent="0.25">
      <c r="A22">
        <v>5</v>
      </c>
      <c r="B22" t="s">
        <v>38</v>
      </c>
      <c r="C22">
        <v>1</v>
      </c>
      <c r="D22" t="s">
        <v>12</v>
      </c>
      <c r="E22">
        <v>2</v>
      </c>
    </row>
    <row r="23" spans="1:5" x14ac:dyDescent="0.25">
      <c r="A23">
        <v>6</v>
      </c>
      <c r="B23" t="s">
        <v>46</v>
      </c>
      <c r="C23">
        <v>0</v>
      </c>
      <c r="D23" t="s">
        <v>12</v>
      </c>
      <c r="E23">
        <v>2</v>
      </c>
    </row>
    <row r="24" spans="1:5" x14ac:dyDescent="0.25">
      <c r="A24">
        <v>7</v>
      </c>
      <c r="B24" t="s">
        <v>116</v>
      </c>
      <c r="C24">
        <v>0</v>
      </c>
      <c r="D24" t="s">
        <v>12</v>
      </c>
      <c r="E24">
        <v>2</v>
      </c>
    </row>
    <row r="25" spans="1:5" x14ac:dyDescent="0.25">
      <c r="A25">
        <v>8</v>
      </c>
      <c r="B25" t="s">
        <v>4</v>
      </c>
      <c r="C25">
        <v>0</v>
      </c>
      <c r="D25" t="s">
        <v>12</v>
      </c>
      <c r="E25">
        <v>2</v>
      </c>
    </row>
    <row r="26" spans="1:5" x14ac:dyDescent="0.25">
      <c r="A26">
        <v>9</v>
      </c>
      <c r="B26" t="s">
        <v>39</v>
      </c>
      <c r="C26">
        <v>2</v>
      </c>
      <c r="D26" t="s">
        <v>12</v>
      </c>
      <c r="E26">
        <v>2</v>
      </c>
    </row>
    <row r="27" spans="1:5" x14ac:dyDescent="0.25">
      <c r="A27">
        <v>10</v>
      </c>
      <c r="B27" t="s">
        <v>40</v>
      </c>
      <c r="C27">
        <v>0</v>
      </c>
      <c r="D27" t="s">
        <v>12</v>
      </c>
      <c r="E27">
        <v>2</v>
      </c>
    </row>
    <row r="28" spans="1:5" x14ac:dyDescent="0.25">
      <c r="A28">
        <v>11</v>
      </c>
      <c r="B28" t="s">
        <v>41</v>
      </c>
      <c r="C28">
        <v>505</v>
      </c>
      <c r="D28" t="s">
        <v>12</v>
      </c>
      <c r="E28">
        <v>2</v>
      </c>
    </row>
    <row r="29" spans="1:5" x14ac:dyDescent="0.25">
      <c r="A29">
        <v>12</v>
      </c>
      <c r="B29" t="s">
        <v>42</v>
      </c>
      <c r="C29">
        <v>0</v>
      </c>
      <c r="D29" t="s">
        <v>12</v>
      </c>
      <c r="E29">
        <v>2</v>
      </c>
    </row>
    <row r="30" spans="1:5" x14ac:dyDescent="0.25">
      <c r="A30">
        <v>13</v>
      </c>
      <c r="B30" t="s">
        <v>11</v>
      </c>
      <c r="C30">
        <v>0</v>
      </c>
      <c r="D30" t="s">
        <v>12</v>
      </c>
      <c r="E30">
        <v>2</v>
      </c>
    </row>
    <row r="31" spans="1:5" x14ac:dyDescent="0.25">
      <c r="A31">
        <v>14</v>
      </c>
      <c r="B31" t="s">
        <v>43</v>
      </c>
      <c r="C31">
        <v>2</v>
      </c>
      <c r="D31" t="s">
        <v>12</v>
      </c>
      <c r="E31">
        <v>2</v>
      </c>
    </row>
    <row r="32" spans="1:5" x14ac:dyDescent="0.25">
      <c r="A32">
        <v>15</v>
      </c>
      <c r="B32" t="s">
        <v>44</v>
      </c>
      <c r="C32">
        <v>0</v>
      </c>
      <c r="D32" t="s">
        <v>12</v>
      </c>
      <c r="E32">
        <v>2</v>
      </c>
    </row>
    <row r="33" spans="1:5" x14ac:dyDescent="0.25">
      <c r="A33">
        <v>16</v>
      </c>
      <c r="B33" t="s">
        <v>45</v>
      </c>
      <c r="C33">
        <v>0</v>
      </c>
      <c r="D33" t="s">
        <v>12</v>
      </c>
      <c r="E33">
        <v>2</v>
      </c>
    </row>
    <row r="34" spans="1:5" x14ac:dyDescent="0.25">
      <c r="A34">
        <v>1</v>
      </c>
      <c r="B34" t="s">
        <v>34</v>
      </c>
      <c r="C34">
        <v>2039</v>
      </c>
      <c r="D34" t="s">
        <v>94</v>
      </c>
      <c r="E34">
        <v>3</v>
      </c>
    </row>
    <row r="35" spans="1:5" x14ac:dyDescent="0.25">
      <c r="A35">
        <v>2</v>
      </c>
      <c r="B35" t="s">
        <v>35</v>
      </c>
      <c r="C35">
        <v>53</v>
      </c>
      <c r="D35" t="s">
        <v>94</v>
      </c>
      <c r="E35">
        <v>3</v>
      </c>
    </row>
    <row r="36" spans="1:5" x14ac:dyDescent="0.25">
      <c r="A36">
        <v>3</v>
      </c>
      <c r="B36" t="s">
        <v>36</v>
      </c>
      <c r="C36">
        <v>57</v>
      </c>
      <c r="D36" t="s">
        <v>94</v>
      </c>
      <c r="E36">
        <v>3</v>
      </c>
    </row>
    <row r="37" spans="1:5" x14ac:dyDescent="0.25">
      <c r="A37">
        <v>4</v>
      </c>
      <c r="B37" t="s">
        <v>37</v>
      </c>
      <c r="C37">
        <v>0</v>
      </c>
      <c r="D37" t="s">
        <v>94</v>
      </c>
      <c r="E37">
        <v>3</v>
      </c>
    </row>
    <row r="38" spans="1:5" x14ac:dyDescent="0.25">
      <c r="A38">
        <v>5</v>
      </c>
      <c r="B38" t="s">
        <v>38</v>
      </c>
      <c r="C38">
        <v>0</v>
      </c>
      <c r="D38" t="s">
        <v>94</v>
      </c>
      <c r="E38">
        <v>3</v>
      </c>
    </row>
    <row r="39" spans="1:5" x14ac:dyDescent="0.25">
      <c r="A39">
        <v>6</v>
      </c>
      <c r="B39" t="s">
        <v>46</v>
      </c>
      <c r="C39">
        <v>0</v>
      </c>
      <c r="D39" t="s">
        <v>94</v>
      </c>
      <c r="E39">
        <v>3</v>
      </c>
    </row>
    <row r="40" spans="1:5" x14ac:dyDescent="0.25">
      <c r="A40">
        <v>7</v>
      </c>
      <c r="B40" t="s">
        <v>116</v>
      </c>
      <c r="C40">
        <v>0</v>
      </c>
      <c r="D40" t="s">
        <v>94</v>
      </c>
      <c r="E40">
        <v>3</v>
      </c>
    </row>
    <row r="41" spans="1:5" x14ac:dyDescent="0.25">
      <c r="A41">
        <v>8</v>
      </c>
      <c r="B41" t="s">
        <v>4</v>
      </c>
      <c r="C41">
        <v>0</v>
      </c>
      <c r="D41" t="s">
        <v>94</v>
      </c>
      <c r="E41">
        <v>3</v>
      </c>
    </row>
    <row r="42" spans="1:5" x14ac:dyDescent="0.25">
      <c r="A42">
        <v>9</v>
      </c>
      <c r="B42" t="s">
        <v>39</v>
      </c>
      <c r="C42">
        <v>0</v>
      </c>
      <c r="D42" t="s">
        <v>94</v>
      </c>
      <c r="E42">
        <v>3</v>
      </c>
    </row>
    <row r="43" spans="1:5" x14ac:dyDescent="0.25">
      <c r="A43">
        <v>10</v>
      </c>
      <c r="B43" t="s">
        <v>40</v>
      </c>
      <c r="C43">
        <v>0</v>
      </c>
      <c r="D43" t="s">
        <v>94</v>
      </c>
      <c r="E43">
        <v>3</v>
      </c>
    </row>
    <row r="44" spans="1:5" x14ac:dyDescent="0.25">
      <c r="A44">
        <v>11</v>
      </c>
      <c r="B44" t="s">
        <v>41</v>
      </c>
      <c r="C44">
        <v>14</v>
      </c>
      <c r="D44" t="s">
        <v>94</v>
      </c>
      <c r="E44">
        <v>3</v>
      </c>
    </row>
    <row r="45" spans="1:5" x14ac:dyDescent="0.25">
      <c r="A45">
        <v>12</v>
      </c>
      <c r="B45" t="s">
        <v>42</v>
      </c>
      <c r="C45">
        <v>0</v>
      </c>
      <c r="D45" t="s">
        <v>94</v>
      </c>
      <c r="E45">
        <v>3</v>
      </c>
    </row>
    <row r="46" spans="1:5" x14ac:dyDescent="0.25">
      <c r="A46">
        <v>13</v>
      </c>
      <c r="B46" t="s">
        <v>11</v>
      </c>
      <c r="C46">
        <v>0</v>
      </c>
      <c r="D46" t="s">
        <v>94</v>
      </c>
      <c r="E46">
        <v>3</v>
      </c>
    </row>
    <row r="47" spans="1:5" x14ac:dyDescent="0.25">
      <c r="A47">
        <v>14</v>
      </c>
      <c r="B47" t="s">
        <v>43</v>
      </c>
      <c r="C47">
        <v>0</v>
      </c>
      <c r="D47" t="s">
        <v>94</v>
      </c>
      <c r="E47">
        <v>3</v>
      </c>
    </row>
    <row r="48" spans="1:5" x14ac:dyDescent="0.25">
      <c r="A48">
        <v>15</v>
      </c>
      <c r="B48" t="s">
        <v>44</v>
      </c>
      <c r="C48">
        <v>0</v>
      </c>
      <c r="D48" t="s">
        <v>94</v>
      </c>
      <c r="E48">
        <v>3</v>
      </c>
    </row>
    <row r="49" spans="1:5" x14ac:dyDescent="0.25">
      <c r="A49">
        <v>16</v>
      </c>
      <c r="B49" t="s">
        <v>45</v>
      </c>
      <c r="C49">
        <v>0</v>
      </c>
      <c r="D49" t="s">
        <v>94</v>
      </c>
      <c r="E49">
        <v>3</v>
      </c>
    </row>
    <row r="50" spans="1:5" x14ac:dyDescent="0.25">
      <c r="A50">
        <v>1</v>
      </c>
      <c r="B50" t="s">
        <v>34</v>
      </c>
      <c r="C50">
        <v>1597</v>
      </c>
      <c r="D50" t="s">
        <v>84</v>
      </c>
      <c r="E50">
        <v>4</v>
      </c>
    </row>
    <row r="51" spans="1:5" x14ac:dyDescent="0.25">
      <c r="A51">
        <v>2</v>
      </c>
      <c r="B51" t="s">
        <v>35</v>
      </c>
      <c r="C51">
        <v>80</v>
      </c>
      <c r="D51" t="s">
        <v>84</v>
      </c>
      <c r="E51">
        <v>4</v>
      </c>
    </row>
    <row r="52" spans="1:5" x14ac:dyDescent="0.25">
      <c r="A52">
        <v>3</v>
      </c>
      <c r="B52" t="s">
        <v>36</v>
      </c>
      <c r="C52">
        <v>25</v>
      </c>
      <c r="D52" t="s">
        <v>84</v>
      </c>
      <c r="E52">
        <v>4</v>
      </c>
    </row>
    <row r="53" spans="1:5" x14ac:dyDescent="0.25">
      <c r="A53">
        <v>4</v>
      </c>
      <c r="B53" t="s">
        <v>37</v>
      </c>
      <c r="C53">
        <v>0</v>
      </c>
      <c r="D53" t="s">
        <v>84</v>
      </c>
      <c r="E53">
        <v>4</v>
      </c>
    </row>
    <row r="54" spans="1:5" x14ac:dyDescent="0.25">
      <c r="A54">
        <v>5</v>
      </c>
      <c r="B54" t="s">
        <v>38</v>
      </c>
      <c r="C54">
        <v>0</v>
      </c>
      <c r="D54" t="s">
        <v>84</v>
      </c>
      <c r="E54">
        <v>4</v>
      </c>
    </row>
    <row r="55" spans="1:5" x14ac:dyDescent="0.25">
      <c r="A55">
        <v>6</v>
      </c>
      <c r="B55" t="s">
        <v>46</v>
      </c>
      <c r="C55">
        <v>0</v>
      </c>
      <c r="D55" t="s">
        <v>84</v>
      </c>
      <c r="E55">
        <v>4</v>
      </c>
    </row>
    <row r="56" spans="1:5" x14ac:dyDescent="0.25">
      <c r="A56">
        <v>7</v>
      </c>
      <c r="B56" t="s">
        <v>116</v>
      </c>
      <c r="C56">
        <v>0</v>
      </c>
      <c r="D56" t="s">
        <v>84</v>
      </c>
      <c r="E56">
        <v>4</v>
      </c>
    </row>
    <row r="57" spans="1:5" x14ac:dyDescent="0.25">
      <c r="A57">
        <v>8</v>
      </c>
      <c r="B57" t="s">
        <v>4</v>
      </c>
      <c r="C57">
        <v>0</v>
      </c>
      <c r="D57" t="s">
        <v>84</v>
      </c>
      <c r="E57">
        <v>4</v>
      </c>
    </row>
    <row r="58" spans="1:5" x14ac:dyDescent="0.25">
      <c r="A58">
        <v>9</v>
      </c>
      <c r="B58" t="s">
        <v>39</v>
      </c>
      <c r="C58">
        <v>4</v>
      </c>
      <c r="D58" t="s">
        <v>84</v>
      </c>
      <c r="E58">
        <v>4</v>
      </c>
    </row>
    <row r="59" spans="1:5" x14ac:dyDescent="0.25">
      <c r="A59">
        <v>10</v>
      </c>
      <c r="B59" t="s">
        <v>40</v>
      </c>
      <c r="C59">
        <v>0</v>
      </c>
      <c r="D59" t="s">
        <v>84</v>
      </c>
      <c r="E59">
        <v>4</v>
      </c>
    </row>
    <row r="60" spans="1:5" x14ac:dyDescent="0.25">
      <c r="A60">
        <v>11</v>
      </c>
      <c r="B60" t="s">
        <v>41</v>
      </c>
      <c r="C60">
        <v>29</v>
      </c>
      <c r="D60" t="s">
        <v>84</v>
      </c>
      <c r="E60">
        <v>4</v>
      </c>
    </row>
    <row r="61" spans="1:5" x14ac:dyDescent="0.25">
      <c r="A61">
        <v>12</v>
      </c>
      <c r="B61" t="s">
        <v>42</v>
      </c>
      <c r="C61">
        <v>0</v>
      </c>
      <c r="D61" t="s">
        <v>84</v>
      </c>
      <c r="E61">
        <v>4</v>
      </c>
    </row>
    <row r="62" spans="1:5" x14ac:dyDescent="0.25">
      <c r="A62">
        <v>13</v>
      </c>
      <c r="B62" t="s">
        <v>11</v>
      </c>
      <c r="C62">
        <v>0</v>
      </c>
      <c r="D62" t="s">
        <v>84</v>
      </c>
      <c r="E62">
        <v>4</v>
      </c>
    </row>
    <row r="63" spans="1:5" x14ac:dyDescent="0.25">
      <c r="A63">
        <v>14</v>
      </c>
      <c r="B63" t="s">
        <v>43</v>
      </c>
      <c r="C63">
        <v>0</v>
      </c>
      <c r="D63" t="s">
        <v>84</v>
      </c>
      <c r="E63">
        <v>4</v>
      </c>
    </row>
    <row r="64" spans="1:5" x14ac:dyDescent="0.25">
      <c r="A64">
        <v>15</v>
      </c>
      <c r="B64" t="s">
        <v>44</v>
      </c>
      <c r="C64">
        <v>0</v>
      </c>
      <c r="D64" t="s">
        <v>84</v>
      </c>
      <c r="E64">
        <v>4</v>
      </c>
    </row>
    <row r="65" spans="1:5" x14ac:dyDescent="0.25">
      <c r="A65">
        <v>16</v>
      </c>
      <c r="B65" t="s">
        <v>45</v>
      </c>
      <c r="C65">
        <v>0</v>
      </c>
      <c r="D65" t="s">
        <v>84</v>
      </c>
      <c r="E65">
        <v>4</v>
      </c>
    </row>
    <row r="66" spans="1:5" x14ac:dyDescent="0.25">
      <c r="A66">
        <v>1</v>
      </c>
      <c r="B66" t="s">
        <v>34</v>
      </c>
      <c r="C66">
        <v>588</v>
      </c>
      <c r="D66" t="s">
        <v>117</v>
      </c>
      <c r="E66">
        <v>5</v>
      </c>
    </row>
    <row r="67" spans="1:5" x14ac:dyDescent="0.25">
      <c r="A67">
        <v>2</v>
      </c>
      <c r="B67" t="s">
        <v>35</v>
      </c>
      <c r="C67">
        <v>33</v>
      </c>
      <c r="D67" t="s">
        <v>117</v>
      </c>
      <c r="E67">
        <v>5</v>
      </c>
    </row>
    <row r="68" spans="1:5" x14ac:dyDescent="0.25">
      <c r="A68">
        <v>3</v>
      </c>
      <c r="B68" t="s">
        <v>36</v>
      </c>
      <c r="C68">
        <v>13</v>
      </c>
      <c r="D68" t="s">
        <v>117</v>
      </c>
      <c r="E68">
        <v>5</v>
      </c>
    </row>
    <row r="69" spans="1:5" x14ac:dyDescent="0.25">
      <c r="A69">
        <v>4</v>
      </c>
      <c r="B69" t="s">
        <v>37</v>
      </c>
      <c r="C69">
        <v>0</v>
      </c>
      <c r="D69" t="s">
        <v>117</v>
      </c>
      <c r="E69">
        <v>5</v>
      </c>
    </row>
    <row r="70" spans="1:5" x14ac:dyDescent="0.25">
      <c r="A70">
        <v>5</v>
      </c>
      <c r="B70" t="s">
        <v>38</v>
      </c>
      <c r="C70">
        <v>0</v>
      </c>
      <c r="D70" t="s">
        <v>117</v>
      </c>
      <c r="E70">
        <v>5</v>
      </c>
    </row>
    <row r="71" spans="1:5" x14ac:dyDescent="0.25">
      <c r="A71">
        <v>6</v>
      </c>
      <c r="B71" t="s">
        <v>46</v>
      </c>
      <c r="C71">
        <v>0</v>
      </c>
      <c r="D71" t="s">
        <v>117</v>
      </c>
      <c r="E71">
        <v>5</v>
      </c>
    </row>
    <row r="72" spans="1:5" x14ac:dyDescent="0.25">
      <c r="A72">
        <v>7</v>
      </c>
      <c r="B72" t="s">
        <v>116</v>
      </c>
      <c r="C72">
        <v>0</v>
      </c>
      <c r="D72" t="s">
        <v>117</v>
      </c>
      <c r="E72">
        <v>5</v>
      </c>
    </row>
    <row r="73" spans="1:5" x14ac:dyDescent="0.25">
      <c r="A73">
        <v>8</v>
      </c>
      <c r="B73" t="s">
        <v>4</v>
      </c>
      <c r="C73">
        <v>0</v>
      </c>
      <c r="D73" t="s">
        <v>117</v>
      </c>
      <c r="E73">
        <v>5</v>
      </c>
    </row>
    <row r="74" spans="1:5" x14ac:dyDescent="0.25">
      <c r="A74">
        <v>9</v>
      </c>
      <c r="B74" t="s">
        <v>39</v>
      </c>
      <c r="C74">
        <v>0</v>
      </c>
      <c r="D74" t="s">
        <v>117</v>
      </c>
      <c r="E74">
        <v>5</v>
      </c>
    </row>
    <row r="75" spans="1:5" x14ac:dyDescent="0.25">
      <c r="A75">
        <v>10</v>
      </c>
      <c r="B75" t="s">
        <v>40</v>
      </c>
      <c r="C75">
        <v>0</v>
      </c>
      <c r="D75" t="s">
        <v>117</v>
      </c>
      <c r="E75">
        <v>5</v>
      </c>
    </row>
    <row r="76" spans="1:5" x14ac:dyDescent="0.25">
      <c r="A76">
        <v>11</v>
      </c>
      <c r="B76" t="s">
        <v>41</v>
      </c>
      <c r="C76">
        <v>147</v>
      </c>
      <c r="D76" t="s">
        <v>117</v>
      </c>
      <c r="E76">
        <v>5</v>
      </c>
    </row>
    <row r="77" spans="1:5" x14ac:dyDescent="0.25">
      <c r="A77">
        <v>12</v>
      </c>
      <c r="B77" t="s">
        <v>42</v>
      </c>
      <c r="C77">
        <v>0</v>
      </c>
      <c r="D77" t="s">
        <v>117</v>
      </c>
      <c r="E77">
        <v>5</v>
      </c>
    </row>
    <row r="78" spans="1:5" x14ac:dyDescent="0.25">
      <c r="A78">
        <v>13</v>
      </c>
      <c r="B78" t="s">
        <v>11</v>
      </c>
      <c r="C78">
        <v>0</v>
      </c>
      <c r="D78" t="s">
        <v>117</v>
      </c>
      <c r="E78">
        <v>5</v>
      </c>
    </row>
    <row r="79" spans="1:5" x14ac:dyDescent="0.25">
      <c r="A79">
        <v>14</v>
      </c>
      <c r="B79" t="s">
        <v>43</v>
      </c>
      <c r="C79">
        <v>0</v>
      </c>
      <c r="D79" t="s">
        <v>117</v>
      </c>
      <c r="E79">
        <v>5</v>
      </c>
    </row>
    <row r="80" spans="1:5" x14ac:dyDescent="0.25">
      <c r="A80">
        <v>15</v>
      </c>
      <c r="B80" t="s">
        <v>44</v>
      </c>
      <c r="C80">
        <v>0</v>
      </c>
      <c r="D80" t="s">
        <v>117</v>
      </c>
      <c r="E80">
        <v>5</v>
      </c>
    </row>
    <row r="81" spans="1:5" x14ac:dyDescent="0.25">
      <c r="A81">
        <v>16</v>
      </c>
      <c r="B81" t="s">
        <v>45</v>
      </c>
      <c r="C81">
        <v>0</v>
      </c>
      <c r="D81" t="s">
        <v>117</v>
      </c>
      <c r="E81">
        <v>5</v>
      </c>
    </row>
    <row r="82" spans="1:5" x14ac:dyDescent="0.25">
      <c r="A82">
        <v>1</v>
      </c>
      <c r="B82" t="s">
        <v>34</v>
      </c>
      <c r="C82">
        <v>0</v>
      </c>
      <c r="D82" t="s">
        <v>39</v>
      </c>
      <c r="E82">
        <v>6</v>
      </c>
    </row>
    <row r="83" spans="1:5" x14ac:dyDescent="0.25">
      <c r="A83">
        <v>2</v>
      </c>
      <c r="B83" t="s">
        <v>35</v>
      </c>
      <c r="C83">
        <v>0</v>
      </c>
      <c r="D83" t="s">
        <v>39</v>
      </c>
      <c r="E83">
        <v>6</v>
      </c>
    </row>
    <row r="84" spans="1:5" x14ac:dyDescent="0.25">
      <c r="A84">
        <v>3</v>
      </c>
      <c r="B84" t="s">
        <v>36</v>
      </c>
      <c r="C84">
        <v>0</v>
      </c>
      <c r="D84" t="s">
        <v>39</v>
      </c>
      <c r="E84">
        <v>6</v>
      </c>
    </row>
    <row r="85" spans="1:5" x14ac:dyDescent="0.25">
      <c r="A85">
        <v>4</v>
      </c>
      <c r="B85" t="s">
        <v>37</v>
      </c>
      <c r="C85">
        <v>0</v>
      </c>
      <c r="D85" t="s">
        <v>39</v>
      </c>
      <c r="E85">
        <v>6</v>
      </c>
    </row>
    <row r="86" spans="1:5" x14ac:dyDescent="0.25">
      <c r="A86">
        <v>5</v>
      </c>
      <c r="B86" t="s">
        <v>38</v>
      </c>
      <c r="C86">
        <v>0</v>
      </c>
      <c r="D86" t="s">
        <v>39</v>
      </c>
      <c r="E86">
        <v>6</v>
      </c>
    </row>
    <row r="87" spans="1:5" x14ac:dyDescent="0.25">
      <c r="A87">
        <v>6</v>
      </c>
      <c r="B87" t="s">
        <v>46</v>
      </c>
      <c r="C87">
        <v>0</v>
      </c>
      <c r="D87" t="s">
        <v>39</v>
      </c>
      <c r="E87">
        <v>6</v>
      </c>
    </row>
    <row r="88" spans="1:5" x14ac:dyDescent="0.25">
      <c r="A88">
        <v>7</v>
      </c>
      <c r="B88" t="s">
        <v>116</v>
      </c>
      <c r="C88">
        <v>0</v>
      </c>
      <c r="D88" t="s">
        <v>39</v>
      </c>
      <c r="E88">
        <v>6</v>
      </c>
    </row>
    <row r="89" spans="1:5" x14ac:dyDescent="0.25">
      <c r="A89">
        <v>8</v>
      </c>
      <c r="B89" t="s">
        <v>4</v>
      </c>
      <c r="C89">
        <v>0</v>
      </c>
      <c r="D89" t="s">
        <v>39</v>
      </c>
      <c r="E89">
        <v>6</v>
      </c>
    </row>
    <row r="90" spans="1:5" x14ac:dyDescent="0.25">
      <c r="A90">
        <v>9</v>
      </c>
      <c r="B90" t="s">
        <v>39</v>
      </c>
      <c r="C90">
        <v>0</v>
      </c>
      <c r="D90" t="s">
        <v>39</v>
      </c>
      <c r="E90">
        <v>6</v>
      </c>
    </row>
    <row r="91" spans="1:5" x14ac:dyDescent="0.25">
      <c r="A91">
        <v>10</v>
      </c>
      <c r="B91" t="s">
        <v>40</v>
      </c>
      <c r="C91">
        <v>0</v>
      </c>
      <c r="D91" t="s">
        <v>39</v>
      </c>
      <c r="E91">
        <v>6</v>
      </c>
    </row>
    <row r="92" spans="1:5" x14ac:dyDescent="0.25">
      <c r="A92">
        <v>11</v>
      </c>
      <c r="B92" t="s">
        <v>41</v>
      </c>
      <c r="C92">
        <v>48</v>
      </c>
      <c r="D92" t="s">
        <v>39</v>
      </c>
      <c r="E92">
        <v>6</v>
      </c>
    </row>
    <row r="93" spans="1:5" x14ac:dyDescent="0.25">
      <c r="A93">
        <v>12</v>
      </c>
      <c r="B93" t="s">
        <v>42</v>
      </c>
      <c r="C93">
        <v>0</v>
      </c>
      <c r="D93" t="s">
        <v>39</v>
      </c>
      <c r="E93">
        <v>6</v>
      </c>
    </row>
    <row r="94" spans="1:5" x14ac:dyDescent="0.25">
      <c r="A94">
        <v>13</v>
      </c>
      <c r="B94" t="s">
        <v>11</v>
      </c>
      <c r="C94">
        <v>0</v>
      </c>
      <c r="D94" t="s">
        <v>39</v>
      </c>
      <c r="E94">
        <v>6</v>
      </c>
    </row>
    <row r="95" spans="1:5" x14ac:dyDescent="0.25">
      <c r="A95">
        <v>14</v>
      </c>
      <c r="B95" t="s">
        <v>43</v>
      </c>
      <c r="C95">
        <v>0</v>
      </c>
      <c r="D95" t="s">
        <v>39</v>
      </c>
      <c r="E95">
        <v>6</v>
      </c>
    </row>
    <row r="96" spans="1:5" x14ac:dyDescent="0.25">
      <c r="A96">
        <v>15</v>
      </c>
      <c r="B96" t="s">
        <v>44</v>
      </c>
      <c r="C96">
        <v>0</v>
      </c>
      <c r="D96" t="s">
        <v>39</v>
      </c>
      <c r="E96">
        <v>6</v>
      </c>
    </row>
    <row r="97" spans="1:5" x14ac:dyDescent="0.25">
      <c r="A97">
        <v>16</v>
      </c>
      <c r="B97" t="s">
        <v>45</v>
      </c>
      <c r="C97">
        <v>0</v>
      </c>
      <c r="D97" t="s">
        <v>39</v>
      </c>
      <c r="E97">
        <v>6</v>
      </c>
    </row>
    <row r="98" spans="1:5" x14ac:dyDescent="0.25">
      <c r="A98">
        <v>1</v>
      </c>
      <c r="B98" t="s">
        <v>34</v>
      </c>
      <c r="C98">
        <v>0</v>
      </c>
      <c r="D98" t="s">
        <v>4</v>
      </c>
      <c r="E98">
        <v>7</v>
      </c>
    </row>
    <row r="99" spans="1:5" x14ac:dyDescent="0.25">
      <c r="A99">
        <v>2</v>
      </c>
      <c r="B99" t="s">
        <v>35</v>
      </c>
      <c r="C99">
        <v>0</v>
      </c>
      <c r="D99" t="s">
        <v>4</v>
      </c>
      <c r="E99">
        <v>7</v>
      </c>
    </row>
    <row r="100" spans="1:5" x14ac:dyDescent="0.25">
      <c r="A100">
        <v>3</v>
      </c>
      <c r="B100" t="s">
        <v>36</v>
      </c>
      <c r="C100">
        <v>0</v>
      </c>
      <c r="D100" t="s">
        <v>4</v>
      </c>
      <c r="E100">
        <v>7</v>
      </c>
    </row>
    <row r="101" spans="1:5" x14ac:dyDescent="0.25">
      <c r="A101">
        <v>4</v>
      </c>
      <c r="B101" t="s">
        <v>37</v>
      </c>
      <c r="C101">
        <v>0</v>
      </c>
      <c r="D101" t="s">
        <v>4</v>
      </c>
      <c r="E101">
        <v>7</v>
      </c>
    </row>
    <row r="102" spans="1:5" x14ac:dyDescent="0.25">
      <c r="A102">
        <v>5</v>
      </c>
      <c r="B102" t="s">
        <v>38</v>
      </c>
      <c r="C102">
        <v>0</v>
      </c>
      <c r="D102" t="s">
        <v>4</v>
      </c>
      <c r="E102">
        <v>7</v>
      </c>
    </row>
    <row r="103" spans="1:5" x14ac:dyDescent="0.25">
      <c r="A103">
        <v>6</v>
      </c>
      <c r="B103" t="s">
        <v>46</v>
      </c>
      <c r="C103">
        <v>0</v>
      </c>
      <c r="D103" t="s">
        <v>4</v>
      </c>
      <c r="E103">
        <v>7</v>
      </c>
    </row>
    <row r="104" spans="1:5" x14ac:dyDescent="0.25">
      <c r="A104">
        <v>7</v>
      </c>
      <c r="B104" t="s">
        <v>116</v>
      </c>
      <c r="C104">
        <v>0</v>
      </c>
      <c r="D104" t="s">
        <v>4</v>
      </c>
      <c r="E104">
        <v>7</v>
      </c>
    </row>
    <row r="105" spans="1:5" x14ac:dyDescent="0.25">
      <c r="A105">
        <v>8</v>
      </c>
      <c r="B105" t="s">
        <v>4</v>
      </c>
      <c r="C105">
        <v>0</v>
      </c>
      <c r="D105" t="s">
        <v>4</v>
      </c>
      <c r="E105">
        <v>7</v>
      </c>
    </row>
    <row r="106" spans="1:5" x14ac:dyDescent="0.25">
      <c r="A106">
        <v>9</v>
      </c>
      <c r="B106" t="s">
        <v>39</v>
      </c>
      <c r="C106">
        <v>0</v>
      </c>
      <c r="D106" t="s">
        <v>4</v>
      </c>
      <c r="E106">
        <v>7</v>
      </c>
    </row>
    <row r="107" spans="1:5" x14ac:dyDescent="0.25">
      <c r="A107">
        <v>10</v>
      </c>
      <c r="B107" t="s">
        <v>40</v>
      </c>
      <c r="C107">
        <v>0</v>
      </c>
      <c r="D107" t="s">
        <v>4</v>
      </c>
      <c r="E107">
        <v>7</v>
      </c>
    </row>
    <row r="108" spans="1:5" x14ac:dyDescent="0.25">
      <c r="A108">
        <v>11</v>
      </c>
      <c r="B108" t="s">
        <v>41</v>
      </c>
      <c r="C108">
        <v>0</v>
      </c>
      <c r="D108" t="s">
        <v>4</v>
      </c>
      <c r="E108">
        <v>7</v>
      </c>
    </row>
    <row r="109" spans="1:5" x14ac:dyDescent="0.25">
      <c r="A109">
        <v>12</v>
      </c>
      <c r="B109" t="s">
        <v>42</v>
      </c>
      <c r="C109">
        <v>0</v>
      </c>
      <c r="D109" t="s">
        <v>4</v>
      </c>
      <c r="E109">
        <v>7</v>
      </c>
    </row>
    <row r="110" spans="1:5" x14ac:dyDescent="0.25">
      <c r="A110">
        <v>13</v>
      </c>
      <c r="B110" t="s">
        <v>11</v>
      </c>
      <c r="C110">
        <v>0</v>
      </c>
      <c r="D110" t="s">
        <v>4</v>
      </c>
      <c r="E110">
        <v>7</v>
      </c>
    </row>
    <row r="111" spans="1:5" x14ac:dyDescent="0.25">
      <c r="A111">
        <v>14</v>
      </c>
      <c r="B111" t="s">
        <v>43</v>
      </c>
      <c r="C111">
        <v>0</v>
      </c>
      <c r="D111" t="s">
        <v>4</v>
      </c>
      <c r="E111">
        <v>7</v>
      </c>
    </row>
    <row r="112" spans="1:5" x14ac:dyDescent="0.25">
      <c r="A112">
        <v>15</v>
      </c>
      <c r="B112" t="s">
        <v>44</v>
      </c>
      <c r="C112">
        <v>0</v>
      </c>
      <c r="D112" t="s">
        <v>4</v>
      </c>
      <c r="E112">
        <v>7</v>
      </c>
    </row>
    <row r="113" spans="1:5" x14ac:dyDescent="0.25">
      <c r="A113">
        <v>16</v>
      </c>
      <c r="B113" t="s">
        <v>45</v>
      </c>
      <c r="C113">
        <v>0</v>
      </c>
      <c r="D113" t="s">
        <v>4</v>
      </c>
      <c r="E113">
        <v>7</v>
      </c>
    </row>
    <row r="114" spans="1:5" x14ac:dyDescent="0.25">
      <c r="A114">
        <v>1</v>
      </c>
      <c r="B114" t="s">
        <v>34</v>
      </c>
      <c r="C114" s="2">
        <v>0</v>
      </c>
      <c r="D114" t="s">
        <v>42</v>
      </c>
      <c r="E114">
        <v>8</v>
      </c>
    </row>
    <row r="115" spans="1:5" x14ac:dyDescent="0.25">
      <c r="A115">
        <v>2</v>
      </c>
      <c r="B115" t="s">
        <v>35</v>
      </c>
      <c r="C115" s="2">
        <v>0</v>
      </c>
      <c r="D115" s="2" t="s">
        <v>42</v>
      </c>
      <c r="E115">
        <v>8</v>
      </c>
    </row>
    <row r="116" spans="1:5" x14ac:dyDescent="0.25">
      <c r="A116">
        <v>3</v>
      </c>
      <c r="B116" t="s">
        <v>36</v>
      </c>
      <c r="C116" s="2">
        <v>0</v>
      </c>
      <c r="D116" s="2" t="s">
        <v>42</v>
      </c>
      <c r="E116">
        <v>8</v>
      </c>
    </row>
    <row r="117" spans="1:5" x14ac:dyDescent="0.25">
      <c r="A117">
        <v>4</v>
      </c>
      <c r="B117" t="s">
        <v>37</v>
      </c>
      <c r="C117" s="2">
        <v>0</v>
      </c>
      <c r="D117" s="2" t="s">
        <v>42</v>
      </c>
      <c r="E117">
        <v>8</v>
      </c>
    </row>
    <row r="118" spans="1:5" x14ac:dyDescent="0.25">
      <c r="A118">
        <v>5</v>
      </c>
      <c r="B118" t="s">
        <v>38</v>
      </c>
      <c r="C118" s="2">
        <v>0</v>
      </c>
      <c r="D118" s="2" t="s">
        <v>42</v>
      </c>
      <c r="E118">
        <v>8</v>
      </c>
    </row>
    <row r="119" spans="1:5" x14ac:dyDescent="0.25">
      <c r="A119">
        <v>6</v>
      </c>
      <c r="B119" t="s">
        <v>46</v>
      </c>
      <c r="C119" s="2">
        <v>0</v>
      </c>
      <c r="D119" s="2" t="s">
        <v>42</v>
      </c>
      <c r="E119">
        <v>8</v>
      </c>
    </row>
    <row r="120" spans="1:5" x14ac:dyDescent="0.25">
      <c r="A120">
        <v>7</v>
      </c>
      <c r="B120" t="s">
        <v>116</v>
      </c>
      <c r="C120" s="2">
        <v>0</v>
      </c>
      <c r="D120" s="2" t="s">
        <v>42</v>
      </c>
      <c r="E120">
        <v>8</v>
      </c>
    </row>
    <row r="121" spans="1:5" x14ac:dyDescent="0.25">
      <c r="A121" s="2">
        <v>8</v>
      </c>
      <c r="B121" s="2" t="s">
        <v>4</v>
      </c>
      <c r="C121" s="2">
        <v>0</v>
      </c>
      <c r="D121" s="2" t="s">
        <v>42</v>
      </c>
      <c r="E121" s="2">
        <v>8</v>
      </c>
    </row>
    <row r="122" spans="1:5" x14ac:dyDescent="0.25">
      <c r="A122" s="2">
        <v>9</v>
      </c>
      <c r="B122" s="2" t="s">
        <v>39</v>
      </c>
      <c r="C122" s="2">
        <v>0</v>
      </c>
      <c r="D122" s="2" t="s">
        <v>42</v>
      </c>
      <c r="E122" s="2">
        <v>8</v>
      </c>
    </row>
    <row r="123" spans="1:5" x14ac:dyDescent="0.25">
      <c r="A123" s="2">
        <v>10</v>
      </c>
      <c r="B123" s="2" t="s">
        <v>40</v>
      </c>
      <c r="C123" s="2">
        <v>0</v>
      </c>
      <c r="D123" s="2" t="s">
        <v>42</v>
      </c>
      <c r="E123" s="2">
        <v>8</v>
      </c>
    </row>
    <row r="124" spans="1:5" x14ac:dyDescent="0.25">
      <c r="A124" s="2">
        <v>11</v>
      </c>
      <c r="B124" s="2" t="s">
        <v>41</v>
      </c>
      <c r="C124" s="2">
        <v>95</v>
      </c>
      <c r="D124" s="2" t="s">
        <v>42</v>
      </c>
      <c r="E124" s="2">
        <v>8</v>
      </c>
    </row>
    <row r="125" spans="1:5" x14ac:dyDescent="0.25">
      <c r="A125" s="2">
        <v>12</v>
      </c>
      <c r="B125" s="2" t="s">
        <v>42</v>
      </c>
      <c r="C125" s="2">
        <v>0</v>
      </c>
      <c r="D125" s="2" t="s">
        <v>42</v>
      </c>
      <c r="E125" s="2">
        <v>8</v>
      </c>
    </row>
    <row r="126" spans="1:5" x14ac:dyDescent="0.25">
      <c r="A126" s="2">
        <v>13</v>
      </c>
      <c r="B126" s="2" t="s">
        <v>11</v>
      </c>
      <c r="C126" s="2">
        <v>0</v>
      </c>
      <c r="D126" s="2" t="s">
        <v>42</v>
      </c>
      <c r="E126" s="2">
        <v>8</v>
      </c>
    </row>
    <row r="127" spans="1:5" x14ac:dyDescent="0.25">
      <c r="A127" s="2">
        <v>14</v>
      </c>
      <c r="B127" s="2" t="s">
        <v>43</v>
      </c>
      <c r="C127" s="2">
        <v>0</v>
      </c>
      <c r="D127" s="2" t="s">
        <v>42</v>
      </c>
      <c r="E127" s="2">
        <v>8</v>
      </c>
    </row>
    <row r="128" spans="1:5" x14ac:dyDescent="0.25">
      <c r="A128" s="2">
        <v>15</v>
      </c>
      <c r="B128" s="2" t="s">
        <v>44</v>
      </c>
      <c r="C128" s="2">
        <v>0</v>
      </c>
      <c r="D128" s="2" t="s">
        <v>42</v>
      </c>
      <c r="E128" s="2">
        <v>8</v>
      </c>
    </row>
    <row r="129" spans="1:5" x14ac:dyDescent="0.25">
      <c r="A129" s="2">
        <v>16</v>
      </c>
      <c r="B129" s="2" t="s">
        <v>45</v>
      </c>
      <c r="C129" s="2">
        <v>0</v>
      </c>
      <c r="D129" s="2" t="s">
        <v>42</v>
      </c>
      <c r="E129" s="2">
        <v>8</v>
      </c>
    </row>
    <row r="130" spans="1:5" x14ac:dyDescent="0.25">
      <c r="A130" s="2">
        <v>1</v>
      </c>
      <c r="B130" s="2" t="s">
        <v>34</v>
      </c>
      <c r="C130" s="2">
        <v>14385</v>
      </c>
      <c r="D130" s="2" t="s">
        <v>83</v>
      </c>
      <c r="E130" s="2">
        <v>9</v>
      </c>
    </row>
    <row r="131" spans="1:5" x14ac:dyDescent="0.25">
      <c r="A131" s="2">
        <v>2</v>
      </c>
      <c r="B131" s="2" t="s">
        <v>35</v>
      </c>
      <c r="C131" s="2">
        <v>452</v>
      </c>
      <c r="D131" s="2" t="s">
        <v>83</v>
      </c>
      <c r="E131" s="2">
        <v>9</v>
      </c>
    </row>
    <row r="132" spans="1:5" x14ac:dyDescent="0.25">
      <c r="A132" s="2">
        <v>3</v>
      </c>
      <c r="B132" s="2" t="s">
        <v>36</v>
      </c>
      <c r="C132" s="2">
        <v>249</v>
      </c>
      <c r="D132" s="2" t="s">
        <v>83</v>
      </c>
      <c r="E132" s="2">
        <v>9</v>
      </c>
    </row>
    <row r="133" spans="1:5" x14ac:dyDescent="0.25">
      <c r="A133" s="2">
        <v>4</v>
      </c>
      <c r="B133" s="2" t="s">
        <v>37</v>
      </c>
      <c r="C133" s="2">
        <v>3</v>
      </c>
      <c r="D133" s="2" t="s">
        <v>83</v>
      </c>
      <c r="E133" s="2">
        <v>9</v>
      </c>
    </row>
    <row r="134" spans="1:5" x14ac:dyDescent="0.25">
      <c r="A134" s="2">
        <v>5</v>
      </c>
      <c r="B134" s="2" t="s">
        <v>38</v>
      </c>
      <c r="C134" s="2">
        <v>2</v>
      </c>
      <c r="D134" s="2" t="s">
        <v>83</v>
      </c>
      <c r="E134" s="2">
        <v>9</v>
      </c>
    </row>
    <row r="135" spans="1:5" x14ac:dyDescent="0.25">
      <c r="A135" s="2">
        <v>6</v>
      </c>
      <c r="B135" s="2" t="s">
        <v>46</v>
      </c>
      <c r="C135" s="2">
        <v>0</v>
      </c>
      <c r="D135" s="2" t="s">
        <v>83</v>
      </c>
      <c r="E135" s="2">
        <v>9</v>
      </c>
    </row>
    <row r="136" spans="1:5" x14ac:dyDescent="0.25">
      <c r="A136" s="2">
        <v>7</v>
      </c>
      <c r="B136" s="2" t="s">
        <v>116</v>
      </c>
      <c r="C136" s="2">
        <v>0</v>
      </c>
      <c r="D136" s="2" t="s">
        <v>83</v>
      </c>
      <c r="E136" s="2">
        <v>9</v>
      </c>
    </row>
    <row r="137" spans="1:5" x14ac:dyDescent="0.25">
      <c r="A137" s="2">
        <v>8</v>
      </c>
      <c r="B137" s="2" t="s">
        <v>4</v>
      </c>
      <c r="C137" s="2">
        <v>0</v>
      </c>
      <c r="D137" s="2" t="s">
        <v>83</v>
      </c>
      <c r="E137" s="2">
        <v>9</v>
      </c>
    </row>
    <row r="138" spans="1:5" x14ac:dyDescent="0.25">
      <c r="A138" s="2">
        <v>9</v>
      </c>
      <c r="B138" s="2" t="s">
        <v>39</v>
      </c>
      <c r="C138" s="2">
        <v>6</v>
      </c>
      <c r="D138" s="2" t="s">
        <v>83</v>
      </c>
      <c r="E138" s="2">
        <v>9</v>
      </c>
    </row>
    <row r="139" spans="1:5" x14ac:dyDescent="0.25">
      <c r="A139" s="2">
        <v>10</v>
      </c>
      <c r="B139" s="2" t="s">
        <v>40</v>
      </c>
      <c r="C139" s="2">
        <v>0</v>
      </c>
      <c r="D139" s="2" t="s">
        <v>83</v>
      </c>
      <c r="E139" s="2">
        <v>9</v>
      </c>
    </row>
    <row r="140" spans="1:5" x14ac:dyDescent="0.25">
      <c r="A140" s="2">
        <v>11</v>
      </c>
      <c r="B140" s="2" t="s">
        <v>41</v>
      </c>
      <c r="C140" s="2">
        <v>1050</v>
      </c>
      <c r="D140" s="2" t="s">
        <v>83</v>
      </c>
      <c r="E140" s="2">
        <v>9</v>
      </c>
    </row>
    <row r="141" spans="1:5" x14ac:dyDescent="0.25">
      <c r="A141" s="2">
        <v>12</v>
      </c>
      <c r="B141" s="2" t="s">
        <v>42</v>
      </c>
      <c r="C141" s="2">
        <v>0</v>
      </c>
      <c r="D141" s="2" t="s">
        <v>83</v>
      </c>
      <c r="E141" s="2">
        <v>9</v>
      </c>
    </row>
    <row r="142" spans="1:5" x14ac:dyDescent="0.25">
      <c r="A142" s="2">
        <v>13</v>
      </c>
      <c r="B142" s="2" t="s">
        <v>11</v>
      </c>
      <c r="C142" s="2">
        <v>4</v>
      </c>
      <c r="D142" s="2" t="s">
        <v>83</v>
      </c>
      <c r="E142" s="2">
        <v>9</v>
      </c>
    </row>
    <row r="143" spans="1:5" x14ac:dyDescent="0.25">
      <c r="A143" s="2">
        <v>14</v>
      </c>
      <c r="B143" s="2" t="s">
        <v>43</v>
      </c>
      <c r="C143" s="2">
        <v>2</v>
      </c>
      <c r="D143" s="2" t="s">
        <v>83</v>
      </c>
      <c r="E143" s="2">
        <v>9</v>
      </c>
    </row>
    <row r="144" spans="1:5" x14ac:dyDescent="0.25">
      <c r="A144" s="2">
        <v>15</v>
      </c>
      <c r="B144" s="2" t="s">
        <v>44</v>
      </c>
      <c r="C144" s="2">
        <v>0</v>
      </c>
      <c r="D144" s="2" t="s">
        <v>83</v>
      </c>
      <c r="E144" s="2">
        <v>9</v>
      </c>
    </row>
    <row r="145" spans="1:5" x14ac:dyDescent="0.25">
      <c r="A145" s="2">
        <v>16</v>
      </c>
      <c r="B145" s="2" t="s">
        <v>45</v>
      </c>
      <c r="C145" s="2">
        <v>2</v>
      </c>
      <c r="D145" s="2" t="s">
        <v>83</v>
      </c>
      <c r="E145" s="2">
        <v>9</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95</v>
      </c>
      <c r="B1" t="s">
        <v>100</v>
      </c>
      <c r="C1" t="s">
        <v>2</v>
      </c>
      <c r="D1" t="s">
        <v>110</v>
      </c>
    </row>
    <row r="2" spans="1:4" x14ac:dyDescent="0.25">
      <c r="A2">
        <v>1</v>
      </c>
      <c r="B2">
        <v>9</v>
      </c>
      <c r="C2" t="s">
        <v>85</v>
      </c>
      <c r="D2" t="s">
        <v>3</v>
      </c>
    </row>
    <row r="3" spans="1:4" x14ac:dyDescent="0.25">
      <c r="A3">
        <v>2</v>
      </c>
      <c r="B3">
        <v>14</v>
      </c>
      <c r="C3" t="s">
        <v>85</v>
      </c>
      <c r="D3" t="s">
        <v>86</v>
      </c>
    </row>
    <row r="4" spans="1:4" x14ac:dyDescent="0.25">
      <c r="A4">
        <v>3</v>
      </c>
      <c r="B4">
        <v>0</v>
      </c>
      <c r="C4" t="s">
        <v>85</v>
      </c>
      <c r="D4" t="s">
        <v>87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95</v>
      </c>
      <c r="B1" t="s">
        <v>130</v>
      </c>
      <c r="C1" t="s">
        <v>100</v>
      </c>
    </row>
    <row r="2" spans="1:3" x14ac:dyDescent="0.25">
      <c r="A2">
        <v>1</v>
      </c>
      <c r="B2" t="s">
        <v>13</v>
      </c>
      <c r="C2">
        <v>243</v>
      </c>
    </row>
    <row r="3" spans="1:3" x14ac:dyDescent="0.25">
      <c r="A3">
        <v>2</v>
      </c>
      <c r="B3" t="s">
        <v>14</v>
      </c>
      <c r="C3">
        <v>52</v>
      </c>
    </row>
    <row r="4" spans="1:3" x14ac:dyDescent="0.25">
      <c r="A4">
        <v>3</v>
      </c>
      <c r="B4" t="s">
        <v>15</v>
      </c>
      <c r="C4">
        <v>26</v>
      </c>
    </row>
    <row r="5" spans="1:3" x14ac:dyDescent="0.25">
      <c r="A5">
        <v>4</v>
      </c>
      <c r="B5" t="s">
        <v>80</v>
      </c>
      <c r="C5">
        <v>97</v>
      </c>
    </row>
    <row r="6" spans="1:3" x14ac:dyDescent="0.25">
      <c r="A6">
        <v>5</v>
      </c>
      <c r="B6" t="s">
        <v>81</v>
      </c>
      <c r="C6">
        <v>0</v>
      </c>
    </row>
    <row r="7" spans="1:3" x14ac:dyDescent="0.25">
      <c r="A7">
        <v>6</v>
      </c>
      <c r="B7" t="s">
        <v>131</v>
      </c>
      <c r="C7">
        <v>0</v>
      </c>
    </row>
    <row r="8" spans="1:3" x14ac:dyDescent="0.25">
      <c r="A8">
        <v>7</v>
      </c>
      <c r="B8" t="s">
        <v>16</v>
      </c>
      <c r="C8">
        <v>0</v>
      </c>
    </row>
    <row r="9" spans="1:3" x14ac:dyDescent="0.25">
      <c r="A9">
        <v>8</v>
      </c>
      <c r="B9" t="s">
        <v>17</v>
      </c>
      <c r="C9">
        <v>0</v>
      </c>
    </row>
    <row r="10" spans="1:3" x14ac:dyDescent="0.25">
      <c r="A10">
        <v>9</v>
      </c>
      <c r="B10" t="s">
        <v>18</v>
      </c>
      <c r="C10">
        <v>0</v>
      </c>
    </row>
    <row r="11" spans="1:3" x14ac:dyDescent="0.25">
      <c r="A11">
        <v>10</v>
      </c>
      <c r="B11" t="s">
        <v>19</v>
      </c>
      <c r="C11">
        <v>0</v>
      </c>
    </row>
    <row r="12" spans="1:3" x14ac:dyDescent="0.25">
      <c r="A12">
        <v>11</v>
      </c>
      <c r="B12" t="s">
        <v>82</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95</v>
      </c>
      <c r="B1" t="s">
        <v>126</v>
      </c>
      <c r="C1" t="s">
        <v>30</v>
      </c>
      <c r="D1" t="s">
        <v>127</v>
      </c>
    </row>
    <row r="2" spans="1:4" x14ac:dyDescent="0.25">
      <c r="A2">
        <v>1</v>
      </c>
      <c r="B2" t="s">
        <v>128</v>
      </c>
      <c r="C2">
        <v>0</v>
      </c>
      <c r="D2">
        <v>0</v>
      </c>
    </row>
    <row r="3" spans="1:4" x14ac:dyDescent="0.25">
      <c r="A3">
        <v>2</v>
      </c>
      <c r="B3" t="s">
        <v>129</v>
      </c>
      <c r="C3">
        <v>0</v>
      </c>
      <c r="D3">
        <v>0</v>
      </c>
    </row>
    <row r="4" spans="1:4" x14ac:dyDescent="0.25">
      <c r="A4">
        <v>3</v>
      </c>
      <c r="B4" t="s">
        <v>21</v>
      </c>
      <c r="C4">
        <v>0</v>
      </c>
      <c r="D4">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G19" sqref="G19"/>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95</v>
      </c>
      <c r="B1" t="s">
        <v>96</v>
      </c>
      <c r="C1" t="s">
        <v>97</v>
      </c>
      <c r="D1" t="s">
        <v>98</v>
      </c>
      <c r="E1" t="s">
        <v>99</v>
      </c>
      <c r="F1" t="s">
        <v>100</v>
      </c>
      <c r="G1" t="s">
        <v>101</v>
      </c>
    </row>
    <row r="2" spans="1:7" x14ac:dyDescent="0.25">
      <c r="A2">
        <v>1</v>
      </c>
      <c r="B2" t="s">
        <v>153</v>
      </c>
      <c r="C2" t="s">
        <v>31</v>
      </c>
      <c r="D2" t="s">
        <v>30</v>
      </c>
      <c r="E2">
        <v>1</v>
      </c>
      <c r="F2">
        <v>67</v>
      </c>
      <c r="G2">
        <v>1</v>
      </c>
    </row>
    <row r="3" spans="1:7" x14ac:dyDescent="0.25">
      <c r="A3">
        <v>2</v>
      </c>
      <c r="B3" t="s">
        <v>123</v>
      </c>
      <c r="C3" t="s">
        <v>31</v>
      </c>
      <c r="D3" t="s">
        <v>30</v>
      </c>
      <c r="E3">
        <v>1</v>
      </c>
      <c r="F3">
        <v>12</v>
      </c>
      <c r="G3">
        <v>1</v>
      </c>
    </row>
    <row r="4" spans="1:7" x14ac:dyDescent="0.25">
      <c r="A4">
        <v>3</v>
      </c>
      <c r="B4" t="s">
        <v>122</v>
      </c>
      <c r="C4" t="s">
        <v>31</v>
      </c>
      <c r="D4" t="s">
        <v>30</v>
      </c>
      <c r="E4">
        <v>1</v>
      </c>
      <c r="F4">
        <v>7</v>
      </c>
      <c r="G4">
        <v>1</v>
      </c>
    </row>
    <row r="5" spans="1:7" x14ac:dyDescent="0.25">
      <c r="A5">
        <v>4</v>
      </c>
      <c r="B5" t="s">
        <v>154</v>
      </c>
      <c r="C5" t="s">
        <v>31</v>
      </c>
      <c r="D5" t="s">
        <v>30</v>
      </c>
      <c r="E5">
        <v>1</v>
      </c>
      <c r="F5">
        <v>17</v>
      </c>
      <c r="G5">
        <v>1</v>
      </c>
    </row>
    <row r="6" spans="1:7" x14ac:dyDescent="0.25">
      <c r="A6">
        <v>5</v>
      </c>
      <c r="B6" t="s">
        <v>155</v>
      </c>
      <c r="C6" t="s">
        <v>31</v>
      </c>
      <c r="D6" t="s">
        <v>30</v>
      </c>
      <c r="E6">
        <v>1</v>
      </c>
      <c r="F6">
        <v>5</v>
      </c>
      <c r="G6">
        <v>1</v>
      </c>
    </row>
    <row r="7" spans="1:7" x14ac:dyDescent="0.25">
      <c r="A7">
        <v>6</v>
      </c>
      <c r="B7" t="s">
        <v>102</v>
      </c>
      <c r="C7" t="s">
        <v>31</v>
      </c>
      <c r="D7" t="s">
        <v>30</v>
      </c>
      <c r="E7">
        <v>1</v>
      </c>
      <c r="F7">
        <v>28</v>
      </c>
      <c r="G7">
        <v>1</v>
      </c>
    </row>
    <row r="8" spans="1:7" x14ac:dyDescent="0.25">
      <c r="A8">
        <v>1</v>
      </c>
      <c r="B8" t="s">
        <v>153</v>
      </c>
      <c r="C8" t="s">
        <v>31</v>
      </c>
      <c r="D8" t="s">
        <v>10</v>
      </c>
      <c r="E8">
        <v>2</v>
      </c>
      <c r="F8">
        <v>81</v>
      </c>
      <c r="G8">
        <v>1</v>
      </c>
    </row>
    <row r="9" spans="1:7" x14ac:dyDescent="0.25">
      <c r="A9">
        <v>2</v>
      </c>
      <c r="B9" t="s">
        <v>123</v>
      </c>
      <c r="C9" t="s">
        <v>31</v>
      </c>
      <c r="D9" t="s">
        <v>10</v>
      </c>
      <c r="E9">
        <v>2</v>
      </c>
      <c r="F9">
        <v>13</v>
      </c>
      <c r="G9">
        <v>1</v>
      </c>
    </row>
    <row r="10" spans="1:7" x14ac:dyDescent="0.25">
      <c r="A10">
        <v>3</v>
      </c>
      <c r="B10" t="s">
        <v>122</v>
      </c>
      <c r="C10" t="s">
        <v>31</v>
      </c>
      <c r="D10" t="s">
        <v>10</v>
      </c>
      <c r="E10">
        <v>2</v>
      </c>
      <c r="F10">
        <v>7</v>
      </c>
      <c r="G10">
        <v>1</v>
      </c>
    </row>
    <row r="11" spans="1:7" x14ac:dyDescent="0.25">
      <c r="A11">
        <v>4</v>
      </c>
      <c r="B11" t="s">
        <v>154</v>
      </c>
      <c r="C11" t="s">
        <v>31</v>
      </c>
      <c r="D11" t="s">
        <v>10</v>
      </c>
      <c r="E11">
        <v>2</v>
      </c>
      <c r="F11">
        <v>18</v>
      </c>
      <c r="G11">
        <v>1</v>
      </c>
    </row>
    <row r="12" spans="1:7" x14ac:dyDescent="0.25">
      <c r="A12">
        <v>5</v>
      </c>
      <c r="B12" t="s">
        <v>155</v>
      </c>
      <c r="C12" t="s">
        <v>31</v>
      </c>
      <c r="D12" t="s">
        <v>10</v>
      </c>
      <c r="E12">
        <v>2</v>
      </c>
      <c r="F12">
        <v>9</v>
      </c>
      <c r="G12">
        <v>1</v>
      </c>
    </row>
    <row r="13" spans="1:7" x14ac:dyDescent="0.25">
      <c r="A13">
        <v>6</v>
      </c>
      <c r="B13" t="s">
        <v>102</v>
      </c>
      <c r="C13" t="s">
        <v>31</v>
      </c>
      <c r="D13" t="s">
        <v>10</v>
      </c>
      <c r="E13">
        <v>2</v>
      </c>
      <c r="F13">
        <v>37</v>
      </c>
      <c r="G13">
        <v>1</v>
      </c>
    </row>
    <row r="14" spans="1:7" x14ac:dyDescent="0.25">
      <c r="A14">
        <v>1</v>
      </c>
      <c r="B14" t="s">
        <v>153</v>
      </c>
      <c r="C14" t="s">
        <v>55</v>
      </c>
      <c r="D14" t="s">
        <v>30</v>
      </c>
      <c r="E14">
        <v>1</v>
      </c>
      <c r="F14">
        <v>68</v>
      </c>
      <c r="G14">
        <v>2</v>
      </c>
    </row>
    <row r="15" spans="1:7" x14ac:dyDescent="0.25">
      <c r="A15">
        <v>2</v>
      </c>
      <c r="B15" t="s">
        <v>123</v>
      </c>
      <c r="C15" s="2" t="s">
        <v>55</v>
      </c>
      <c r="D15" t="s">
        <v>30</v>
      </c>
      <c r="E15">
        <v>1</v>
      </c>
      <c r="F15" s="2">
        <v>24</v>
      </c>
      <c r="G15">
        <v>2</v>
      </c>
    </row>
    <row r="16" spans="1:7" x14ac:dyDescent="0.25">
      <c r="A16">
        <v>3</v>
      </c>
      <c r="B16" t="s">
        <v>122</v>
      </c>
      <c r="C16" s="2" t="s">
        <v>55</v>
      </c>
      <c r="D16" t="s">
        <v>30</v>
      </c>
      <c r="E16">
        <v>1</v>
      </c>
      <c r="F16" s="2">
        <v>14</v>
      </c>
      <c r="G16">
        <v>2</v>
      </c>
    </row>
    <row r="17" spans="1:7" x14ac:dyDescent="0.25">
      <c r="A17">
        <v>4</v>
      </c>
      <c r="B17" t="s">
        <v>154</v>
      </c>
      <c r="C17" s="2" t="s">
        <v>55</v>
      </c>
      <c r="D17" t="s">
        <v>30</v>
      </c>
      <c r="E17">
        <v>1</v>
      </c>
      <c r="F17" s="2">
        <v>17</v>
      </c>
      <c r="G17">
        <v>2</v>
      </c>
    </row>
    <row r="18" spans="1:7" x14ac:dyDescent="0.25">
      <c r="A18">
        <v>5</v>
      </c>
      <c r="B18" t="s">
        <v>155</v>
      </c>
      <c r="C18" s="2" t="s">
        <v>55</v>
      </c>
      <c r="D18" t="s">
        <v>30</v>
      </c>
      <c r="E18">
        <v>1</v>
      </c>
      <c r="F18" s="2">
        <v>5</v>
      </c>
      <c r="G18">
        <v>2</v>
      </c>
    </row>
    <row r="19" spans="1:7" x14ac:dyDescent="0.25">
      <c r="A19">
        <v>6</v>
      </c>
      <c r="B19" t="s">
        <v>102</v>
      </c>
      <c r="C19" s="2" t="s">
        <v>55</v>
      </c>
      <c r="D19" t="s">
        <v>30</v>
      </c>
      <c r="E19">
        <v>1</v>
      </c>
      <c r="F19" s="2">
        <v>46</v>
      </c>
      <c r="G19">
        <v>2</v>
      </c>
    </row>
    <row r="20" spans="1:7" x14ac:dyDescent="0.25">
      <c r="A20">
        <v>1</v>
      </c>
      <c r="B20" t="s">
        <v>153</v>
      </c>
      <c r="C20" s="2" t="s">
        <v>55</v>
      </c>
      <c r="D20" t="s">
        <v>10</v>
      </c>
      <c r="E20">
        <v>2</v>
      </c>
      <c r="F20" s="2">
        <v>83</v>
      </c>
      <c r="G20">
        <v>2</v>
      </c>
    </row>
    <row r="21" spans="1:7" x14ac:dyDescent="0.25">
      <c r="A21">
        <v>2</v>
      </c>
      <c r="B21" t="s">
        <v>123</v>
      </c>
      <c r="C21" s="2" t="s">
        <v>55</v>
      </c>
      <c r="D21" t="s">
        <v>10</v>
      </c>
      <c r="E21">
        <v>2</v>
      </c>
      <c r="F21" s="2">
        <v>38</v>
      </c>
      <c r="G21">
        <v>2</v>
      </c>
    </row>
    <row r="22" spans="1:7" x14ac:dyDescent="0.25">
      <c r="A22">
        <v>3</v>
      </c>
      <c r="B22" t="s">
        <v>122</v>
      </c>
      <c r="C22" s="2" t="s">
        <v>55</v>
      </c>
      <c r="D22" t="s">
        <v>10</v>
      </c>
      <c r="E22">
        <v>2</v>
      </c>
      <c r="F22" s="2">
        <v>22</v>
      </c>
      <c r="G22">
        <v>2</v>
      </c>
    </row>
    <row r="23" spans="1:7" x14ac:dyDescent="0.25">
      <c r="A23">
        <v>4</v>
      </c>
      <c r="B23" t="s">
        <v>154</v>
      </c>
      <c r="C23" s="2" t="s">
        <v>55</v>
      </c>
      <c r="D23" t="s">
        <v>10</v>
      </c>
      <c r="E23">
        <v>2</v>
      </c>
      <c r="F23" s="2">
        <v>18</v>
      </c>
      <c r="G23">
        <v>2</v>
      </c>
    </row>
    <row r="24" spans="1:7" x14ac:dyDescent="0.25">
      <c r="A24">
        <v>5</v>
      </c>
      <c r="B24" t="s">
        <v>155</v>
      </c>
      <c r="C24" s="2" t="s">
        <v>55</v>
      </c>
      <c r="D24" t="s">
        <v>10</v>
      </c>
      <c r="E24">
        <v>2</v>
      </c>
      <c r="F24" s="2">
        <v>9</v>
      </c>
      <c r="G24">
        <v>2</v>
      </c>
    </row>
    <row r="25" spans="1:7" x14ac:dyDescent="0.25">
      <c r="A25">
        <v>6</v>
      </c>
      <c r="B25" t="s">
        <v>102</v>
      </c>
      <c r="C25" s="2" t="s">
        <v>55</v>
      </c>
      <c r="D25" t="s">
        <v>10</v>
      </c>
      <c r="E25">
        <v>2</v>
      </c>
      <c r="F25" s="2">
        <v>62</v>
      </c>
      <c r="G25">
        <v>2</v>
      </c>
    </row>
    <row r="26" spans="1:7" x14ac:dyDescent="0.25">
      <c r="A26">
        <v>1</v>
      </c>
      <c r="B26" t="s">
        <v>153</v>
      </c>
      <c r="C26" t="s">
        <v>103</v>
      </c>
      <c r="D26" t="s">
        <v>30</v>
      </c>
      <c r="E26">
        <v>1</v>
      </c>
      <c r="F26">
        <v>0</v>
      </c>
      <c r="G26">
        <v>3</v>
      </c>
    </row>
    <row r="27" spans="1:7" x14ac:dyDescent="0.25">
      <c r="A27">
        <v>2</v>
      </c>
      <c r="B27" t="s">
        <v>123</v>
      </c>
      <c r="C27" t="s">
        <v>103</v>
      </c>
      <c r="D27" t="s">
        <v>30</v>
      </c>
      <c r="E27">
        <v>1</v>
      </c>
      <c r="F27">
        <v>1</v>
      </c>
      <c r="G27">
        <v>3</v>
      </c>
    </row>
    <row r="28" spans="1:7" x14ac:dyDescent="0.25">
      <c r="A28">
        <v>3</v>
      </c>
      <c r="B28" t="s">
        <v>122</v>
      </c>
      <c r="C28" t="s">
        <v>103</v>
      </c>
      <c r="D28" t="s">
        <v>30</v>
      </c>
      <c r="E28">
        <v>1</v>
      </c>
      <c r="F28">
        <v>0</v>
      </c>
      <c r="G28">
        <v>3</v>
      </c>
    </row>
    <row r="29" spans="1:7" x14ac:dyDescent="0.25">
      <c r="A29">
        <v>4</v>
      </c>
      <c r="B29" t="s">
        <v>154</v>
      </c>
      <c r="C29" t="s">
        <v>103</v>
      </c>
      <c r="D29" t="s">
        <v>30</v>
      </c>
      <c r="E29">
        <v>1</v>
      </c>
      <c r="F29">
        <v>2</v>
      </c>
      <c r="G29">
        <v>3</v>
      </c>
    </row>
    <row r="30" spans="1:7" x14ac:dyDescent="0.25">
      <c r="A30">
        <v>5</v>
      </c>
      <c r="B30" t="s">
        <v>155</v>
      </c>
      <c r="C30" t="s">
        <v>103</v>
      </c>
      <c r="D30" t="s">
        <v>30</v>
      </c>
      <c r="E30">
        <v>1</v>
      </c>
      <c r="F30">
        <v>0</v>
      </c>
      <c r="G30">
        <v>3</v>
      </c>
    </row>
    <row r="31" spans="1:7" x14ac:dyDescent="0.25">
      <c r="A31">
        <v>6</v>
      </c>
      <c r="B31" t="s">
        <v>102</v>
      </c>
      <c r="C31" t="s">
        <v>103</v>
      </c>
      <c r="D31" t="s">
        <v>30</v>
      </c>
      <c r="E31">
        <v>1</v>
      </c>
      <c r="F31">
        <v>2</v>
      </c>
      <c r="G31">
        <v>3</v>
      </c>
    </row>
    <row r="32" spans="1:7" x14ac:dyDescent="0.25">
      <c r="A32">
        <v>1</v>
      </c>
      <c r="B32" t="s">
        <v>153</v>
      </c>
      <c r="C32" t="s">
        <v>103</v>
      </c>
      <c r="D32" t="s">
        <v>10</v>
      </c>
      <c r="E32">
        <v>2</v>
      </c>
      <c r="F32">
        <v>0</v>
      </c>
      <c r="G32">
        <v>3</v>
      </c>
    </row>
    <row r="33" spans="1:7" x14ac:dyDescent="0.25">
      <c r="A33">
        <v>2</v>
      </c>
      <c r="B33" t="s">
        <v>123</v>
      </c>
      <c r="C33" t="s">
        <v>103</v>
      </c>
      <c r="D33" t="s">
        <v>10</v>
      </c>
      <c r="E33">
        <v>2</v>
      </c>
      <c r="F33">
        <v>5</v>
      </c>
      <c r="G33">
        <v>3</v>
      </c>
    </row>
    <row r="34" spans="1:7" x14ac:dyDescent="0.25">
      <c r="A34">
        <v>3</v>
      </c>
      <c r="B34" t="s">
        <v>122</v>
      </c>
      <c r="C34" t="s">
        <v>103</v>
      </c>
      <c r="D34" t="s">
        <v>10</v>
      </c>
      <c r="E34">
        <v>2</v>
      </c>
      <c r="F34">
        <v>0</v>
      </c>
      <c r="G34">
        <v>3</v>
      </c>
    </row>
    <row r="35" spans="1:7" x14ac:dyDescent="0.25">
      <c r="A35">
        <v>4</v>
      </c>
      <c r="B35" t="s">
        <v>154</v>
      </c>
      <c r="C35" t="s">
        <v>103</v>
      </c>
      <c r="D35" t="s">
        <v>10</v>
      </c>
      <c r="E35">
        <v>2</v>
      </c>
      <c r="F35">
        <v>2</v>
      </c>
      <c r="G35">
        <v>3</v>
      </c>
    </row>
    <row r="36" spans="1:7" x14ac:dyDescent="0.25">
      <c r="A36">
        <v>5</v>
      </c>
      <c r="B36" t="s">
        <v>155</v>
      </c>
      <c r="C36" t="s">
        <v>103</v>
      </c>
      <c r="D36" t="s">
        <v>10</v>
      </c>
      <c r="E36">
        <v>2</v>
      </c>
      <c r="F36">
        <v>0</v>
      </c>
      <c r="G36">
        <v>3</v>
      </c>
    </row>
    <row r="37" spans="1:7" x14ac:dyDescent="0.25">
      <c r="A37">
        <v>6</v>
      </c>
      <c r="B37" t="s">
        <v>102</v>
      </c>
      <c r="C37" t="s">
        <v>103</v>
      </c>
      <c r="D37" t="s">
        <v>10</v>
      </c>
      <c r="E37">
        <v>2</v>
      </c>
      <c r="F37">
        <v>2</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election activeCell="E33" sqref="E33"/>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95</v>
      </c>
      <c r="B1" t="s">
        <v>96</v>
      </c>
      <c r="C1" t="s">
        <v>97</v>
      </c>
      <c r="D1" t="s">
        <v>98</v>
      </c>
      <c r="E1" t="s">
        <v>99</v>
      </c>
      <c r="F1" t="s">
        <v>100</v>
      </c>
      <c r="G1" t="s">
        <v>101</v>
      </c>
    </row>
    <row r="2" spans="1:7" x14ac:dyDescent="0.25">
      <c r="A2">
        <v>1</v>
      </c>
      <c r="B2" t="s">
        <v>123</v>
      </c>
      <c r="C2" t="s">
        <v>31</v>
      </c>
      <c r="D2" t="s">
        <v>30</v>
      </c>
      <c r="E2">
        <v>1</v>
      </c>
      <c r="F2">
        <v>164</v>
      </c>
      <c r="G2">
        <v>1</v>
      </c>
    </row>
    <row r="3" spans="1:7" x14ac:dyDescent="0.25">
      <c r="A3">
        <v>2</v>
      </c>
      <c r="B3" t="s">
        <v>122</v>
      </c>
      <c r="C3" t="s">
        <v>31</v>
      </c>
      <c r="D3" t="s">
        <v>30</v>
      </c>
      <c r="E3">
        <v>1</v>
      </c>
      <c r="F3">
        <v>63</v>
      </c>
      <c r="G3">
        <v>1</v>
      </c>
    </row>
    <row r="4" spans="1:7" x14ac:dyDescent="0.25">
      <c r="A4">
        <v>3</v>
      </c>
      <c r="B4" t="s">
        <v>153</v>
      </c>
      <c r="C4" t="s">
        <v>31</v>
      </c>
      <c r="D4" t="s">
        <v>30</v>
      </c>
      <c r="E4">
        <v>1</v>
      </c>
      <c r="F4">
        <v>112</v>
      </c>
      <c r="G4">
        <v>1</v>
      </c>
    </row>
    <row r="5" spans="1:7" x14ac:dyDescent="0.25">
      <c r="A5">
        <v>4</v>
      </c>
      <c r="B5" t="s">
        <v>135</v>
      </c>
      <c r="C5" t="s">
        <v>31</v>
      </c>
      <c r="D5" t="s">
        <v>30</v>
      </c>
      <c r="E5">
        <v>1</v>
      </c>
      <c r="F5">
        <v>18</v>
      </c>
      <c r="G5">
        <v>1</v>
      </c>
    </row>
    <row r="6" spans="1:7" x14ac:dyDescent="0.25">
      <c r="A6">
        <v>5</v>
      </c>
      <c r="B6" t="s">
        <v>155</v>
      </c>
      <c r="C6" t="s">
        <v>31</v>
      </c>
      <c r="D6" t="s">
        <v>30</v>
      </c>
      <c r="E6">
        <v>1</v>
      </c>
      <c r="F6">
        <v>34</v>
      </c>
      <c r="G6">
        <v>1</v>
      </c>
    </row>
    <row r="7" spans="1:7" x14ac:dyDescent="0.25">
      <c r="A7">
        <v>6</v>
      </c>
      <c r="B7" t="s">
        <v>102</v>
      </c>
      <c r="C7" t="s">
        <v>31</v>
      </c>
      <c r="D7" t="s">
        <v>30</v>
      </c>
      <c r="E7">
        <v>1</v>
      </c>
      <c r="F7">
        <v>206</v>
      </c>
      <c r="G7">
        <v>1</v>
      </c>
    </row>
    <row r="8" spans="1:7" x14ac:dyDescent="0.25">
      <c r="A8">
        <v>1</v>
      </c>
      <c r="B8" t="s">
        <v>123</v>
      </c>
      <c r="C8" t="s">
        <v>31</v>
      </c>
      <c r="D8" t="s">
        <v>10</v>
      </c>
      <c r="E8">
        <v>2</v>
      </c>
      <c r="F8">
        <v>429</v>
      </c>
      <c r="G8">
        <v>1</v>
      </c>
    </row>
    <row r="9" spans="1:7" x14ac:dyDescent="0.25">
      <c r="A9">
        <v>2</v>
      </c>
      <c r="B9" t="s">
        <v>122</v>
      </c>
      <c r="C9" t="s">
        <v>31</v>
      </c>
      <c r="D9" t="s">
        <v>10</v>
      </c>
      <c r="E9">
        <v>2</v>
      </c>
      <c r="F9">
        <v>69</v>
      </c>
      <c r="G9">
        <v>1</v>
      </c>
    </row>
    <row r="10" spans="1:7" x14ac:dyDescent="0.25">
      <c r="A10">
        <v>3</v>
      </c>
      <c r="B10" t="s">
        <v>153</v>
      </c>
      <c r="C10" t="s">
        <v>31</v>
      </c>
      <c r="D10" t="s">
        <v>10</v>
      </c>
      <c r="E10">
        <v>2</v>
      </c>
      <c r="F10">
        <v>139</v>
      </c>
      <c r="G10">
        <v>1</v>
      </c>
    </row>
    <row r="11" spans="1:7" x14ac:dyDescent="0.25">
      <c r="A11">
        <v>4</v>
      </c>
      <c r="B11" t="s">
        <v>135</v>
      </c>
      <c r="C11" t="s">
        <v>31</v>
      </c>
      <c r="D11" t="s">
        <v>10</v>
      </c>
      <c r="E11">
        <v>2</v>
      </c>
      <c r="F11">
        <v>42</v>
      </c>
      <c r="G11">
        <v>1</v>
      </c>
    </row>
    <row r="12" spans="1:7" x14ac:dyDescent="0.25">
      <c r="A12">
        <v>5</v>
      </c>
      <c r="B12" t="s">
        <v>155</v>
      </c>
      <c r="C12" t="s">
        <v>31</v>
      </c>
      <c r="D12" t="s">
        <v>10</v>
      </c>
      <c r="E12">
        <v>2</v>
      </c>
      <c r="F12">
        <v>50</v>
      </c>
      <c r="G12">
        <v>1</v>
      </c>
    </row>
    <row r="13" spans="1:7" x14ac:dyDescent="0.25">
      <c r="A13">
        <v>6</v>
      </c>
      <c r="B13" t="s">
        <v>102</v>
      </c>
      <c r="C13" t="s">
        <v>31</v>
      </c>
      <c r="D13" t="s">
        <v>10</v>
      </c>
      <c r="E13">
        <v>2</v>
      </c>
      <c r="F13">
        <v>247</v>
      </c>
      <c r="G13">
        <v>1</v>
      </c>
    </row>
    <row r="14" spans="1:7" x14ac:dyDescent="0.25">
      <c r="A14">
        <v>1</v>
      </c>
      <c r="B14" t="s">
        <v>123</v>
      </c>
      <c r="C14" t="s">
        <v>55</v>
      </c>
      <c r="D14" t="s">
        <v>30</v>
      </c>
      <c r="E14">
        <v>1</v>
      </c>
      <c r="F14">
        <v>370</v>
      </c>
      <c r="G14">
        <v>2</v>
      </c>
    </row>
    <row r="15" spans="1:7" x14ac:dyDescent="0.25">
      <c r="A15">
        <v>2</v>
      </c>
      <c r="B15" t="s">
        <v>122</v>
      </c>
      <c r="C15" s="2" t="s">
        <v>55</v>
      </c>
      <c r="D15" t="s">
        <v>30</v>
      </c>
      <c r="E15">
        <v>1</v>
      </c>
      <c r="F15" s="2">
        <v>149</v>
      </c>
      <c r="G15">
        <v>2</v>
      </c>
    </row>
    <row r="16" spans="1:7" x14ac:dyDescent="0.25">
      <c r="A16">
        <v>3</v>
      </c>
      <c r="B16" t="s">
        <v>153</v>
      </c>
      <c r="C16" s="2" t="s">
        <v>55</v>
      </c>
      <c r="D16" t="s">
        <v>30</v>
      </c>
      <c r="E16">
        <v>1</v>
      </c>
      <c r="F16" s="2">
        <v>118</v>
      </c>
      <c r="G16">
        <v>2</v>
      </c>
    </row>
    <row r="17" spans="1:7" x14ac:dyDescent="0.25">
      <c r="A17">
        <v>4</v>
      </c>
      <c r="B17" t="s">
        <v>135</v>
      </c>
      <c r="C17" s="2" t="s">
        <v>55</v>
      </c>
      <c r="D17" t="s">
        <v>30</v>
      </c>
      <c r="E17">
        <v>1</v>
      </c>
      <c r="F17" s="2">
        <v>30</v>
      </c>
      <c r="G17">
        <v>2</v>
      </c>
    </row>
    <row r="18" spans="1:7" x14ac:dyDescent="0.25">
      <c r="A18">
        <v>5</v>
      </c>
      <c r="B18" t="s">
        <v>155</v>
      </c>
      <c r="C18" s="2" t="s">
        <v>55</v>
      </c>
      <c r="D18" t="s">
        <v>30</v>
      </c>
      <c r="E18">
        <v>1</v>
      </c>
      <c r="F18" s="2">
        <v>35</v>
      </c>
      <c r="G18">
        <v>2</v>
      </c>
    </row>
    <row r="19" spans="1:7" x14ac:dyDescent="0.25">
      <c r="A19">
        <v>6</v>
      </c>
      <c r="B19" t="s">
        <v>102</v>
      </c>
      <c r="C19" s="2" t="s">
        <v>55</v>
      </c>
      <c r="D19" t="s">
        <v>30</v>
      </c>
      <c r="E19">
        <v>1</v>
      </c>
      <c r="F19" s="2">
        <v>294</v>
      </c>
      <c r="G19">
        <v>2</v>
      </c>
    </row>
    <row r="20" spans="1:7" x14ac:dyDescent="0.25">
      <c r="A20">
        <v>1</v>
      </c>
      <c r="B20" t="s">
        <v>123</v>
      </c>
      <c r="C20" s="2" t="s">
        <v>55</v>
      </c>
      <c r="D20" t="s">
        <v>10</v>
      </c>
      <c r="E20">
        <v>2</v>
      </c>
      <c r="F20" s="2">
        <v>968</v>
      </c>
      <c r="G20">
        <v>2</v>
      </c>
    </row>
    <row r="21" spans="1:7" x14ac:dyDescent="0.25">
      <c r="A21">
        <v>2</v>
      </c>
      <c r="B21" t="s">
        <v>122</v>
      </c>
      <c r="C21" s="2" t="s">
        <v>55</v>
      </c>
      <c r="D21" t="s">
        <v>10</v>
      </c>
      <c r="E21">
        <v>2</v>
      </c>
      <c r="F21" s="2">
        <v>218</v>
      </c>
      <c r="G21">
        <v>2</v>
      </c>
    </row>
    <row r="22" spans="1:7" x14ac:dyDescent="0.25">
      <c r="A22">
        <v>3</v>
      </c>
      <c r="B22" t="s">
        <v>153</v>
      </c>
      <c r="C22" s="2" t="s">
        <v>55</v>
      </c>
      <c r="D22" t="s">
        <v>10</v>
      </c>
      <c r="E22">
        <v>2</v>
      </c>
      <c r="F22" s="2">
        <v>152</v>
      </c>
      <c r="G22">
        <v>2</v>
      </c>
    </row>
    <row r="23" spans="1:7" x14ac:dyDescent="0.25">
      <c r="A23">
        <v>4</v>
      </c>
      <c r="B23" t="s">
        <v>135</v>
      </c>
      <c r="C23" s="2" t="s">
        <v>55</v>
      </c>
      <c r="D23" t="s">
        <v>10</v>
      </c>
      <c r="E23">
        <v>2</v>
      </c>
      <c r="F23" s="2">
        <v>75</v>
      </c>
      <c r="G23">
        <v>2</v>
      </c>
    </row>
    <row r="24" spans="1:7" x14ac:dyDescent="0.25">
      <c r="A24">
        <v>5</v>
      </c>
      <c r="B24" t="s">
        <v>155</v>
      </c>
      <c r="C24" s="2" t="s">
        <v>55</v>
      </c>
      <c r="D24" t="s">
        <v>10</v>
      </c>
      <c r="E24">
        <v>2</v>
      </c>
      <c r="F24" s="2">
        <v>54</v>
      </c>
      <c r="G24">
        <v>2</v>
      </c>
    </row>
    <row r="25" spans="1:7" x14ac:dyDescent="0.25">
      <c r="A25">
        <v>6</v>
      </c>
      <c r="B25" t="s">
        <v>102</v>
      </c>
      <c r="C25" s="2" t="s">
        <v>55</v>
      </c>
      <c r="D25" t="s">
        <v>10</v>
      </c>
      <c r="E25">
        <v>2</v>
      </c>
      <c r="F25" s="2">
        <v>389</v>
      </c>
      <c r="G25">
        <v>2</v>
      </c>
    </row>
    <row r="26" spans="1:7" x14ac:dyDescent="0.25">
      <c r="A26">
        <v>1</v>
      </c>
      <c r="B26" t="s">
        <v>123</v>
      </c>
      <c r="C26" t="s">
        <v>103</v>
      </c>
      <c r="D26" t="s">
        <v>30</v>
      </c>
      <c r="E26">
        <v>1</v>
      </c>
      <c r="F26">
        <v>24</v>
      </c>
      <c r="G26">
        <v>3</v>
      </c>
    </row>
    <row r="27" spans="1:7" x14ac:dyDescent="0.25">
      <c r="A27">
        <v>2</v>
      </c>
      <c r="B27" t="s">
        <v>122</v>
      </c>
      <c r="C27" t="s">
        <v>103</v>
      </c>
      <c r="D27" t="s">
        <v>30</v>
      </c>
      <c r="E27">
        <v>1</v>
      </c>
      <c r="F27">
        <v>11</v>
      </c>
      <c r="G27">
        <v>3</v>
      </c>
    </row>
    <row r="28" spans="1:7" x14ac:dyDescent="0.25">
      <c r="A28">
        <v>3</v>
      </c>
      <c r="B28" t="s">
        <v>153</v>
      </c>
      <c r="C28" t="s">
        <v>103</v>
      </c>
      <c r="D28" t="s">
        <v>30</v>
      </c>
      <c r="E28">
        <v>1</v>
      </c>
      <c r="F28">
        <v>1</v>
      </c>
      <c r="G28">
        <v>3</v>
      </c>
    </row>
    <row r="29" spans="1:7" x14ac:dyDescent="0.25">
      <c r="A29">
        <v>4</v>
      </c>
      <c r="B29" t="s">
        <v>135</v>
      </c>
      <c r="C29" t="s">
        <v>103</v>
      </c>
      <c r="D29" t="s">
        <v>30</v>
      </c>
      <c r="E29">
        <v>1</v>
      </c>
      <c r="F29">
        <v>0</v>
      </c>
      <c r="G29">
        <v>3</v>
      </c>
    </row>
    <row r="30" spans="1:7" x14ac:dyDescent="0.25">
      <c r="A30">
        <v>5</v>
      </c>
      <c r="B30" t="s">
        <v>155</v>
      </c>
      <c r="C30" t="s">
        <v>103</v>
      </c>
      <c r="D30" t="s">
        <v>30</v>
      </c>
      <c r="E30">
        <v>1</v>
      </c>
      <c r="F30">
        <v>0</v>
      </c>
      <c r="G30">
        <v>3</v>
      </c>
    </row>
    <row r="31" spans="1:7" x14ac:dyDescent="0.25">
      <c r="A31">
        <v>6</v>
      </c>
      <c r="B31" t="s">
        <v>102</v>
      </c>
      <c r="C31" t="s">
        <v>103</v>
      </c>
      <c r="D31" t="s">
        <v>30</v>
      </c>
      <c r="E31">
        <v>1</v>
      </c>
      <c r="F31">
        <v>18</v>
      </c>
      <c r="G31">
        <v>3</v>
      </c>
    </row>
    <row r="32" spans="1:7" x14ac:dyDescent="0.25">
      <c r="A32">
        <v>1</v>
      </c>
      <c r="B32" t="s">
        <v>123</v>
      </c>
      <c r="C32" t="s">
        <v>103</v>
      </c>
      <c r="D32" t="s">
        <v>10</v>
      </c>
      <c r="E32">
        <v>2</v>
      </c>
      <c r="F32">
        <v>58</v>
      </c>
      <c r="G32">
        <v>3</v>
      </c>
    </row>
    <row r="33" spans="1:7" x14ac:dyDescent="0.25">
      <c r="A33">
        <v>2</v>
      </c>
      <c r="B33" t="s">
        <v>122</v>
      </c>
      <c r="C33" t="s">
        <v>103</v>
      </c>
      <c r="D33" t="s">
        <v>10</v>
      </c>
      <c r="E33">
        <v>2</v>
      </c>
      <c r="F33">
        <v>11</v>
      </c>
      <c r="G33">
        <v>3</v>
      </c>
    </row>
    <row r="34" spans="1:7" x14ac:dyDescent="0.25">
      <c r="A34">
        <v>3</v>
      </c>
      <c r="B34" t="s">
        <v>153</v>
      </c>
      <c r="C34" t="s">
        <v>103</v>
      </c>
      <c r="D34" t="s">
        <v>10</v>
      </c>
      <c r="E34">
        <v>2</v>
      </c>
      <c r="F34">
        <v>1</v>
      </c>
      <c r="G34">
        <v>3</v>
      </c>
    </row>
    <row r="35" spans="1:7" x14ac:dyDescent="0.25">
      <c r="A35">
        <v>4</v>
      </c>
      <c r="B35" t="s">
        <v>135</v>
      </c>
      <c r="C35" t="s">
        <v>103</v>
      </c>
      <c r="D35" t="s">
        <v>10</v>
      </c>
      <c r="E35">
        <v>2</v>
      </c>
      <c r="F35">
        <v>0</v>
      </c>
      <c r="G35">
        <v>3</v>
      </c>
    </row>
    <row r="36" spans="1:7" x14ac:dyDescent="0.25">
      <c r="A36">
        <v>5</v>
      </c>
      <c r="B36" t="s">
        <v>155</v>
      </c>
      <c r="C36" t="s">
        <v>103</v>
      </c>
      <c r="D36" t="s">
        <v>10</v>
      </c>
      <c r="E36">
        <v>2</v>
      </c>
      <c r="F36">
        <v>0</v>
      </c>
      <c r="G36">
        <v>3</v>
      </c>
    </row>
    <row r="37" spans="1:7" x14ac:dyDescent="0.25">
      <c r="A37">
        <v>6</v>
      </c>
      <c r="B37" t="s">
        <v>102</v>
      </c>
      <c r="C37" t="s">
        <v>103</v>
      </c>
      <c r="D37" t="s">
        <v>10</v>
      </c>
      <c r="E37">
        <v>2</v>
      </c>
      <c r="F37">
        <v>21</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95</v>
      </c>
      <c r="B1" t="s">
        <v>0</v>
      </c>
      <c r="C1" t="s">
        <v>57</v>
      </c>
      <c r="D1" t="s">
        <v>104</v>
      </c>
      <c r="E1" t="s">
        <v>54</v>
      </c>
    </row>
    <row r="2" spans="1:5" x14ac:dyDescent="0.25">
      <c r="A2">
        <v>1</v>
      </c>
      <c r="B2" t="s">
        <v>124</v>
      </c>
      <c r="C2">
        <v>920</v>
      </c>
      <c r="D2">
        <v>782</v>
      </c>
      <c r="E2">
        <v>92</v>
      </c>
    </row>
    <row r="3" spans="1:5" x14ac:dyDescent="0.25">
      <c r="A3">
        <v>2</v>
      </c>
      <c r="B3" t="s">
        <v>125</v>
      </c>
      <c r="C3">
        <v>457</v>
      </c>
      <c r="D3">
        <v>344</v>
      </c>
      <c r="E3">
        <v>13</v>
      </c>
    </row>
    <row r="4" spans="1:5" x14ac:dyDescent="0.25">
      <c r="A4">
        <v>3</v>
      </c>
      <c r="B4" t="s">
        <v>137</v>
      </c>
      <c r="C4">
        <v>121</v>
      </c>
      <c r="D4">
        <v>96</v>
      </c>
      <c r="E4">
        <v>3</v>
      </c>
    </row>
    <row r="5" spans="1:5" x14ac:dyDescent="0.25">
      <c r="A5" s="2">
        <v>4</v>
      </c>
      <c r="B5" s="2" t="s">
        <v>138</v>
      </c>
      <c r="C5" s="2">
        <v>99</v>
      </c>
      <c r="D5" s="2">
        <v>79</v>
      </c>
      <c r="E5" s="2">
        <v>21</v>
      </c>
    </row>
    <row r="6" spans="1:5" x14ac:dyDescent="0.25">
      <c r="A6" s="2">
        <v>5</v>
      </c>
      <c r="B6" s="2" t="s">
        <v>156</v>
      </c>
      <c r="C6" s="2">
        <v>58</v>
      </c>
      <c r="D6" s="2">
        <v>50</v>
      </c>
      <c r="E6" s="2">
        <v>9</v>
      </c>
    </row>
    <row r="7" spans="1:5" x14ac:dyDescent="0.25">
      <c r="A7" s="2">
        <v>6</v>
      </c>
      <c r="B7" s="2" t="s">
        <v>102</v>
      </c>
      <c r="C7" s="2">
        <v>134</v>
      </c>
      <c r="D7" s="2">
        <v>92</v>
      </c>
      <c r="E7" s="2">
        <v>20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95</v>
      </c>
      <c r="B1" t="s">
        <v>0</v>
      </c>
      <c r="C1" t="s">
        <v>59</v>
      </c>
      <c r="D1" t="s">
        <v>104</v>
      </c>
      <c r="E1" t="s">
        <v>54</v>
      </c>
    </row>
    <row r="2" spans="1:5" x14ac:dyDescent="0.25">
      <c r="A2" s="2">
        <v>1</v>
      </c>
      <c r="B2" s="2" t="s">
        <v>157</v>
      </c>
      <c r="C2" s="2">
        <v>34</v>
      </c>
      <c r="D2" s="2">
        <v>0</v>
      </c>
      <c r="E2" s="2">
        <v>0</v>
      </c>
    </row>
    <row r="3" spans="1:5" x14ac:dyDescent="0.25">
      <c r="A3" s="2">
        <v>2</v>
      </c>
      <c r="B3" s="2" t="s">
        <v>124</v>
      </c>
      <c r="C3" s="2">
        <v>26</v>
      </c>
      <c r="D3" s="2">
        <v>29</v>
      </c>
      <c r="E3" s="2">
        <v>5</v>
      </c>
    </row>
    <row r="4" spans="1:5" x14ac:dyDescent="0.25">
      <c r="A4" s="2">
        <v>3</v>
      </c>
      <c r="B4" s="2" t="s">
        <v>158</v>
      </c>
      <c r="C4" s="2">
        <v>16</v>
      </c>
      <c r="D4" s="2">
        <v>16</v>
      </c>
      <c r="E4" s="2">
        <v>1</v>
      </c>
    </row>
    <row r="5" spans="1:5" x14ac:dyDescent="0.25">
      <c r="A5" s="2">
        <v>4</v>
      </c>
      <c r="B5" s="2" t="s">
        <v>125</v>
      </c>
      <c r="C5" s="2">
        <v>13</v>
      </c>
      <c r="D5" s="2">
        <v>10</v>
      </c>
      <c r="E5" s="2">
        <v>4</v>
      </c>
    </row>
    <row r="6" spans="1:5" x14ac:dyDescent="0.25">
      <c r="A6" s="2">
        <v>5</v>
      </c>
      <c r="B6" s="2" t="s">
        <v>159</v>
      </c>
      <c r="C6" s="2">
        <v>7</v>
      </c>
      <c r="D6" s="2">
        <v>6</v>
      </c>
      <c r="E6" s="2">
        <v>0</v>
      </c>
    </row>
    <row r="7" spans="1:5" x14ac:dyDescent="0.25">
      <c r="A7" s="2">
        <v>6</v>
      </c>
      <c r="B7" s="2" t="s">
        <v>102</v>
      </c>
      <c r="C7" s="2">
        <v>38</v>
      </c>
      <c r="D7" s="2">
        <v>24</v>
      </c>
      <c r="E7" s="2">
        <v>6</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119</v>
      </c>
      <c r="B1" t="s">
        <v>120</v>
      </c>
      <c r="C1" t="s">
        <v>121</v>
      </c>
    </row>
    <row r="2" spans="1:3" x14ac:dyDescent="0.25">
      <c r="A2" s="1" t="s">
        <v>150</v>
      </c>
      <c r="B2" s="1" t="s">
        <v>151</v>
      </c>
      <c r="C2" s="1" t="s">
        <v>152</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100</v>
      </c>
      <c r="B1" t="s">
        <v>118</v>
      </c>
      <c r="C1" t="s">
        <v>110</v>
      </c>
      <c r="D1" t="s">
        <v>95</v>
      </c>
    </row>
    <row r="2" spans="1:4" x14ac:dyDescent="0.25">
      <c r="A2">
        <v>0</v>
      </c>
      <c r="B2" t="s">
        <v>88</v>
      </c>
      <c r="C2" t="s">
        <v>65</v>
      </c>
      <c r="D2">
        <v>1</v>
      </c>
    </row>
    <row r="3" spans="1:4" x14ac:dyDescent="0.25">
      <c r="A3">
        <v>0</v>
      </c>
      <c r="B3" t="s">
        <v>88</v>
      </c>
      <c r="C3" t="s">
        <v>90</v>
      </c>
      <c r="D3">
        <v>2</v>
      </c>
    </row>
    <row r="4" spans="1:4" x14ac:dyDescent="0.25">
      <c r="A4">
        <v>0</v>
      </c>
      <c r="B4" t="s">
        <v>88</v>
      </c>
      <c r="C4" t="s">
        <v>64</v>
      </c>
      <c r="D4">
        <v>3</v>
      </c>
    </row>
    <row r="5" spans="1:4" x14ac:dyDescent="0.25">
      <c r="A5">
        <v>0</v>
      </c>
      <c r="B5" t="s">
        <v>88</v>
      </c>
      <c r="C5" t="s">
        <v>89</v>
      </c>
      <c r="D5">
        <v>4</v>
      </c>
    </row>
    <row r="6" spans="1:4" x14ac:dyDescent="0.25">
      <c r="A6">
        <v>18</v>
      </c>
      <c r="B6" t="s">
        <v>51</v>
      </c>
      <c r="C6" t="s">
        <v>65</v>
      </c>
      <c r="D6">
        <v>1</v>
      </c>
    </row>
    <row r="7" spans="1:4" x14ac:dyDescent="0.25">
      <c r="A7">
        <v>1</v>
      </c>
      <c r="B7" t="s">
        <v>51</v>
      </c>
      <c r="C7" t="s">
        <v>90</v>
      </c>
      <c r="D7">
        <v>2</v>
      </c>
    </row>
    <row r="8" spans="1:4" x14ac:dyDescent="0.25">
      <c r="A8">
        <v>0</v>
      </c>
      <c r="B8" t="s">
        <v>51</v>
      </c>
      <c r="C8" t="s">
        <v>64</v>
      </c>
      <c r="D8">
        <v>3</v>
      </c>
    </row>
    <row r="9" spans="1:4" x14ac:dyDescent="0.25">
      <c r="A9">
        <v>0</v>
      </c>
      <c r="B9" t="s">
        <v>51</v>
      </c>
      <c r="C9" t="s">
        <v>89</v>
      </c>
      <c r="D9">
        <v>4</v>
      </c>
    </row>
    <row r="10" spans="1:4" x14ac:dyDescent="0.25">
      <c r="A10">
        <v>6</v>
      </c>
      <c r="B10" t="s">
        <v>52</v>
      </c>
      <c r="C10" t="s">
        <v>65</v>
      </c>
      <c r="D10">
        <v>1</v>
      </c>
    </row>
    <row r="11" spans="1:4" x14ac:dyDescent="0.25">
      <c r="A11">
        <v>0</v>
      </c>
      <c r="B11" t="s">
        <v>52</v>
      </c>
      <c r="C11" t="s">
        <v>90</v>
      </c>
      <c r="D11">
        <v>2</v>
      </c>
    </row>
    <row r="12" spans="1:4" x14ac:dyDescent="0.25">
      <c r="A12">
        <v>1</v>
      </c>
      <c r="B12" t="s">
        <v>52</v>
      </c>
      <c r="C12" t="s">
        <v>64</v>
      </c>
      <c r="D12">
        <v>3</v>
      </c>
    </row>
    <row r="13" spans="1:4" x14ac:dyDescent="0.25">
      <c r="A13">
        <v>0</v>
      </c>
      <c r="B13" t="s">
        <v>52</v>
      </c>
      <c r="C13" t="s">
        <v>89</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5FCF27-C05A-47F7-AB6B-3FBE333CBFD7}">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3.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Meldunek tygodniowy</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Meldunek tygodniowy</dc:title>
  <dc:creator>Sebastian</dc:creator>
  <cp:lastModifiedBy>Kozłowska Magdalena</cp:lastModifiedBy>
  <cp:lastPrinted>2015-01-07T11:10:02Z</cp:lastPrinted>
  <dcterms:created xsi:type="dcterms:W3CDTF">2014-07-29T18:33:30Z</dcterms:created>
  <dcterms:modified xsi:type="dcterms:W3CDTF">2020-10-22T12:38:37Z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