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za\Dysk Google\Fundeko\KRYTERIA\Raport końcowy\wysyłka_03.10\"/>
    </mc:Choice>
  </mc:AlternateContent>
  <bookViews>
    <workbookView xWindow="0" yWindow="0" windowWidth="23040" windowHeight="9384" firstSheet="1" activeTab="3"/>
  </bookViews>
  <sheets>
    <sheet name="Podstawowe dane o projektach" sheetId="1" r:id="rId1"/>
    <sheet name="Ocena merytoryczna" sheetId="2" r:id="rId2"/>
    <sheet name="Monitorow. jakości kryteriów" sheetId="4" r:id="rId3"/>
    <sheet name="Monitorowanie pracy ekspertów" sheetId="3" r:id="rId4"/>
    <sheet name="Listy rozwijane" sheetId="5" r:id="rId5"/>
  </sheets>
  <definedNames>
    <definedName name="Kryterium1">'Listy rozwijane'!$D$2:$D$5</definedName>
    <definedName name="Kryterium2">'Listy rozwijane'!$E$2:$E$5</definedName>
    <definedName name="Kryterium3">'Listy rozwijane'!$F$2:$F$5</definedName>
    <definedName name="Kryterium4">'Listy rozwijane'!$G$2:$G$5</definedName>
    <definedName name="Kryterium5">'Listy rozwijane'!$H$2:$H$4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3" l="1"/>
  <c r="J32" i="3"/>
  <c r="K32" i="3"/>
  <c r="L32" i="3"/>
  <c r="H32" i="3"/>
  <c r="I31" i="3"/>
  <c r="J31" i="3"/>
  <c r="K31" i="3"/>
  <c r="L31" i="3"/>
  <c r="H31" i="3"/>
  <c r="I30" i="3"/>
  <c r="J30" i="3"/>
  <c r="K30" i="3"/>
  <c r="L30" i="3"/>
  <c r="H30" i="3"/>
  <c r="I29" i="3"/>
  <c r="J29" i="3"/>
  <c r="K29" i="3"/>
  <c r="L29" i="3"/>
  <c r="H29" i="3"/>
  <c r="I23" i="3"/>
  <c r="J23" i="3"/>
  <c r="K23" i="3"/>
  <c r="L23" i="3"/>
  <c r="H23" i="3"/>
  <c r="I22" i="3"/>
  <c r="J22" i="3"/>
  <c r="K22" i="3"/>
  <c r="L22" i="3"/>
  <c r="I21" i="3"/>
  <c r="J21" i="3"/>
  <c r="K21" i="3"/>
  <c r="L21" i="3"/>
  <c r="H21" i="3"/>
  <c r="H22" i="3"/>
  <c r="I20" i="3"/>
  <c r="J20" i="3"/>
  <c r="K20" i="3"/>
  <c r="L20" i="3"/>
  <c r="H20" i="3"/>
  <c r="I14" i="3"/>
  <c r="J14" i="3"/>
  <c r="K14" i="3"/>
  <c r="L14" i="3"/>
  <c r="H14" i="3"/>
  <c r="I13" i="3"/>
  <c r="J13" i="3"/>
  <c r="K13" i="3"/>
  <c r="L13" i="3"/>
  <c r="H13" i="3"/>
  <c r="I12" i="3"/>
  <c r="J12" i="3"/>
  <c r="K12" i="3"/>
  <c r="L12" i="3"/>
  <c r="H12" i="3"/>
  <c r="I11" i="3"/>
  <c r="J11" i="3"/>
  <c r="K11" i="3"/>
  <c r="L11" i="3"/>
  <c r="H11" i="3"/>
  <c r="F15" i="2"/>
  <c r="G15" i="2"/>
  <c r="D4" i="4" s="1"/>
  <c r="H15" i="2"/>
  <c r="E4" i="4" s="1"/>
  <c r="I15" i="2"/>
  <c r="F4" i="4" s="1"/>
  <c r="J15" i="2"/>
  <c r="G4" i="4" s="1"/>
  <c r="J14" i="2"/>
  <c r="I14" i="2"/>
  <c r="H14" i="2"/>
  <c r="G14" i="2"/>
  <c r="F14" i="2"/>
  <c r="J13" i="2"/>
  <c r="I13" i="2"/>
  <c r="H13" i="2"/>
  <c r="G13" i="2"/>
  <c r="F13" i="2"/>
  <c r="J12" i="2"/>
  <c r="I12" i="2"/>
  <c r="H12" i="2"/>
  <c r="G12" i="2"/>
  <c r="F12" i="2"/>
  <c r="C3" i="3" l="1"/>
  <c r="D3" i="3"/>
  <c r="C2" i="3"/>
  <c r="B2" i="3"/>
  <c r="D2" i="3"/>
  <c r="B3" i="3"/>
  <c r="G3" i="4"/>
  <c r="E2" i="4"/>
  <c r="E3" i="4"/>
  <c r="G2" i="4"/>
  <c r="F3" i="4"/>
  <c r="F2" i="4"/>
  <c r="C2" i="4"/>
  <c r="D2" i="4"/>
  <c r="D3" i="4"/>
  <c r="C3" i="4"/>
  <c r="C4" i="4"/>
</calcChain>
</file>

<file path=xl/sharedStrings.xml><?xml version="1.0" encoding="utf-8"?>
<sst xmlns="http://schemas.openxmlformats.org/spreadsheetml/2006/main" count="103" uniqueCount="43">
  <si>
    <t>Tytuł projektu</t>
  </si>
  <si>
    <t>Nr projektu</t>
  </si>
  <si>
    <t>Wartość projektu</t>
  </si>
  <si>
    <t>Wartość dofinansowania</t>
  </si>
  <si>
    <t>Beneficjent</t>
  </si>
  <si>
    <t>Typ projektu</t>
  </si>
  <si>
    <t>Typ beneficjenta</t>
  </si>
  <si>
    <t>Lokalizacja</t>
  </si>
  <si>
    <t>L.p.</t>
  </si>
  <si>
    <t xml:space="preserve">Wskaźnik produktu 1 </t>
  </si>
  <si>
    <t>Jednostka</t>
  </si>
  <si>
    <t>Wartość</t>
  </si>
  <si>
    <t>Wskaźnik produktu 2</t>
  </si>
  <si>
    <t>Wskaźnik rezultatu 1</t>
  </si>
  <si>
    <t>Wskaźnik rezultatu 2</t>
  </si>
  <si>
    <t>Kryterium 1</t>
  </si>
  <si>
    <t>Kryterium 2</t>
  </si>
  <si>
    <t>Kryterium 3</t>
  </si>
  <si>
    <t>Kryterium 4</t>
  </si>
  <si>
    <t>Kryterium 5</t>
  </si>
  <si>
    <t>Średnie oceny</t>
  </si>
  <si>
    <t>Minimalne oceny</t>
  </si>
  <si>
    <t>Maksymalne oceny</t>
  </si>
  <si>
    <t>Kryterium potencjalnie niezrozumiałe</t>
  </si>
  <si>
    <t>Kryterium potencjalnie zbyt ambitne</t>
  </si>
  <si>
    <t>Kryterium potencjalnie nie wystarczająco ambitne</t>
  </si>
  <si>
    <t>Ekspert oceniający</t>
  </si>
  <si>
    <t>Ekspert 1</t>
  </si>
  <si>
    <t>Ekspert 2</t>
  </si>
  <si>
    <t>Ekspert 3</t>
  </si>
  <si>
    <t>Dominanta</t>
  </si>
  <si>
    <t>Eskpert 2</t>
  </si>
  <si>
    <t>ekspert oceniający potencjalnie zbyt nisko</t>
  </si>
  <si>
    <t>ekspert oceniający potencjalnie zbyt wysoko</t>
  </si>
  <si>
    <t xml:space="preserve">1 Kryterium ocena </t>
  </si>
  <si>
    <t xml:space="preserve">2 Kryterium ocena </t>
  </si>
  <si>
    <t xml:space="preserve">3 Kryterium ocena </t>
  </si>
  <si>
    <t xml:space="preserve">4 Kryterium ocena </t>
  </si>
  <si>
    <t xml:space="preserve">5 Kryterium ocena </t>
  </si>
  <si>
    <t>Min</t>
  </si>
  <si>
    <t>Maks</t>
  </si>
  <si>
    <t>Średnia</t>
  </si>
  <si>
    <t>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</si>
</sst>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3F3F76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5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2" xfId="0" applyFont="1" applyBorder="1"/>
    <xf numFmtId="0" fontId="4" fillId="0" borderId="2" xfId="0" applyFont="1" applyBorder="1"/>
    <xf numFmtId="0" fontId="1" fillId="2" borderId="1" xfId="1"/>
    <xf numFmtId="0" fontId="1" fillId="2" borderId="3" xfId="1" applyBorder="1"/>
    <xf numFmtId="0" fontId="0" fillId="0" borderId="2" xfId="0" applyBorder="1"/>
    <xf numFmtId="0" fontId="2" fillId="0" borderId="2" xfId="0" applyFont="1" applyBorder="1"/>
    <xf numFmtId="0" fontId="1" fillId="2" borderId="4" xfId="1" applyBorder="1"/>
    <xf numFmtId="0" fontId="0" fillId="0" borderId="5" xfId="0" applyBorder="1"/>
    <xf numFmtId="2" fontId="0" fillId="0" borderId="0" xfId="0" applyNumberFormat="1"/>
    <xf numFmtId="0" fontId="0" fillId="0" borderId="0" xfId="0" applyBorder="1"/>
    <xf numFmtId="0" fontId="0" fillId="0" borderId="0" xfId="0" applyFill="1" applyBorder="1"/>
    <xf numFmtId="0" fontId="5" fillId="2" borderId="1" xfId="1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3" xfId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1" fillId="2" borderId="4" xfId="1" applyBorder="1" applyAlignment="1">
      <alignment wrapText="1"/>
    </xf>
    <xf numFmtId="0" fontId="0" fillId="0" borderId="0" xfId="0" applyAlignment="1">
      <alignment wrapText="1"/>
    </xf>
    <xf numFmtId="0" fontId="1" fillId="2" borderId="6" xfId="1" applyBorder="1"/>
    <xf numFmtId="0" fontId="4" fillId="0" borderId="5" xfId="0" applyFont="1" applyBorder="1"/>
    <xf numFmtId="0" fontId="1" fillId="2" borderId="2" xfId="1" applyBorder="1"/>
  </cellXfs>
  <cellStyles count="2">
    <cellStyle name="Dane wejściowe" xfId="1" builtinId="20"/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13"/>
  <sheetViews>
    <sheetView workbookViewId="0"/>
  </sheetViews>
  <sheetFormatPr defaultColWidth="8.77734375" defaultRowHeight="12" x14ac:dyDescent="0.25"/>
  <cols>
    <col min="1" max="21" width="6.77734375" style="16" customWidth="1"/>
    <col min="22" max="16384" width="8.77734375" style="2"/>
  </cols>
  <sheetData>
    <row r="3" spans="1:21" s="1" customFormat="1" ht="60.6" customHeight="1" x14ac:dyDescent="0.25">
      <c r="A3" s="14" t="s">
        <v>8</v>
      </c>
      <c r="B3" s="14" t="s">
        <v>1</v>
      </c>
      <c r="C3" s="14" t="s">
        <v>0</v>
      </c>
      <c r="D3" s="14" t="s">
        <v>5</v>
      </c>
      <c r="E3" s="14" t="s">
        <v>2</v>
      </c>
      <c r="F3" s="14" t="s">
        <v>3</v>
      </c>
      <c r="G3" s="14" t="s">
        <v>4</v>
      </c>
      <c r="H3" s="14" t="s">
        <v>6</v>
      </c>
      <c r="I3" s="14" t="s">
        <v>7</v>
      </c>
      <c r="J3" s="14" t="s">
        <v>9</v>
      </c>
      <c r="K3" s="14" t="s">
        <v>10</v>
      </c>
      <c r="L3" s="14" t="s">
        <v>11</v>
      </c>
      <c r="M3" s="14" t="s">
        <v>12</v>
      </c>
      <c r="N3" s="14" t="s">
        <v>10</v>
      </c>
      <c r="O3" s="14" t="s">
        <v>11</v>
      </c>
      <c r="P3" s="14" t="s">
        <v>13</v>
      </c>
      <c r="Q3" s="14" t="s">
        <v>10</v>
      </c>
      <c r="R3" s="14" t="s">
        <v>11</v>
      </c>
      <c r="S3" s="14" t="s">
        <v>14</v>
      </c>
      <c r="T3" s="14" t="s">
        <v>10</v>
      </c>
      <c r="U3" s="14" t="s">
        <v>11</v>
      </c>
    </row>
    <row r="4" spans="1:21" x14ac:dyDescent="0.25">
      <c r="A4" s="15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x14ac:dyDescent="0.25">
      <c r="A5" s="15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x14ac:dyDescent="0.25">
      <c r="A6" s="15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x14ac:dyDescent="0.25">
      <c r="A7" s="15">
        <v>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x14ac:dyDescent="0.25">
      <c r="A8" s="15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x14ac:dyDescent="0.25">
      <c r="A9" s="15">
        <v>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x14ac:dyDescent="0.25">
      <c r="A10" s="15">
        <v>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x14ac:dyDescent="0.25">
      <c r="A11" s="15">
        <v>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x14ac:dyDescent="0.25">
      <c r="A12" s="15">
        <v>9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x14ac:dyDescent="0.25">
      <c r="A13" s="15">
        <v>10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opLeftCell="C1" workbookViewId="0">
      <selection activeCell="J1" sqref="D1:J15"/>
    </sheetView>
  </sheetViews>
  <sheetFormatPr defaultRowHeight="14.4" x14ac:dyDescent="0.3"/>
  <cols>
    <col min="1" max="1" width="3.33203125" style="2" bestFit="1" customWidth="1"/>
    <col min="2" max="2" width="10.21875" style="2" bestFit="1" customWidth="1"/>
    <col min="3" max="3" width="12.33203125" style="2" bestFit="1" customWidth="1"/>
    <col min="4" max="4" width="15.21875" style="2" bestFit="1" customWidth="1"/>
    <col min="5" max="5" width="15.21875" style="2" customWidth="1"/>
    <col min="6" max="10" width="16.44140625" bestFit="1" customWidth="1"/>
  </cols>
  <sheetData>
    <row r="1" spans="1:10" x14ac:dyDescent="0.3">
      <c r="A1" s="5" t="s">
        <v>8</v>
      </c>
      <c r="B1" s="5" t="s">
        <v>1</v>
      </c>
      <c r="C1" s="22" t="s">
        <v>0</v>
      </c>
      <c r="D1" s="24" t="s">
        <v>2</v>
      </c>
      <c r="E1" s="24" t="s">
        <v>26</v>
      </c>
      <c r="F1" s="24" t="s">
        <v>34</v>
      </c>
      <c r="G1" s="24" t="s">
        <v>35</v>
      </c>
      <c r="H1" s="24" t="s">
        <v>36</v>
      </c>
      <c r="I1" s="24" t="s">
        <v>37</v>
      </c>
      <c r="J1" s="24" t="s">
        <v>38</v>
      </c>
    </row>
    <row r="2" spans="1:10" x14ac:dyDescent="0.3">
      <c r="A2" s="4">
        <v>1</v>
      </c>
      <c r="B2" s="4"/>
      <c r="C2" s="23"/>
      <c r="D2" s="4"/>
      <c r="E2" s="4" t="s">
        <v>27</v>
      </c>
      <c r="F2" s="7">
        <v>0</v>
      </c>
      <c r="G2" s="7">
        <v>0</v>
      </c>
      <c r="H2" s="7">
        <v>0</v>
      </c>
      <c r="I2" s="7">
        <v>0</v>
      </c>
      <c r="J2" s="7">
        <v>0</v>
      </c>
    </row>
    <row r="3" spans="1:10" x14ac:dyDescent="0.3">
      <c r="A3" s="4">
        <v>2</v>
      </c>
      <c r="B3" s="4"/>
      <c r="C3" s="23"/>
      <c r="D3" s="4"/>
      <c r="E3" s="4" t="s">
        <v>28</v>
      </c>
      <c r="F3" s="7">
        <v>2</v>
      </c>
      <c r="G3" s="7">
        <v>5</v>
      </c>
      <c r="H3" s="7">
        <v>4</v>
      </c>
      <c r="I3" s="7">
        <v>2</v>
      </c>
      <c r="J3" s="7">
        <v>2</v>
      </c>
    </row>
    <row r="4" spans="1:10" x14ac:dyDescent="0.3">
      <c r="A4" s="4">
        <v>3</v>
      </c>
      <c r="B4" s="4"/>
      <c r="C4" s="23"/>
      <c r="D4" s="4"/>
      <c r="E4" s="4" t="s">
        <v>29</v>
      </c>
      <c r="F4" s="7">
        <v>0</v>
      </c>
      <c r="G4" s="7">
        <v>0</v>
      </c>
      <c r="H4" s="7">
        <v>8</v>
      </c>
      <c r="I4" s="7">
        <v>3</v>
      </c>
      <c r="J4" s="7">
        <v>2</v>
      </c>
    </row>
    <row r="5" spans="1:10" x14ac:dyDescent="0.3">
      <c r="A5" s="4">
        <v>4</v>
      </c>
      <c r="B5" s="4"/>
      <c r="C5" s="23"/>
      <c r="D5" s="4"/>
      <c r="E5" s="4" t="s">
        <v>27</v>
      </c>
      <c r="F5" s="7">
        <v>2</v>
      </c>
      <c r="G5" s="7">
        <v>15</v>
      </c>
      <c r="H5" s="7">
        <v>4</v>
      </c>
      <c r="I5" s="7">
        <v>2</v>
      </c>
      <c r="J5" s="7">
        <v>2</v>
      </c>
    </row>
    <row r="6" spans="1:10" x14ac:dyDescent="0.3">
      <c r="A6" s="4">
        <v>5</v>
      </c>
      <c r="B6" s="4"/>
      <c r="C6" s="23"/>
      <c r="D6" s="4"/>
      <c r="E6" s="4" t="s">
        <v>28</v>
      </c>
      <c r="F6" s="7">
        <v>0</v>
      </c>
      <c r="G6" s="7">
        <v>15</v>
      </c>
      <c r="H6" s="7">
        <v>8</v>
      </c>
      <c r="I6" s="7">
        <v>1</v>
      </c>
      <c r="J6" s="7">
        <v>2</v>
      </c>
    </row>
    <row r="7" spans="1:10" x14ac:dyDescent="0.3">
      <c r="A7" s="4">
        <v>6</v>
      </c>
      <c r="B7" s="4"/>
      <c r="C7" s="23"/>
      <c r="D7" s="4"/>
      <c r="E7" s="4" t="s">
        <v>29</v>
      </c>
      <c r="F7" s="7">
        <v>2</v>
      </c>
      <c r="G7" s="7">
        <v>10</v>
      </c>
      <c r="H7" s="7">
        <v>8</v>
      </c>
      <c r="I7" s="7">
        <v>0</v>
      </c>
      <c r="J7" s="7">
        <v>2</v>
      </c>
    </row>
    <row r="8" spans="1:10" x14ac:dyDescent="0.3">
      <c r="A8" s="4">
        <v>7</v>
      </c>
      <c r="B8" s="4"/>
      <c r="C8" s="23"/>
      <c r="D8" s="4"/>
      <c r="E8" s="4" t="s">
        <v>27</v>
      </c>
      <c r="F8" s="7">
        <v>4</v>
      </c>
      <c r="G8" s="7">
        <v>5</v>
      </c>
      <c r="H8" s="7">
        <v>8</v>
      </c>
      <c r="I8" s="7">
        <v>2</v>
      </c>
      <c r="J8" s="7">
        <v>2</v>
      </c>
    </row>
    <row r="9" spans="1:10" x14ac:dyDescent="0.3">
      <c r="A9" s="4">
        <v>8</v>
      </c>
      <c r="B9" s="4"/>
      <c r="C9" s="23"/>
      <c r="D9" s="4"/>
      <c r="E9" s="4" t="s">
        <v>28</v>
      </c>
      <c r="F9" s="7">
        <v>0</v>
      </c>
      <c r="G9" s="7">
        <v>10</v>
      </c>
      <c r="H9" s="7">
        <v>2</v>
      </c>
      <c r="I9" s="7">
        <v>3</v>
      </c>
      <c r="J9" s="7">
        <v>2</v>
      </c>
    </row>
    <row r="10" spans="1:10" x14ac:dyDescent="0.3">
      <c r="A10" s="4">
        <v>9</v>
      </c>
      <c r="B10" s="4"/>
      <c r="C10" s="23"/>
      <c r="D10" s="4"/>
      <c r="E10" s="4" t="s">
        <v>29</v>
      </c>
      <c r="F10" s="7">
        <v>2</v>
      </c>
      <c r="G10" s="7">
        <v>10</v>
      </c>
      <c r="H10" s="7">
        <v>8</v>
      </c>
      <c r="I10" s="7">
        <v>2</v>
      </c>
      <c r="J10" s="7">
        <v>2</v>
      </c>
    </row>
    <row r="11" spans="1:10" x14ac:dyDescent="0.3">
      <c r="A11" s="4">
        <v>10</v>
      </c>
      <c r="B11" s="4"/>
      <c r="C11" s="23"/>
      <c r="D11" s="4"/>
      <c r="E11" s="4" t="s">
        <v>27</v>
      </c>
      <c r="F11" s="7">
        <v>12</v>
      </c>
      <c r="G11" s="7">
        <v>15</v>
      </c>
      <c r="H11" s="7">
        <v>8</v>
      </c>
      <c r="I11" s="7">
        <v>3</v>
      </c>
      <c r="J11" s="7">
        <v>3</v>
      </c>
    </row>
    <row r="12" spans="1:10" x14ac:dyDescent="0.3">
      <c r="D12" s="3" t="s">
        <v>20</v>
      </c>
      <c r="E12" s="3"/>
      <c r="F12" s="8">
        <f>AVERAGE(F2:F11)</f>
        <v>2.4</v>
      </c>
      <c r="G12" s="8">
        <f>AVERAGE(G2:G11)</f>
        <v>8.5</v>
      </c>
      <c r="H12" s="8">
        <f>AVERAGE(H2:H11)</f>
        <v>5.8</v>
      </c>
      <c r="I12" s="8">
        <f>AVERAGE(I2:I11)</f>
        <v>1.8</v>
      </c>
      <c r="J12" s="8">
        <f>AVERAGE(J2:J11)</f>
        <v>1.9</v>
      </c>
    </row>
    <row r="13" spans="1:10" x14ac:dyDescent="0.3">
      <c r="D13" s="3" t="s">
        <v>21</v>
      </c>
      <c r="E13" s="3"/>
      <c r="F13" s="8">
        <f>MIN(F2:F11)</f>
        <v>0</v>
      </c>
      <c r="G13" s="8">
        <f>MIN(G2:G11)</f>
        <v>0</v>
      </c>
      <c r="H13" s="8">
        <f>MIN(H2:H11)</f>
        <v>0</v>
      </c>
      <c r="I13" s="8">
        <f>MIN(I2:I11)</f>
        <v>0</v>
      </c>
      <c r="J13" s="8">
        <f>MIN(J2:J11)</f>
        <v>0</v>
      </c>
    </row>
    <row r="14" spans="1:10" x14ac:dyDescent="0.3">
      <c r="D14" s="3" t="s">
        <v>22</v>
      </c>
      <c r="E14" s="3"/>
      <c r="F14" s="8">
        <f>MAX(F2:F11)</f>
        <v>12</v>
      </c>
      <c r="G14" s="8">
        <f>MAX(G2:G11)</f>
        <v>15</v>
      </c>
      <c r="H14" s="8">
        <f>MAX(H2:H11)</f>
        <v>8</v>
      </c>
      <c r="I14" s="8">
        <f>MAX(I2:I11)</f>
        <v>3</v>
      </c>
      <c r="J14" s="8">
        <f>MAX(J2:J11)</f>
        <v>3</v>
      </c>
    </row>
    <row r="15" spans="1:10" x14ac:dyDescent="0.3">
      <c r="D15" s="3" t="s">
        <v>30</v>
      </c>
      <c r="E15" s="3"/>
      <c r="F15" s="8">
        <f t="shared" ref="F15:J15" si="0">_xlfn.MODE.MULT(F2:F11)</f>
        <v>0</v>
      </c>
      <c r="G15" s="8">
        <f t="shared" si="0"/>
        <v>15</v>
      </c>
      <c r="H15" s="8">
        <f t="shared" si="0"/>
        <v>8</v>
      </c>
      <c r="I15" s="8">
        <f t="shared" si="0"/>
        <v>2</v>
      </c>
      <c r="J15" s="8">
        <f t="shared" si="0"/>
        <v>2</v>
      </c>
    </row>
  </sheetData>
  <dataValidations count="5">
    <dataValidation type="list" allowBlank="1" showInputMessage="1" showErrorMessage="1" sqref="F2:F11">
      <formula1>Kryterium1</formula1>
    </dataValidation>
    <dataValidation type="list" allowBlank="1" showInputMessage="1" showErrorMessage="1" sqref="G2:G11">
      <formula1>Kryterium2</formula1>
    </dataValidation>
    <dataValidation type="list" allowBlank="1" showInputMessage="1" showErrorMessage="1" sqref="H2:H11">
      <formula1>Kryterium3</formula1>
    </dataValidation>
    <dataValidation type="list" allowBlank="1" showInputMessage="1" showErrorMessage="1" sqref="I2:I11">
      <formula1>Kryterium4</formula1>
    </dataValidation>
    <dataValidation type="list" allowBlank="1" showInputMessage="1" showErrorMessage="1" sqref="J2:J11">
      <formula1>Kryterium5</formula1>
    </dataValidation>
  </dataValidation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"/>
  <sheetViews>
    <sheetView workbookViewId="0">
      <selection activeCell="C14" sqref="C14"/>
    </sheetView>
  </sheetViews>
  <sheetFormatPr defaultRowHeight="14.4" x14ac:dyDescent="0.3"/>
  <cols>
    <col min="2" max="2" width="42.77734375" bestFit="1" customWidth="1"/>
    <col min="3" max="7" width="10.44140625" bestFit="1" customWidth="1"/>
  </cols>
  <sheetData>
    <row r="1" spans="2:7" x14ac:dyDescent="0.3">
      <c r="B1" s="7"/>
      <c r="C1" s="7" t="s">
        <v>15</v>
      </c>
      <c r="D1" s="7" t="s">
        <v>16</v>
      </c>
      <c r="E1" s="7" t="s">
        <v>17</v>
      </c>
      <c r="F1" s="7" t="s">
        <v>18</v>
      </c>
      <c r="G1" s="7" t="s">
        <v>19</v>
      </c>
    </row>
    <row r="2" spans="2:7" x14ac:dyDescent="0.3">
      <c r="B2" s="7" t="s">
        <v>25</v>
      </c>
      <c r="C2" s="7" t="str">
        <f>IF('Ocena merytoryczna'!F15='Ocena merytoryczna'!F14,"TAK","NIE")</f>
        <v>NIE</v>
      </c>
      <c r="D2" s="7" t="str">
        <f>IF('Ocena merytoryczna'!G15='Ocena merytoryczna'!G14,"TAK","NIE")</f>
        <v>TAK</v>
      </c>
      <c r="E2" s="7" t="str">
        <f>IF('Ocena merytoryczna'!H15='Ocena merytoryczna'!H14,"TAK","NIE")</f>
        <v>TAK</v>
      </c>
      <c r="F2" s="7" t="str">
        <f>IF('Ocena merytoryczna'!I15='Ocena merytoryczna'!I14,"TAK","NIE")</f>
        <v>NIE</v>
      </c>
      <c r="G2" s="7" t="str">
        <f>IF('Ocena merytoryczna'!J15='Ocena merytoryczna'!J14,"TAK","NIE")</f>
        <v>NIE</v>
      </c>
    </row>
    <row r="3" spans="2:7" x14ac:dyDescent="0.3">
      <c r="B3" s="7" t="s">
        <v>24</v>
      </c>
      <c r="C3" s="7" t="str">
        <f>IF('Ocena merytoryczna'!F15='Ocena merytoryczna'!F13,"TAK","NIE")</f>
        <v>TAK</v>
      </c>
      <c r="D3" s="7" t="str">
        <f>IF('Ocena merytoryczna'!G15='Ocena merytoryczna'!G13,"TAK","NIE")</f>
        <v>NIE</v>
      </c>
      <c r="E3" s="7" t="str">
        <f>IF('Ocena merytoryczna'!H15='Ocena merytoryczna'!H13,"TAK","NIE")</f>
        <v>NIE</v>
      </c>
      <c r="F3" s="7" t="str">
        <f>IF('Ocena merytoryczna'!I15='Ocena merytoryczna'!I13,"TAK","NIE")</f>
        <v>NIE</v>
      </c>
      <c r="G3" s="7" t="str">
        <f>IF('Ocena merytoryczna'!J15='Ocena merytoryczna'!J13,"TAK","NIE")</f>
        <v>NIE</v>
      </c>
    </row>
    <row r="4" spans="2:7" x14ac:dyDescent="0.3">
      <c r="B4" s="7" t="s">
        <v>23</v>
      </c>
      <c r="C4" s="7" t="str">
        <f>IF(AND('Ocena merytoryczna'!F15='Listy rozwijane'!D3, 'Ocena merytoryczna'!F15='Listy rozwijane'!D4),"TAK","NIE")</f>
        <v>NIE</v>
      </c>
      <c r="D4" s="7" t="str">
        <f>IF(AND('Ocena merytoryczna'!G15='Listy rozwijane'!E3, 'Ocena merytoryczna'!G15='Listy rozwijane'!E4),"TAK","NIE")</f>
        <v>NIE</v>
      </c>
      <c r="E4" s="7" t="str">
        <f>IF(AND('Ocena merytoryczna'!H15='Listy rozwijane'!F3, 'Ocena merytoryczna'!H15='Listy rozwijane'!F4),"TAK","NIE")</f>
        <v>NIE</v>
      </c>
      <c r="F4" s="7" t="str">
        <f>IF(AND('Ocena merytoryczna'!I15='Listy rozwijane'!G3, 'Ocena merytoryczna'!I15='Listy rozwijane'!G4),"TAK","NIE")</f>
        <v>NIE</v>
      </c>
      <c r="G4" s="7" t="str">
        <f>IF('Ocena merytoryczna'!J15='Listy rozwijane'!H3,"TAK","NIE")</f>
        <v>TAK</v>
      </c>
    </row>
  </sheetData>
  <conditionalFormatting sqref="C2:G4">
    <cfRule type="containsText" dxfId="1" priority="1" operator="containsText" text="TAK">
      <formula>NOT(ISERROR(SEARCH("TAK",C2)))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workbookViewId="0">
      <selection sqref="A1:A1048576"/>
    </sheetView>
  </sheetViews>
  <sheetFormatPr defaultRowHeight="14.4" x14ac:dyDescent="0.3"/>
  <cols>
    <col min="1" max="1" width="21.33203125" customWidth="1"/>
    <col min="2" max="2" width="9.109375" bestFit="1" customWidth="1"/>
    <col min="8" max="8" width="11.5546875" customWidth="1"/>
    <col min="9" max="9" width="11.109375" customWidth="1"/>
    <col min="10" max="11" width="10.77734375" customWidth="1"/>
    <col min="12" max="12" width="12.5546875" customWidth="1"/>
  </cols>
  <sheetData>
    <row r="1" spans="1:12" x14ac:dyDescent="0.3">
      <c r="A1" s="7"/>
      <c r="B1" s="7" t="s">
        <v>27</v>
      </c>
      <c r="C1" s="7" t="s">
        <v>31</v>
      </c>
      <c r="D1" s="7" t="s">
        <v>29</v>
      </c>
    </row>
    <row r="2" spans="1:12" x14ac:dyDescent="0.3">
      <c r="A2" s="7" t="s">
        <v>33</v>
      </c>
      <c r="B2" s="7" t="str">
        <f>IF(OR(I14=I13, J14=J13, K14=K13, L14=L13),"TAK","NIE")</f>
        <v>TAK</v>
      </c>
      <c r="C2" s="7" t="str">
        <f>IF(OR(H23=H22, L23=L22),"TAK","NIE")</f>
        <v>TAK</v>
      </c>
      <c r="D2" s="7" t="str">
        <f>IF(OR(H32=H31, I32=I31, J32=J31, L32=L31),"TAK","NIE")</f>
        <v>TAK</v>
      </c>
    </row>
    <row r="3" spans="1:12" x14ac:dyDescent="0.3">
      <c r="A3" s="7" t="s">
        <v>32</v>
      </c>
      <c r="B3" s="7" t="str">
        <f>IF(OR(I14=I12, J14=J12, K14=K12, L14=L12),"TAK","NIE")</f>
        <v>NIE</v>
      </c>
      <c r="C3" s="7" t="str">
        <f>IF(OR(H23=H21, L23=L21),"TAK","NIE")</f>
        <v>TAK</v>
      </c>
      <c r="D3" s="7" t="str">
        <f>IF(OR(H32=H30, I32=I30, J32=J30, L32=L30),"TAK","NIE")</f>
        <v>TAK</v>
      </c>
    </row>
    <row r="5" spans="1:12" x14ac:dyDescent="0.3">
      <c r="B5" s="4" t="s">
        <v>27</v>
      </c>
    </row>
    <row r="6" spans="1:12" s="21" customFormat="1" ht="26.4" customHeight="1" x14ac:dyDescent="0.3">
      <c r="A6" s="17" t="s">
        <v>34</v>
      </c>
      <c r="B6" s="18">
        <v>0</v>
      </c>
      <c r="C6" s="18">
        <v>2</v>
      </c>
      <c r="D6" s="18">
        <v>4</v>
      </c>
      <c r="E6" s="18">
        <v>12</v>
      </c>
      <c r="F6" s="19"/>
      <c r="G6" s="19"/>
      <c r="H6" s="17" t="s">
        <v>34</v>
      </c>
      <c r="I6" s="17" t="s">
        <v>35</v>
      </c>
      <c r="J6" s="17" t="s">
        <v>36</v>
      </c>
      <c r="K6" s="17" t="s">
        <v>37</v>
      </c>
      <c r="L6" s="20" t="s">
        <v>38</v>
      </c>
    </row>
    <row r="7" spans="1:12" x14ac:dyDescent="0.3">
      <c r="A7" s="6" t="s">
        <v>35</v>
      </c>
      <c r="B7" s="7">
        <v>0</v>
      </c>
      <c r="C7" s="7">
        <v>15</v>
      </c>
      <c r="D7" s="7">
        <v>5</v>
      </c>
      <c r="E7" s="7">
        <v>15</v>
      </c>
      <c r="F7" s="12"/>
      <c r="G7" s="12"/>
      <c r="H7" s="7">
        <v>0</v>
      </c>
      <c r="I7" s="7">
        <v>0</v>
      </c>
      <c r="J7" s="7">
        <v>0</v>
      </c>
      <c r="K7" s="7">
        <v>0</v>
      </c>
      <c r="L7" s="10">
        <v>0</v>
      </c>
    </row>
    <row r="8" spans="1:12" x14ac:dyDescent="0.3">
      <c r="A8" s="6" t="s">
        <v>36</v>
      </c>
      <c r="B8" s="7">
        <v>0</v>
      </c>
      <c r="C8" s="7">
        <v>4</v>
      </c>
      <c r="D8" s="7">
        <v>8</v>
      </c>
      <c r="E8" s="7">
        <v>8</v>
      </c>
      <c r="F8" s="12"/>
      <c r="G8" s="12"/>
      <c r="H8" s="7">
        <v>2</v>
      </c>
      <c r="I8" s="7">
        <v>15</v>
      </c>
      <c r="J8" s="7">
        <v>4</v>
      </c>
      <c r="K8" s="7">
        <v>2</v>
      </c>
      <c r="L8" s="10">
        <v>2</v>
      </c>
    </row>
    <row r="9" spans="1:12" x14ac:dyDescent="0.3">
      <c r="A9" s="6" t="s">
        <v>37</v>
      </c>
      <c r="B9" s="7">
        <v>0</v>
      </c>
      <c r="C9" s="7">
        <v>2</v>
      </c>
      <c r="D9" s="7">
        <v>2</v>
      </c>
      <c r="E9" s="7">
        <v>3</v>
      </c>
      <c r="F9" s="12"/>
      <c r="G9" s="12"/>
      <c r="H9" s="7">
        <v>4</v>
      </c>
      <c r="I9" s="7">
        <v>5</v>
      </c>
      <c r="J9" s="7">
        <v>8</v>
      </c>
      <c r="K9" s="7">
        <v>2</v>
      </c>
      <c r="L9" s="10">
        <v>2</v>
      </c>
    </row>
    <row r="10" spans="1:12" x14ac:dyDescent="0.3">
      <c r="A10" s="9" t="s">
        <v>38</v>
      </c>
      <c r="B10" s="10">
        <v>0</v>
      </c>
      <c r="C10" s="10">
        <v>2</v>
      </c>
      <c r="D10" s="10">
        <v>2</v>
      </c>
      <c r="E10" s="7">
        <v>3</v>
      </c>
      <c r="F10" s="12"/>
      <c r="G10" s="12"/>
      <c r="H10" s="7">
        <v>12</v>
      </c>
      <c r="I10" s="7">
        <v>15</v>
      </c>
      <c r="J10" s="7">
        <v>8</v>
      </c>
      <c r="K10" s="7">
        <v>3</v>
      </c>
      <c r="L10" s="7">
        <v>3</v>
      </c>
    </row>
    <row r="11" spans="1:12" x14ac:dyDescent="0.3">
      <c r="B11" s="12"/>
      <c r="C11" s="12"/>
      <c r="D11" s="12"/>
      <c r="E11" s="12"/>
      <c r="F11" s="12"/>
      <c r="G11" s="12" t="s">
        <v>41</v>
      </c>
      <c r="H11" s="12">
        <f>AVERAGE(H7:H10)</f>
        <v>4.5</v>
      </c>
      <c r="I11" s="12">
        <f t="shared" ref="I11:L11" si="0">AVERAGE(I7:I10)</f>
        <v>8.75</v>
      </c>
      <c r="J11" s="12">
        <f t="shared" si="0"/>
        <v>5</v>
      </c>
      <c r="K11" s="12">
        <f t="shared" si="0"/>
        <v>1.75</v>
      </c>
      <c r="L11" s="12">
        <f t="shared" si="0"/>
        <v>1.75</v>
      </c>
    </row>
    <row r="12" spans="1:12" x14ac:dyDescent="0.3">
      <c r="B12" s="12"/>
      <c r="C12" s="12"/>
      <c r="D12" s="12"/>
      <c r="E12" s="12"/>
      <c r="F12" s="12"/>
      <c r="G12" s="12" t="s">
        <v>39</v>
      </c>
      <c r="H12" s="12">
        <f>MIN(H7:H10)</f>
        <v>0</v>
      </c>
      <c r="I12" s="12">
        <f t="shared" ref="I12:L12" si="1">MIN(I7:I10)</f>
        <v>0</v>
      </c>
      <c r="J12" s="12">
        <f t="shared" si="1"/>
        <v>0</v>
      </c>
      <c r="K12" s="12">
        <f t="shared" si="1"/>
        <v>0</v>
      </c>
      <c r="L12" s="12">
        <f t="shared" si="1"/>
        <v>0</v>
      </c>
    </row>
    <row r="13" spans="1:12" x14ac:dyDescent="0.3">
      <c r="B13" s="12"/>
      <c r="C13" s="12"/>
      <c r="D13" s="12"/>
      <c r="E13" s="12"/>
      <c r="F13" s="12"/>
      <c r="G13" s="12" t="s">
        <v>40</v>
      </c>
      <c r="H13" s="12">
        <f>MAX(H7:H10)</f>
        <v>12</v>
      </c>
      <c r="I13" s="12">
        <f t="shared" ref="I13:L13" si="2">MAX(I7:I10)</f>
        <v>15</v>
      </c>
      <c r="J13" s="12">
        <f t="shared" si="2"/>
        <v>8</v>
      </c>
      <c r="K13" s="12">
        <f t="shared" si="2"/>
        <v>3</v>
      </c>
      <c r="L13" s="12">
        <f t="shared" si="2"/>
        <v>3</v>
      </c>
    </row>
    <row r="14" spans="1:12" x14ac:dyDescent="0.3">
      <c r="G14" s="13" t="s">
        <v>42</v>
      </c>
      <c r="H14" t="e">
        <f>_xlfn.MODE.MULT(H7:H10)</f>
        <v>#N/A</v>
      </c>
      <c r="I14">
        <f t="shared" ref="I14:L14" si="3">_xlfn.MODE.MULT(I7:I10)</f>
        <v>15</v>
      </c>
      <c r="J14">
        <f t="shared" si="3"/>
        <v>8</v>
      </c>
      <c r="K14">
        <f t="shared" si="3"/>
        <v>2</v>
      </c>
      <c r="L14">
        <f t="shared" si="3"/>
        <v>2</v>
      </c>
    </row>
    <row r="15" spans="1:12" x14ac:dyDescent="0.3">
      <c r="B15" s="4" t="s">
        <v>28</v>
      </c>
    </row>
    <row r="16" spans="1:12" s="21" customFormat="1" ht="27.6" customHeight="1" x14ac:dyDescent="0.3">
      <c r="A16" s="17" t="s">
        <v>34</v>
      </c>
      <c r="B16" s="18">
        <v>2</v>
      </c>
      <c r="C16" s="18">
        <v>0</v>
      </c>
      <c r="D16" s="18">
        <v>0</v>
      </c>
      <c r="H16" s="17" t="s">
        <v>34</v>
      </c>
      <c r="I16" s="17" t="s">
        <v>35</v>
      </c>
      <c r="J16" s="17" t="s">
        <v>36</v>
      </c>
      <c r="K16" s="17" t="s">
        <v>37</v>
      </c>
      <c r="L16" s="20" t="s">
        <v>38</v>
      </c>
    </row>
    <row r="17" spans="1:12" x14ac:dyDescent="0.3">
      <c r="A17" s="6" t="s">
        <v>35</v>
      </c>
      <c r="B17" s="7">
        <v>5</v>
      </c>
      <c r="C17" s="7">
        <v>15</v>
      </c>
      <c r="D17" s="7">
        <v>10</v>
      </c>
      <c r="H17" s="7">
        <v>2</v>
      </c>
      <c r="I17" s="7">
        <v>5</v>
      </c>
      <c r="J17" s="7">
        <v>4</v>
      </c>
      <c r="K17" s="7">
        <v>2</v>
      </c>
      <c r="L17" s="10">
        <v>2</v>
      </c>
    </row>
    <row r="18" spans="1:12" x14ac:dyDescent="0.3">
      <c r="A18" s="6" t="s">
        <v>36</v>
      </c>
      <c r="B18" s="7">
        <v>4</v>
      </c>
      <c r="C18" s="7">
        <v>8</v>
      </c>
      <c r="D18" s="7">
        <v>2</v>
      </c>
      <c r="H18" s="7">
        <v>0</v>
      </c>
      <c r="I18" s="7">
        <v>15</v>
      </c>
      <c r="J18" s="7">
        <v>8</v>
      </c>
      <c r="K18" s="7">
        <v>1</v>
      </c>
      <c r="L18" s="10">
        <v>2</v>
      </c>
    </row>
    <row r="19" spans="1:12" x14ac:dyDescent="0.3">
      <c r="A19" s="6" t="s">
        <v>37</v>
      </c>
      <c r="B19" s="7">
        <v>2</v>
      </c>
      <c r="C19" s="7">
        <v>1</v>
      </c>
      <c r="D19" s="7">
        <v>3</v>
      </c>
      <c r="H19" s="7">
        <v>0</v>
      </c>
      <c r="I19" s="7">
        <v>10</v>
      </c>
      <c r="J19" s="7">
        <v>2</v>
      </c>
      <c r="K19" s="7">
        <v>3</v>
      </c>
      <c r="L19" s="10">
        <v>2</v>
      </c>
    </row>
    <row r="20" spans="1:12" x14ac:dyDescent="0.3">
      <c r="A20" s="9" t="s">
        <v>38</v>
      </c>
      <c r="B20" s="10">
        <v>2</v>
      </c>
      <c r="C20" s="10">
        <v>2</v>
      </c>
      <c r="D20" s="10">
        <v>2</v>
      </c>
      <c r="G20" s="12" t="s">
        <v>41</v>
      </c>
      <c r="H20" s="11">
        <f>AVERAGE(H17:H19)</f>
        <v>0.66666666666666663</v>
      </c>
      <c r="I20" s="11">
        <f t="shared" ref="I20:L20" si="4">AVERAGE(I17:I19)</f>
        <v>10</v>
      </c>
      <c r="J20" s="11">
        <f t="shared" si="4"/>
        <v>4.666666666666667</v>
      </c>
      <c r="K20" s="11">
        <f t="shared" si="4"/>
        <v>2</v>
      </c>
      <c r="L20" s="11">
        <f t="shared" si="4"/>
        <v>2</v>
      </c>
    </row>
    <row r="21" spans="1:12" x14ac:dyDescent="0.3">
      <c r="B21" s="12"/>
      <c r="C21" s="12"/>
      <c r="D21" s="12"/>
      <c r="G21" s="12" t="s">
        <v>39</v>
      </c>
      <c r="H21">
        <f>MIN(H17:H19)</f>
        <v>0</v>
      </c>
      <c r="I21">
        <f t="shared" ref="I21:L21" si="5">MIN(I17:I19)</f>
        <v>5</v>
      </c>
      <c r="J21">
        <f t="shared" si="5"/>
        <v>2</v>
      </c>
      <c r="K21">
        <f t="shared" si="5"/>
        <v>1</v>
      </c>
      <c r="L21">
        <f t="shared" si="5"/>
        <v>2</v>
      </c>
    </row>
    <row r="22" spans="1:12" x14ac:dyDescent="0.3">
      <c r="B22" s="12"/>
      <c r="C22" s="12"/>
      <c r="D22" s="12"/>
      <c r="G22" s="12" t="s">
        <v>40</v>
      </c>
      <c r="H22">
        <f>MAX(H17:H19)</f>
        <v>2</v>
      </c>
      <c r="I22">
        <f t="shared" ref="I22:L22" si="6">MAX(I17:I19)</f>
        <v>15</v>
      </c>
      <c r="J22">
        <f t="shared" si="6"/>
        <v>8</v>
      </c>
      <c r="K22">
        <f t="shared" si="6"/>
        <v>3</v>
      </c>
      <c r="L22">
        <f t="shared" si="6"/>
        <v>2</v>
      </c>
    </row>
    <row r="23" spans="1:12" x14ac:dyDescent="0.3">
      <c r="G23" s="13" t="s">
        <v>42</v>
      </c>
      <c r="H23">
        <f>_xlfn.MODE.MULT(H17:H19)</f>
        <v>0</v>
      </c>
      <c r="I23" t="e">
        <f t="shared" ref="I23:L23" si="7">_xlfn.MODE.MULT(I17:I19)</f>
        <v>#N/A</v>
      </c>
      <c r="J23" t="e">
        <f t="shared" si="7"/>
        <v>#N/A</v>
      </c>
      <c r="K23" t="e">
        <f t="shared" si="7"/>
        <v>#N/A</v>
      </c>
      <c r="L23">
        <f t="shared" si="7"/>
        <v>2</v>
      </c>
    </row>
    <row r="24" spans="1:12" x14ac:dyDescent="0.3">
      <c r="B24" s="4" t="s">
        <v>29</v>
      </c>
    </row>
    <row r="25" spans="1:12" s="21" customFormat="1" ht="25.2" customHeight="1" x14ac:dyDescent="0.3">
      <c r="A25" s="17" t="s">
        <v>34</v>
      </c>
      <c r="B25" s="18">
        <v>0</v>
      </c>
      <c r="C25" s="18">
        <v>2</v>
      </c>
      <c r="D25" s="18">
        <v>2</v>
      </c>
      <c r="H25" s="17" t="s">
        <v>34</v>
      </c>
      <c r="I25" s="17" t="s">
        <v>35</v>
      </c>
      <c r="J25" s="17" t="s">
        <v>36</v>
      </c>
      <c r="K25" s="17" t="s">
        <v>37</v>
      </c>
      <c r="L25" s="20" t="s">
        <v>38</v>
      </c>
    </row>
    <row r="26" spans="1:12" x14ac:dyDescent="0.3">
      <c r="A26" s="6" t="s">
        <v>35</v>
      </c>
      <c r="B26" s="7">
        <v>0</v>
      </c>
      <c r="C26" s="7">
        <v>10</v>
      </c>
      <c r="D26" s="7">
        <v>10</v>
      </c>
      <c r="H26" s="7">
        <v>0</v>
      </c>
      <c r="I26" s="7">
        <v>0</v>
      </c>
      <c r="J26" s="7">
        <v>8</v>
      </c>
      <c r="K26" s="7">
        <v>3</v>
      </c>
      <c r="L26" s="10">
        <v>2</v>
      </c>
    </row>
    <row r="27" spans="1:12" x14ac:dyDescent="0.3">
      <c r="A27" s="6" t="s">
        <v>36</v>
      </c>
      <c r="B27" s="7">
        <v>8</v>
      </c>
      <c r="C27" s="7">
        <v>8</v>
      </c>
      <c r="D27" s="7">
        <v>8</v>
      </c>
      <c r="H27" s="7">
        <v>2</v>
      </c>
      <c r="I27" s="7">
        <v>10</v>
      </c>
      <c r="J27" s="7">
        <v>8</v>
      </c>
      <c r="K27" s="7">
        <v>0</v>
      </c>
      <c r="L27" s="10">
        <v>2</v>
      </c>
    </row>
    <row r="28" spans="1:12" x14ac:dyDescent="0.3">
      <c r="A28" s="6" t="s">
        <v>37</v>
      </c>
      <c r="B28" s="7">
        <v>3</v>
      </c>
      <c r="C28" s="7">
        <v>0</v>
      </c>
      <c r="D28" s="7">
        <v>2</v>
      </c>
      <c r="H28" s="7">
        <v>2</v>
      </c>
      <c r="I28" s="7">
        <v>10</v>
      </c>
      <c r="J28" s="7">
        <v>8</v>
      </c>
      <c r="K28" s="7">
        <v>2</v>
      </c>
      <c r="L28" s="7">
        <v>2</v>
      </c>
    </row>
    <row r="29" spans="1:12" x14ac:dyDescent="0.3">
      <c r="A29" s="9" t="s">
        <v>38</v>
      </c>
      <c r="B29" s="10">
        <v>2</v>
      </c>
      <c r="C29" s="10">
        <v>2</v>
      </c>
      <c r="D29" s="7">
        <v>2</v>
      </c>
      <c r="G29" s="12" t="s">
        <v>41</v>
      </c>
      <c r="H29" s="11">
        <f>AVERAGE(H26:H28)</f>
        <v>1.3333333333333333</v>
      </c>
      <c r="I29" s="11">
        <f t="shared" ref="I29:L29" si="8">AVERAGE(I26:I28)</f>
        <v>6.666666666666667</v>
      </c>
      <c r="J29" s="11">
        <f t="shared" si="8"/>
        <v>8</v>
      </c>
      <c r="K29" s="11">
        <f t="shared" si="8"/>
        <v>1.6666666666666667</v>
      </c>
      <c r="L29" s="11">
        <f t="shared" si="8"/>
        <v>2</v>
      </c>
    </row>
    <row r="30" spans="1:12" x14ac:dyDescent="0.3">
      <c r="G30" s="12" t="s">
        <v>39</v>
      </c>
      <c r="H30">
        <f>MIN(H26:H28)</f>
        <v>0</v>
      </c>
      <c r="I30">
        <f t="shared" ref="I30:L30" si="9">MIN(I26:I28)</f>
        <v>0</v>
      </c>
      <c r="J30">
        <f t="shared" si="9"/>
        <v>8</v>
      </c>
      <c r="K30">
        <f t="shared" si="9"/>
        <v>0</v>
      </c>
      <c r="L30">
        <f t="shared" si="9"/>
        <v>2</v>
      </c>
    </row>
    <row r="31" spans="1:12" x14ac:dyDescent="0.3">
      <c r="G31" s="12" t="s">
        <v>40</v>
      </c>
      <c r="H31">
        <f>MAX(H26:H28)</f>
        <v>2</v>
      </c>
      <c r="I31">
        <f t="shared" ref="I31:L31" si="10">MAX(I26:I28)</f>
        <v>10</v>
      </c>
      <c r="J31">
        <f t="shared" si="10"/>
        <v>8</v>
      </c>
      <c r="K31">
        <f t="shared" si="10"/>
        <v>3</v>
      </c>
      <c r="L31">
        <f t="shared" si="10"/>
        <v>2</v>
      </c>
    </row>
    <row r="32" spans="1:12" x14ac:dyDescent="0.3">
      <c r="G32" s="13" t="s">
        <v>42</v>
      </c>
      <c r="H32">
        <f>_xlfn.MODE.MULT(H26:H28)</f>
        <v>2</v>
      </c>
      <c r="I32">
        <f t="shared" ref="I32:L32" si="11">_xlfn.MODE.MULT(I26:I28)</f>
        <v>10</v>
      </c>
      <c r="J32">
        <f t="shared" si="11"/>
        <v>8</v>
      </c>
      <c r="K32" t="e">
        <f t="shared" si="11"/>
        <v>#N/A</v>
      </c>
      <c r="L32">
        <f t="shared" si="11"/>
        <v>2</v>
      </c>
    </row>
  </sheetData>
  <conditionalFormatting sqref="B2:D3">
    <cfRule type="containsText" dxfId="0" priority="1" operator="containsText" text="TAK">
      <formula>NOT(ISERROR(SEARCH("TAK",B2)))</formula>
    </cfRule>
  </conditionalFormatting>
  <dataValidations disablePrompts="1" count="5">
    <dataValidation type="list" allowBlank="1" showInputMessage="1" showErrorMessage="1" sqref="B29:D29 B20:D22 L7:L10 L26:L28 L17:L19 B10:F13 G10">
      <formula1>Kryterium5</formula1>
    </dataValidation>
    <dataValidation type="list" allowBlank="1" showInputMessage="1" showErrorMessage="1" sqref="B28:D28 B19:D19 B9:G9 K26:K28 K17:K19 K7:K10">
      <formula1>Kryterium4</formula1>
    </dataValidation>
    <dataValidation type="list" allowBlank="1" showInputMessage="1" showErrorMessage="1" sqref="B27:D27 B18:D18 B8:G8 J26:J28 J17:J19 J7:J10">
      <formula1>Kryterium3</formula1>
    </dataValidation>
    <dataValidation type="list" allowBlank="1" showInputMessage="1" showErrorMessage="1" sqref="B26:D26 B17:D17 B7:G7 I26:I28 I17:I19 I7:I10">
      <formula1>Kryterium2</formula1>
    </dataValidation>
    <dataValidation type="list" allowBlank="1" showInputMessage="1" showErrorMessage="1" sqref="B25:D25 B16:D16 B6:G6 H26:H28 H17:H19 H7:H10">
      <formula1>Kryterium1</formula1>
    </dataValidation>
  </dataValidations>
  <pageMargins left="0.25" right="0.25" top="0.75" bottom="0.75" header="0.3" footer="0.3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H5"/>
  <sheetViews>
    <sheetView workbookViewId="0">
      <selection activeCell="C31" sqref="C31"/>
    </sheetView>
  </sheetViews>
  <sheetFormatPr defaultRowHeight="14.4" x14ac:dyDescent="0.3"/>
  <sheetData>
    <row r="2" spans="4:8" x14ac:dyDescent="0.3">
      <c r="D2">
        <v>0</v>
      </c>
      <c r="E2">
        <v>0</v>
      </c>
      <c r="F2">
        <v>0</v>
      </c>
      <c r="G2">
        <v>0</v>
      </c>
      <c r="H2">
        <v>0</v>
      </c>
    </row>
    <row r="3" spans="4:8" x14ac:dyDescent="0.3">
      <c r="D3">
        <v>2</v>
      </c>
      <c r="E3">
        <v>5</v>
      </c>
      <c r="F3">
        <v>2</v>
      </c>
      <c r="G3">
        <v>1</v>
      </c>
      <c r="H3">
        <v>2</v>
      </c>
    </row>
    <row r="4" spans="4:8" x14ac:dyDescent="0.3">
      <c r="D4">
        <v>4</v>
      </c>
      <c r="E4">
        <v>10</v>
      </c>
      <c r="F4">
        <v>4</v>
      </c>
      <c r="G4">
        <v>2</v>
      </c>
      <c r="H4">
        <v>3</v>
      </c>
    </row>
    <row r="5" spans="4:8" x14ac:dyDescent="0.3">
      <c r="D5">
        <v>12</v>
      </c>
      <c r="E5">
        <v>15</v>
      </c>
      <c r="F5">
        <v>8</v>
      </c>
      <c r="G5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Podstawowe dane o projektach</vt:lpstr>
      <vt:lpstr>Ocena merytoryczna</vt:lpstr>
      <vt:lpstr>Monitorow. jakości kryteriów</vt:lpstr>
      <vt:lpstr>Monitorowanie pracy ekspertów</vt:lpstr>
      <vt:lpstr>Listy rozwijane</vt:lpstr>
      <vt:lpstr>Kryterium1</vt:lpstr>
      <vt:lpstr>Kryterium2</vt:lpstr>
      <vt:lpstr>Kryterium3</vt:lpstr>
      <vt:lpstr>Kryterium4</vt:lpstr>
      <vt:lpstr>Kryterium5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</dc:creator>
  <cp:lastModifiedBy>Iza</cp:lastModifiedBy>
  <cp:lastPrinted>2017-10-03T10:21:50Z</cp:lastPrinted>
  <dcterms:created xsi:type="dcterms:W3CDTF">2017-09-07T12:39:56Z</dcterms:created>
  <dcterms:modified xsi:type="dcterms:W3CDTF">2017-10-03T10:21:53Z</dcterms:modified>
</cp:coreProperties>
</file>