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BP5\OPERATYWKA\OPERATYWKI\4 ROK 2021\08 sierpień\robocze\"/>
    </mc:Choice>
  </mc:AlternateContent>
  <bookViews>
    <workbookView xWindow="0" yWindow="0" windowWidth="28800" windowHeight="10335" tabRatio="911"/>
  </bookViews>
  <sheets>
    <sheet name="TYTUŁ" sheetId="13" r:id="rId1"/>
    <sheet name="SPIS TREŚCI" sheetId="14" r:id="rId2"/>
    <sheet name="UWAGA" sheetId="18" r:id="rId3"/>
    <sheet name="TABLICA 1" sheetId="59" r:id="rId4"/>
    <sheet name="TABLICA 2" sheetId="60" r:id="rId5"/>
    <sheet name="TABLICA 3" sheetId="67" r:id="rId6"/>
    <sheet name="TABLICA 4 " sheetId="21" r:id="rId7"/>
    <sheet name="TABLICA 5" sheetId="3" r:id="rId8"/>
    <sheet name="TABLICA 6" sheetId="33" r:id="rId9"/>
    <sheet name="TABLICA 7" sheetId="68" r:id="rId10"/>
    <sheet name="TABLICA 8 " sheetId="69" r:id="rId11"/>
    <sheet name="TABLICA 9 " sheetId="70" r:id="rId12"/>
    <sheet name="TABLICA 10 " sheetId="71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" sheetId="49" r:id="rId19"/>
    <sheet name="TYTUŁ-środ.europejskie" sheetId="17" r:id="rId20"/>
    <sheet name="TABLICA 17" sheetId="81" r:id="rId21"/>
    <sheet name="TABLICA 18" sheetId="82" r:id="rId22"/>
    <sheet name="TABLICA 19" sheetId="83" r:id="rId23"/>
    <sheet name="TABLICA 20" sheetId="84" r:id="rId24"/>
    <sheet name="WYKRES1" sheetId="74" r:id="rId25"/>
    <sheet name="WYKRES2" sheetId="75" r:id="rId26"/>
    <sheet name="WYKRES3" sheetId="76" r:id="rId27"/>
    <sheet name="WYKRES4" sheetId="77" r:id="rId28"/>
    <sheet name="WYKRES5" sheetId="78" r:id="rId29"/>
    <sheet name="WYKRES6" sheetId="79" r:id="rId30"/>
    <sheet name="WYKRES7" sheetId="80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2">#REF!</definedName>
    <definedName name="_______________Ver2" localSheetId="17">#REF!</definedName>
    <definedName name="_______________Ver2" localSheetId="4">#REF!</definedName>
    <definedName name="_______________Ver2" localSheetId="5">#REF!</definedName>
    <definedName name="_______________Ver2" localSheetId="6">#REF!</definedName>
    <definedName name="_______________Ver2" localSheetId="8">#REF!</definedName>
    <definedName name="_______________Ver2" localSheetId="9">#REF!</definedName>
    <definedName name="_______________Ver2" localSheetId="10">#REF!</definedName>
    <definedName name="_______________Ver2" localSheetId="11">#REF!</definedName>
    <definedName name="_______________Ver2">#REF!</definedName>
    <definedName name="______________Ver2" localSheetId="3">#REF!</definedName>
    <definedName name="______________Ver2" localSheetId="12">#REF!</definedName>
    <definedName name="______________Ver2" localSheetId="17">#REF!</definedName>
    <definedName name="______________Ver2" localSheetId="4">#REF!</definedName>
    <definedName name="______________Ver2" localSheetId="5">#REF!</definedName>
    <definedName name="______________Ver2" localSheetId="6">#REF!</definedName>
    <definedName name="______________Ver2" localSheetId="8">#REF!</definedName>
    <definedName name="______________Ver2" localSheetId="9">#REF!</definedName>
    <definedName name="______________Ver2" localSheetId="10">#REF!</definedName>
    <definedName name="______________Ver2" localSheetId="11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2">#REF!</definedName>
    <definedName name="____________Ver2" localSheetId="17">#REF!</definedName>
    <definedName name="____________Ver2" localSheetId="4">#REF!</definedName>
    <definedName name="____________Ver2" localSheetId="5">#REF!</definedName>
    <definedName name="____________Ver2" localSheetId="6">#REF!</definedName>
    <definedName name="____________Ver2" localSheetId="8">#REF!</definedName>
    <definedName name="____________Ver2" localSheetId="9">#REF!</definedName>
    <definedName name="____________Ver2" localSheetId="10">#REF!</definedName>
    <definedName name="____________Ver2" localSheetId="11">#REF!</definedName>
    <definedName name="____________Ver2">#REF!</definedName>
    <definedName name="___________Ver2" localSheetId="3">#REF!</definedName>
    <definedName name="___________Ver2" localSheetId="12">#REF!</definedName>
    <definedName name="___________Ver2" localSheetId="17">#REF!</definedName>
    <definedName name="___________Ver2" localSheetId="4">#REF!</definedName>
    <definedName name="___________Ver2" localSheetId="5">#REF!</definedName>
    <definedName name="___________Ver2" localSheetId="6">#REF!</definedName>
    <definedName name="___________Ver2" localSheetId="9">#REF!</definedName>
    <definedName name="___________Ver2" localSheetId="10">#REF!</definedName>
    <definedName name="___________Ver2" localSheetId="11">#REF!</definedName>
    <definedName name="___________Ver2">#REF!</definedName>
    <definedName name="__________Ver2" localSheetId="3">#REF!</definedName>
    <definedName name="__________Ver2" localSheetId="12">#REF!</definedName>
    <definedName name="__________Ver2" localSheetId="17">#REF!</definedName>
    <definedName name="__________Ver2" localSheetId="4">#REF!</definedName>
    <definedName name="__________Ver2" localSheetId="5">#REF!</definedName>
    <definedName name="__________Ver2" localSheetId="6">#REF!</definedName>
    <definedName name="__________Ver2" localSheetId="9">#REF!</definedName>
    <definedName name="__________Ver2" localSheetId="10">#REF!</definedName>
    <definedName name="__________Ver2" localSheetId="11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2">#REF!</definedName>
    <definedName name="________Ver2" localSheetId="17">#REF!</definedName>
    <definedName name="________Ver2" localSheetId="4">#REF!</definedName>
    <definedName name="________Ver2" localSheetId="5">#REF!</definedName>
    <definedName name="________Ver2" localSheetId="6">#REF!</definedName>
    <definedName name="________Ver2" localSheetId="9">#REF!</definedName>
    <definedName name="________Ver2" localSheetId="10">#REF!</definedName>
    <definedName name="________Ver2" localSheetId="11">#REF!</definedName>
    <definedName name="________Ver2">#REF!</definedName>
    <definedName name="_______Ver2" localSheetId="3">#REF!</definedName>
    <definedName name="_______Ver2" localSheetId="12">#REF!</definedName>
    <definedName name="_______Ver2" localSheetId="17">#REF!</definedName>
    <definedName name="_______Ver2" localSheetId="4">#REF!</definedName>
    <definedName name="_______Ver2" localSheetId="5">#REF!</definedName>
    <definedName name="_______Ver2" localSheetId="6">#REF!</definedName>
    <definedName name="_______Ver2" localSheetId="9">#REF!</definedName>
    <definedName name="_______Ver2" localSheetId="10">#REF!</definedName>
    <definedName name="_______Ver2" localSheetId="11">#REF!</definedName>
    <definedName name="_______Ver2">#REF!</definedName>
    <definedName name="______Ver2" localSheetId="1">#REF!</definedName>
    <definedName name="______Ver2" localSheetId="3">#REF!</definedName>
    <definedName name="______Ver2" localSheetId="12">#REF!</definedName>
    <definedName name="______Ver2" localSheetId="17">#REF!</definedName>
    <definedName name="______Ver2" localSheetId="4">#REF!</definedName>
    <definedName name="______Ver2" localSheetId="5">#REF!</definedName>
    <definedName name="______Ver2" localSheetId="6">#REF!</definedName>
    <definedName name="______Ver2" localSheetId="9">#REF!</definedName>
    <definedName name="______Ver2" localSheetId="10">#REF!</definedName>
    <definedName name="______Ver2" localSheetId="11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2">#REF!</definedName>
    <definedName name="_____tab6" localSheetId="17">#REF!</definedName>
    <definedName name="_____tab6" localSheetId="4">#REF!</definedName>
    <definedName name="_____tab6" localSheetId="5">#REF!</definedName>
    <definedName name="_____tab6" localSheetId="6">#REF!</definedName>
    <definedName name="_____tab6" localSheetId="9">#REF!</definedName>
    <definedName name="_____tab6" localSheetId="10">#REF!</definedName>
    <definedName name="_____tab6" localSheetId="11">#REF!</definedName>
    <definedName name="_____tab6">#REF!</definedName>
    <definedName name="_____Ver2" localSheetId="1">#REF!</definedName>
    <definedName name="_____Ver2" localSheetId="3">#REF!</definedName>
    <definedName name="_____Ver2" localSheetId="12">#REF!</definedName>
    <definedName name="_____Ver2" localSheetId="17">#REF!</definedName>
    <definedName name="_____Ver2" localSheetId="4">#REF!</definedName>
    <definedName name="_____Ver2" localSheetId="5">#REF!</definedName>
    <definedName name="_____Ver2" localSheetId="6">#REF!</definedName>
    <definedName name="_____Ver2" localSheetId="9">#REF!</definedName>
    <definedName name="_____Ver2" localSheetId="10">#REF!</definedName>
    <definedName name="_____Ver2" localSheetId="11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2">#REF!</definedName>
    <definedName name="____tab6" localSheetId="17">#REF!</definedName>
    <definedName name="____tab6" localSheetId="4">#REF!</definedName>
    <definedName name="____tab6" localSheetId="5">#REF!</definedName>
    <definedName name="____tab6" localSheetId="6">#REF!</definedName>
    <definedName name="____tab6" localSheetId="9">#REF!</definedName>
    <definedName name="____tab6" localSheetId="10">#REF!</definedName>
    <definedName name="____tab6" localSheetId="11">#REF!</definedName>
    <definedName name="____tab6">#REF!</definedName>
    <definedName name="____Ver2" localSheetId="1">#REF!</definedName>
    <definedName name="____Ver2" localSheetId="3">#REF!</definedName>
    <definedName name="____Ver2" localSheetId="12">#REF!</definedName>
    <definedName name="____Ver2" localSheetId="17">#REF!</definedName>
    <definedName name="____Ver2" localSheetId="4">#REF!</definedName>
    <definedName name="____Ver2" localSheetId="5">#REF!</definedName>
    <definedName name="____Ver2" localSheetId="6">#REF!</definedName>
    <definedName name="____Ver2" localSheetId="9">#REF!</definedName>
    <definedName name="____Ver2" localSheetId="10">#REF!</definedName>
    <definedName name="____Ver2" localSheetId="11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2">#REF!</definedName>
    <definedName name="___tab6" localSheetId="17">#REF!</definedName>
    <definedName name="___tab6" localSheetId="4">#REF!</definedName>
    <definedName name="___tab6" localSheetId="5">#REF!</definedName>
    <definedName name="___tab6" localSheetId="6">#REF!</definedName>
    <definedName name="___tab6" localSheetId="9">#REF!</definedName>
    <definedName name="___tab6" localSheetId="10">#REF!</definedName>
    <definedName name="___tab6" localSheetId="11">#REF!</definedName>
    <definedName name="___tab6">#REF!</definedName>
    <definedName name="___Ver2" localSheetId="1">#REF!</definedName>
    <definedName name="___Ver2" localSheetId="3">#REF!</definedName>
    <definedName name="___Ver2" localSheetId="12">#REF!</definedName>
    <definedName name="___Ver2" localSheetId="17">#REF!</definedName>
    <definedName name="___Ver2" localSheetId="18">#REF!</definedName>
    <definedName name="___Ver2" localSheetId="4">#REF!</definedName>
    <definedName name="___Ver2" localSheetId="5">#REF!</definedName>
    <definedName name="___Ver2" localSheetId="6">'[1]TABLICA2 (2)'!$A$1:$L$20</definedName>
    <definedName name="___Ver2" localSheetId="9">#REF!</definedName>
    <definedName name="___Ver2" localSheetId="10">#REF!</definedName>
    <definedName name="___Ver2" localSheetId="11">#REF!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2">#REF!</definedName>
    <definedName name="__tab6" localSheetId="17">#REF!</definedName>
    <definedName name="__tab6" localSheetId="4">#REF!</definedName>
    <definedName name="__tab6" localSheetId="5">#REF!</definedName>
    <definedName name="__tab6" localSheetId="6">#REF!</definedName>
    <definedName name="__tab6" localSheetId="9">#REF!</definedName>
    <definedName name="__tab6" localSheetId="10">#REF!</definedName>
    <definedName name="__tab6" localSheetId="11">#REF!</definedName>
    <definedName name="__tab6">#REF!</definedName>
    <definedName name="__Ver2" localSheetId="1">#REF!</definedName>
    <definedName name="__Ver2" localSheetId="3">#REF!</definedName>
    <definedName name="__Ver2" localSheetId="12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5">#REF!</definedName>
    <definedName name="__Ver2" localSheetId="6">#REF!</definedName>
    <definedName name="__Ver2" localSheetId="9">#REF!</definedName>
    <definedName name="__Ver2" localSheetId="10">#REF!</definedName>
    <definedName name="__Ver2" localSheetId="11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18'!$A$6:$HV$61</definedName>
    <definedName name="_xlnm._FilterDatabase" localSheetId="22" hidden="1">'TABLICA 19'!$A$6:$BT$253</definedName>
    <definedName name="_xlnm._FilterDatabase" localSheetId="23" hidden="1">'TABLICA 20'!$A$11:$O$104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2">#REF!</definedName>
    <definedName name="_tab6" localSheetId="17">#REF!</definedName>
    <definedName name="_tab6" localSheetId="4">#REF!</definedName>
    <definedName name="_tab6" localSheetId="5">#REF!</definedName>
    <definedName name="_tab6" localSheetId="6">#REF!</definedName>
    <definedName name="_tab6" localSheetId="8">#REF!</definedName>
    <definedName name="_tab6" localSheetId="9">#REF!</definedName>
    <definedName name="_tab6" localSheetId="10">#REF!</definedName>
    <definedName name="_tab6" localSheetId="11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5">#REF!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2">#REF!</definedName>
    <definedName name="DOVH" localSheetId="17">#REF!</definedName>
    <definedName name="DOVH" localSheetId="4">#REF!</definedName>
    <definedName name="DOVH" localSheetId="5">#REF!</definedName>
    <definedName name="DOVH" localSheetId="6">#REF!</definedName>
    <definedName name="DOVH" localSheetId="9">#REF!</definedName>
    <definedName name="DOVH" localSheetId="10">#REF!</definedName>
    <definedName name="DOVH" localSheetId="11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2">#REF!</definedName>
    <definedName name="ds" localSheetId="17">#REF!</definedName>
    <definedName name="ds" localSheetId="18">#REF!</definedName>
    <definedName name="ds" localSheetId="4">#REF!</definedName>
    <definedName name="ds" localSheetId="5">#REF!</definedName>
    <definedName name="ds" localSheetId="6">#REF!</definedName>
    <definedName name="ds" localSheetId="9">#REF!</definedName>
    <definedName name="ds" localSheetId="10">#REF!</definedName>
    <definedName name="ds" localSheetId="11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2">#REF!</definedName>
    <definedName name="dsgg" localSheetId="17">#REF!</definedName>
    <definedName name="dsgg" localSheetId="4">#REF!</definedName>
    <definedName name="dsgg" localSheetId="5">#REF!</definedName>
    <definedName name="dsgg" localSheetId="6">#REF!</definedName>
    <definedName name="dsgg" localSheetId="9">#REF!</definedName>
    <definedName name="dsgg" localSheetId="10">#REF!</definedName>
    <definedName name="dsgg" localSheetId="11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2">#REF!</definedName>
    <definedName name="marekt6" localSheetId="17">#REF!</definedName>
    <definedName name="marekt6" localSheetId="4">#REF!</definedName>
    <definedName name="marekt6" localSheetId="5">#REF!</definedName>
    <definedName name="marekt6" localSheetId="6">#REF!</definedName>
    <definedName name="marekt6" localSheetId="9">#REF!</definedName>
    <definedName name="marekt6" localSheetId="10">#REF!</definedName>
    <definedName name="marekt6" localSheetId="11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TREŚCI'!$A$1:$E$43</definedName>
    <definedName name="_xlnm.Print_Area" localSheetId="3">'TABLICA 1'!$A$1:$K$91</definedName>
    <definedName name="_xlnm.Print_Area" localSheetId="12">'TABLICA 10 '!$A$1:$L$96</definedName>
    <definedName name="_xlnm.Print_Area" localSheetId="13">'TABLICA 11'!$A$1:$I$55</definedName>
    <definedName name="_xlnm.Print_Area" localSheetId="14">'TABLICA 12'!$A$1:$G$98</definedName>
    <definedName name="_xlnm.Print_Area" localSheetId="15">'TABLICA 13'!$A$1:$H$38</definedName>
    <definedName name="_xlnm.Print_Area" localSheetId="16">'TABLICA 14'!$A$1:$H$31</definedName>
    <definedName name="_xlnm.Print_Area" localSheetId="17">'TABLICA 15 '!$A$1:$G$25</definedName>
    <definedName name="_xlnm.Print_Area" localSheetId="18">'TABLICA 16'!$A$1:$F$35</definedName>
    <definedName name="_xlnm.Print_Area" localSheetId="20">'TABLICA 17'!$A$1:$I$38</definedName>
    <definedName name="_xlnm.Print_Area" localSheetId="21">'TABLICA 18'!$A$1:$D$38</definedName>
    <definedName name="_xlnm.Print_Area" localSheetId="22">'TABLICA 19'!$A$1:$L$253</definedName>
    <definedName name="_xlnm.Print_Area" localSheetId="4">'TABLICA 2'!$A$1:$H$23</definedName>
    <definedName name="_xlnm.Print_Area" localSheetId="23">'TABLICA 20'!$A$1:$O$104</definedName>
    <definedName name="_xlnm.Print_Area" localSheetId="5">'TABLICA 3'!$A$1:$L$133</definedName>
    <definedName name="_xlnm.Print_Area" localSheetId="6">'TABLICA 4 '!$A$9:$E$92</definedName>
    <definedName name="_xlnm.Print_Area" localSheetId="7">'TABLICA 5'!$A$1:$D$26</definedName>
    <definedName name="_xlnm.Print_Area" localSheetId="8">'TABLICA 6'!$B$1:$L$101</definedName>
    <definedName name="_xlnm.Print_Area" localSheetId="9">'TABLICA 7'!$A$12:$L$183</definedName>
    <definedName name="_xlnm.Print_Area" localSheetId="10">'TABLICA 8 '!$A$12:$N$433</definedName>
    <definedName name="_xlnm.Print_Area" localSheetId="11">'TABLICA 9 '!$A$12:$L$182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TREŚCI'!$A$1:$E$24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13'!$C$2:$G$38</definedName>
    <definedName name="Print_Area_MI" localSheetId="16">'TABLICA 14'!$C$2:$G$30</definedName>
    <definedName name="Print_Area_MI" localSheetId="17">'TABLICA 15 '!$B$1:$G$21</definedName>
    <definedName name="Print_Area_MI" localSheetId="18">#REF!</definedName>
    <definedName name="Print_Area_MI" localSheetId="4">'TABLICA 2'!#REF!</definedName>
    <definedName name="Print_Area_MI" localSheetId="5">#REF!</definedName>
    <definedName name="Print_Area_MI" localSheetId="6">'TABLICA 4 '!$B$1:$E$72</definedName>
    <definedName name="Print_Area_MI" localSheetId="7">'TABLICA 5'!$B$1:$D$25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2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5">#REF!</definedName>
    <definedName name="Programy" localSheetId="6">#REF!</definedName>
    <definedName name="Programy" localSheetId="9">#REF!</definedName>
    <definedName name="Programy" localSheetId="10">#REF!</definedName>
    <definedName name="Programy" localSheetId="11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2">#REF!</definedName>
    <definedName name="t11e" localSheetId="17">#REF!</definedName>
    <definedName name="t11e" localSheetId="4">#REF!</definedName>
    <definedName name="t11e" localSheetId="5">#REF!</definedName>
    <definedName name="t11e" localSheetId="6">#REF!</definedName>
    <definedName name="t11e" localSheetId="9">#REF!</definedName>
    <definedName name="t11e" localSheetId="10">#REF!</definedName>
    <definedName name="t11e" localSheetId="11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2">#REF!</definedName>
    <definedName name="TAB" localSheetId="17">#REF!</definedName>
    <definedName name="TAB" localSheetId="4">#REF!</definedName>
    <definedName name="TAB" localSheetId="5">#REF!</definedName>
    <definedName name="TAB" localSheetId="6">#REF!</definedName>
    <definedName name="TAB" localSheetId="9">#REF!</definedName>
    <definedName name="TAB" localSheetId="10">#REF!</definedName>
    <definedName name="TAB" localSheetId="11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2">#REF!</definedName>
    <definedName name="TAB16ELA" localSheetId="17">#REF!</definedName>
    <definedName name="TAB16ELA" localSheetId="4">#REF!</definedName>
    <definedName name="TAB16ELA" localSheetId="5">#REF!</definedName>
    <definedName name="TAB16ELA" localSheetId="6">#REF!</definedName>
    <definedName name="TAB16ELA" localSheetId="9">#REF!</definedName>
    <definedName name="TAB16ELA" localSheetId="10">#REF!</definedName>
    <definedName name="TAB16ELA" localSheetId="11">#REF!</definedName>
    <definedName name="TAB16ELA" localSheetId="19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2">#REF!</definedName>
    <definedName name="xghfd" localSheetId="17">#REF!</definedName>
    <definedName name="xghfd" localSheetId="4">#REF!</definedName>
    <definedName name="xghfd" localSheetId="5">#REF!</definedName>
    <definedName name="xghfd" localSheetId="6">#REF!</definedName>
    <definedName name="xghfd" localSheetId="9">#REF!</definedName>
    <definedName name="xghfd" localSheetId="10">#REF!</definedName>
    <definedName name="xghfd" localSheetId="11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O104" i="84" l="1"/>
  <c r="N104" i="84"/>
  <c r="M104" i="84"/>
  <c r="L104" i="84"/>
  <c r="K104" i="84"/>
  <c r="J104" i="84"/>
  <c r="I104" i="84"/>
  <c r="H104" i="84"/>
  <c r="G104" i="84"/>
  <c r="F104" i="84"/>
  <c r="E104" i="84"/>
  <c r="D104" i="84"/>
  <c r="O257" i="83"/>
  <c r="I253" i="83"/>
  <c r="L253" i="83" s="1"/>
  <c r="G253" i="83"/>
  <c r="E253" i="83"/>
  <c r="K253" i="83" s="1"/>
  <c r="L252" i="83"/>
  <c r="J252" i="83"/>
  <c r="H252" i="83"/>
  <c r="L251" i="83"/>
  <c r="J251" i="83"/>
  <c r="H251" i="83"/>
  <c r="L249" i="83"/>
  <c r="J249" i="83"/>
  <c r="H249" i="83"/>
  <c r="F249" i="83"/>
  <c r="L248" i="83"/>
  <c r="J248" i="83"/>
  <c r="H248" i="83"/>
  <c r="L247" i="83"/>
  <c r="L246" i="83"/>
  <c r="J246" i="83"/>
  <c r="H246" i="83"/>
  <c r="L245" i="83"/>
  <c r="J245" i="83"/>
  <c r="H245" i="83"/>
  <c r="L244" i="83"/>
  <c r="L243" i="83"/>
  <c r="K243" i="83"/>
  <c r="J243" i="83"/>
  <c r="H243" i="83"/>
  <c r="F243" i="83"/>
  <c r="L242" i="83"/>
  <c r="K242" i="83"/>
  <c r="F242" i="83"/>
  <c r="L241" i="83"/>
  <c r="J241" i="83"/>
  <c r="H241" i="83"/>
  <c r="L240" i="83"/>
  <c r="K240" i="83"/>
  <c r="L239" i="83"/>
  <c r="J239" i="83"/>
  <c r="H239" i="83"/>
  <c r="F239" i="83"/>
  <c r="L238" i="83"/>
  <c r="K238" i="83"/>
  <c r="J238" i="83"/>
  <c r="H238" i="83"/>
  <c r="F238" i="83"/>
  <c r="L237" i="83"/>
  <c r="L236" i="83"/>
  <c r="L235" i="83"/>
  <c r="J235" i="83"/>
  <c r="H235" i="83"/>
  <c r="L233" i="83"/>
  <c r="J233" i="83"/>
  <c r="H233" i="83"/>
  <c r="L232" i="83"/>
  <c r="J232" i="83"/>
  <c r="H232" i="83"/>
  <c r="L231" i="83"/>
  <c r="J230" i="83"/>
  <c r="H230" i="83"/>
  <c r="F230" i="83"/>
  <c r="L229" i="83"/>
  <c r="J229" i="83"/>
  <c r="H229" i="83"/>
  <c r="L228" i="83"/>
  <c r="J228" i="83"/>
  <c r="H228" i="83"/>
  <c r="L227" i="83"/>
  <c r="K227" i="83"/>
  <c r="L226" i="83"/>
  <c r="K226" i="83"/>
  <c r="J226" i="83"/>
  <c r="H226" i="83"/>
  <c r="F226" i="83"/>
  <c r="J224" i="83"/>
  <c r="H224" i="83"/>
  <c r="F224" i="83"/>
  <c r="L223" i="83"/>
  <c r="K223" i="83"/>
  <c r="J223" i="83"/>
  <c r="H223" i="83"/>
  <c r="F223" i="83"/>
  <c r="L222" i="83"/>
  <c r="K222" i="83"/>
  <c r="J222" i="83"/>
  <c r="H222" i="83"/>
  <c r="F222" i="83"/>
  <c r="L221" i="83"/>
  <c r="K221" i="83"/>
  <c r="L220" i="83"/>
  <c r="K220" i="83"/>
  <c r="J220" i="83"/>
  <c r="H220" i="83"/>
  <c r="F220" i="83"/>
  <c r="L219" i="83"/>
  <c r="K219" i="83"/>
  <c r="J219" i="83"/>
  <c r="H219" i="83"/>
  <c r="F219" i="83"/>
  <c r="J218" i="83"/>
  <c r="H218" i="83"/>
  <c r="F218" i="83"/>
  <c r="L217" i="83"/>
  <c r="J217" i="83"/>
  <c r="H217" i="83"/>
  <c r="L216" i="83"/>
  <c r="K216" i="83"/>
  <c r="L215" i="83"/>
  <c r="K215" i="83"/>
  <c r="J215" i="83"/>
  <c r="H215" i="83"/>
  <c r="F215" i="83"/>
  <c r="L214" i="83"/>
  <c r="K214" i="83"/>
  <c r="J214" i="83"/>
  <c r="H214" i="83"/>
  <c r="F214" i="83"/>
  <c r="L213" i="83"/>
  <c r="K213" i="83"/>
  <c r="L212" i="83"/>
  <c r="K212" i="83"/>
  <c r="J212" i="83"/>
  <c r="H212" i="83"/>
  <c r="F212" i="83"/>
  <c r="L211" i="83"/>
  <c r="K211" i="83"/>
  <c r="J211" i="83"/>
  <c r="H211" i="83"/>
  <c r="F211" i="83"/>
  <c r="L210" i="83"/>
  <c r="K210" i="83"/>
  <c r="L209" i="83"/>
  <c r="K209" i="83"/>
  <c r="L208" i="83"/>
  <c r="L207" i="83"/>
  <c r="K207" i="83"/>
  <c r="L206" i="83"/>
  <c r="K206" i="83"/>
  <c r="J206" i="83"/>
  <c r="H206" i="83"/>
  <c r="F206" i="83"/>
  <c r="L205" i="83"/>
  <c r="K205" i="83"/>
  <c r="L204" i="83"/>
  <c r="K204" i="83"/>
  <c r="L203" i="83"/>
  <c r="K203" i="83"/>
  <c r="J203" i="83"/>
  <c r="H203" i="83"/>
  <c r="F203" i="83"/>
  <c r="J202" i="83"/>
  <c r="H202" i="83"/>
  <c r="L201" i="83"/>
  <c r="K201" i="83"/>
  <c r="L199" i="83"/>
  <c r="K199" i="83"/>
  <c r="L196" i="83"/>
  <c r="K196" i="83"/>
  <c r="J196" i="83"/>
  <c r="H196" i="83"/>
  <c r="F196" i="83"/>
  <c r="L195" i="83"/>
  <c r="K195" i="83"/>
  <c r="L194" i="83"/>
  <c r="K194" i="83"/>
  <c r="J194" i="83"/>
  <c r="H194" i="83"/>
  <c r="F194" i="83"/>
  <c r="L193" i="83"/>
  <c r="K193" i="83"/>
  <c r="L192" i="83"/>
  <c r="K192" i="83"/>
  <c r="L191" i="83"/>
  <c r="K191" i="83"/>
  <c r="L190" i="83"/>
  <c r="K190" i="83"/>
  <c r="J190" i="83"/>
  <c r="H190" i="83"/>
  <c r="F190" i="83"/>
  <c r="L189" i="83"/>
  <c r="K189" i="83"/>
  <c r="L188" i="83"/>
  <c r="K188" i="83"/>
  <c r="L187" i="83"/>
  <c r="K187" i="83"/>
  <c r="L186" i="83"/>
  <c r="K186" i="83"/>
  <c r="L184" i="83"/>
  <c r="K184" i="83"/>
  <c r="L183" i="83"/>
  <c r="K183" i="83"/>
  <c r="L182" i="83"/>
  <c r="K182" i="83"/>
  <c r="L181" i="83"/>
  <c r="K181" i="83"/>
  <c r="L180" i="83"/>
  <c r="K180" i="83"/>
  <c r="J180" i="83"/>
  <c r="H180" i="83"/>
  <c r="F180" i="83"/>
  <c r="L179" i="83"/>
  <c r="K179" i="83"/>
  <c r="L178" i="83"/>
  <c r="K178" i="83"/>
  <c r="L177" i="83"/>
  <c r="K177" i="83"/>
  <c r="L175" i="83"/>
  <c r="K175" i="83"/>
  <c r="J175" i="83"/>
  <c r="H175" i="83"/>
  <c r="F175" i="83"/>
  <c r="L174" i="83"/>
  <c r="K174" i="83"/>
  <c r="L173" i="83"/>
  <c r="K173" i="83"/>
  <c r="L172" i="83"/>
  <c r="L171" i="83"/>
  <c r="K171" i="83"/>
  <c r="L170" i="83"/>
  <c r="K170" i="83"/>
  <c r="L169" i="83"/>
  <c r="K169" i="83"/>
  <c r="L167" i="83"/>
  <c r="K167" i="83"/>
  <c r="J167" i="83"/>
  <c r="H167" i="83"/>
  <c r="F167" i="83"/>
  <c r="L165" i="83"/>
  <c r="K165" i="83"/>
  <c r="L164" i="83"/>
  <c r="L163" i="83"/>
  <c r="K163" i="83"/>
  <c r="L162" i="83"/>
  <c r="K162" i="83"/>
  <c r="L160" i="83"/>
  <c r="K160" i="83"/>
  <c r="L159" i="83"/>
  <c r="K159" i="83"/>
  <c r="L158" i="83"/>
  <c r="K158" i="83"/>
  <c r="L157" i="83"/>
  <c r="K157" i="83"/>
  <c r="L156" i="83"/>
  <c r="K156" i="83"/>
  <c r="L155" i="83"/>
  <c r="K155" i="83"/>
  <c r="L153" i="83"/>
  <c r="K153" i="83"/>
  <c r="J153" i="83"/>
  <c r="H153" i="83"/>
  <c r="F153" i="83"/>
  <c r="L152" i="83"/>
  <c r="K152" i="83"/>
  <c r="L151" i="83"/>
  <c r="J151" i="83"/>
  <c r="H151" i="83"/>
  <c r="F151" i="83"/>
  <c r="L149" i="83"/>
  <c r="K149" i="83"/>
  <c r="L148" i="83"/>
  <c r="K148" i="83"/>
  <c r="L147" i="83"/>
  <c r="K147" i="83"/>
  <c r="L146" i="83"/>
  <c r="K146" i="83"/>
  <c r="L145" i="83"/>
  <c r="K145" i="83"/>
  <c r="J145" i="83"/>
  <c r="H145" i="83"/>
  <c r="F145" i="83"/>
  <c r="L144" i="83"/>
  <c r="K144" i="83"/>
  <c r="L142" i="83"/>
  <c r="K142" i="83"/>
  <c r="L141" i="83"/>
  <c r="K141" i="83"/>
  <c r="L139" i="83"/>
  <c r="K139" i="83"/>
  <c r="L138" i="83"/>
  <c r="K138" i="83"/>
  <c r="J137" i="83"/>
  <c r="H137" i="83"/>
  <c r="F137" i="83"/>
  <c r="L136" i="83"/>
  <c r="K136" i="83"/>
  <c r="L135" i="83"/>
  <c r="K135" i="83"/>
  <c r="L134" i="83"/>
  <c r="K134" i="83"/>
  <c r="L133" i="83"/>
  <c r="K133" i="83"/>
  <c r="L132" i="83"/>
  <c r="K132" i="83"/>
  <c r="L131" i="83"/>
  <c r="K131" i="83"/>
  <c r="L130" i="83"/>
  <c r="K130" i="83"/>
  <c r="L129" i="83"/>
  <c r="K129" i="83"/>
  <c r="L128" i="83"/>
  <c r="K128" i="83"/>
  <c r="L127" i="83"/>
  <c r="K127" i="83"/>
  <c r="L126" i="83"/>
  <c r="K126" i="83"/>
  <c r="L125" i="83"/>
  <c r="K125" i="83"/>
  <c r="L124" i="83"/>
  <c r="K124" i="83"/>
  <c r="L123" i="83"/>
  <c r="K123" i="83"/>
  <c r="L122" i="83"/>
  <c r="K122" i="83"/>
  <c r="L121" i="83"/>
  <c r="K121" i="83"/>
  <c r="L120" i="83"/>
  <c r="K120" i="83"/>
  <c r="L119" i="83"/>
  <c r="K119" i="83"/>
  <c r="L118" i="83"/>
  <c r="K118" i="83"/>
  <c r="L117" i="83"/>
  <c r="K117" i="83"/>
  <c r="L116" i="83"/>
  <c r="K116" i="83"/>
  <c r="L115" i="83"/>
  <c r="K115" i="83"/>
  <c r="L114" i="83"/>
  <c r="K114" i="83"/>
  <c r="L113" i="83"/>
  <c r="K113" i="83"/>
  <c r="L112" i="83"/>
  <c r="K112" i="83"/>
  <c r="L111" i="83"/>
  <c r="K111" i="83"/>
  <c r="L110" i="83"/>
  <c r="L109" i="83"/>
  <c r="K109" i="83"/>
  <c r="L108" i="83"/>
  <c r="K108" i="83"/>
  <c r="L107" i="83"/>
  <c r="K107" i="83"/>
  <c r="L106" i="83"/>
  <c r="K106" i="83"/>
  <c r="J106" i="83"/>
  <c r="H106" i="83"/>
  <c r="F106" i="83"/>
  <c r="L105" i="83"/>
  <c r="K105" i="83"/>
  <c r="J105" i="83"/>
  <c r="H105" i="83"/>
  <c r="F105" i="83"/>
  <c r="L103" i="83"/>
  <c r="K103" i="83"/>
  <c r="L102" i="83"/>
  <c r="K102" i="83"/>
  <c r="L101" i="83"/>
  <c r="K101" i="83"/>
  <c r="L100" i="83"/>
  <c r="K100" i="83"/>
  <c r="L98" i="83"/>
  <c r="K98" i="83"/>
  <c r="L97" i="83"/>
  <c r="K97" i="83"/>
  <c r="L96" i="83"/>
  <c r="K96" i="83"/>
  <c r="L95" i="83"/>
  <c r="K95" i="83"/>
  <c r="L94" i="83"/>
  <c r="K94" i="83"/>
  <c r="L93" i="83"/>
  <c r="K93" i="83"/>
  <c r="L92" i="83"/>
  <c r="K92" i="83"/>
  <c r="L91" i="83"/>
  <c r="K91" i="83"/>
  <c r="J91" i="83"/>
  <c r="H91" i="83"/>
  <c r="F91" i="83"/>
  <c r="L90" i="83"/>
  <c r="K90" i="83"/>
  <c r="L89" i="83"/>
  <c r="K89" i="83"/>
  <c r="L88" i="83"/>
  <c r="K88" i="83"/>
  <c r="L87" i="83"/>
  <c r="K87" i="83"/>
  <c r="L86" i="83"/>
  <c r="K86" i="83"/>
  <c r="L85" i="83"/>
  <c r="K85" i="83"/>
  <c r="L84" i="83"/>
  <c r="K84" i="83"/>
  <c r="L83" i="83"/>
  <c r="K83" i="83"/>
  <c r="L82" i="83"/>
  <c r="K82" i="83"/>
  <c r="L81" i="83"/>
  <c r="K81" i="83"/>
  <c r="L80" i="83"/>
  <c r="K80" i="83"/>
  <c r="L79" i="83"/>
  <c r="K79" i="83"/>
  <c r="L78" i="83"/>
  <c r="K78" i="83"/>
  <c r="L77" i="83"/>
  <c r="K77" i="83"/>
  <c r="L76" i="83"/>
  <c r="K76" i="83"/>
  <c r="L75" i="83"/>
  <c r="K75" i="83"/>
  <c r="L74" i="83"/>
  <c r="K74" i="83"/>
  <c r="L73" i="83"/>
  <c r="K73" i="83"/>
  <c r="L72" i="83"/>
  <c r="K72" i="83"/>
  <c r="J72" i="83"/>
  <c r="H72" i="83"/>
  <c r="F72" i="83"/>
  <c r="L71" i="83"/>
  <c r="K71" i="83"/>
  <c r="L70" i="83"/>
  <c r="K70" i="83"/>
  <c r="L69" i="83"/>
  <c r="K69" i="83"/>
  <c r="J69" i="83"/>
  <c r="H69" i="83"/>
  <c r="F69" i="83"/>
  <c r="L68" i="83"/>
  <c r="K68" i="83"/>
  <c r="L66" i="83"/>
  <c r="K66" i="83"/>
  <c r="J66" i="83"/>
  <c r="H66" i="83"/>
  <c r="F66" i="83"/>
  <c r="L65" i="83"/>
  <c r="K65" i="83"/>
  <c r="L64" i="83"/>
  <c r="K64" i="83"/>
  <c r="L63" i="83"/>
  <c r="K63" i="83"/>
  <c r="L62" i="83"/>
  <c r="K62" i="83"/>
  <c r="L60" i="83"/>
  <c r="K60" i="83"/>
  <c r="J60" i="83"/>
  <c r="H60" i="83"/>
  <c r="F60" i="83"/>
  <c r="L59" i="83"/>
  <c r="K59" i="83"/>
  <c r="L58" i="83"/>
  <c r="K58" i="83"/>
  <c r="J58" i="83"/>
  <c r="H58" i="83"/>
  <c r="F58" i="83"/>
  <c r="L57" i="83"/>
  <c r="K57" i="83"/>
  <c r="L56" i="83"/>
  <c r="K56" i="83"/>
  <c r="L55" i="83"/>
  <c r="K55" i="83"/>
  <c r="L54" i="83"/>
  <c r="L53" i="83"/>
  <c r="K53" i="83"/>
  <c r="L52" i="83"/>
  <c r="K52" i="83"/>
  <c r="L48" i="83"/>
  <c r="L47" i="83"/>
  <c r="K47" i="83"/>
  <c r="L46" i="83"/>
  <c r="K46" i="83"/>
  <c r="L45" i="83"/>
  <c r="K45" i="83"/>
  <c r="J43" i="83"/>
  <c r="H43" i="83"/>
  <c r="F43" i="83"/>
  <c r="L42" i="83"/>
  <c r="J42" i="83"/>
  <c r="H42" i="83"/>
  <c r="L40" i="83"/>
  <c r="K40" i="83"/>
  <c r="L39" i="83"/>
  <c r="L37" i="83"/>
  <c r="K37" i="83"/>
  <c r="L36" i="83"/>
  <c r="L35" i="83"/>
  <c r="K35" i="83"/>
  <c r="J35" i="83"/>
  <c r="H35" i="83"/>
  <c r="F35" i="83"/>
  <c r="L34" i="83"/>
  <c r="K34" i="83"/>
  <c r="L33" i="83"/>
  <c r="K33" i="83"/>
  <c r="L32" i="83"/>
  <c r="K32" i="83"/>
  <c r="L31" i="83"/>
  <c r="K31" i="83"/>
  <c r="L30" i="83"/>
  <c r="K30" i="83"/>
  <c r="J29" i="83"/>
  <c r="H29" i="83"/>
  <c r="F29" i="83"/>
  <c r="L28" i="83"/>
  <c r="K28" i="83"/>
  <c r="L27" i="83"/>
  <c r="K27" i="83"/>
  <c r="L26" i="83"/>
  <c r="K26" i="83"/>
  <c r="J26" i="83"/>
  <c r="H26" i="83"/>
  <c r="F26" i="83"/>
  <c r="L25" i="83"/>
  <c r="K25" i="83"/>
  <c r="L24" i="83"/>
  <c r="K24" i="83"/>
  <c r="L23" i="83"/>
  <c r="K23" i="83"/>
  <c r="J23" i="83"/>
  <c r="H23" i="83"/>
  <c r="F23" i="83"/>
  <c r="L22" i="83"/>
  <c r="K22" i="83"/>
  <c r="J22" i="83"/>
  <c r="H22" i="83"/>
  <c r="F22" i="83"/>
  <c r="L21" i="83"/>
  <c r="K21" i="83"/>
  <c r="J20" i="83"/>
  <c r="H20" i="83"/>
  <c r="F20" i="83"/>
  <c r="L19" i="83"/>
  <c r="K19" i="83"/>
  <c r="J19" i="83"/>
  <c r="H19" i="83"/>
  <c r="F19" i="83"/>
  <c r="L18" i="83"/>
  <c r="K18" i="83"/>
  <c r="J18" i="83"/>
  <c r="H18" i="83"/>
  <c r="F18" i="83"/>
  <c r="L17" i="83"/>
  <c r="K17" i="83"/>
  <c r="J17" i="83"/>
  <c r="H17" i="83"/>
  <c r="F17" i="83"/>
  <c r="L16" i="83"/>
  <c r="K16" i="83"/>
  <c r="J15" i="83"/>
  <c r="H15" i="83"/>
  <c r="F15" i="83"/>
  <c r="L14" i="83"/>
  <c r="K14" i="83"/>
  <c r="L13" i="83"/>
  <c r="K13" i="83"/>
  <c r="J13" i="83"/>
  <c r="H13" i="83"/>
  <c r="F13" i="83"/>
  <c r="L12" i="83"/>
  <c r="K12" i="83"/>
  <c r="J12" i="83"/>
  <c r="H12" i="83"/>
  <c r="F12" i="83"/>
  <c r="L11" i="83"/>
  <c r="K11" i="83"/>
  <c r="J11" i="83"/>
  <c r="H11" i="83"/>
  <c r="F11" i="83"/>
  <c r="L10" i="83"/>
  <c r="K10" i="83"/>
  <c r="J10" i="83"/>
  <c r="H10" i="83"/>
  <c r="F10" i="83"/>
  <c r="L9" i="83"/>
  <c r="K9" i="83"/>
  <c r="J9" i="83"/>
  <c r="H9" i="83"/>
  <c r="F9" i="83"/>
  <c r="L8" i="83"/>
  <c r="K8" i="83"/>
  <c r="J8" i="83"/>
  <c r="H8" i="83"/>
  <c r="F8" i="83"/>
  <c r="L7" i="83"/>
  <c r="K7" i="83"/>
  <c r="J7" i="83"/>
  <c r="J253" i="83" s="1"/>
  <c r="H7" i="83"/>
  <c r="H253" i="83" s="1"/>
  <c r="F7" i="83"/>
  <c r="F253" i="83" s="1"/>
  <c r="D37" i="82"/>
  <c r="D36" i="82"/>
  <c r="D35" i="82"/>
  <c r="D34" i="82"/>
  <c r="C34" i="82"/>
  <c r="B34" i="82"/>
  <c r="D31" i="82"/>
  <c r="D30" i="82"/>
  <c r="D29" i="82"/>
  <c r="C28" i="82"/>
  <c r="D28" i="82" s="1"/>
  <c r="B28" i="82"/>
  <c r="B32" i="82" s="1"/>
  <c r="B38" i="82" s="1"/>
  <c r="D27" i="82"/>
  <c r="D26" i="82"/>
  <c r="D25" i="82"/>
  <c r="D24" i="82"/>
  <c r="D23" i="82"/>
  <c r="D22" i="82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C38" i="81"/>
  <c r="B38" i="81"/>
  <c r="G37" i="81"/>
  <c r="F37" i="81"/>
  <c r="G36" i="81"/>
  <c r="F36" i="81"/>
  <c r="D26" i="81"/>
  <c r="C26" i="81"/>
  <c r="B26" i="81"/>
  <c r="H25" i="81"/>
  <c r="G25" i="81"/>
  <c r="F25" i="81"/>
  <c r="H24" i="81"/>
  <c r="G24" i="81"/>
  <c r="F24" i="81"/>
  <c r="E14" i="81"/>
  <c r="D14" i="81"/>
  <c r="B14" i="81"/>
  <c r="H13" i="81"/>
  <c r="G13" i="81"/>
  <c r="F13" i="81"/>
  <c r="H12" i="81"/>
  <c r="G12" i="81"/>
  <c r="F12" i="81"/>
  <c r="H14" i="81" l="1"/>
  <c r="C32" i="82"/>
  <c r="H37" i="47"/>
  <c r="F37" i="47"/>
  <c r="E37" i="47"/>
  <c r="D37" i="47"/>
  <c r="D32" i="82" l="1"/>
  <c r="C38" i="82"/>
  <c r="D38" i="82" s="1"/>
  <c r="G37" i="47"/>
  <c r="J31" i="59" l="1"/>
  <c r="H36" i="47" l="1"/>
  <c r="F36" i="47"/>
  <c r="E36" i="47"/>
  <c r="D36" i="47"/>
  <c r="G36" i="47" l="1"/>
</calcChain>
</file>

<file path=xl/sharedStrings.xml><?xml version="1.0" encoding="utf-8"?>
<sst xmlns="http://schemas.openxmlformats.org/spreadsheetml/2006/main" count="4626" uniqueCount="920">
  <si>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</si>
  <si>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</si>
  <si>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</si>
  <si>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</si>
  <si>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</si>
  <si>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</si>
  <si>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</si>
  <si>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</si>
  <si>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</si>
  <si>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</si>
  <si>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</si>
  <si>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</si>
  <si>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</si>
  <si>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</si>
  <si>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</si>
  <si>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</si>
  <si>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</si>
  <si>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</si>
  <si>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</si>
  <si>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</si>
  <si>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</si>
  <si>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</si>
  <si>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</si>
  <si>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</si>
  <si>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</si>
  <si>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</si>
  <si>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</si>
  <si>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</si>
  <si>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</si>
  <si>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</si>
  <si>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</si>
  <si>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</si>
  <si>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</si>
  <si>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</si>
  <si>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</si>
  <si>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</si>
  <si>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</si>
  <si>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</si>
  <si>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</si>
  <si>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</si>
  <si>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</si>
  <si>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</si>
  <si>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</si>
  <si>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</si>
  <si>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</si>
  <si>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</si>
  <si>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</si>
  <si>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</si>
  <si>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</si>
  <si>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</si>
  <si>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</si>
  <si>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</si>
  <si>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</si>
  <si>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</si>
  <si>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</si>
  <si>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</si>
  <si>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</si>
  <si>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</si>
  <si>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</si>
  <si>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</si>
  <si>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</si>
  <si>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</si>
  <si>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</si>
  <si>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</si>
  <si>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</si>
  <si>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</si>
  <si>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</si>
  <si>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</si>
  <si>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</si>
  <si>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</si>
  <si>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</si>
  <si>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</si>
  <si>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</si>
  <si>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</si>
  <si>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</si>
  <si>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</si>
  <si>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</si>
  <si>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</si>
  <si>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</si>
  <si>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</si>
  <si>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</si>
  <si>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</si>
  <si>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</si>
  <si>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</si>
  <si>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</si>
  <si>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</si>
  <si>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</si>
  <si>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</si>
  <si>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</si>
  <si>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</si>
  <si>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</si>
  <si>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</si>
  <si>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</si>
  <si>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</si>
  <si>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</si>
  <si>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</si>
  <si>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</si>
  <si>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</si>
  <si>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</si>
  <si>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</si>
  <si>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</si>
  <si>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</si>
  <si>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</si>
  <si>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</si>
  <si>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</si>
  <si>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</si>
  <si>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</si>
  <si>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</si>
  <si>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</si>
  <si>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</si>
  <si>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</si>
  <si>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</si>
  <si>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</si>
  <si>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</si>
  <si>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</si>
  <si>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</si>
  <si>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</si>
  <si>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</si>
  <si>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</si>
  <si>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</si>
  <si>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</si>
  <si>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</si>
  <si>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</si>
  <si>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</si>
  <si>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</si>
  <si>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</si>
  <si>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</si>
  <si>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</si>
  <si>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</si>
  <si>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</si>
  <si>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</si>
  <si>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</si>
  <si>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</si>
  <si>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</si>
  <si>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</si>
  <si>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</si>
  <si>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</si>
  <si>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</si>
  <si>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</si>
  <si>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</si>
  <si>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</si>
  <si>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</si>
  <si>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</si>
  <si>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</si>
  <si>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</si>
  <si>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</si>
  <si>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</si>
  <si>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</si>
  <si>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</si>
  <si>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</si>
  <si>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</si>
  <si>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</si>
  <si>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</si>
  <si>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</si>
  <si>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</si>
  <si>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</si>
  <si>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</si>
  <si>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</si>
  <si>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</si>
  <si>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</si>
  <si>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</si>
  <si>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</si>
  <si>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</si>
  <si>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</si>
  <si>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</si>
  <si>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</si>
  <si>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</si>
  <si>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</si>
  <si>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</si>
  <si>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</si>
  <si>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</si>
  <si>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</si>
  <si>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</si>
  <si>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</si>
  <si>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</si>
  <si>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</si>
  <si>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</si>
  <si>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</si>
  <si>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</si>
  <si>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</si>
  <si>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</si>
  <si>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</si>
  <si>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</si>
  <si>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</si>
  <si>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</si>
  <si>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</si>
  <si>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</si>
  <si>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</si>
  <si>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</si>
  <si>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</si>
  <si>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</si>
  <si>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</si>
  <si>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</si>
  <si>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</si>
  <si>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</si>
  <si>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</si>
  <si>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</si>
  <si>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</si>
  <si>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</si>
  <si>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</si>
  <si>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</si>
  <si>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</si>
  <si>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</si>
  <si>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</si>
  <si>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</si>
  <si>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</si>
  <si>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</si>
  <si>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</si>
  <si>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</si>
  <si>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</si>
  <si>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</si>
  <si>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</si>
  <si>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</si>
  <si>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</si>
  <si>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</si>
  <si>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</si>
  <si>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</si>
  <si>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</si>
  <si>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</si>
  <si>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</si>
  <si>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</si>
  <si>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</si>
  <si>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</si>
  <si>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</si>
  <si>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</si>
  <si>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</si>
  <si>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</si>
  <si>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</si>
  <si>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</si>
  <si>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</si>
  <si>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</si>
  <si>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</si>
  <si>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</si>
  <si>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</si>
  <si>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</si>
  <si>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</si>
  <si>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</si>
  <si>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</si>
  <si>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</si>
  <si>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</si>
  <si>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</si>
  <si>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</si>
  <si>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</si>
  <si>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</si>
  <si>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</si>
  <si>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</si>
  <si>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</si>
  <si>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</si>
  <si>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</si>
  <si>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</si>
  <si>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</si>
  <si>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</si>
  <si>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</si>
  <si>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</si>
  <si>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</si>
  <si>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</si>
  <si>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</si>
  <si>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</si>
  <si>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</si>
  <si>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</si>
  <si>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</si>
  <si>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</si>
  <si>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</si>
  <si>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</si>
  <si>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</si>
  <si>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</si>
  <si>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</si>
  <si>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</si>
  <si>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</si>
  <si>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</si>
  <si>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</si>
  <si>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</si>
  <si>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</si>
  <si>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</si>
  <si>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</si>
  <si>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</si>
  <si>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</si>
  <si>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</si>
  <si>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</si>
  <si>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</si>
  <si>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</si>
  <si>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</si>
  <si>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</si>
  <si>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</si>
  <si>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</si>
  <si>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</si>
  <si>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</si>
  <si>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</si>
  <si>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</si>
  <si>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</si>
  <si>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</si>
  <si>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</si>
  <si>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</si>
  <si>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</si>
  <si>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</si>
  <si>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</si>
  <si>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</si>
  <si>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</si>
  <si>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</si>
  <si>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</si>
  <si>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</si>
  <si>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</si>
  <si>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</si>
  <si>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</si>
  <si>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</si>
  <si>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82 - Subwencje ogólne dla jednostek samorządu terytorialnego</t>
  </si>
  <si>
    <t>84 - Środki własne Unii Europejskiej</t>
  </si>
  <si>
    <t>85 - Budżety wojewodów</t>
  </si>
  <si>
    <t>86 - Samorządowe Kolegia Odwoławcze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</si>
  <si>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</si>
  <si>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</si>
  <si>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</si>
  <si>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</si>
  <si>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</si>
  <si>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</si>
  <si>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</si>
  <si>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</si>
  <si>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</si>
  <si>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</si>
  <si>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</si>
  <si>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</si>
  <si>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</si>
  <si>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</si>
  <si>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</si>
  <si>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</si>
  <si>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</si>
  <si>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</si>
  <si>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</si>
  <si>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</si>
  <si>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</si>
  <si>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</si>
  <si>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</si>
  <si>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</si>
  <si>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</si>
  <si>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</si>
  <si>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</si>
  <si>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</si>
  <si>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</si>
  <si>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</si>
  <si>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</si>
  <si>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</si>
  <si>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</si>
  <si>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</si>
  <si>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</si>
  <si>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</si>
  <si>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</si>
  <si>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</si>
  <si>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</si>
  <si>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</si>
  <si>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</si>
  <si>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</si>
  <si>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</si>
  <si>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</si>
  <si>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</si>
  <si>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</si>
  <si>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</si>
  <si>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</si>
  <si>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</si>
  <si>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</si>
  <si>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</si>
  <si>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</si>
  <si>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</si>
  <si>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</si>
  <si>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</si>
  <si>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</si>
  <si>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</si>
  <si>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</si>
  <si>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</si>
  <si>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</si>
  <si>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</si>
  <si>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</si>
  <si>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</si>
  <si>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</si>
  <si>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</si>
  <si>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</si>
  <si>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</si>
  <si>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</si>
  <si>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</si>
  <si>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</si>
  <si>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</si>
  <si>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</si>
  <si>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</si>
  <si>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</si>
  <si>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</si>
  <si>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</si>
  <si>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</si>
  <si>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</si>
  <si>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</si>
  <si>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</si>
  <si>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</si>
  <si>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</si>
  <si>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</si>
  <si>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</si>
  <si>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</si>
  <si>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</si>
  <si>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</si>
  <si>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</si>
  <si>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</si>
  <si>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</si>
  <si>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</si>
  <si>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</si>
  <si>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</si>
  <si>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</si>
  <si>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</si>
  <si>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</si>
  <si>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</si>
  <si>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</si>
  <si>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</si>
  <si>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</si>
  <si>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</si>
  <si>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</si>
  <si>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</si>
  <si>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</si>
  <si>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</si>
  <si>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</si>
  <si>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</si>
  <si>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</si>
  <si>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</si>
  <si>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</si>
  <si>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</si>
  <si>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</si>
  <si>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</si>
  <si>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</si>
  <si>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</si>
  <si>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</si>
  <si>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</si>
  <si>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t>855</t>
  </si>
  <si>
    <t xml:space="preserve">Prokuratoria Generalna </t>
  </si>
  <si>
    <t>Rzeczypospolitej Polskiej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</si>
  <si>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</si>
  <si>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</si>
  <si>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</si>
  <si>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</si>
  <si>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</si>
  <si>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</si>
  <si>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</si>
  <si>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</si>
  <si>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</si>
  <si>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</si>
  <si>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</si>
  <si>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</si>
  <si>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</si>
  <si>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</si>
  <si>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</si>
  <si>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</si>
  <si>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</si>
  <si>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</si>
  <si>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</si>
  <si>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</si>
  <si>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</si>
  <si>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</si>
  <si>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</si>
  <si>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</si>
  <si>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</si>
  <si>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</si>
  <si>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</si>
  <si>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</si>
  <si>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</si>
  <si>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</si>
  <si>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</si>
  <si>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</si>
  <si>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</si>
  <si>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</si>
  <si>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</si>
  <si>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</si>
  <si>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</si>
  <si>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</si>
  <si>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</si>
  <si>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</si>
  <si>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</si>
  <si>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</si>
  <si>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</si>
  <si>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</si>
  <si>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</si>
  <si>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</si>
  <si>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</si>
  <si>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</si>
  <si>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</si>
  <si>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</si>
  <si>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</si>
  <si>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</si>
  <si>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</si>
  <si>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</si>
  <si>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</si>
  <si>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</si>
  <si>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</si>
  <si>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</si>
  <si>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</si>
  <si>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</si>
  <si>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</si>
  <si>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</si>
  <si>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</si>
  <si>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</si>
  <si>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</si>
  <si>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</si>
  <si>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</si>
  <si>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</si>
  <si>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</si>
  <si>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</si>
  <si>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</si>
  <si>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</si>
  <si>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</si>
  <si>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</si>
  <si>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</si>
  <si>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</si>
  <si>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</si>
  <si>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</si>
  <si>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</si>
  <si>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</si>
  <si>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</si>
  <si>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</si>
  <si>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</si>
  <si>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</si>
  <si>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</si>
  <si>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</si>
  <si>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</si>
  <si>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</si>
  <si>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</si>
  <si>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</si>
  <si>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</si>
  <si>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</si>
  <si>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</si>
  <si>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</si>
  <si>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</si>
  <si>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</si>
  <si>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</si>
  <si>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</si>
  <si>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</si>
  <si>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</si>
  <si>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</si>
  <si>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</si>
  <si>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</si>
  <si>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</si>
  <si>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</si>
  <si>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</si>
  <si>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</si>
  <si>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</si>
  <si>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</si>
  <si>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</si>
  <si>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</si>
  <si>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</si>
  <si>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</si>
  <si>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</si>
  <si>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</si>
  <si>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</si>
  <si>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</si>
  <si>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</si>
  <si>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</si>
  <si>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</si>
  <si>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</si>
  <si>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</si>
  <si>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</si>
  <si>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</si>
  <si>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</si>
  <si>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</si>
  <si>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</si>
  <si>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</si>
  <si>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</si>
  <si>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</si>
  <si>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</si>
  <si>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</si>
  <si>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</si>
  <si>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</si>
  <si>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</si>
  <si>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</si>
  <si>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</si>
  <si>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</si>
  <si>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</si>
  <si>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</si>
  <si>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</si>
  <si>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</si>
  <si>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</si>
  <si>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</si>
  <si>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</si>
  <si>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</si>
  <si>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</si>
  <si>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</si>
  <si>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</si>
  <si>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</si>
  <si>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</si>
  <si>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</si>
  <si>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</si>
  <si>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</si>
  <si>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</si>
  <si>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</si>
  <si>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</si>
  <si>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</si>
  <si>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</si>
  <si>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</si>
  <si>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</si>
  <si>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</si>
  <si>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</si>
  <si>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</si>
  <si>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</si>
  <si>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</si>
  <si>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</si>
  <si>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</si>
  <si>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</si>
  <si>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</si>
  <si>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</si>
  <si>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</si>
  <si>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</si>
  <si>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</si>
  <si>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</si>
  <si>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</si>
  <si>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</si>
  <si>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</si>
  <si>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</si>
  <si>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</si>
  <si>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</si>
  <si>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</si>
  <si>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</si>
  <si>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</si>
  <si>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</si>
  <si>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</si>
  <si>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</si>
  <si>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</si>
  <si>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</si>
  <si>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</si>
  <si>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</si>
  <si>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</si>
  <si>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</si>
  <si>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</si>
  <si>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</si>
  <si>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</si>
  <si>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</si>
  <si>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</si>
  <si>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</si>
  <si>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</si>
  <si>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</si>
  <si>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</si>
  <si>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</si>
  <si>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</si>
  <si>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</si>
  <si>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</si>
  <si>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</si>
  <si>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</si>
  <si>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</si>
  <si>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</si>
  <si>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</si>
  <si>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</si>
  <si>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</si>
  <si>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</si>
  <si>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</si>
  <si>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</si>
  <si>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</si>
  <si>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</si>
  <si>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</si>
  <si>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</si>
  <si>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</si>
  <si>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</si>
  <si>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</si>
  <si>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</si>
  <si>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</si>
  <si>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</si>
  <si>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</si>
  <si>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</si>
  <si>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</si>
  <si>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</si>
  <si>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</si>
  <si>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</si>
  <si>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</si>
  <si>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</si>
  <si>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</si>
  <si>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</si>
  <si>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</si>
  <si>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</si>
  <si>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</si>
  <si>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</si>
  <si>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</si>
  <si>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</si>
  <si>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</si>
  <si>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</si>
  <si>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</si>
  <si>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</si>
  <si>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</si>
  <si>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</si>
  <si>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</si>
  <si>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</si>
  <si>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</si>
  <si>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</si>
  <si>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</si>
  <si>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</si>
  <si>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</si>
  <si>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</si>
  <si>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</si>
  <si>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</si>
  <si>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</si>
  <si>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</si>
  <si>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</si>
  <si>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</si>
  <si>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</si>
  <si>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</si>
  <si>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</si>
  <si>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</si>
  <si>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</si>
  <si>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</si>
  <si>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</si>
  <si>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</si>
  <si>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</si>
  <si>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</si>
  <si>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</si>
  <si>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</si>
  <si>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</si>
  <si>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</si>
  <si>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</si>
  <si>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</si>
  <si>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</si>
  <si>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</si>
  <si>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</si>
  <si>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>1)</t>
  </si>
  <si>
    <t>Szkolnictwo wyższe i nauka</t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</si>
  <si>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</si>
  <si>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</si>
  <si>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</si>
  <si>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</si>
  <si>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</si>
  <si>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</si>
  <si>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</si>
  <si>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</si>
  <si>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</si>
  <si>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</si>
  <si>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</si>
  <si>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t>Wytwarzanie i zaopatrywanie w energię elektryczną,  gaz i wodę</t>
  </si>
  <si>
    <t>R o k     2 0 2 0</t>
  </si>
  <si>
    <t xml:space="preserve"> 2. 2. Wpłaty z zysku z Narodowego Banku Polskiego</t>
  </si>
  <si>
    <t xml:space="preserve"> 2. 3. Cło</t>
  </si>
  <si>
    <t xml:space="preserve"> 2. 4. Dochody państwowych jednostek budżetowych i inne dochody niepodatkowe</t>
  </si>
  <si>
    <t xml:space="preserve"> 2. 5. Wpłaty jednostek samorządu terytorialnego</t>
  </si>
  <si>
    <t xml:space="preserve">        - wpłaty z zysku od przedsiębiorstw państwowych i jednoosobowych spółek Skarbu Państwa.</t>
  </si>
  <si>
    <t>Dotacje podmiotowe oraz subwencje z budżetu dla jednostek (podmiotów) szkolnictwa wyższego i nauki</t>
  </si>
  <si>
    <t xml:space="preserve">                                 a - Ustawa budżetowa</t>
  </si>
  <si>
    <t>51</t>
  </si>
  <si>
    <t>51 - Klimat</t>
  </si>
  <si>
    <t>Klimat</t>
  </si>
  <si>
    <t>55</t>
  </si>
  <si>
    <t>Aktywa Państwowe</t>
  </si>
  <si>
    <t>55 - Aktywa Państwowe</t>
  </si>
  <si>
    <r>
      <rPr>
        <vertAlign val="superscript"/>
        <sz val="11"/>
        <color indexed="8"/>
        <rFont val="Arial"/>
        <family val="2"/>
        <charset val="238"/>
      </rPr>
      <t xml:space="preserve">*) </t>
    </r>
    <r>
      <rPr>
        <sz val="11"/>
        <color indexed="8"/>
        <rFont val="Arial"/>
        <family val="2"/>
        <charset val="238"/>
      </rPr>
      <t xml:space="preserve"> wskaźnik powyżej 1000</t>
    </r>
  </si>
  <si>
    <t xml:space="preserve">Państwowa Komisja do spraw </t>
  </si>
  <si>
    <t xml:space="preserve">wyjaśniania przypadków czynności </t>
  </si>
  <si>
    <t xml:space="preserve">skierowanych przeciwko wolności </t>
  </si>
  <si>
    <t xml:space="preserve">seksualnej i obyczajności wobec </t>
  </si>
  <si>
    <t>małoletniego poniżej lat 15</t>
  </si>
  <si>
    <t>89</t>
  </si>
  <si>
    <t>89 - Państwowa Komisja do spraw wyjaśniania przypadków 
        czynności skierowanych przeciwko wolności seksualnej i 
        obyczajności wobec małoletniego poniżej lat 15</t>
  </si>
  <si>
    <t>na 2021 rok</t>
  </si>
  <si>
    <t xml:space="preserve">   na 2021 rok</t>
  </si>
  <si>
    <t>W  LATACH  2020 - 2021</t>
  </si>
  <si>
    <t>R o k     2 0 2 1</t>
  </si>
  <si>
    <t xml:space="preserve">  Zestawienie  ogólne - porównanie  wykonania  budżetu  państwa  w  latach  2020 - 2021</t>
  </si>
  <si>
    <t>1. 9. Podatek tonażowy</t>
  </si>
  <si>
    <t>1.10. Podatki zniesione</t>
  </si>
  <si>
    <t>1.11. Pozostałe dochody podatkowe</t>
  </si>
  <si>
    <t>1. 8. Podatek od sprzedaży detalicznej</t>
  </si>
  <si>
    <t>Ustawa budżetowa na 2021 r.</t>
  </si>
  <si>
    <t>2)</t>
  </si>
  <si>
    <t xml:space="preserve">     w sprawie wydatków budżetu państwa, które w roku 2020 nie wygasają z upływem roku budżetowego (Dz. U. poz. 2422)</t>
  </si>
  <si>
    <r>
      <rPr>
        <vertAlign val="superscript"/>
        <sz val="12"/>
        <rFont val="Arial"/>
        <family val="2"/>
        <charset val="238"/>
      </rPr>
      <t>2)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zwroty nadpłat przewyższyły wpłaty</t>
    </r>
  </si>
  <si>
    <r>
      <rPr>
        <b/>
        <vertAlign val="superscript"/>
        <sz val="12"/>
        <rFont val="Arial"/>
        <family val="2"/>
        <charset val="238"/>
      </rPr>
      <t>x)</t>
    </r>
    <r>
      <rPr>
        <sz val="12"/>
        <rFont val="Arial"/>
        <family val="2"/>
        <charset val="238"/>
      </rPr>
      <t xml:space="preserve">  w tym środki na rachunku wydatków, o których mowa w rozporządzeniu Rady Ministrów z dnia 28 grudnia 2020 r.</t>
    </r>
  </si>
  <si>
    <t>6:3</t>
  </si>
  <si>
    <t>I - V</t>
  </si>
  <si>
    <t>I - VI</t>
  </si>
  <si>
    <t xml:space="preserve">I - IV </t>
  </si>
  <si>
    <t>IVa. ZWROT ŚRODKÓW PRZEKAZANYCH NA FINANSOWANIE 
        DEFICYTU BUDŻETU ŚRODKÓW EUROPEJSKICH W LATACH 
        UBIEGŁYCH</t>
  </si>
  <si>
    <r>
      <rPr>
        <vertAlign val="superscript"/>
        <sz val="12"/>
        <rFont val="Arial"/>
        <family val="2"/>
        <charset val="238"/>
      </rPr>
      <t xml:space="preserve">*)   </t>
    </r>
    <r>
      <rPr>
        <sz val="12"/>
        <rFont val="Arial"/>
        <family val="2"/>
        <charset val="238"/>
      </rPr>
      <t>wskaźnik powyżej 1000</t>
    </r>
  </si>
  <si>
    <t xml:space="preserve"> I - V</t>
  </si>
  <si>
    <t>*)</t>
  </si>
  <si>
    <t xml:space="preserve">x) </t>
  </si>
  <si>
    <t xml:space="preserve">                 Skarbu Państwa i transakcji swap  oraz innych tytułów płatne do końca 2021 r.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</si>
  <si>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</si>
  <si>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89 - Państwowa Komisja do spraw wyjaśniania przypadków czynności skierowanych przeciwko wolności seksualnej i obyczajności wobec małoletniego poniżej lat 15</t>
  </si>
  <si>
    <t xml:space="preserve">Sprawozdanie operatywne z wykonania budżetu państwa uwzględnia przepisy: </t>
  </si>
  <si>
    <t>- rozporządzenia Prezesa Rady Ministrów z dnia 30 kwietnia 2021 r. w sprawie przeniesienia planowanych wydatków budżetu państwa,</t>
  </si>
  <si>
    <t>I - VII</t>
  </si>
  <si>
    <t xml:space="preserve"> I - VIII</t>
  </si>
  <si>
    <t>I - IX</t>
  </si>
  <si>
    <t>I - VIII</t>
  </si>
  <si>
    <t>ZA STYCZEŃ - SIERPIEŃ 2021 ROKU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</si>
  <si>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październik </t>
    </r>
    <r>
      <rPr>
        <b/>
        <sz val="14"/>
        <color indexed="22"/>
        <rFont val="Arial"/>
        <family val="2"/>
        <charset val="238"/>
      </rPr>
      <t>2021 rok</t>
    </r>
  </si>
  <si>
    <t xml:space="preserve">                 Pozostałe zobowiązania płatne w latach następnych.</t>
  </si>
  <si>
    <t>na dzień 31-08-2021 r.</t>
  </si>
  <si>
    <t xml:space="preserve">   w tym wynagrodzeń, określonych w ustawie budżetowej na rok 2021 (Dz. U. poz. 835),</t>
  </si>
  <si>
    <t xml:space="preserve">  określonych w ustawie budżetowej na rok 2021 (Dz. U. poz. 1217),  </t>
  </si>
  <si>
    <t xml:space="preserve">  w tym wynagrodzeń, określonych w ustawie budżetowej na rok 2021 (Dz. U. poz. 1664).</t>
  </si>
  <si>
    <t xml:space="preserve">- rozporządzenia Prezesa Rady Ministrów z dnia 2 lipca 2021 r. w sprawie przeniesienia planowanych wydatków budżetowych </t>
  </si>
  <si>
    <t xml:space="preserve">- rozporządzenia Prezesa Rady Ministrów z dnia 9 września 2021 r. w sprawie przeniesienia planowanych wydatków budżetowych, 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</si>
  <si>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wrzesień 3.984.869 tys. zł</t>
    </r>
  </si>
  <si>
    <t xml:space="preserve">                 4 901 379 tys. zł - zobowiązania części 79 z tytułu odsetek, dyskonta i opłat od kredytów otrzymanych, wyemitowanych obligacji </t>
  </si>
  <si>
    <t xml:space="preserve">         oraz innych tytułów płatne do końca 2021 r. w kwocie 4 901 379 tys. zł. Pozostałe zobowiazania płatne w latach następnych.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</si>
  <si>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</si>
  <si>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</si>
  <si>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</si>
  <si>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*)  wskaźnik powyżej 1000</t>
  </si>
  <si>
    <t>ZESTAWIENIE  OGÓLNE  Z  WYKONANIA  BUDŻETU  ŚRODKÓW  EUROPEJSKICH</t>
  </si>
  <si>
    <t xml:space="preserve">Ustawa </t>
  </si>
  <si>
    <r>
      <t>na 2021 rok</t>
    </r>
    <r>
      <rPr>
        <b/>
        <vertAlign val="superscript"/>
        <sz val="11"/>
        <rFont val="Arial"/>
        <family val="2"/>
        <charset val="238"/>
      </rPr>
      <t xml:space="preserve"> </t>
    </r>
  </si>
  <si>
    <t>III.   WYNIK BUDŻETU ŚRODKÓW EUROPEJSKICH</t>
  </si>
  <si>
    <t>Tablica 18</t>
  </si>
  <si>
    <t xml:space="preserve"> Dochody budżetu środków europejskich w 2021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</si>
  <si>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</si>
  <si>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</si>
  <si>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</si>
  <si>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</si>
  <si>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</si>
  <si>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</si>
  <si>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</si>
  <si>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</si>
  <si>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</si>
  <si>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</si>
  <si>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</si>
  <si>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</si>
  <si>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</si>
  <si>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</si>
  <si>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</si>
  <si>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</si>
  <si>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</si>
  <si>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</si>
  <si>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</si>
  <si>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</si>
  <si>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</si>
  <si>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</si>
  <si>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</si>
  <si>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</si>
  <si>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Instrument "Łącząc Europę"</t>
  </si>
  <si>
    <t>Program Operacyjny Rybactwo i Morze 2014 - 2020</t>
  </si>
  <si>
    <t>Program Operacyjny Pomoc Żywnościowa 2014 - 2020</t>
  </si>
  <si>
    <t>Ogółem perspektywa finansowa UE 2014 - 2020</t>
  </si>
  <si>
    <t>Program Operacyjny Rozwój Polski Wschodniej 2007-2013</t>
  </si>
  <si>
    <t>Ogółem perspektywa finansowa UE 2007 - 2013</t>
  </si>
  <si>
    <t>Mechanizm Finansowy EOG 2014 - 2021</t>
  </si>
  <si>
    <t>Norweski Mechanizm Finansowy 2014 - 2021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</si>
  <si>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</si>
  <si>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</si>
  <si>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</si>
  <si>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</si>
  <si>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</si>
  <si>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</si>
  <si>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</si>
  <si>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Budżet po zmianach</t>
  </si>
  <si>
    <t>Wydatki 
z budżetu środków europejskich</t>
  </si>
  <si>
    <t>Razem część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</si>
  <si>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</si>
  <si>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</si>
  <si>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</si>
  <si>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</si>
  <si>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</si>
  <si>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</si>
  <si>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</si>
  <si>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</si>
  <si>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</si>
  <si>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</si>
  <si>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</si>
  <si>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</si>
  <si>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</si>
  <si>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Regionalny Program Operacyjny Województwa Pomorskiego 2014 - 2020</t>
  </si>
  <si>
    <t>Regionalny Program Operacyjny - Lubuskie 2020</t>
  </si>
  <si>
    <t>Program Operacyjny Rozwój Polski Wschodniej 2007 - 2013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</si>
  <si>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</si>
  <si>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</si>
  <si>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</si>
  <si>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</si>
  <si>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</si>
  <si>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</si>
  <si>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</si>
  <si>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</si>
  <si>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</si>
  <si>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</si>
  <si>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</si>
  <si>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</si>
  <si>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85/22</t>
  </si>
  <si>
    <t>85/24</t>
  </si>
  <si>
    <t>85/26</t>
  </si>
  <si>
    <t>85/28</t>
  </si>
  <si>
    <t>85/30</t>
  </si>
  <si>
    <t>85/32</t>
  </si>
  <si>
    <t>RAZEM</t>
  </si>
  <si>
    <t>Tablica 20</t>
  </si>
  <si>
    <t>ZWROTY WYDATKÓW DOTYCZĄCE PŁATNOŚCI Z POPRZEDNICH LAT BUDŻETOWYCH</t>
  </si>
  <si>
    <t>Klasyfikacja budżetowa</t>
  </si>
  <si>
    <t>Nazwa programu</t>
  </si>
  <si>
    <t>Zwroty wydatków dotyczące płatności z poprzednich lat budżetowych za okres I-VIII 2021 r.</t>
  </si>
  <si>
    <t>Nadpłacone zwroty wydatków zwrócone przez Ministra Finansów w bieżącym roku 
i dotyczące zwrotów z lat ubiegłych</t>
  </si>
  <si>
    <t xml:space="preserve">część </t>
  </si>
  <si>
    <t>dział</t>
  </si>
  <si>
    <t>Szwajcarsko-Polski Program Współpracy</t>
  </si>
  <si>
    <t>Mechanizm Finansowy EOG 2009 - 2014</t>
  </si>
  <si>
    <t>Program Operacyjny Innowacyjna Gospodarka 2007 - 2013</t>
  </si>
  <si>
    <t>Program Operacyjny Infrastruktura i Środowisko 2007 - 2013</t>
  </si>
  <si>
    <t>Program Operacyjny Kapitał Ludzki 2007 - 2013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</si>
  <si>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</si>
  <si>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</si>
  <si>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</si>
  <si>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</si>
  <si>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</si>
  <si>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</si>
  <si>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</si>
  <si>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Łódzkiego na lata 2007 - 2013</t>
  </si>
  <si>
    <t>Małopolski Regionalny Program Operacyjny na lata 2007 - 2013</t>
  </si>
  <si>
    <t>Regionalny Program Operacyjny Województwa Mazowieckiego na lata 2007 - 2013</t>
  </si>
  <si>
    <t>Regionalny Program Operacyjny  Województwa Mazowieckiego na lata 2014-2020</t>
  </si>
  <si>
    <t>Regionalny Program Operacyjny Województwa Podkarpackiego na lata 2007 - 2013</t>
  </si>
  <si>
    <t>Regionalny Program Operacyjny Województwa Podlaskiego na lata 2007 - 2013</t>
  </si>
  <si>
    <t>Regionalny Program Operacyjny dla Województwa Pomorskiego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</si>
  <si>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</si>
  <si>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</si>
  <si>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</si>
  <si>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</si>
  <si>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</si>
  <si>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</si>
  <si>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Warmińsko - Mazurskiego na lata 2014 - 2020</t>
  </si>
  <si>
    <t>Regionalny Program Operacyjny Województwa Zachodniopomorskiego na lata 2007-2013</t>
  </si>
  <si>
    <t>Regionalny Program Operacyjny Województwa Zachodniopomorskiego na lata 2014 - 2020</t>
  </si>
  <si>
    <t>Program Operacyjny Pomoc Żywnościowa 2014-2020</t>
  </si>
  <si>
    <t>Program Operacyjny Rybactwo i Morze 2014-2020</t>
  </si>
  <si>
    <t>Program Operacyjny Zrównoważony Rozwój Sektora Rybołówstwa i Nadbrzeżnych Obszarów Rybackich 2007 - 2013</t>
  </si>
  <si>
    <t>I - IV</t>
  </si>
  <si>
    <t xml:space="preserve">1) Zmiana rezerwy o kwotę 150 000 tys. zł na podstawie polecenia Prezesa Rady Ministrów z dnia 22 czerwca 2021 r. (znak pisma: BPRM.5030.1.1.2021(2))  </t>
  </si>
  <si>
    <t xml:space="preserve">  w związku z utworzeniem nowej pozycji rezerwy celowej.</t>
  </si>
  <si>
    <t xml:space="preserve">  wydanego na podstawie art. 75 ust. 1 ustawy z dnia 19 listopada 2020 r. o szczególnych rozwiązaniach służących realizacji ustawy budżetowej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</si>
</sst>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#,###.0,,"/>
    <numFmt numFmtId="183" formatCode="0.0%;;&quot;&quot;"/>
    <numFmt numFmtId="184" formatCode="#,##0.0_);\(#,##0.0\)"/>
    <numFmt numFmtId="185" formatCode="#,##0,;\ \-#,##0,;&quot;-&quot;"/>
    <numFmt numFmtId="186" formatCode="#,##0.0,,"/>
    <numFmt numFmtId="187" formatCode="#,##0.00_ ;\-#,##0.00\ "/>
    <numFmt numFmtId="188" formatCode="\ #,###,"/>
    <numFmt numFmtId="189" formatCode="_-* #,##0.0\ _z_ł_-;\-* #,##0.0\ _z_ł_-;_-* &quot;-&quot;?\ _z_ł_-;_-@_-"/>
    <numFmt numFmtId="190" formatCode="#,0##,"/>
    <numFmt numFmtId="191" formatCode="_-* #,##0.0000\ _z_ł_-;\-* #,##0.0000\ _z_ł_-;_-* &quot;-&quot;??\ _z_ł_-;_-@_-"/>
    <numFmt numFmtId="192" formatCode="000"/>
  </numFmts>
  <fonts count="17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3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10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charset val="238"/>
    </font>
    <font>
      <sz val="10"/>
      <color rgb="FFFF0000"/>
      <name val="Arial"/>
      <family val="2"/>
      <charset val="238"/>
    </font>
    <font>
      <vertAlign val="superscript"/>
      <sz val="12"/>
      <color indexed="8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sz val="9"/>
      <color rgb="FFFF0000"/>
      <name val="Arial CE"/>
      <family val="2"/>
      <charset val="238"/>
    </font>
    <font>
      <b/>
      <sz val="12"/>
      <color rgb="FFFF0000"/>
      <name val="TIMES NEW ROMAN PL"/>
      <charset val="238"/>
    </font>
    <font>
      <vertAlign val="superscript"/>
      <sz val="11"/>
      <name val="Arial CE"/>
      <family val="2"/>
      <charset val="238"/>
    </font>
    <font>
      <sz val="8"/>
      <color indexed="9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3"/>
      <color theme="1"/>
      <name val="Arial"/>
      <family val="2"/>
      <charset val="238"/>
    </font>
    <font>
      <b/>
      <sz val="18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3"/>
      <name val="Arial CE"/>
      <charset val="238"/>
    </font>
    <font>
      <b/>
      <sz val="15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b/>
      <sz val="12"/>
      <name val="Arial CE"/>
      <charset val="238"/>
    </font>
    <font>
      <b/>
      <sz val="16"/>
      <color rgb="FFFF0000"/>
      <name val="Arial CE"/>
      <charset val="238"/>
    </font>
    <font>
      <sz val="15"/>
      <color theme="1"/>
      <name val="Arial CE"/>
      <charset val="238"/>
    </font>
    <font>
      <sz val="15"/>
      <color theme="1"/>
      <name val="Arial"/>
      <family val="2"/>
      <charset val="238"/>
    </font>
    <font>
      <b/>
      <sz val="12"/>
      <color rgb="FFFF0000"/>
      <name val="Arial CE"/>
      <charset val="238"/>
    </font>
    <font>
      <b/>
      <sz val="12"/>
      <color theme="4" tint="-0.249977111117893"/>
      <name val="Arial CE"/>
      <charset val="238"/>
    </font>
    <font>
      <b/>
      <sz val="14"/>
      <color rgb="FF00B05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348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2" borderId="0" applyNumberFormat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1" applyNumberFormat="0" applyAlignment="0" applyProtection="0"/>
    <xf numFmtId="0" fontId="35" fillId="21" borderId="2" applyNumberFormat="0" applyAlignment="0" applyProtection="0"/>
    <xf numFmtId="0" fontId="36" fillId="7" borderId="1" applyNumberFormat="0" applyAlignment="0" applyProtection="0"/>
    <xf numFmtId="0" fontId="37" fillId="7" borderId="1" applyNumberFormat="0" applyAlignment="0" applyProtection="0"/>
    <xf numFmtId="0" fontId="36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6" fillId="7" borderId="1" applyNumberFormat="0" applyAlignment="0" applyProtection="0"/>
    <xf numFmtId="0" fontId="38" fillId="20" borderId="3" applyNumberFormat="0" applyAlignment="0" applyProtection="0"/>
    <xf numFmtId="0" fontId="39" fillId="20" borderId="3" applyNumberFormat="0" applyAlignment="0" applyProtection="0"/>
    <xf numFmtId="0" fontId="38" fillId="20" borderId="3" applyNumberFormat="0" applyAlignment="0" applyProtection="0"/>
    <xf numFmtId="0" fontId="39" fillId="20" borderId="3" applyNumberFormat="0" applyAlignment="0" applyProtection="0"/>
    <xf numFmtId="0" fontId="39" fillId="20" borderId="3" applyNumberFormat="0" applyAlignment="0" applyProtection="0"/>
    <xf numFmtId="0" fontId="39" fillId="20" borderId="3" applyNumberFormat="0" applyAlignment="0" applyProtection="0"/>
    <xf numFmtId="0" fontId="38" fillId="20" borderId="3" applyNumberFormat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174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7" borderId="1" applyNumberFormat="0" applyAlignment="0" applyProtection="0"/>
    <xf numFmtId="0" fontId="47" fillId="0" borderId="7" applyNumberFormat="0" applyFill="0" applyAlignment="0" applyProtection="0"/>
    <xf numFmtId="0" fontId="48" fillId="0" borderId="7" applyNumberFormat="0" applyFill="0" applyAlignment="0" applyProtection="0"/>
    <xf numFmtId="0" fontId="47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7" fillId="0" borderId="7" applyNumberFormat="0" applyFill="0" applyAlignment="0" applyProtection="0"/>
    <xf numFmtId="0" fontId="49" fillId="21" borderId="2" applyNumberFormat="0" applyAlignment="0" applyProtection="0"/>
    <xf numFmtId="0" fontId="35" fillId="21" borderId="2" applyNumberFormat="0" applyAlignment="0" applyProtection="0"/>
    <xf numFmtId="0" fontId="49" fillId="21" borderId="2" applyNumberFormat="0" applyAlignment="0" applyProtection="0"/>
    <xf numFmtId="0" fontId="35" fillId="21" borderId="2" applyNumberFormat="0" applyAlignment="0" applyProtection="0"/>
    <xf numFmtId="0" fontId="35" fillId="21" borderId="2" applyNumberFormat="0" applyAlignment="0" applyProtection="0"/>
    <xf numFmtId="0" fontId="35" fillId="21" borderId="2" applyNumberFormat="0" applyAlignment="0" applyProtection="0"/>
    <xf numFmtId="0" fontId="49" fillId="21" borderId="2" applyNumberFormat="0" applyAlignment="0" applyProtection="0"/>
    <xf numFmtId="0" fontId="48" fillId="0" borderId="7" applyNumberFormat="0" applyFill="0" applyAlignment="0" applyProtection="0"/>
    <xf numFmtId="0" fontId="50" fillId="0" borderId="4" applyNumberFormat="0" applyFill="0" applyAlignment="0" applyProtection="0"/>
    <xf numFmtId="0" fontId="44" fillId="0" borderId="4" applyNumberFormat="0" applyFill="0" applyAlignment="0" applyProtection="0"/>
    <xf numFmtId="0" fontId="50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45" fillId="0" borderId="5" applyNumberFormat="0" applyFill="0" applyAlignment="0" applyProtection="0"/>
    <xf numFmtId="0" fontId="51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46" fillId="0" borderId="6" applyNumberFormat="0" applyFill="0" applyAlignment="0" applyProtection="0"/>
    <xf numFmtId="0" fontId="52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52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4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165" fontId="5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55" fillId="0" borderId="0"/>
    <xf numFmtId="0" fontId="29" fillId="0" borderId="0"/>
    <xf numFmtId="0" fontId="29" fillId="0" borderId="0"/>
    <xf numFmtId="165" fontId="55" fillId="0" borderId="0"/>
    <xf numFmtId="165" fontId="55" fillId="0" borderId="0"/>
    <xf numFmtId="165" fontId="55" fillId="0" borderId="0"/>
    <xf numFmtId="0" fontId="56" fillId="0" borderId="0"/>
    <xf numFmtId="167" fontId="55" fillId="0" borderId="0"/>
    <xf numFmtId="0" fontId="56" fillId="0" borderId="0"/>
    <xf numFmtId="167" fontId="55" fillId="0" borderId="0"/>
    <xf numFmtId="0" fontId="42" fillId="0" borderId="0"/>
    <xf numFmtId="0" fontId="30" fillId="0" borderId="0"/>
    <xf numFmtId="167" fontId="55" fillId="0" borderId="0"/>
    <xf numFmtId="0" fontId="30" fillId="0" borderId="0"/>
    <xf numFmtId="0" fontId="5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7" fillId="0" borderId="0"/>
    <xf numFmtId="0" fontId="42" fillId="0" borderId="0"/>
    <xf numFmtId="0" fontId="28" fillId="0" borderId="0"/>
    <xf numFmtId="0" fontId="57" fillId="0" borderId="0"/>
    <xf numFmtId="0" fontId="28" fillId="0" borderId="0"/>
    <xf numFmtId="0" fontId="29" fillId="0" borderId="0"/>
    <xf numFmtId="165" fontId="55" fillId="0" borderId="0"/>
    <xf numFmtId="0" fontId="30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165" fontId="55" fillId="0" borderId="0"/>
    <xf numFmtId="165" fontId="55" fillId="0" borderId="0"/>
    <xf numFmtId="165" fontId="55" fillId="0" borderId="0"/>
    <xf numFmtId="165" fontId="55" fillId="0" borderId="0" applyFill="0"/>
    <xf numFmtId="0" fontId="28" fillId="0" borderId="0"/>
    <xf numFmtId="165" fontId="55" fillId="0" borderId="0" applyFill="0"/>
    <xf numFmtId="165" fontId="55" fillId="0" borderId="0" applyFill="0"/>
    <xf numFmtId="165" fontId="55" fillId="0" borderId="0"/>
    <xf numFmtId="0" fontId="56" fillId="23" borderId="8" applyNumberFormat="0" applyFont="0" applyAlignment="0" applyProtection="0"/>
    <xf numFmtId="0" fontId="56" fillId="23" borderId="8" applyNumberFormat="0" applyFont="0" applyAlignment="0" applyProtection="0"/>
    <xf numFmtId="0" fontId="56" fillId="23" borderId="8" applyNumberFormat="0" applyFont="0" applyAlignment="0" applyProtection="0"/>
    <xf numFmtId="0" fontId="58" fillId="20" borderId="1" applyNumberFormat="0" applyAlignment="0" applyProtection="0"/>
    <xf numFmtId="0" fontId="34" fillId="20" borderId="1" applyNumberFormat="0" applyAlignment="0" applyProtection="0"/>
    <xf numFmtId="0" fontId="58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58" fillId="20" borderId="1" applyNumberFormat="0" applyAlignment="0" applyProtection="0"/>
    <xf numFmtId="0" fontId="39" fillId="20" borderId="3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0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0" fillId="0" borderId="9" applyNumberFormat="0" applyFill="0" applyAlignment="0" applyProtection="0"/>
    <xf numFmtId="0" fontId="6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1" fillId="0" borderId="9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30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8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0" fontId="29" fillId="23" borderId="8" applyNumberFormat="0" applyFont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66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59" fillId="0" borderId="0"/>
    <xf numFmtId="164" fontId="59" fillId="0" borderId="0" applyFont="0" applyFill="0" applyBorder="0" applyAlignment="0" applyProtection="0"/>
    <xf numFmtId="165" fontId="55" fillId="0" borderId="0"/>
    <xf numFmtId="0" fontId="98" fillId="0" borderId="0"/>
    <xf numFmtId="9" fontId="30" fillId="0" borderId="0" applyFont="0" applyFill="0" applyBorder="0" applyAlignment="0" applyProtection="0"/>
    <xf numFmtId="0" fontId="27" fillId="0" borderId="0"/>
    <xf numFmtId="0" fontId="98" fillId="0" borderId="0"/>
    <xf numFmtId="0" fontId="28" fillId="0" borderId="0"/>
    <xf numFmtId="0" fontId="99" fillId="0" borderId="0"/>
    <xf numFmtId="0" fontId="56" fillId="0" borderId="0"/>
    <xf numFmtId="0" fontId="26" fillId="0" borderId="0"/>
    <xf numFmtId="9" fontId="26" fillId="0" borderId="0" applyFont="0" applyFill="0" applyBorder="0" applyAlignment="0" applyProtection="0"/>
    <xf numFmtId="0" fontId="101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102" fillId="0" borderId="0"/>
    <xf numFmtId="165" fontId="55" fillId="0" borderId="0"/>
    <xf numFmtId="165" fontId="55" fillId="0" borderId="0"/>
    <xf numFmtId="0" fontId="104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75" fontId="55" fillId="0" borderId="0"/>
    <xf numFmtId="0" fontId="57" fillId="0" borderId="0"/>
    <xf numFmtId="175" fontId="55" fillId="0" borderId="0"/>
    <xf numFmtId="175" fontId="55" fillId="0" borderId="0"/>
    <xf numFmtId="0" fontId="42" fillId="0" borderId="0"/>
    <xf numFmtId="0" fontId="2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12" fillId="0" borderId="0"/>
    <xf numFmtId="0" fontId="56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84" fontId="55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6" fontId="5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001">
    <xf numFmtId="0" fontId="0" fillId="0" borderId="0" xfId="0"/>
    <xf numFmtId="0" fontId="67" fillId="0" borderId="0" xfId="343" applyFont="1" applyFill="1" applyAlignment="1">
      <alignment vertical="center"/>
    </xf>
    <xf numFmtId="0" fontId="68" fillId="0" borderId="0" xfId="343" applyFont="1" applyFill="1" applyAlignment="1">
      <alignment vertical="center"/>
    </xf>
    <xf numFmtId="0" fontId="67" fillId="0" borderId="0" xfId="343" applyFont="1" applyFill="1" applyAlignment="1" applyProtection="1">
      <alignment horizontal="centerContinuous" vertical="center"/>
      <protection locked="0"/>
    </xf>
    <xf numFmtId="0" fontId="68" fillId="0" borderId="0" xfId="343" applyFont="1" applyFill="1" applyAlignment="1">
      <alignment horizontal="centerContinuous" vertical="center"/>
    </xf>
    <xf numFmtId="168" fontId="68" fillId="0" borderId="0" xfId="343" applyNumberFormat="1" applyFont="1" applyFill="1" applyAlignment="1">
      <alignment horizontal="centerContinuous" vertical="center"/>
    </xf>
    <xf numFmtId="168" fontId="67" fillId="0" borderId="0" xfId="343" applyNumberFormat="1" applyFont="1" applyFill="1" applyAlignment="1">
      <alignment vertical="center"/>
    </xf>
    <xf numFmtId="168" fontId="67" fillId="0" borderId="0" xfId="343" applyNumberFormat="1" applyFont="1" applyFill="1" applyAlignment="1">
      <alignment horizontal="left" vertical="center"/>
    </xf>
    <xf numFmtId="0" fontId="67" fillId="0" borderId="0" xfId="343" applyFont="1" applyFill="1" applyAlignment="1">
      <alignment horizontal="left" vertical="center"/>
    </xf>
    <xf numFmtId="0" fontId="70" fillId="0" borderId="0" xfId="343" applyFont="1" applyFill="1" applyAlignment="1">
      <alignment horizontal="right" vertical="center"/>
    </xf>
    <xf numFmtId="0" fontId="73" fillId="0" borderId="10" xfId="343" applyFont="1" applyFill="1" applyBorder="1" applyAlignment="1">
      <alignment vertical="center"/>
    </xf>
    <xf numFmtId="0" fontId="73" fillId="0" borderId="11" xfId="343" applyFont="1" applyFill="1" applyBorder="1" applyAlignment="1">
      <alignment vertical="center"/>
    </xf>
    <xf numFmtId="0" fontId="70" fillId="0" borderId="11" xfId="343" applyFont="1" applyFill="1" applyBorder="1" applyAlignment="1">
      <alignment vertical="center"/>
    </xf>
    <xf numFmtId="0" fontId="74" fillId="0" borderId="12" xfId="343" applyFont="1" applyFill="1" applyBorder="1" applyAlignment="1">
      <alignment vertical="center"/>
    </xf>
    <xf numFmtId="0" fontId="74" fillId="0" borderId="13" xfId="343" applyFont="1" applyFill="1" applyBorder="1" applyAlignment="1">
      <alignment horizontal="left" vertical="center"/>
    </xf>
    <xf numFmtId="165" fontId="67" fillId="0" borderId="17" xfId="342" applyFont="1" applyFill="1" applyBorder="1" applyAlignment="1">
      <alignment horizontal="left" vertical="center"/>
    </xf>
    <xf numFmtId="0" fontId="68" fillId="0" borderId="18" xfId="343" applyFont="1" applyFill="1" applyBorder="1" applyAlignment="1">
      <alignment vertical="center"/>
    </xf>
    <xf numFmtId="0" fontId="68" fillId="0" borderId="0" xfId="343" applyFont="1" applyFill="1" applyBorder="1" applyAlignment="1">
      <alignment vertical="center"/>
    </xf>
    <xf numFmtId="0" fontId="74" fillId="0" borderId="0" xfId="343" applyFont="1" applyFill="1" applyBorder="1" applyAlignment="1">
      <alignment vertical="center"/>
    </xf>
    <xf numFmtId="0" fontId="74" fillId="0" borderId="19" xfId="343" applyFont="1" applyFill="1" applyBorder="1" applyAlignment="1">
      <alignment horizontal="left" vertical="center"/>
    </xf>
    <xf numFmtId="0" fontId="70" fillId="0" borderId="19" xfId="343" applyFont="1" applyFill="1" applyBorder="1" applyAlignment="1">
      <alignment horizontal="center" vertical="center"/>
    </xf>
    <xf numFmtId="0" fontId="75" fillId="0" borderId="0" xfId="343" applyFont="1" applyFill="1" applyBorder="1" applyAlignment="1" applyProtection="1">
      <alignment horizontal="left" vertical="center"/>
      <protection locked="0"/>
    </xf>
    <xf numFmtId="0" fontId="74" fillId="0" borderId="0" xfId="343" applyFont="1" applyFill="1" applyAlignment="1">
      <alignment vertical="center"/>
    </xf>
    <xf numFmtId="0" fontId="70" fillId="0" borderId="19" xfId="343" applyFont="1" applyFill="1" applyBorder="1" applyAlignment="1">
      <alignment horizontal="center" vertical="top"/>
    </xf>
    <xf numFmtId="0" fontId="70" fillId="0" borderId="21" xfId="343" applyFont="1" applyFill="1" applyBorder="1" applyAlignment="1">
      <alignment horizontal="left" vertical="center"/>
    </xf>
    <xf numFmtId="0" fontId="74" fillId="0" borderId="22" xfId="343" applyFont="1" applyFill="1" applyBorder="1" applyAlignment="1">
      <alignment vertical="center"/>
    </xf>
    <xf numFmtId="0" fontId="74" fillId="0" borderId="23" xfId="343" applyFont="1" applyFill="1" applyBorder="1" applyAlignment="1">
      <alignment vertical="center"/>
    </xf>
    <xf numFmtId="165" fontId="70" fillId="0" borderId="24" xfId="342" applyFont="1" applyFill="1" applyBorder="1" applyAlignment="1">
      <alignment vertical="center"/>
    </xf>
    <xf numFmtId="165" fontId="70" fillId="0" borderId="25" xfId="342" applyFont="1" applyFill="1" applyBorder="1" applyAlignment="1">
      <alignment vertical="center"/>
    </xf>
    <xf numFmtId="165" fontId="70" fillId="0" borderId="22" xfId="342" applyFont="1" applyFill="1" applyBorder="1" applyAlignment="1">
      <alignment vertical="center"/>
    </xf>
    <xf numFmtId="165" fontId="70" fillId="0" borderId="26" xfId="342" applyFont="1" applyFill="1" applyBorder="1" applyAlignment="1">
      <alignment vertical="center"/>
    </xf>
    <xf numFmtId="0" fontId="68" fillId="0" borderId="27" xfId="343" applyFont="1" applyFill="1" applyBorder="1" applyAlignment="1">
      <alignment vertical="center"/>
    </xf>
    <xf numFmtId="0" fontId="68" fillId="0" borderId="28" xfId="343" applyFont="1" applyFill="1" applyBorder="1" applyAlignment="1">
      <alignment vertical="center"/>
    </xf>
    <xf numFmtId="0" fontId="76" fillId="0" borderId="28" xfId="343" applyFont="1" applyFill="1" applyBorder="1" applyAlignment="1">
      <alignment horizontal="centerContinuous" vertical="center"/>
    </xf>
    <xf numFmtId="0" fontId="76" fillId="0" borderId="29" xfId="343" applyFont="1" applyFill="1" applyBorder="1" applyAlignment="1">
      <alignment horizontal="centerContinuous" vertical="center"/>
    </xf>
    <xf numFmtId="0" fontId="76" fillId="0" borderId="27" xfId="343" applyFont="1" applyFill="1" applyBorder="1" applyAlignment="1">
      <alignment horizontal="center" vertical="center"/>
    </xf>
    <xf numFmtId="165" fontId="72" fillId="0" borderId="30" xfId="342" applyFont="1" applyFill="1" applyBorder="1" applyAlignment="1">
      <alignment horizontal="center" vertical="center"/>
    </xf>
    <xf numFmtId="165" fontId="72" fillId="0" borderId="31" xfId="342" applyFont="1" applyFill="1" applyBorder="1" applyAlignment="1">
      <alignment horizontal="center" vertical="center"/>
    </xf>
    <xf numFmtId="165" fontId="72" fillId="0" borderId="32" xfId="342" applyFont="1" applyFill="1" applyBorder="1" applyAlignment="1">
      <alignment horizontal="center" vertical="center"/>
    </xf>
    <xf numFmtId="165" fontId="72" fillId="0" borderId="33" xfId="342" applyFont="1" applyFill="1" applyBorder="1" applyAlignment="1">
      <alignment horizontal="center" vertical="center"/>
    </xf>
    <xf numFmtId="165" fontId="72" fillId="0" borderId="34" xfId="342" applyFont="1" applyFill="1" applyBorder="1" applyAlignment="1">
      <alignment horizontal="center" vertical="center"/>
    </xf>
    <xf numFmtId="0" fontId="67" fillId="0" borderId="0" xfId="343" applyFont="1" applyFill="1" applyBorder="1" applyAlignment="1" applyProtection="1">
      <alignment horizontal="left"/>
    </xf>
    <xf numFmtId="0" fontId="70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8" fillId="0" borderId="0" xfId="343" applyFont="1" applyFill="1"/>
    <xf numFmtId="0" fontId="67" fillId="0" borderId="0" xfId="343" quotePrefix="1" applyFont="1" applyFill="1" applyBorder="1" applyAlignment="1" applyProtection="1">
      <alignment horizontal="left"/>
    </xf>
    <xf numFmtId="0" fontId="70" fillId="0" borderId="35" xfId="343" applyFont="1" applyFill="1" applyBorder="1" applyAlignment="1">
      <alignment horizontal="centerContinuous" vertical="center"/>
    </xf>
    <xf numFmtId="165" fontId="78" fillId="0" borderId="0" xfId="342" applyFont="1" applyFill="1" applyBorder="1" applyAlignment="1" applyProtection="1">
      <alignment horizontal="right"/>
    </xf>
    <xf numFmtId="0" fontId="68" fillId="0" borderId="36" xfId="343" applyFont="1" applyFill="1" applyBorder="1" applyAlignment="1">
      <alignment vertical="center"/>
    </xf>
    <xf numFmtId="0" fontId="68" fillId="0" borderId="29" xfId="343" applyFont="1" applyFill="1" applyBorder="1" applyAlignment="1">
      <alignment vertical="center"/>
    </xf>
    <xf numFmtId="0" fontId="67" fillId="0" borderId="29" xfId="343" quotePrefix="1" applyFont="1" applyFill="1" applyBorder="1" applyAlignment="1" applyProtection="1">
      <alignment horizontal="left"/>
    </xf>
    <xf numFmtId="0" fontId="68" fillId="0" borderId="18" xfId="343" quotePrefix="1" applyFont="1" applyFill="1" applyBorder="1" applyAlignment="1">
      <alignment horizontal="right"/>
    </xf>
    <xf numFmtId="0" fontId="68" fillId="0" borderId="0" xfId="343" applyFont="1" applyFill="1" applyBorder="1" applyAlignment="1"/>
    <xf numFmtId="1" fontId="68" fillId="0" borderId="0" xfId="343" applyNumberFormat="1" applyFont="1" applyFill="1" applyBorder="1"/>
    <xf numFmtId="0" fontId="73" fillId="0" borderId="14" xfId="343" applyFont="1" applyFill="1" applyBorder="1" applyAlignment="1">
      <alignment horizontal="centerContinuous"/>
    </xf>
    <xf numFmtId="172" fontId="79" fillId="0" borderId="0" xfId="343" applyNumberFormat="1" applyFont="1" applyFill="1" applyBorder="1" applyAlignment="1" applyProtection="1">
      <alignment vertical="center"/>
    </xf>
    <xf numFmtId="0" fontId="68" fillId="0" borderId="18" xfId="343" applyFont="1" applyFill="1" applyBorder="1" applyAlignment="1">
      <alignment horizontal="right"/>
    </xf>
    <xf numFmtId="0" fontId="73" fillId="0" borderId="35" xfId="343" applyFont="1" applyFill="1" applyBorder="1" applyAlignment="1">
      <alignment horizontal="centerContinuous"/>
    </xf>
    <xf numFmtId="0" fontId="68" fillId="0" borderId="36" xfId="343" applyFont="1" applyFill="1" applyBorder="1" applyAlignment="1">
      <alignment horizontal="right"/>
    </xf>
    <xf numFmtId="0" fontId="68" fillId="0" borderId="29" xfId="343" applyFont="1" applyFill="1" applyBorder="1" applyAlignment="1"/>
    <xf numFmtId="1" fontId="68" fillId="0" borderId="29" xfId="343" applyNumberFormat="1" applyFont="1" applyFill="1" applyBorder="1"/>
    <xf numFmtId="0" fontId="73" fillId="0" borderId="37" xfId="343" applyFont="1" applyFill="1" applyBorder="1" applyAlignment="1">
      <alignment horizontal="centerContinuous"/>
    </xf>
    <xf numFmtId="0" fontId="73" fillId="0" borderId="38" xfId="343" applyFont="1" applyFill="1" applyBorder="1" applyAlignment="1">
      <alignment horizontal="centerContinuous"/>
    </xf>
    <xf numFmtId="0" fontId="73" fillId="0" borderId="39" xfId="343" applyFont="1" applyFill="1" applyBorder="1" applyAlignment="1">
      <alignment horizontal="centerContinuous"/>
    </xf>
    <xf numFmtId="0" fontId="73" fillId="0" borderId="40" xfId="343" applyFont="1" applyFill="1" applyBorder="1" applyAlignment="1">
      <alignment horizontal="centerContinuous"/>
    </xf>
    <xf numFmtId="0" fontId="73" fillId="0" borderId="41" xfId="343" applyFont="1" applyFill="1" applyBorder="1" applyAlignment="1">
      <alignment horizontal="centerContinuous"/>
    </xf>
    <xf numFmtId="0" fontId="68" fillId="0" borderId="0" xfId="343" quotePrefix="1" applyFont="1" applyFill="1" applyBorder="1" applyAlignment="1"/>
    <xf numFmtId="0" fontId="69" fillId="0" borderId="0" xfId="343" applyFont="1" applyFill="1" applyBorder="1" applyAlignment="1"/>
    <xf numFmtId="0" fontId="69" fillId="0" borderId="18" xfId="343" applyFont="1" applyFill="1" applyBorder="1" applyAlignment="1">
      <alignment horizontal="right"/>
    </xf>
    <xf numFmtId="0" fontId="68" fillId="0" borderId="18" xfId="343" quotePrefix="1" applyNumberFormat="1" applyFont="1" applyFill="1" applyBorder="1" applyAlignment="1">
      <alignment horizontal="right"/>
    </xf>
    <xf numFmtId="0" fontId="68" fillId="0" borderId="18" xfId="343" quotePrefix="1" applyFont="1" applyFill="1" applyBorder="1" applyAlignment="1"/>
    <xf numFmtId="0" fontId="68" fillId="0" borderId="11" xfId="343" applyFont="1" applyFill="1" applyBorder="1" applyAlignment="1"/>
    <xf numFmtId="0" fontId="68" fillId="0" borderId="0" xfId="0" applyFont="1"/>
    <xf numFmtId="165" fontId="67" fillId="0" borderId="0" xfId="340" applyFont="1" applyAlignment="1" applyProtection="1">
      <alignment horizontal="left"/>
    </xf>
    <xf numFmtId="165" fontId="68" fillId="0" borderId="0" xfId="340" applyFont="1"/>
    <xf numFmtId="165" fontId="85" fillId="0" borderId="0" xfId="340" applyFont="1"/>
    <xf numFmtId="165" fontId="86" fillId="0" borderId="0" xfId="340" applyFont="1"/>
    <xf numFmtId="165" fontId="87" fillId="0" borderId="0" xfId="340" applyFont="1" applyAlignment="1" applyProtection="1">
      <alignment horizontal="centerContinuous"/>
    </xf>
    <xf numFmtId="165" fontId="86" fillId="0" borderId="0" xfId="340" applyFont="1" applyAlignment="1">
      <alignment horizontal="centerContinuous"/>
    </xf>
    <xf numFmtId="165" fontId="86" fillId="0" borderId="29" xfId="340" applyFont="1" applyBorder="1"/>
    <xf numFmtId="165" fontId="70" fillId="0" borderId="0" xfId="340" applyFont="1" applyAlignment="1" applyProtection="1">
      <alignment horizontal="right"/>
    </xf>
    <xf numFmtId="165" fontId="86" fillId="0" borderId="15" xfId="340" applyFont="1" applyBorder="1"/>
    <xf numFmtId="165" fontId="70" fillId="0" borderId="15" xfId="340" applyFont="1" applyBorder="1" applyAlignment="1">
      <alignment horizontal="center"/>
    </xf>
    <xf numFmtId="165" fontId="88" fillId="0" borderId="0" xfId="340" applyFont="1" applyBorder="1" applyAlignment="1" applyProtection="1">
      <alignment horizontal="center" vertical="center"/>
    </xf>
    <xf numFmtId="165" fontId="70" fillId="0" borderId="20" xfId="340" applyFont="1" applyBorder="1" applyAlignment="1">
      <alignment horizontal="center"/>
    </xf>
    <xf numFmtId="165" fontId="70" fillId="0" borderId="20" xfId="340" applyFont="1" applyBorder="1" applyAlignment="1" applyProtection="1">
      <alignment horizontal="center" vertical="center"/>
    </xf>
    <xf numFmtId="165" fontId="88" fillId="0" borderId="0" xfId="340" applyFont="1" applyBorder="1" applyAlignment="1">
      <alignment vertical="center"/>
    </xf>
    <xf numFmtId="165" fontId="86" fillId="0" borderId="23" xfId="340" applyFont="1" applyBorder="1"/>
    <xf numFmtId="165" fontId="70" fillId="0" borderId="23" xfId="340" applyFont="1" applyBorder="1" applyAlignment="1" applyProtection="1">
      <alignment horizontal="center" vertical="center"/>
    </xf>
    <xf numFmtId="165" fontId="88" fillId="0" borderId="0" xfId="340" quotePrefix="1" applyFont="1" applyBorder="1" applyAlignment="1" applyProtection="1">
      <alignment horizontal="center" vertical="center"/>
    </xf>
    <xf numFmtId="165" fontId="89" fillId="0" borderId="0" xfId="340" quotePrefix="1" applyFont="1" applyBorder="1" applyAlignment="1" applyProtection="1">
      <alignment horizontal="center" vertical="center"/>
    </xf>
    <xf numFmtId="165" fontId="86" fillId="0" borderId="0" xfId="340" applyFont="1" applyAlignment="1">
      <alignment horizontal="center" vertical="center"/>
    </xf>
    <xf numFmtId="165" fontId="86" fillId="0" borderId="0" xfId="340" applyFont="1" applyBorder="1"/>
    <xf numFmtId="4" fontId="86" fillId="0" borderId="0" xfId="340" applyNumberFormat="1" applyFont="1"/>
    <xf numFmtId="165" fontId="67" fillId="0" borderId="0" xfId="341" applyFont="1" applyAlignment="1" applyProtection="1">
      <alignment horizontal="left"/>
    </xf>
    <xf numFmtId="165" fontId="68" fillId="0" borderId="0" xfId="341" applyFont="1"/>
    <xf numFmtId="165" fontId="67" fillId="0" borderId="0" xfId="341" applyFont="1" applyAlignment="1" applyProtection="1">
      <alignment horizontal="centerContinuous"/>
    </xf>
    <xf numFmtId="165" fontId="68" fillId="0" borderId="0" xfId="341" applyFont="1" applyAlignment="1">
      <alignment horizontal="centerContinuous"/>
    </xf>
    <xf numFmtId="165" fontId="67" fillId="0" borderId="0" xfId="341" applyFont="1"/>
    <xf numFmtId="165" fontId="70" fillId="0" borderId="0" xfId="341" applyFont="1" applyAlignment="1" applyProtection="1">
      <alignment horizontal="right"/>
    </xf>
    <xf numFmtId="165" fontId="73" fillId="0" borderId="15" xfId="341" applyFont="1" applyBorder="1"/>
    <xf numFmtId="165" fontId="70" fillId="0" borderId="39" xfId="341" applyFont="1" applyBorder="1" applyAlignment="1">
      <alignment horizontal="center"/>
    </xf>
    <xf numFmtId="165" fontId="70" fillId="0" borderId="43" xfId="341" applyFont="1" applyBorder="1" applyAlignment="1">
      <alignment vertical="center"/>
    </xf>
    <xf numFmtId="165" fontId="70" fillId="0" borderId="20" xfId="341" applyFont="1" applyBorder="1" applyAlignment="1">
      <alignment horizontal="center"/>
    </xf>
    <xf numFmtId="165" fontId="70" fillId="0" borderId="38" xfId="341" applyFont="1" applyBorder="1" applyAlignment="1" applyProtection="1">
      <alignment horizontal="center" vertical="center"/>
    </xf>
    <xf numFmtId="165" fontId="70" fillId="0" borderId="35" xfId="341" applyFont="1" applyBorder="1" applyAlignment="1" applyProtection="1">
      <alignment horizontal="centerContinuous" vertical="center"/>
    </xf>
    <xf numFmtId="165" fontId="73" fillId="0" borderId="23" xfId="341" applyFont="1" applyBorder="1"/>
    <xf numFmtId="165" fontId="70" fillId="0" borderId="40" xfId="341" applyFont="1" applyBorder="1" applyAlignment="1">
      <alignment horizontal="center"/>
    </xf>
    <xf numFmtId="165" fontId="70" fillId="0" borderId="22" xfId="341" applyFont="1" applyBorder="1" applyAlignment="1">
      <alignment vertical="center"/>
    </xf>
    <xf numFmtId="165" fontId="72" fillId="0" borderId="23" xfId="341" applyFont="1" applyBorder="1" applyAlignment="1">
      <alignment horizontal="center" vertical="center"/>
    </xf>
    <xf numFmtId="165" fontId="72" fillId="0" borderId="40" xfId="341" quotePrefix="1" applyFont="1" applyBorder="1" applyAlignment="1" applyProtection="1">
      <alignment horizontal="center" vertical="center"/>
    </xf>
    <xf numFmtId="165" fontId="72" fillId="0" borderId="22" xfId="341" applyFont="1" applyBorder="1" applyAlignment="1" applyProtection="1">
      <alignment horizontal="center" vertical="center"/>
    </xf>
    <xf numFmtId="173" fontId="29" fillId="0" borderId="0" xfId="329" applyNumberFormat="1" applyFont="1"/>
    <xf numFmtId="165" fontId="68" fillId="0" borderId="0" xfId="341" applyFont="1" applyAlignment="1">
      <alignment horizontal="center" vertical="center"/>
    </xf>
    <xf numFmtId="165" fontId="67" fillId="0" borderId="15" xfId="341" applyFont="1" applyBorder="1" applyAlignment="1" applyProtection="1">
      <alignment horizontal="left"/>
    </xf>
    <xf numFmtId="1" fontId="68" fillId="0" borderId="20" xfId="341" applyNumberFormat="1" applyFont="1" applyBorder="1"/>
    <xf numFmtId="170" fontId="67" fillId="0" borderId="0" xfId="341" applyNumberFormat="1" applyFont="1"/>
    <xf numFmtId="170" fontId="68" fillId="0" borderId="0" xfId="341" applyNumberFormat="1" applyFont="1"/>
    <xf numFmtId="2" fontId="68" fillId="0" borderId="0" xfId="341" applyNumberFormat="1" applyFont="1"/>
    <xf numFmtId="1" fontId="68" fillId="0" borderId="23" xfId="341" applyNumberFormat="1" applyFont="1" applyBorder="1"/>
    <xf numFmtId="165" fontId="67" fillId="0" borderId="0" xfId="345" applyFont="1" applyFill="1" applyAlignment="1">
      <alignment horizontal="left" vertical="center"/>
    </xf>
    <xf numFmtId="165" fontId="67" fillId="0" borderId="0" xfId="345" applyFont="1" applyFill="1" applyAlignment="1">
      <alignment vertical="center"/>
    </xf>
    <xf numFmtId="165" fontId="68" fillId="0" borderId="0" xfId="345" applyFont="1" applyFill="1" applyAlignment="1">
      <alignment vertical="center"/>
    </xf>
    <xf numFmtId="165" fontId="67" fillId="0" borderId="0" xfId="345" applyFont="1" applyFill="1" applyAlignment="1" applyProtection="1">
      <alignment horizontal="centerContinuous" vertical="center"/>
      <protection locked="0"/>
    </xf>
    <xf numFmtId="165" fontId="67" fillId="0" borderId="0" xfId="345" applyFont="1" applyFill="1" applyAlignment="1">
      <alignment horizontal="centerContinuous" vertical="center"/>
    </xf>
    <xf numFmtId="165" fontId="67" fillId="0" borderId="0" xfId="345" applyFont="1" applyFill="1" applyBorder="1" applyAlignment="1">
      <alignment vertical="center"/>
    </xf>
    <xf numFmtId="165" fontId="70" fillId="0" borderId="0" xfId="345" applyFont="1" applyFill="1" applyAlignment="1">
      <alignment horizontal="right" vertical="center"/>
    </xf>
    <xf numFmtId="165" fontId="67" fillId="0" borderId="10" xfId="345" applyFont="1" applyFill="1" applyBorder="1" applyAlignment="1">
      <alignment vertical="center"/>
    </xf>
    <xf numFmtId="165" fontId="74" fillId="0" borderId="11" xfId="345" applyFont="1" applyFill="1" applyBorder="1" applyAlignment="1">
      <alignment vertical="center"/>
    </xf>
    <xf numFmtId="165" fontId="70" fillId="0" borderId="11" xfId="345" applyFont="1" applyFill="1" applyBorder="1" applyAlignment="1">
      <alignment vertical="center"/>
    </xf>
    <xf numFmtId="165" fontId="74" fillId="0" borderId="0" xfId="345" applyFont="1" applyFill="1" applyBorder="1" applyAlignment="1">
      <alignment horizontal="left" vertical="center"/>
    </xf>
    <xf numFmtId="165" fontId="74" fillId="0" borderId="18" xfId="345" applyFont="1" applyFill="1" applyBorder="1" applyAlignment="1">
      <alignment vertical="center"/>
    </xf>
    <xf numFmtId="165" fontId="74" fillId="0" borderId="0" xfId="345" applyFont="1" applyFill="1" applyBorder="1" applyAlignment="1">
      <alignment vertical="center"/>
    </xf>
    <xf numFmtId="165" fontId="75" fillId="0" borderId="0" xfId="345" applyFont="1" applyFill="1" applyBorder="1" applyAlignment="1" applyProtection="1">
      <alignment horizontal="left" vertical="center"/>
      <protection locked="0"/>
    </xf>
    <xf numFmtId="165" fontId="67" fillId="0" borderId="18" xfId="345" applyFont="1" applyFill="1" applyBorder="1" applyAlignment="1">
      <alignment horizontal="center" vertical="center"/>
    </xf>
    <xf numFmtId="165" fontId="67" fillId="0" borderId="0" xfId="345" applyFont="1" applyFill="1" applyBorder="1" applyAlignment="1">
      <alignment horizontal="center" vertical="center"/>
    </xf>
    <xf numFmtId="165" fontId="74" fillId="0" borderId="18" xfId="345" applyFont="1" applyFill="1" applyBorder="1" applyAlignment="1">
      <alignment horizontal="left" vertical="center"/>
    </xf>
    <xf numFmtId="165" fontId="74" fillId="0" borderId="35" xfId="345" applyFont="1" applyFill="1" applyBorder="1" applyAlignment="1">
      <alignment vertical="center"/>
    </xf>
    <xf numFmtId="165" fontId="70" fillId="0" borderId="24" xfId="342" applyFont="1" applyFill="1" applyBorder="1" applyAlignment="1">
      <alignment horizontal="centerContinuous" vertical="center"/>
    </xf>
    <xf numFmtId="165" fontId="72" fillId="0" borderId="27" xfId="344" applyFont="1" applyFill="1" applyBorder="1" applyAlignment="1">
      <alignment horizontal="centerContinuous" vertical="center"/>
    </xf>
    <xf numFmtId="165" fontId="72" fillId="0" borderId="28" xfId="344" applyFont="1" applyFill="1" applyBorder="1" applyAlignment="1">
      <alignment horizontal="centerContinuous" vertical="center"/>
    </xf>
    <xf numFmtId="165" fontId="72" fillId="0" borderId="45" xfId="344" applyFont="1" applyFill="1" applyBorder="1" applyAlignment="1">
      <alignment horizontal="centerContinuous" vertical="center"/>
    </xf>
    <xf numFmtId="165" fontId="72" fillId="0" borderId="34" xfId="342" applyFont="1" applyFill="1" applyBorder="1" applyAlignment="1">
      <alignment horizontal="centerContinuous" vertical="center"/>
    </xf>
    <xf numFmtId="165" fontId="67" fillId="0" borderId="18" xfId="345" applyFont="1" applyFill="1" applyBorder="1" applyAlignment="1" applyProtection="1">
      <alignment horizontal="left"/>
    </xf>
    <xf numFmtId="165" fontId="67" fillId="0" borderId="0" xfId="345" applyFont="1" applyFill="1" applyBorder="1" applyAlignment="1" applyProtection="1">
      <alignment horizontal="left"/>
    </xf>
    <xf numFmtId="165" fontId="70" fillId="0" borderId="35" xfId="345" applyFont="1" applyFill="1" applyBorder="1" applyAlignment="1">
      <alignment horizontal="centerContinuous" vertical="center"/>
    </xf>
    <xf numFmtId="165" fontId="68" fillId="0" borderId="0" xfId="345" applyFont="1" applyFill="1"/>
    <xf numFmtId="165" fontId="67" fillId="0" borderId="18" xfId="345" quotePrefix="1" applyFont="1" applyFill="1" applyBorder="1" applyAlignment="1" applyProtection="1">
      <alignment horizontal="left"/>
    </xf>
    <xf numFmtId="165" fontId="67" fillId="0" borderId="0" xfId="345" quotePrefix="1" applyFont="1" applyFill="1" applyBorder="1" applyAlignment="1" applyProtection="1">
      <alignment horizontal="left"/>
    </xf>
    <xf numFmtId="165" fontId="67" fillId="0" borderId="36" xfId="345" quotePrefix="1" applyFont="1" applyFill="1" applyBorder="1" applyAlignment="1" applyProtection="1">
      <alignment horizontal="left"/>
    </xf>
    <xf numFmtId="165" fontId="67" fillId="0" borderId="29" xfId="345" quotePrefix="1" applyFont="1" applyFill="1" applyBorder="1" applyAlignment="1" applyProtection="1">
      <alignment horizontal="left"/>
    </xf>
    <xf numFmtId="165" fontId="67" fillId="0" borderId="29" xfId="345" applyFont="1" applyFill="1" applyBorder="1" applyAlignment="1" applyProtection="1">
      <alignment horizontal="left"/>
    </xf>
    <xf numFmtId="165" fontId="70" fillId="0" borderId="37" xfId="345" applyFont="1" applyFill="1" applyBorder="1" applyAlignment="1">
      <alignment horizontal="centerContinuous" vertical="center"/>
    </xf>
    <xf numFmtId="165" fontId="68" fillId="0" borderId="18" xfId="345" quotePrefix="1" applyFont="1" applyFill="1" applyBorder="1" applyAlignment="1" applyProtection="1">
      <alignment horizontal="left"/>
    </xf>
    <xf numFmtId="165" fontId="68" fillId="0" borderId="0" xfId="345" quotePrefix="1" applyFont="1" applyFill="1" applyBorder="1" applyAlignment="1" applyProtection="1">
      <alignment horizontal="left"/>
    </xf>
    <xf numFmtId="1" fontId="68" fillId="0" borderId="0" xfId="345" applyNumberFormat="1" applyFont="1" applyFill="1" applyBorder="1"/>
    <xf numFmtId="165" fontId="73" fillId="0" borderId="38" xfId="345" applyFont="1" applyFill="1" applyBorder="1" applyAlignment="1">
      <alignment horizontal="centerContinuous"/>
    </xf>
    <xf numFmtId="165" fontId="68" fillId="0" borderId="36" xfId="345" quotePrefix="1" applyFont="1" applyFill="1" applyBorder="1" applyAlignment="1" applyProtection="1">
      <alignment horizontal="left"/>
    </xf>
    <xf numFmtId="165" fontId="68" fillId="0" borderId="29" xfId="345" quotePrefix="1" applyFont="1" applyFill="1" applyBorder="1" applyAlignment="1" applyProtection="1">
      <alignment horizontal="left"/>
    </xf>
    <xf numFmtId="165" fontId="73" fillId="0" borderId="40" xfId="345" applyFont="1" applyFill="1" applyBorder="1" applyAlignment="1">
      <alignment horizontal="centerContinuous"/>
    </xf>
    <xf numFmtId="165" fontId="68" fillId="0" borderId="0" xfId="345" applyFont="1" applyFill="1" applyBorder="1" applyAlignment="1">
      <alignment vertical="center"/>
    </xf>
    <xf numFmtId="1" fontId="68" fillId="0" borderId="11" xfId="345" applyNumberFormat="1" applyFont="1" applyFill="1" applyBorder="1"/>
    <xf numFmtId="165" fontId="73" fillId="0" borderId="39" xfId="345" applyFont="1" applyFill="1" applyBorder="1" applyAlignment="1">
      <alignment horizontal="centerContinuous"/>
    </xf>
    <xf numFmtId="165" fontId="68" fillId="0" borderId="18" xfId="345" applyFont="1" applyFill="1" applyBorder="1" applyAlignment="1" applyProtection="1">
      <alignment horizontal="left"/>
    </xf>
    <xf numFmtId="165" fontId="73" fillId="0" borderId="41" xfId="345" applyFont="1" applyFill="1" applyBorder="1" applyAlignment="1">
      <alignment horizontal="centerContinuous"/>
    </xf>
    <xf numFmtId="1" fontId="68" fillId="0" borderId="29" xfId="345" applyNumberFormat="1" applyFont="1" applyFill="1" applyBorder="1"/>
    <xf numFmtId="165" fontId="68" fillId="0" borderId="10" xfId="345" quotePrefix="1" applyFont="1" applyFill="1" applyBorder="1" applyAlignment="1" applyProtection="1">
      <alignment horizontal="left"/>
    </xf>
    <xf numFmtId="165" fontId="68" fillId="0" borderId="11" xfId="345" quotePrefix="1" applyFont="1" applyFill="1" applyBorder="1" applyAlignment="1" applyProtection="1">
      <alignment horizontal="left"/>
    </xf>
    <xf numFmtId="165" fontId="73" fillId="0" borderId="46" xfId="345" applyFont="1" applyFill="1" applyBorder="1" applyAlignment="1">
      <alignment horizontal="centerContinuous"/>
    </xf>
    <xf numFmtId="165" fontId="68" fillId="0" borderId="36" xfId="345" applyFont="1" applyFill="1" applyBorder="1" applyAlignment="1" applyProtection="1">
      <alignment horizontal="left"/>
    </xf>
    <xf numFmtId="165" fontId="68" fillId="0" borderId="29" xfId="345" applyFont="1" applyFill="1" applyBorder="1" applyAlignment="1" applyProtection="1">
      <alignment horizontal="left"/>
    </xf>
    <xf numFmtId="165" fontId="68" fillId="0" borderId="0" xfId="345" quotePrefix="1" applyFont="1" applyFill="1" applyBorder="1" applyAlignment="1" applyProtection="1">
      <alignment horizontal="left"/>
      <protection locked="0"/>
    </xf>
    <xf numFmtId="165" fontId="68" fillId="0" borderId="0" xfId="345" applyFont="1" applyFill="1" applyBorder="1" applyAlignment="1" applyProtection="1">
      <alignment horizontal="left"/>
      <protection locked="0"/>
    </xf>
    <xf numFmtId="165" fontId="68" fillId="0" borderId="29" xfId="345" quotePrefix="1" applyFont="1" applyFill="1" applyBorder="1" applyAlignment="1" applyProtection="1">
      <alignment horizontal="left"/>
      <protection locked="0"/>
    </xf>
    <xf numFmtId="165" fontId="91" fillId="0" borderId="0" xfId="345" applyFont="1" applyFill="1" applyAlignment="1">
      <alignment vertical="center"/>
    </xf>
    <xf numFmtId="1" fontId="68" fillId="0" borderId="10" xfId="343" applyNumberFormat="1" applyFont="1" applyFill="1" applyBorder="1"/>
    <xf numFmtId="171" fontId="79" fillId="0" borderId="0" xfId="343" applyNumberFormat="1" applyFont="1" applyFill="1" applyBorder="1" applyAlignment="1" applyProtection="1">
      <alignment horizontal="right" vertical="center"/>
    </xf>
    <xf numFmtId="171" fontId="79" fillId="0" borderId="29" xfId="343" applyNumberFormat="1" applyFont="1" applyFill="1" applyBorder="1" applyAlignment="1" applyProtection="1">
      <alignment horizontal="right" vertical="center"/>
    </xf>
    <xf numFmtId="165" fontId="67" fillId="0" borderId="0" xfId="339" applyFont="1" applyAlignment="1" applyProtection="1">
      <alignment horizontal="left"/>
    </xf>
    <xf numFmtId="0" fontId="67" fillId="0" borderId="0" xfId="449" applyFont="1" applyAlignment="1"/>
    <xf numFmtId="3" fontId="68" fillId="0" borderId="0" xfId="449" applyNumberFormat="1" applyFont="1" applyAlignment="1"/>
    <xf numFmtId="3" fontId="68" fillId="0" borderId="0" xfId="449" applyNumberFormat="1" applyFont="1"/>
    <xf numFmtId="0" fontId="56" fillId="0" borderId="0" xfId="449" applyFont="1"/>
    <xf numFmtId="0" fontId="68" fillId="0" borderId="0" xfId="449" quotePrefix="1" applyFont="1" applyAlignment="1"/>
    <xf numFmtId="0" fontId="67" fillId="0" borderId="0" xfId="449" applyFont="1" applyAlignment="1">
      <alignment horizontal="centerContinuous" vertical="center"/>
    </xf>
    <xf numFmtId="0" fontId="68" fillId="0" borderId="0" xfId="449" quotePrefix="1" applyFont="1" applyAlignment="1">
      <alignment horizontal="centerContinuous"/>
    </xf>
    <xf numFmtId="3" fontId="68" fillId="0" borderId="0" xfId="449" applyNumberFormat="1" applyFont="1" applyAlignment="1">
      <alignment horizontal="centerContinuous"/>
    </xf>
    <xf numFmtId="0" fontId="68" fillId="0" borderId="0" xfId="449" applyFont="1"/>
    <xf numFmtId="3" fontId="68" fillId="0" borderId="29" xfId="449" applyNumberFormat="1" applyFont="1" applyBorder="1"/>
    <xf numFmtId="3" fontId="67" fillId="0" borderId="0" xfId="449" applyNumberFormat="1" applyFont="1" applyAlignment="1">
      <alignment horizontal="centerContinuous"/>
    </xf>
    <xf numFmtId="3" fontId="70" fillId="0" borderId="0" xfId="449" applyNumberFormat="1" applyFont="1" applyAlignment="1">
      <alignment horizontal="centerContinuous"/>
    </xf>
    <xf numFmtId="0" fontId="73" fillId="0" borderId="15" xfId="449" applyFont="1" applyBorder="1"/>
    <xf numFmtId="0" fontId="70" fillId="0" borderId="15" xfId="449" applyFont="1" applyBorder="1" applyAlignment="1">
      <alignment horizontal="centerContinuous" vertical="top"/>
    </xf>
    <xf numFmtId="3" fontId="70" fillId="0" borderId="29" xfId="449" applyNumberFormat="1" applyFont="1" applyBorder="1" applyAlignment="1">
      <alignment horizontal="centerContinuous" vertical="top"/>
    </xf>
    <xf numFmtId="3" fontId="70" fillId="0" borderId="28" xfId="449" applyNumberFormat="1" applyFont="1" applyBorder="1" applyAlignment="1">
      <alignment horizontal="centerContinuous"/>
    </xf>
    <xf numFmtId="3" fontId="70" fillId="0" borderId="45" xfId="449" applyNumberFormat="1" applyFont="1" applyBorder="1" applyAlignment="1">
      <alignment horizontal="centerContinuous"/>
    </xf>
    <xf numFmtId="3" fontId="70" fillId="0" borderId="28" xfId="449" applyNumberFormat="1" applyFont="1" applyBorder="1" applyAlignment="1">
      <alignment horizontal="centerContinuous" vertical="top"/>
    </xf>
    <xf numFmtId="0" fontId="70" fillId="0" borderId="20" xfId="449" applyFont="1" applyBorder="1" applyAlignment="1">
      <alignment horizontal="center"/>
    </xf>
    <xf numFmtId="0" fontId="70" fillId="0" borderId="20" xfId="449" applyFont="1" applyBorder="1" applyAlignment="1">
      <alignment horizontal="centerContinuous"/>
    </xf>
    <xf numFmtId="3" fontId="70" fillId="0" borderId="35" xfId="449" applyNumberFormat="1" applyFont="1" applyBorder="1" applyAlignment="1">
      <alignment horizontal="center"/>
    </xf>
    <xf numFmtId="3" fontId="70" fillId="0" borderId="35" xfId="449" quotePrefix="1" applyNumberFormat="1" applyFont="1" applyBorder="1" applyAlignment="1">
      <alignment horizontal="center"/>
    </xf>
    <xf numFmtId="0" fontId="70" fillId="0" borderId="23" xfId="449" applyFont="1" applyBorder="1"/>
    <xf numFmtId="0" fontId="70" fillId="0" borderId="23" xfId="449" applyFont="1" applyBorder="1" applyAlignment="1">
      <alignment horizontal="centerContinuous"/>
    </xf>
    <xf numFmtId="0" fontId="74" fillId="0" borderId="0" xfId="449" applyFont="1"/>
    <xf numFmtId="0" fontId="72" fillId="0" borderId="23" xfId="449" quotePrefix="1" applyFont="1" applyBorder="1" applyAlignment="1">
      <alignment horizontal="center" vertical="center"/>
    </xf>
    <xf numFmtId="0" fontId="72" fillId="0" borderId="42" xfId="449" quotePrefix="1" applyFont="1" applyBorder="1" applyAlignment="1">
      <alignment horizontal="center" vertical="center"/>
    </xf>
    <xf numFmtId="3" fontId="72" fillId="0" borderId="45" xfId="449" quotePrefix="1" applyNumberFormat="1" applyFont="1" applyBorder="1" applyAlignment="1">
      <alignment horizontal="center" vertical="center"/>
    </xf>
    <xf numFmtId="0" fontId="56" fillId="0" borderId="0" xfId="449" applyFont="1" applyAlignment="1">
      <alignment horizontal="center" vertical="center"/>
    </xf>
    <xf numFmtId="0" fontId="67" fillId="0" borderId="23" xfId="449" applyFont="1" applyBorder="1"/>
    <xf numFmtId="0" fontId="67" fillId="0" borderId="42" xfId="449" applyFont="1" applyBorder="1"/>
    <xf numFmtId="3" fontId="74" fillId="0" borderId="0" xfId="449" applyNumberFormat="1" applyFont="1" applyBorder="1"/>
    <xf numFmtId="0" fontId="67" fillId="0" borderId="15" xfId="449" applyFont="1" applyBorder="1"/>
    <xf numFmtId="0" fontId="67" fillId="0" borderId="23" xfId="449" quotePrefix="1" applyFont="1" applyBorder="1"/>
    <xf numFmtId="0" fontId="67" fillId="0" borderId="20" xfId="449" applyFont="1" applyBorder="1"/>
    <xf numFmtId="0" fontId="68" fillId="0" borderId="20" xfId="449" quotePrefix="1" applyFont="1" applyBorder="1"/>
    <xf numFmtId="0" fontId="73" fillId="0" borderId="20" xfId="449" quotePrefix="1" applyFont="1" applyBorder="1"/>
    <xf numFmtId="0" fontId="68" fillId="0" borderId="23" xfId="449" applyFont="1" applyBorder="1"/>
    <xf numFmtId="165" fontId="74" fillId="0" borderId="0" xfId="339" applyFont="1" applyAlignment="1" applyProtection="1">
      <alignment horizontal="left"/>
    </xf>
    <xf numFmtId="165" fontId="56" fillId="0" borderId="0" xfId="339" applyFont="1"/>
    <xf numFmtId="165" fontId="67" fillId="0" borderId="0" xfId="339" applyFont="1" applyAlignment="1" applyProtection="1">
      <alignment horizontal="centerContinuous"/>
    </xf>
    <xf numFmtId="165" fontId="74" fillId="0" borderId="0" xfId="339" applyFont="1" applyAlignment="1" applyProtection="1">
      <alignment horizontal="centerContinuous"/>
    </xf>
    <xf numFmtId="165" fontId="70" fillId="0" borderId="0" xfId="339" applyFont="1" applyAlignment="1" applyProtection="1">
      <alignment horizontal="right"/>
    </xf>
    <xf numFmtId="165" fontId="68" fillId="0" borderId="16" xfId="339" applyFont="1" applyBorder="1"/>
    <xf numFmtId="0" fontId="67" fillId="0" borderId="0" xfId="449" quotePrefix="1" applyFont="1" applyFill="1" applyBorder="1"/>
    <xf numFmtId="165" fontId="74" fillId="0" borderId="0" xfId="339" applyFont="1" applyFill="1"/>
    <xf numFmtId="165" fontId="56" fillId="0" borderId="0" xfId="339" applyFont="1" applyFill="1"/>
    <xf numFmtId="165" fontId="70" fillId="0" borderId="21" xfId="339" applyFont="1" applyBorder="1" applyAlignment="1" applyProtection="1">
      <alignment horizontal="center"/>
    </xf>
    <xf numFmtId="165" fontId="70" fillId="0" borderId="17" xfId="339" applyFont="1" applyBorder="1" applyAlignment="1" applyProtection="1">
      <alignment horizontal="center"/>
    </xf>
    <xf numFmtId="165" fontId="70" fillId="0" borderId="35" xfId="339" applyFont="1" applyBorder="1" applyAlignment="1" applyProtection="1">
      <alignment horizontal="center"/>
    </xf>
    <xf numFmtId="165" fontId="70" fillId="0" borderId="35" xfId="339" applyFont="1" applyBorder="1" applyAlignment="1" applyProtection="1">
      <alignment horizontal="left"/>
    </xf>
    <xf numFmtId="165" fontId="70" fillId="0" borderId="15" xfId="339" applyFont="1" applyBorder="1" applyAlignment="1" applyProtection="1">
      <alignment horizontal="left"/>
    </xf>
    <xf numFmtId="165" fontId="67" fillId="0" borderId="25" xfId="339" applyFont="1" applyBorder="1"/>
    <xf numFmtId="165" fontId="70" fillId="0" borderId="26" xfId="339" applyFont="1" applyBorder="1" applyAlignment="1">
      <alignment horizontal="center"/>
    </xf>
    <xf numFmtId="0" fontId="70" fillId="0" borderId="22" xfId="339" quotePrefix="1" applyNumberFormat="1" applyFont="1" applyBorder="1" applyAlignment="1" applyProtection="1">
      <alignment horizontal="center"/>
    </xf>
    <xf numFmtId="165" fontId="70" fillId="0" borderId="23" xfId="339" quotePrefix="1" applyFont="1" applyBorder="1" applyAlignment="1" applyProtection="1">
      <alignment horizontal="center"/>
    </xf>
    <xf numFmtId="165" fontId="72" fillId="0" borderId="55" xfId="339" applyFont="1" applyBorder="1" applyAlignment="1" applyProtection="1">
      <alignment horizontal="center" vertical="center"/>
    </xf>
    <xf numFmtId="165" fontId="72" fillId="0" borderId="40" xfId="339" applyFont="1" applyBorder="1" applyAlignment="1" applyProtection="1">
      <alignment horizontal="center" vertical="center"/>
    </xf>
    <xf numFmtId="165" fontId="72" fillId="0" borderId="26" xfId="339" applyFont="1" applyBorder="1" applyAlignment="1" applyProtection="1">
      <alignment horizontal="center" vertical="center"/>
    </xf>
    <xf numFmtId="165" fontId="72" fillId="0" borderId="22" xfId="339" applyFont="1" applyBorder="1" applyAlignment="1" applyProtection="1">
      <alignment horizontal="center" vertical="center"/>
    </xf>
    <xf numFmtId="165" fontId="72" fillId="0" borderId="0" xfId="339" applyFont="1"/>
    <xf numFmtId="165" fontId="67" fillId="0" borderId="0" xfId="339" applyFont="1" applyFill="1"/>
    <xf numFmtId="165" fontId="76" fillId="0" borderId="0" xfId="339" applyFont="1" applyFill="1"/>
    <xf numFmtId="165" fontId="72" fillId="0" borderId="0" xfId="339" applyFont="1" applyFill="1"/>
    <xf numFmtId="165" fontId="68" fillId="0" borderId="21" xfId="339" quotePrefix="1" applyFont="1" applyBorder="1" applyAlignment="1" applyProtection="1">
      <alignment horizontal="left"/>
    </xf>
    <xf numFmtId="165" fontId="74" fillId="0" borderId="0" xfId="339" applyFont="1"/>
    <xf numFmtId="165" fontId="68" fillId="0" borderId="25" xfId="339" applyFont="1" applyBorder="1"/>
    <xf numFmtId="165" fontId="67" fillId="0" borderId="0" xfId="339" applyFont="1"/>
    <xf numFmtId="0" fontId="92" fillId="0" borderId="0" xfId="0" applyFont="1" applyAlignment="1"/>
    <xf numFmtId="0" fontId="90" fillId="0" borderId="0" xfId="0" applyFont="1"/>
    <xf numFmtId="0" fontId="95" fillId="0" borderId="0" xfId="0" applyFont="1"/>
    <xf numFmtId="165" fontId="67" fillId="0" borderId="0" xfId="451" applyFont="1" applyAlignment="1">
      <alignment horizontal="centerContinuous"/>
    </xf>
    <xf numFmtId="165" fontId="68" fillId="0" borderId="0" xfId="451" applyFont="1" applyAlignment="1">
      <alignment horizontal="centerContinuous"/>
    </xf>
    <xf numFmtId="165" fontId="68" fillId="0" borderId="0" xfId="451" applyFont="1" applyAlignment="1"/>
    <xf numFmtId="165" fontId="68" fillId="0" borderId="0" xfId="451" applyFont="1"/>
    <xf numFmtId="165" fontId="68" fillId="0" borderId="0" xfId="451" applyFont="1" applyAlignment="1" applyProtection="1">
      <alignment horizontal="centerContinuous"/>
    </xf>
    <xf numFmtId="165" fontId="68" fillId="0" borderId="0" xfId="451" applyFont="1" applyAlignment="1">
      <alignment horizontal="right"/>
    </xf>
    <xf numFmtId="165" fontId="68" fillId="0" borderId="0" xfId="451" applyFont="1" applyAlignment="1" applyProtection="1">
      <alignment horizontal="right"/>
    </xf>
    <xf numFmtId="165" fontId="67" fillId="0" borderId="0" xfId="451" applyFont="1" applyAlignment="1" applyProtection="1">
      <alignment horizontal="left"/>
    </xf>
    <xf numFmtId="165" fontId="68" fillId="0" borderId="0" xfId="451" applyFont="1" applyAlignment="1" applyProtection="1">
      <alignment horizontal="left"/>
    </xf>
    <xf numFmtId="0" fontId="68" fillId="0" borderId="0" xfId="0" applyFont="1" applyAlignment="1" applyProtection="1">
      <alignment horizontal="right"/>
    </xf>
    <xf numFmtId="0" fontId="68" fillId="0" borderId="0" xfId="0" applyFont="1" applyAlignment="1" applyProtection="1">
      <alignment horizontal="left"/>
    </xf>
    <xf numFmtId="165" fontId="67" fillId="0" borderId="0" xfId="451" applyFont="1"/>
    <xf numFmtId="0" fontId="87" fillId="0" borderId="0" xfId="0" applyFont="1" applyAlignment="1" applyProtection="1">
      <alignment horizontal="left"/>
    </xf>
    <xf numFmtId="0" fontId="86" fillId="0" borderId="0" xfId="0" applyFont="1"/>
    <xf numFmtId="165" fontId="68" fillId="0" borderId="0" xfId="451" applyFont="1" applyFill="1"/>
    <xf numFmtId="0" fontId="68" fillId="0" borderId="0" xfId="0" applyFont="1" applyFill="1" applyAlignment="1" applyProtection="1">
      <alignment horizontal="right"/>
    </xf>
    <xf numFmtId="0" fontId="87" fillId="0" borderId="0" xfId="0" applyFont="1"/>
    <xf numFmtId="0" fontId="86" fillId="0" borderId="0" xfId="0" applyFont="1" applyAlignment="1" applyProtection="1">
      <alignment horizontal="left"/>
    </xf>
    <xf numFmtId="165" fontId="86" fillId="0" borderId="0" xfId="451" applyFont="1"/>
    <xf numFmtId="0" fontId="86" fillId="0" borderId="0" xfId="0" applyFont="1" applyAlignment="1" applyProtection="1">
      <alignment horizontal="right"/>
    </xf>
    <xf numFmtId="0" fontId="87" fillId="0" borderId="0" xfId="0" applyFont="1" applyFill="1" applyAlignment="1" applyProtection="1">
      <alignment horizontal="left"/>
    </xf>
    <xf numFmtId="171" fontId="77" fillId="0" borderId="0" xfId="343" applyNumberFormat="1" applyFont="1" applyFill="1" applyBorder="1" applyAlignment="1" applyProtection="1">
      <alignment horizontal="right" vertical="center"/>
    </xf>
    <xf numFmtId="171" fontId="77" fillId="0" borderId="35" xfId="343" applyNumberFormat="1" applyFont="1" applyFill="1" applyBorder="1" applyAlignment="1" applyProtection="1">
      <alignment horizontal="right" vertical="center"/>
    </xf>
    <xf numFmtId="171" fontId="77" fillId="0" borderId="29" xfId="343" applyNumberFormat="1" applyFont="1" applyFill="1" applyBorder="1" applyAlignment="1" applyProtection="1">
      <alignment horizontal="right" vertical="center"/>
    </xf>
    <xf numFmtId="171" fontId="77" fillId="0" borderId="37" xfId="343" applyNumberFormat="1" applyFont="1" applyFill="1" applyBorder="1" applyAlignment="1" applyProtection="1">
      <alignment horizontal="right" vertical="center"/>
    </xf>
    <xf numFmtId="171" fontId="79" fillId="0" borderId="35" xfId="343" applyNumberFormat="1" applyFont="1" applyFill="1" applyBorder="1" applyAlignment="1" applyProtection="1">
      <alignment horizontal="right" vertical="center"/>
    </xf>
    <xf numFmtId="171" fontId="79" fillId="0" borderId="37" xfId="343" applyNumberFormat="1" applyFont="1" applyFill="1" applyBorder="1" applyAlignment="1" applyProtection="1">
      <alignment horizontal="right" vertical="center"/>
    </xf>
    <xf numFmtId="171" fontId="79" fillId="0" borderId="36" xfId="343" applyNumberFormat="1" applyFont="1" applyFill="1" applyBorder="1" applyAlignment="1" applyProtection="1">
      <alignment horizontal="right" vertical="center"/>
    </xf>
    <xf numFmtId="167" fontId="68" fillId="0" borderId="0" xfId="449" applyNumberFormat="1" applyFont="1" applyFill="1" applyBorder="1"/>
    <xf numFmtId="0" fontId="56" fillId="0" borderId="0" xfId="449" applyFont="1" applyFill="1" applyBorder="1"/>
    <xf numFmtId="165" fontId="86" fillId="0" borderId="0" xfId="340" applyFont="1" applyFill="1" applyBorder="1"/>
    <xf numFmtId="167" fontId="68" fillId="0" borderId="35" xfId="450" applyNumberFormat="1" applyFont="1" applyFill="1" applyBorder="1" applyProtection="1"/>
    <xf numFmtId="165" fontId="56" fillId="0" borderId="0" xfId="339" applyFont="1" applyFill="1" applyBorder="1"/>
    <xf numFmtId="167" fontId="68" fillId="0" borderId="22" xfId="0" applyNumberFormat="1" applyFont="1" applyFill="1" applyBorder="1" applyProtection="1"/>
    <xf numFmtId="165" fontId="70" fillId="0" borderId="56" xfId="340" quotePrefix="1" applyFont="1" applyBorder="1" applyAlignment="1" applyProtection="1">
      <alignment horizontal="center" vertical="center"/>
    </xf>
    <xf numFmtId="165" fontId="70" fillId="0" borderId="57" xfId="340" applyFont="1" applyBorder="1" applyAlignment="1" applyProtection="1">
      <alignment horizontal="center" vertical="center"/>
    </xf>
    <xf numFmtId="165" fontId="70" fillId="0" borderId="44" xfId="340" applyFont="1" applyBorder="1" applyAlignment="1">
      <alignment horizontal="center" vertical="center"/>
    </xf>
    <xf numFmtId="165" fontId="67" fillId="0" borderId="0" xfId="466" applyFont="1" applyAlignment="1">
      <alignment horizontal="left"/>
    </xf>
    <xf numFmtId="165" fontId="73" fillId="0" borderId="0" xfId="467" applyFont="1"/>
    <xf numFmtId="165" fontId="70" fillId="0" borderId="0" xfId="467" applyFont="1" applyAlignment="1">
      <alignment horizontal="centerContinuous"/>
    </xf>
    <xf numFmtId="165" fontId="73" fillId="0" borderId="0" xfId="467" applyFont="1" applyAlignment="1">
      <alignment horizontal="centerContinuous"/>
    </xf>
    <xf numFmtId="165" fontId="73" fillId="0" borderId="47" xfId="467" applyFont="1" applyBorder="1"/>
    <xf numFmtId="165" fontId="70" fillId="0" borderId="12" xfId="467" applyFont="1" applyBorder="1"/>
    <xf numFmtId="165" fontId="70" fillId="0" borderId="17" xfId="467" applyFont="1" applyBorder="1" applyAlignment="1" applyProtection="1">
      <alignment horizontal="center"/>
    </xf>
    <xf numFmtId="165" fontId="73" fillId="0" borderId="18" xfId="467" applyFont="1" applyBorder="1"/>
    <xf numFmtId="165" fontId="70" fillId="0" borderId="0" xfId="467" applyFont="1" applyBorder="1" applyAlignment="1" applyProtection="1">
      <alignment horizontal="centerContinuous"/>
    </xf>
    <xf numFmtId="165" fontId="70" fillId="0" borderId="20" xfId="467" applyFont="1" applyBorder="1" applyAlignment="1" applyProtection="1">
      <alignment horizontal="center"/>
    </xf>
    <xf numFmtId="165" fontId="73" fillId="0" borderId="58" xfId="467" applyFont="1" applyBorder="1"/>
    <xf numFmtId="165" fontId="70" fillId="0" borderId="24" xfId="467" applyFont="1" applyBorder="1"/>
    <xf numFmtId="165" fontId="72" fillId="0" borderId="45" xfId="467" applyFont="1" applyBorder="1" applyAlignment="1" applyProtection="1">
      <alignment horizontal="center" vertical="center"/>
    </xf>
    <xf numFmtId="165" fontId="72" fillId="0" borderId="0" xfId="467" applyFont="1" applyBorder="1" applyAlignment="1">
      <alignment horizontal="centerContinuous"/>
    </xf>
    <xf numFmtId="165" fontId="68" fillId="0" borderId="19" xfId="467" quotePrefix="1" applyFont="1" applyBorder="1" applyAlignment="1" applyProtection="1">
      <alignment horizontal="left"/>
    </xf>
    <xf numFmtId="165" fontId="68" fillId="0" borderId="0" xfId="467" quotePrefix="1" applyFont="1" applyBorder="1" applyAlignment="1" applyProtection="1">
      <alignment horizontal="left"/>
    </xf>
    <xf numFmtId="167" fontId="68" fillId="0" borderId="26" xfId="467" applyNumberFormat="1" applyFont="1" applyFill="1" applyBorder="1" applyAlignment="1" applyProtection="1">
      <alignment horizontal="right"/>
    </xf>
    <xf numFmtId="165" fontId="73" fillId="0" borderId="0" xfId="467" applyFont="1" applyBorder="1" applyAlignment="1" applyProtection="1">
      <alignment horizontal="left"/>
    </xf>
    <xf numFmtId="167" fontId="73" fillId="0" borderId="0" xfId="467" applyNumberFormat="1" applyFont="1" applyBorder="1" applyAlignment="1" applyProtection="1">
      <alignment horizontal="left"/>
    </xf>
    <xf numFmtId="167" fontId="73" fillId="0" borderId="0" xfId="467" applyNumberFormat="1" applyFont="1" applyBorder="1" applyProtection="1"/>
    <xf numFmtId="165" fontId="73" fillId="0" borderId="0" xfId="467" quotePrefix="1" applyFont="1" applyBorder="1" applyAlignment="1" applyProtection="1">
      <alignment horizontal="left"/>
    </xf>
    <xf numFmtId="0" fontId="105" fillId="0" borderId="0" xfId="0" applyFont="1" applyFill="1"/>
    <xf numFmtId="165" fontId="72" fillId="0" borderId="34" xfId="341" quotePrefix="1" applyFont="1" applyBorder="1" applyAlignment="1" applyProtection="1">
      <alignment horizontal="center" vertical="center"/>
    </xf>
    <xf numFmtId="165" fontId="70" fillId="0" borderId="43" xfId="341" applyFont="1" applyBorder="1" applyAlignment="1" applyProtection="1">
      <alignment horizontal="center" vertical="center"/>
    </xf>
    <xf numFmtId="165" fontId="70" fillId="0" borderId="20" xfId="341" applyFont="1" applyBorder="1" applyAlignment="1" applyProtection="1">
      <alignment horizontal="center" vertical="center"/>
    </xf>
    <xf numFmtId="165" fontId="70" fillId="0" borderId="22" xfId="341" quotePrefix="1" applyFont="1" applyBorder="1" applyAlignment="1" applyProtection="1">
      <alignment horizontal="center" vertical="center"/>
    </xf>
    <xf numFmtId="165" fontId="106" fillId="0" borderId="0" xfId="342" applyFont="1" applyFill="1" applyAlignment="1">
      <alignment vertical="center"/>
    </xf>
    <xf numFmtId="165" fontId="73" fillId="0" borderId="0" xfId="342" applyFont="1" applyFill="1" applyAlignment="1">
      <alignment vertical="center"/>
    </xf>
    <xf numFmtId="165" fontId="72" fillId="0" borderId="27" xfId="467" applyFont="1" applyBorder="1" applyAlignment="1" applyProtection="1">
      <alignment horizontal="center" vertical="center"/>
    </xf>
    <xf numFmtId="165" fontId="70" fillId="0" borderId="18" xfId="467" applyFont="1" applyBorder="1" applyAlignment="1" applyProtection="1">
      <alignment horizontal="center"/>
    </xf>
    <xf numFmtId="165" fontId="70" fillId="0" borderId="10" xfId="467" applyFont="1" applyBorder="1" applyAlignment="1" applyProtection="1">
      <alignment horizontal="center"/>
    </xf>
    <xf numFmtId="165" fontId="70" fillId="0" borderId="0" xfId="467" applyFont="1" applyAlignment="1" applyProtection="1">
      <alignment horizontal="right"/>
    </xf>
    <xf numFmtId="165" fontId="103" fillId="0" borderId="0" xfId="341" applyFont="1" applyAlignment="1">
      <alignment horizontal="center"/>
    </xf>
    <xf numFmtId="173" fontId="61" fillId="0" borderId="0" xfId="329" applyNumberFormat="1" applyFont="1"/>
    <xf numFmtId="165" fontId="68" fillId="25" borderId="0" xfId="483" applyNumberFormat="1" applyFont="1" applyFill="1"/>
    <xf numFmtId="165" fontId="68" fillId="25" borderId="0" xfId="483" applyNumberFormat="1" applyFont="1" applyFill="1" applyBorder="1"/>
    <xf numFmtId="165" fontId="86" fillId="25" borderId="0" xfId="483" applyNumberFormat="1" applyFont="1" applyFill="1"/>
    <xf numFmtId="165" fontId="67" fillId="25" borderId="0" xfId="483" applyNumberFormat="1" applyFont="1" applyFill="1" applyAlignment="1" applyProtection="1">
      <alignment horizontal="centerContinuous"/>
    </xf>
    <xf numFmtId="165" fontId="68" fillId="25" borderId="0" xfId="483" applyNumberFormat="1" applyFont="1" applyFill="1" applyAlignment="1">
      <alignment horizontal="centerContinuous"/>
    </xf>
    <xf numFmtId="165" fontId="68" fillId="25" borderId="0" xfId="483" applyNumberFormat="1" applyFont="1" applyFill="1" applyBorder="1" applyAlignment="1">
      <alignment horizontal="centerContinuous"/>
    </xf>
    <xf numFmtId="165" fontId="68" fillId="25" borderId="29" xfId="483" applyNumberFormat="1" applyFont="1" applyFill="1" applyBorder="1"/>
    <xf numFmtId="165" fontId="70" fillId="25" borderId="29" xfId="483" applyNumberFormat="1" applyFont="1" applyFill="1" applyBorder="1" applyAlignment="1">
      <alignment horizontal="right"/>
    </xf>
    <xf numFmtId="165" fontId="68" fillId="25" borderId="10" xfId="483" applyNumberFormat="1" applyFont="1" applyFill="1" applyBorder="1"/>
    <xf numFmtId="165" fontId="68" fillId="25" borderId="14" xfId="483" applyNumberFormat="1" applyFont="1" applyFill="1" applyBorder="1"/>
    <xf numFmtId="165" fontId="68" fillId="25" borderId="18" xfId="483" applyNumberFormat="1" applyFont="1" applyFill="1" applyBorder="1"/>
    <xf numFmtId="165" fontId="67" fillId="25" borderId="35" xfId="483" applyNumberFormat="1" applyFont="1" applyFill="1" applyBorder="1" applyAlignment="1" applyProtection="1">
      <alignment horizontal="centerContinuous"/>
    </xf>
    <xf numFmtId="165" fontId="86" fillId="25" borderId="0" xfId="483" applyNumberFormat="1" applyFont="1" applyFill="1" applyAlignment="1" applyProtection="1">
      <alignment horizontal="center"/>
    </xf>
    <xf numFmtId="165" fontId="67" fillId="25" borderId="35" xfId="483" applyNumberFormat="1" applyFont="1" applyFill="1" applyBorder="1" applyAlignment="1" applyProtection="1">
      <alignment horizontal="center"/>
    </xf>
    <xf numFmtId="165" fontId="70" fillId="25" borderId="18" xfId="483" applyNumberFormat="1" applyFont="1" applyFill="1" applyBorder="1" applyAlignment="1">
      <alignment horizontal="centerContinuous"/>
    </xf>
    <xf numFmtId="165" fontId="70" fillId="25" borderId="11" xfId="483" applyNumberFormat="1" applyFont="1" applyFill="1" applyBorder="1" applyAlignment="1">
      <alignment horizontal="centerContinuous"/>
    </xf>
    <xf numFmtId="165" fontId="110" fillId="25" borderId="28" xfId="483" applyNumberFormat="1" applyFont="1" applyFill="1" applyBorder="1" applyAlignment="1">
      <alignment horizontal="left"/>
    </xf>
    <xf numFmtId="165" fontId="110" fillId="25" borderId="37" xfId="483" applyNumberFormat="1" applyFont="1" applyFill="1" applyBorder="1" applyAlignment="1">
      <alignment horizontal="left"/>
    </xf>
    <xf numFmtId="165" fontId="111" fillId="25" borderId="0" xfId="483" applyNumberFormat="1" applyFont="1" applyFill="1" applyBorder="1" applyAlignment="1" applyProtection="1">
      <alignment horizontal="center"/>
      <protection locked="0"/>
    </xf>
    <xf numFmtId="165" fontId="74" fillId="25" borderId="15" xfId="483" applyNumberFormat="1" applyFont="1" applyFill="1" applyBorder="1" applyAlignment="1">
      <alignment horizontal="center"/>
    </xf>
    <xf numFmtId="165" fontId="67" fillId="25" borderId="35" xfId="483" applyNumberFormat="1" applyFont="1" applyFill="1" applyBorder="1" applyAlignment="1" applyProtection="1">
      <alignment horizontal="left"/>
    </xf>
    <xf numFmtId="165" fontId="67" fillId="25" borderId="18" xfId="483" applyNumberFormat="1" applyFont="1" applyFill="1" applyBorder="1" applyAlignment="1" applyProtection="1">
      <alignment horizontal="center"/>
    </xf>
    <xf numFmtId="165" fontId="70" fillId="25" borderId="10" xfId="483" applyNumberFormat="1" applyFont="1" applyFill="1" applyBorder="1" applyAlignment="1"/>
    <xf numFmtId="165" fontId="110" fillId="25" borderId="29" xfId="483" applyNumberFormat="1" applyFont="1" applyFill="1" applyBorder="1" applyAlignment="1">
      <alignment horizontal="left"/>
    </xf>
    <xf numFmtId="165" fontId="74" fillId="25" borderId="18" xfId="483" applyNumberFormat="1" applyFont="1" applyFill="1" applyBorder="1" applyAlignment="1" applyProtection="1">
      <alignment horizontal="center"/>
    </xf>
    <xf numFmtId="165" fontId="74" fillId="25" borderId="20" xfId="483" applyNumberFormat="1" applyFont="1" applyFill="1" applyBorder="1" applyAlignment="1">
      <alignment horizontal="center"/>
    </xf>
    <xf numFmtId="165" fontId="56" fillId="25" borderId="35" xfId="483" applyNumberFormat="1" applyFont="1" applyFill="1" applyBorder="1" applyAlignment="1" applyProtection="1">
      <alignment horizontal="left"/>
      <protection locked="0"/>
    </xf>
    <xf numFmtId="165" fontId="67" fillId="25" borderId="0" xfId="483" applyNumberFormat="1" applyFont="1" applyFill="1" applyBorder="1" applyAlignment="1" applyProtection="1">
      <alignment horizontal="center"/>
    </xf>
    <xf numFmtId="165" fontId="67" fillId="25" borderId="20" xfId="483" applyNumberFormat="1" applyFont="1" applyFill="1" applyBorder="1" applyAlignment="1" applyProtection="1">
      <alignment horizontal="center"/>
    </xf>
    <xf numFmtId="165" fontId="74" fillId="25" borderId="35" xfId="483" applyNumberFormat="1" applyFont="1" applyFill="1" applyBorder="1" applyAlignment="1" applyProtection="1">
      <alignment horizontal="center"/>
    </xf>
    <xf numFmtId="165" fontId="68" fillId="25" borderId="36" xfId="483" applyNumberFormat="1" applyFont="1" applyFill="1" applyBorder="1"/>
    <xf numFmtId="165" fontId="56" fillId="25" borderId="22" xfId="483" applyNumberFormat="1" applyFont="1" applyFill="1" applyBorder="1" applyAlignment="1">
      <alignment horizontal="left"/>
    </xf>
    <xf numFmtId="165" fontId="75" fillId="25" borderId="58" xfId="483" quotePrefix="1" applyNumberFormat="1" applyFont="1" applyFill="1" applyBorder="1" applyAlignment="1" applyProtection="1">
      <alignment horizontal="center"/>
    </xf>
    <xf numFmtId="165" fontId="75" fillId="25" borderId="22" xfId="483" quotePrefix="1" applyNumberFormat="1" applyFont="1" applyFill="1" applyBorder="1" applyAlignment="1" applyProtection="1">
      <alignment horizontal="center"/>
    </xf>
    <xf numFmtId="165" fontId="75" fillId="25" borderId="26" xfId="483" quotePrefix="1" applyNumberFormat="1" applyFont="1" applyFill="1" applyBorder="1" applyAlignment="1" applyProtection="1">
      <alignment horizontal="center"/>
    </xf>
    <xf numFmtId="165" fontId="74" fillId="25" borderId="36" xfId="483" applyNumberFormat="1" applyFont="1" applyFill="1" applyBorder="1" applyAlignment="1" applyProtection="1">
      <alignment horizontal="centerContinuous"/>
    </xf>
    <xf numFmtId="165" fontId="110" fillId="25" borderId="23" xfId="483" applyNumberFormat="1" applyFont="1" applyFill="1" applyBorder="1" applyAlignment="1" applyProtection="1">
      <alignment horizontal="center"/>
    </xf>
    <xf numFmtId="165" fontId="112" fillId="25" borderId="36" xfId="483" applyNumberFormat="1" applyFont="1" applyFill="1" applyBorder="1" applyAlignment="1" applyProtection="1">
      <alignment horizontal="center"/>
    </xf>
    <xf numFmtId="165" fontId="112" fillId="25" borderId="33" xfId="483" applyNumberFormat="1" applyFont="1" applyFill="1" applyBorder="1" applyAlignment="1" applyProtection="1">
      <alignment horizontal="center"/>
    </xf>
    <xf numFmtId="165" fontId="112" fillId="25" borderId="27" xfId="483" applyNumberFormat="1" applyFont="1" applyFill="1" applyBorder="1" applyAlignment="1" applyProtection="1">
      <alignment horizontal="center"/>
    </xf>
    <xf numFmtId="165" fontId="112" fillId="25" borderId="42" xfId="483" applyNumberFormat="1" applyFont="1" applyFill="1" applyBorder="1" applyAlignment="1" applyProtection="1">
      <alignment horizontal="center"/>
    </xf>
    <xf numFmtId="165" fontId="68" fillId="25" borderId="11" xfId="483" applyNumberFormat="1" applyFont="1" applyFill="1" applyBorder="1"/>
    <xf numFmtId="165" fontId="77" fillId="25" borderId="14" xfId="483" applyNumberFormat="1" applyFont="1" applyFill="1" applyBorder="1" applyAlignment="1" applyProtection="1">
      <alignment horizontal="center"/>
    </xf>
    <xf numFmtId="175" fontId="77" fillId="25" borderId="0" xfId="483" applyNumberFormat="1" applyFont="1" applyFill="1" applyBorder="1"/>
    <xf numFmtId="175" fontId="77" fillId="25" borderId="14" xfId="483" applyNumberFormat="1" applyFont="1" applyFill="1" applyBorder="1"/>
    <xf numFmtId="175" fontId="77" fillId="25" borderId="15" xfId="483" applyNumberFormat="1" applyFont="1" applyFill="1" applyBorder="1"/>
    <xf numFmtId="175" fontId="77" fillId="25" borderId="0" xfId="483" applyNumberFormat="1" applyFont="1" applyFill="1" applyBorder="1" applyProtection="1"/>
    <xf numFmtId="175" fontId="77" fillId="25" borderId="35" xfId="483" applyNumberFormat="1" applyFont="1" applyFill="1" applyBorder="1" applyProtection="1"/>
    <xf numFmtId="165" fontId="87" fillId="25" borderId="0" xfId="483" applyNumberFormat="1" applyFont="1" applyFill="1"/>
    <xf numFmtId="165" fontId="87" fillId="25" borderId="0" xfId="483" applyNumberFormat="1" applyFont="1" applyFill="1" applyBorder="1"/>
    <xf numFmtId="49" fontId="68" fillId="25" borderId="18" xfId="483" applyNumberFormat="1" applyFont="1" applyFill="1" applyBorder="1" applyAlignment="1">
      <alignment vertical="center"/>
    </xf>
    <xf numFmtId="165" fontId="68" fillId="25" borderId="0" xfId="483" quotePrefix="1" applyNumberFormat="1" applyFont="1" applyFill="1" applyBorder="1" applyAlignment="1" applyProtection="1">
      <alignment horizontal="center" vertical="center"/>
    </xf>
    <xf numFmtId="165" fontId="68" fillId="25" borderId="35" xfId="483" applyNumberFormat="1" applyFont="1" applyFill="1" applyBorder="1" applyAlignment="1" applyProtection="1">
      <alignment horizontal="left" vertical="center" wrapText="1"/>
    </xf>
    <xf numFmtId="165" fontId="86" fillId="25" borderId="0" xfId="483" applyNumberFormat="1" applyFont="1" applyFill="1" applyBorder="1"/>
    <xf numFmtId="165" fontId="68" fillId="25" borderId="35" xfId="483" applyNumberFormat="1" applyFont="1" applyFill="1" applyBorder="1" applyAlignment="1">
      <alignment vertical="center" wrapText="1"/>
    </xf>
    <xf numFmtId="49" fontId="68" fillId="25" borderId="61" xfId="483" applyNumberFormat="1" applyFont="1" applyFill="1" applyBorder="1" applyAlignment="1">
      <alignment vertical="center"/>
    </xf>
    <xf numFmtId="49" fontId="68" fillId="25" borderId="36" xfId="483" applyNumberFormat="1" applyFont="1" applyFill="1" applyBorder="1" applyAlignment="1">
      <alignment vertical="center"/>
    </xf>
    <xf numFmtId="165" fontId="68" fillId="25" borderId="29" xfId="483" quotePrefix="1" applyNumberFormat="1" applyFont="1" applyFill="1" applyBorder="1" applyAlignment="1" applyProtection="1">
      <alignment horizontal="center" vertical="center"/>
    </xf>
    <xf numFmtId="165" fontId="68" fillId="25" borderId="37" xfId="483" applyNumberFormat="1" applyFont="1" applyFill="1" applyBorder="1" applyAlignment="1">
      <alignment vertical="center"/>
    </xf>
    <xf numFmtId="165" fontId="68" fillId="0" borderId="0" xfId="483" applyNumberFormat="1" applyFont="1" applyFill="1"/>
    <xf numFmtId="165" fontId="86" fillId="0" borderId="0" xfId="483" applyNumberFormat="1" applyFont="1" applyFill="1" applyAlignment="1" applyProtection="1">
      <alignment horizontal="center"/>
    </xf>
    <xf numFmtId="165" fontId="86" fillId="0" borderId="0" xfId="483" applyNumberFormat="1" applyFont="1" applyFill="1"/>
    <xf numFmtId="165" fontId="67" fillId="0" borderId="0" xfId="485" applyNumberFormat="1" applyFont="1"/>
    <xf numFmtId="165" fontId="68" fillId="0" borderId="0" xfId="485" applyNumberFormat="1" applyFont="1"/>
    <xf numFmtId="165" fontId="68" fillId="0" borderId="0" xfId="485" applyNumberFormat="1" applyFont="1" applyBorder="1"/>
    <xf numFmtId="165" fontId="86" fillId="0" borderId="0" xfId="485" applyNumberFormat="1" applyFont="1"/>
    <xf numFmtId="165" fontId="67" fillId="0" borderId="0" xfId="485" applyNumberFormat="1" applyFont="1" applyAlignment="1" applyProtection="1">
      <alignment horizontal="centerContinuous"/>
    </xf>
    <xf numFmtId="165" fontId="68" fillId="0" borderId="0" xfId="485" applyNumberFormat="1" applyFont="1" applyAlignment="1">
      <alignment horizontal="centerContinuous"/>
    </xf>
    <xf numFmtId="165" fontId="68" fillId="0" borderId="0" xfId="485" applyNumberFormat="1" applyFont="1" applyBorder="1" applyAlignment="1">
      <alignment horizontal="centerContinuous"/>
    </xf>
    <xf numFmtId="165" fontId="70" fillId="0" borderId="29" xfId="485" applyNumberFormat="1" applyFont="1" applyBorder="1" applyAlignment="1">
      <alignment horizontal="right"/>
    </xf>
    <xf numFmtId="165" fontId="68" fillId="0" borderId="15" xfId="485" applyNumberFormat="1" applyFont="1" applyBorder="1"/>
    <xf numFmtId="165" fontId="67" fillId="0" borderId="20" xfId="485" applyNumberFormat="1" applyFont="1" applyBorder="1" applyAlignment="1" applyProtection="1">
      <alignment horizontal="centerContinuous"/>
    </xf>
    <xf numFmtId="165" fontId="86" fillId="0" borderId="0" xfId="485" applyNumberFormat="1" applyFont="1" applyAlignment="1" applyProtection="1">
      <alignment horizontal="center"/>
    </xf>
    <xf numFmtId="165" fontId="67" fillId="0" borderId="20" xfId="485" applyNumberFormat="1" applyFont="1" applyBorder="1" applyAlignment="1" applyProtection="1">
      <alignment horizontal="center"/>
    </xf>
    <xf numFmtId="165" fontId="70" fillId="0" borderId="18" xfId="485" applyNumberFormat="1" applyFont="1" applyBorder="1" applyAlignment="1">
      <alignment horizontal="centerContinuous"/>
    </xf>
    <xf numFmtId="165" fontId="70" fillId="0" borderId="11" xfId="485" applyNumberFormat="1" applyFont="1" applyBorder="1" applyAlignment="1">
      <alignment horizontal="centerContinuous"/>
    </xf>
    <xf numFmtId="165" fontId="110" fillId="0" borderId="28" xfId="485" applyNumberFormat="1" applyFont="1" applyBorder="1" applyAlignment="1">
      <alignment horizontal="left"/>
    </xf>
    <xf numFmtId="165" fontId="110" fillId="0" borderId="37" xfId="485" applyNumberFormat="1" applyFont="1" applyBorder="1" applyAlignment="1">
      <alignment horizontal="left"/>
    </xf>
    <xf numFmtId="165" fontId="111" fillId="0" borderId="35" xfId="485" applyNumberFormat="1" applyFont="1" applyBorder="1" applyAlignment="1" applyProtection="1">
      <alignment horizontal="center"/>
      <protection locked="0"/>
    </xf>
    <xf numFmtId="165" fontId="74" fillId="0" borderId="35" xfId="485" applyNumberFormat="1" applyFont="1" applyBorder="1" applyAlignment="1">
      <alignment horizontal="center"/>
    </xf>
    <xf numFmtId="165" fontId="67" fillId="0" borderId="20" xfId="485" applyNumberFormat="1" applyFont="1" applyBorder="1" applyAlignment="1" applyProtection="1">
      <alignment horizontal="left"/>
    </xf>
    <xf numFmtId="165" fontId="67" fillId="0" borderId="18" xfId="485" applyNumberFormat="1" applyFont="1" applyBorder="1" applyAlignment="1" applyProtection="1">
      <alignment horizontal="center"/>
    </xf>
    <xf numFmtId="165" fontId="67" fillId="0" borderId="0" xfId="485" applyNumberFormat="1" applyFont="1" applyBorder="1" applyAlignment="1" applyProtection="1">
      <alignment horizontal="center"/>
    </xf>
    <xf numFmtId="165" fontId="70" fillId="0" borderId="10" xfId="485" applyNumberFormat="1" applyFont="1" applyBorder="1" applyAlignment="1"/>
    <xf numFmtId="165" fontId="110" fillId="0" borderId="29" xfId="485" applyNumberFormat="1" applyFont="1" applyBorder="1" applyAlignment="1">
      <alignment horizontal="left"/>
    </xf>
    <xf numFmtId="165" fontId="74" fillId="0" borderId="20" xfId="485" applyNumberFormat="1" applyFont="1" applyBorder="1" applyAlignment="1" applyProtection="1">
      <alignment horizontal="center"/>
    </xf>
    <xf numFmtId="165" fontId="87" fillId="0" borderId="0" xfId="485" applyNumberFormat="1" applyFont="1" applyBorder="1" applyAlignment="1" applyProtection="1">
      <alignment horizontal="centerContinuous"/>
      <protection locked="0"/>
    </xf>
    <xf numFmtId="165" fontId="56" fillId="0" borderId="20" xfId="485" applyNumberFormat="1" applyFont="1" applyBorder="1" applyAlignment="1" applyProtection="1">
      <alignment horizontal="left"/>
      <protection locked="0"/>
    </xf>
    <xf numFmtId="165" fontId="74" fillId="0" borderId="35" xfId="485" applyNumberFormat="1" applyFont="1" applyBorder="1" applyAlignment="1" applyProtection="1">
      <alignment horizontal="center"/>
    </xf>
    <xf numFmtId="165" fontId="56" fillId="0" borderId="26" xfId="485" applyNumberFormat="1" applyFont="1" applyBorder="1" applyAlignment="1">
      <alignment horizontal="left"/>
    </xf>
    <xf numFmtId="165" fontId="75" fillId="0" borderId="58" xfId="485" quotePrefix="1" applyNumberFormat="1" applyFont="1" applyBorder="1" applyAlignment="1" applyProtection="1">
      <alignment horizontal="center"/>
    </xf>
    <xf numFmtId="165" fontId="75" fillId="0" borderId="22" xfId="485" quotePrefix="1" applyNumberFormat="1" applyFont="1" applyBorder="1" applyAlignment="1" applyProtection="1">
      <alignment horizontal="center"/>
    </xf>
    <xf numFmtId="165" fontId="75" fillId="0" borderId="26" xfId="485" quotePrefix="1" applyNumberFormat="1" applyFont="1" applyBorder="1" applyAlignment="1" applyProtection="1">
      <alignment horizontal="center"/>
    </xf>
    <xf numFmtId="165" fontId="74" fillId="0" borderId="23" xfId="485" applyNumberFormat="1" applyFont="1" applyBorder="1" applyAlignment="1" applyProtection="1">
      <alignment horizontal="centerContinuous"/>
    </xf>
    <xf numFmtId="165" fontId="110" fillId="0" borderId="37" xfId="485" applyNumberFormat="1" applyFont="1" applyBorder="1" applyAlignment="1" applyProtection="1">
      <alignment horizontal="center"/>
    </xf>
    <xf numFmtId="165" fontId="116" fillId="0" borderId="0" xfId="485" applyNumberFormat="1" applyFont="1" applyBorder="1" applyAlignment="1">
      <alignment horizontal="left"/>
    </xf>
    <xf numFmtId="165" fontId="112" fillId="0" borderId="34" xfId="485" applyNumberFormat="1" applyFont="1" applyBorder="1" applyAlignment="1" applyProtection="1">
      <alignment horizontal="centerContinuous" vertical="center"/>
    </xf>
    <xf numFmtId="165" fontId="112" fillId="0" borderId="36" xfId="485" applyNumberFormat="1" applyFont="1" applyBorder="1" applyAlignment="1" applyProtection="1">
      <alignment horizontal="center"/>
    </xf>
    <xf numFmtId="165" fontId="112" fillId="0" borderId="33" xfId="485" applyNumberFormat="1" applyFont="1" applyBorder="1" applyAlignment="1" applyProtection="1">
      <alignment horizontal="center"/>
    </xf>
    <xf numFmtId="165" fontId="112" fillId="0" borderId="42" xfId="485" applyNumberFormat="1" applyFont="1" applyBorder="1" applyAlignment="1" applyProtection="1">
      <alignment horizontal="center"/>
    </xf>
    <xf numFmtId="165" fontId="112" fillId="0" borderId="45" xfId="485" applyNumberFormat="1" applyFont="1" applyBorder="1" applyAlignment="1" applyProtection="1">
      <alignment horizontal="center"/>
    </xf>
    <xf numFmtId="165" fontId="77" fillId="0" borderId="20" xfId="485" applyNumberFormat="1" applyFont="1" applyBorder="1" applyAlignment="1" applyProtection="1">
      <alignment horizontal="center"/>
    </xf>
    <xf numFmtId="165" fontId="87" fillId="0" borderId="0" xfId="485" applyNumberFormat="1" applyFont="1"/>
    <xf numFmtId="1" fontId="68" fillId="0" borderId="20" xfId="485" applyNumberFormat="1" applyFont="1" applyBorder="1" applyAlignment="1">
      <alignment vertical="center" wrapText="1"/>
    </xf>
    <xf numFmtId="165" fontId="87" fillId="0" borderId="0" xfId="485" applyNumberFormat="1" applyFont="1" applyBorder="1"/>
    <xf numFmtId="165" fontId="86" fillId="0" borderId="0" xfId="485" applyNumberFormat="1" applyFont="1" applyBorder="1"/>
    <xf numFmtId="1" fontId="68" fillId="0" borderId="23" xfId="485" applyNumberFormat="1" applyFont="1" applyBorder="1" applyAlignment="1">
      <alignment vertical="center"/>
    </xf>
    <xf numFmtId="165" fontId="100" fillId="0" borderId="0" xfId="485" applyNumberFormat="1" applyFont="1" applyBorder="1"/>
    <xf numFmtId="165" fontId="73" fillId="25" borderId="0" xfId="483" quotePrefix="1" applyNumberFormat="1" applyFont="1" applyFill="1"/>
    <xf numFmtId="3" fontId="86" fillId="0" borderId="0" xfId="485" applyNumberFormat="1" applyFont="1"/>
    <xf numFmtId="165" fontId="68" fillId="25" borderId="0" xfId="310" applyNumberFormat="1" applyFont="1" applyFill="1"/>
    <xf numFmtId="165" fontId="68" fillId="25" borderId="0" xfId="310" applyNumberFormat="1" applyFont="1" applyFill="1" applyBorder="1"/>
    <xf numFmtId="165" fontId="86" fillId="25" borderId="0" xfId="310" applyNumberFormat="1" applyFont="1" applyFill="1"/>
    <xf numFmtId="165" fontId="67" fillId="25" borderId="0" xfId="310" applyNumberFormat="1" applyFont="1" applyFill="1" applyAlignment="1" applyProtection="1">
      <alignment horizontal="centerContinuous"/>
    </xf>
    <xf numFmtId="165" fontId="68" fillId="25" borderId="0" xfId="310" applyNumberFormat="1" applyFont="1" applyFill="1" applyAlignment="1">
      <alignment horizontal="centerContinuous"/>
    </xf>
    <xf numFmtId="165" fontId="68" fillId="25" borderId="0" xfId="310" applyNumberFormat="1" applyFont="1" applyFill="1" applyBorder="1" applyAlignment="1">
      <alignment horizontal="centerContinuous"/>
    </xf>
    <xf numFmtId="165" fontId="68" fillId="25" borderId="29" xfId="310" applyNumberFormat="1" applyFont="1" applyFill="1" applyBorder="1"/>
    <xf numFmtId="165" fontId="70" fillId="25" borderId="29" xfId="310" applyNumberFormat="1" applyFont="1" applyFill="1" applyBorder="1" applyAlignment="1">
      <alignment horizontal="right"/>
    </xf>
    <xf numFmtId="165" fontId="68" fillId="25" borderId="10" xfId="310" applyNumberFormat="1" applyFont="1" applyFill="1" applyBorder="1"/>
    <xf numFmtId="165" fontId="68" fillId="25" borderId="14" xfId="310" applyNumberFormat="1" applyFont="1" applyFill="1" applyBorder="1"/>
    <xf numFmtId="165" fontId="68" fillId="25" borderId="18" xfId="310" applyNumberFormat="1" applyFont="1" applyFill="1" applyBorder="1"/>
    <xf numFmtId="165" fontId="67" fillId="25" borderId="35" xfId="310" applyNumberFormat="1" applyFont="1" applyFill="1" applyBorder="1" applyAlignment="1" applyProtection="1">
      <alignment horizontal="centerContinuous"/>
    </xf>
    <xf numFmtId="165" fontId="67" fillId="25" borderId="35" xfId="310" applyNumberFormat="1" applyFont="1" applyFill="1" applyBorder="1" applyAlignment="1" applyProtection="1">
      <alignment horizontal="center"/>
    </xf>
    <xf numFmtId="165" fontId="70" fillId="25" borderId="18" xfId="310" applyNumberFormat="1" applyFont="1" applyFill="1" applyBorder="1" applyAlignment="1">
      <alignment horizontal="centerContinuous"/>
    </xf>
    <xf numFmtId="165" fontId="110" fillId="25" borderId="28" xfId="310" applyNumberFormat="1" applyFont="1" applyFill="1" applyBorder="1" applyAlignment="1">
      <alignment horizontal="left"/>
    </xf>
    <xf numFmtId="165" fontId="110" fillId="25" borderId="37" xfId="310" applyNumberFormat="1" applyFont="1" applyFill="1" applyBorder="1" applyAlignment="1">
      <alignment horizontal="left"/>
    </xf>
    <xf numFmtId="165" fontId="111" fillId="25" borderId="35" xfId="310" applyNumberFormat="1" applyFont="1" applyFill="1" applyBorder="1" applyAlignment="1" applyProtection="1">
      <alignment horizontal="center"/>
      <protection locked="0"/>
    </xf>
    <xf numFmtId="165" fontId="74" fillId="25" borderId="35" xfId="310" applyNumberFormat="1" applyFont="1" applyFill="1" applyBorder="1" applyAlignment="1">
      <alignment horizontal="center"/>
    </xf>
    <xf numFmtId="165" fontId="67" fillId="25" borderId="35" xfId="310" applyNumberFormat="1" applyFont="1" applyFill="1" applyBorder="1" applyAlignment="1" applyProtection="1">
      <alignment horizontal="left"/>
    </xf>
    <xf numFmtId="165" fontId="67" fillId="25" borderId="18" xfId="310" applyNumberFormat="1" applyFont="1" applyFill="1" applyBorder="1" applyAlignment="1" applyProtection="1">
      <alignment horizontal="center"/>
    </xf>
    <xf numFmtId="165" fontId="70" fillId="25" borderId="10" xfId="310" applyNumberFormat="1" applyFont="1" applyFill="1" applyBorder="1" applyAlignment="1"/>
    <xf numFmtId="165" fontId="110" fillId="25" borderId="29" xfId="310" applyNumberFormat="1" applyFont="1" applyFill="1" applyBorder="1" applyAlignment="1">
      <alignment horizontal="left"/>
    </xf>
    <xf numFmtId="165" fontId="74" fillId="25" borderId="20" xfId="310" applyNumberFormat="1" applyFont="1" applyFill="1" applyBorder="1" applyAlignment="1" applyProtection="1">
      <alignment horizontal="center"/>
    </xf>
    <xf numFmtId="165" fontId="56" fillId="25" borderId="35" xfId="310" applyNumberFormat="1" applyFont="1" applyFill="1" applyBorder="1" applyAlignment="1" applyProtection="1">
      <alignment horizontal="left"/>
      <protection locked="0"/>
    </xf>
    <xf numFmtId="165" fontId="67" fillId="25" borderId="0" xfId="310" applyNumberFormat="1" applyFont="1" applyFill="1" applyBorder="1" applyAlignment="1" applyProtection="1">
      <alignment horizontal="center"/>
    </xf>
    <xf numFmtId="165" fontId="67" fillId="25" borderId="20" xfId="310" applyNumberFormat="1" applyFont="1" applyFill="1" applyBorder="1" applyAlignment="1" applyProtection="1">
      <alignment horizontal="center"/>
    </xf>
    <xf numFmtId="165" fontId="74" fillId="25" borderId="35" xfId="310" applyNumberFormat="1" applyFont="1" applyFill="1" applyBorder="1" applyAlignment="1" applyProtection="1">
      <alignment horizontal="center"/>
    </xf>
    <xf numFmtId="165" fontId="68" fillId="25" borderId="36" xfId="310" applyNumberFormat="1" applyFont="1" applyFill="1" applyBorder="1"/>
    <xf numFmtId="165" fontId="56" fillId="25" borderId="22" xfId="310" applyNumberFormat="1" applyFont="1" applyFill="1" applyBorder="1" applyAlignment="1">
      <alignment horizontal="left"/>
    </xf>
    <xf numFmtId="165" fontId="75" fillId="25" borderId="58" xfId="310" quotePrefix="1" applyNumberFormat="1" applyFont="1" applyFill="1" applyBorder="1" applyAlignment="1" applyProtection="1">
      <alignment horizontal="center"/>
    </xf>
    <xf numFmtId="165" fontId="75" fillId="25" borderId="26" xfId="310" quotePrefix="1" applyNumberFormat="1" applyFont="1" applyFill="1" applyBorder="1" applyAlignment="1" applyProtection="1">
      <alignment horizontal="center"/>
    </xf>
    <xf numFmtId="165" fontId="74" fillId="25" borderId="23" xfId="310" applyNumberFormat="1" applyFont="1" applyFill="1" applyBorder="1" applyAlignment="1" applyProtection="1">
      <alignment horizontal="centerContinuous"/>
    </xf>
    <xf numFmtId="165" fontId="110" fillId="25" borderId="37" xfId="310" applyNumberFormat="1" applyFont="1" applyFill="1" applyBorder="1" applyAlignment="1" applyProtection="1">
      <alignment horizontal="center"/>
    </xf>
    <xf numFmtId="165" fontId="68" fillId="25" borderId="11" xfId="310" applyNumberFormat="1" applyFont="1" applyFill="1" applyBorder="1"/>
    <xf numFmtId="165" fontId="87" fillId="25" borderId="0" xfId="310" applyNumberFormat="1" applyFont="1" applyFill="1"/>
    <xf numFmtId="165" fontId="86" fillId="0" borderId="0" xfId="310" applyNumberFormat="1" applyFont="1" applyFill="1"/>
    <xf numFmtId="165" fontId="87" fillId="0" borderId="0" xfId="310" applyNumberFormat="1" applyFont="1" applyFill="1"/>
    <xf numFmtId="165" fontId="87" fillId="0" borderId="0" xfId="310" applyNumberFormat="1" applyFont="1" applyFill="1" applyBorder="1"/>
    <xf numFmtId="165" fontId="86" fillId="0" borderId="0" xfId="310" applyNumberFormat="1" applyFont="1" applyFill="1" applyBorder="1"/>
    <xf numFmtId="165" fontId="86" fillId="25" borderId="0" xfId="310" applyNumberFormat="1" applyFont="1" applyFill="1" applyBorder="1"/>
    <xf numFmtId="165" fontId="86" fillId="25" borderId="29" xfId="310" applyNumberFormat="1" applyFont="1" applyFill="1" applyBorder="1"/>
    <xf numFmtId="165" fontId="68" fillId="25" borderId="0" xfId="310" applyNumberFormat="1" applyFont="1" applyFill="1" applyBorder="1" applyAlignment="1" applyProtection="1">
      <alignment horizontal="center"/>
    </xf>
    <xf numFmtId="165" fontId="68" fillId="25" borderId="29" xfId="310" applyNumberFormat="1" applyFont="1" applyFill="1" applyBorder="1" applyAlignment="1" applyProtection="1">
      <alignment horizontal="center" vertical="center"/>
    </xf>
    <xf numFmtId="165" fontId="68" fillId="25" borderId="0" xfId="310" quotePrefix="1" applyNumberFormat="1" applyFont="1" applyFill="1" applyBorder="1" applyAlignment="1" applyProtection="1">
      <alignment horizontal="left"/>
    </xf>
    <xf numFmtId="165" fontId="68" fillId="25" borderId="0" xfId="310" applyNumberFormat="1" applyFont="1" applyFill="1" applyBorder="1" applyAlignment="1" applyProtection="1">
      <alignment horizontal="left"/>
    </xf>
    <xf numFmtId="176" fontId="68" fillId="25" borderId="0" xfId="310" applyNumberFormat="1" applyFont="1" applyFill="1" applyBorder="1"/>
    <xf numFmtId="175" fontId="68" fillId="25" borderId="0" xfId="310" applyNumberFormat="1" applyFont="1" applyFill="1" applyBorder="1"/>
    <xf numFmtId="176" fontId="79" fillId="25" borderId="0" xfId="310" applyNumberFormat="1" applyFont="1" applyFill="1" applyBorder="1" applyProtection="1"/>
    <xf numFmtId="169" fontId="113" fillId="25" borderId="0" xfId="326" applyNumberFormat="1" applyFont="1" applyFill="1" applyBorder="1"/>
    <xf numFmtId="165" fontId="100" fillId="25" borderId="0" xfId="310" applyNumberFormat="1" applyFont="1" applyFill="1"/>
    <xf numFmtId="165" fontId="87" fillId="25" borderId="0" xfId="310" applyNumberFormat="1" applyFont="1" applyFill="1" applyAlignment="1">
      <alignment horizontal="center"/>
    </xf>
    <xf numFmtId="167" fontId="86" fillId="25" borderId="0" xfId="310" applyNumberFormat="1" applyFont="1" applyFill="1"/>
    <xf numFmtId="3" fontId="86" fillId="25" borderId="0" xfId="310" applyNumberFormat="1" applyFont="1" applyFill="1"/>
    <xf numFmtId="165" fontId="68" fillId="25" borderId="0" xfId="315" applyNumberFormat="1" applyFont="1" applyFill="1"/>
    <xf numFmtId="165" fontId="68" fillId="25" borderId="0" xfId="315" applyNumberFormat="1" applyFont="1" applyFill="1" applyBorder="1"/>
    <xf numFmtId="165" fontId="86" fillId="25" borderId="0" xfId="315" applyNumberFormat="1" applyFont="1" applyFill="1"/>
    <xf numFmtId="165" fontId="67" fillId="25" borderId="0" xfId="315" applyNumberFormat="1" applyFont="1" applyFill="1" applyAlignment="1" applyProtection="1">
      <alignment horizontal="centerContinuous"/>
    </xf>
    <xf numFmtId="165" fontId="68" fillId="25" borderId="0" xfId="315" applyNumberFormat="1" applyFont="1" applyFill="1" applyAlignment="1">
      <alignment horizontal="centerContinuous"/>
    </xf>
    <xf numFmtId="165" fontId="68" fillId="25" borderId="0" xfId="315" applyNumberFormat="1" applyFont="1" applyFill="1" applyBorder="1" applyAlignment="1">
      <alignment horizontal="centerContinuous"/>
    </xf>
    <xf numFmtId="165" fontId="68" fillId="25" borderId="29" xfId="315" applyNumberFormat="1" applyFont="1" applyFill="1" applyBorder="1"/>
    <xf numFmtId="165" fontId="70" fillId="25" borderId="29" xfId="315" applyNumberFormat="1" applyFont="1" applyFill="1" applyBorder="1" applyAlignment="1">
      <alignment horizontal="right"/>
    </xf>
    <xf numFmtId="165" fontId="68" fillId="25" borderId="10" xfId="315" applyNumberFormat="1" applyFont="1" applyFill="1" applyBorder="1"/>
    <xf numFmtId="165" fontId="68" fillId="25" borderId="14" xfId="315" applyNumberFormat="1" applyFont="1" applyFill="1" applyBorder="1"/>
    <xf numFmtId="165" fontId="68" fillId="25" borderId="18" xfId="315" applyNumberFormat="1" applyFont="1" applyFill="1" applyBorder="1"/>
    <xf numFmtId="165" fontId="67" fillId="25" borderId="35" xfId="315" applyNumberFormat="1" applyFont="1" applyFill="1" applyBorder="1" applyAlignment="1" applyProtection="1">
      <alignment horizontal="centerContinuous"/>
    </xf>
    <xf numFmtId="165" fontId="86" fillId="25" borderId="0" xfId="315" applyNumberFormat="1" applyFont="1" applyFill="1" applyAlignment="1" applyProtection="1">
      <alignment horizontal="center"/>
    </xf>
    <xf numFmtId="165" fontId="67" fillId="25" borderId="35" xfId="315" applyNumberFormat="1" applyFont="1" applyFill="1" applyBorder="1" applyAlignment="1" applyProtection="1">
      <alignment horizontal="center"/>
    </xf>
    <xf numFmtId="165" fontId="70" fillId="25" borderId="18" xfId="315" applyNumberFormat="1" applyFont="1" applyFill="1" applyBorder="1" applyAlignment="1">
      <alignment horizontal="centerContinuous"/>
    </xf>
    <xf numFmtId="165" fontId="110" fillId="25" borderId="28" xfId="315" applyNumberFormat="1" applyFont="1" applyFill="1" applyBorder="1" applyAlignment="1">
      <alignment horizontal="left"/>
    </xf>
    <xf numFmtId="165" fontId="110" fillId="25" borderId="45" xfId="315" applyNumberFormat="1" applyFont="1" applyFill="1" applyBorder="1" applyAlignment="1">
      <alignment horizontal="left"/>
    </xf>
    <xf numFmtId="165" fontId="111" fillId="25" borderId="20" xfId="315" applyNumberFormat="1" applyFont="1" applyFill="1" applyBorder="1" applyAlignment="1" applyProtection="1">
      <alignment horizontal="center"/>
      <protection locked="0"/>
    </xf>
    <xf numFmtId="165" fontId="74" fillId="25" borderId="35" xfId="315" applyNumberFormat="1" applyFont="1" applyFill="1" applyBorder="1" applyAlignment="1">
      <alignment horizontal="center"/>
    </xf>
    <xf numFmtId="165" fontId="67" fillId="25" borderId="35" xfId="315" applyNumberFormat="1" applyFont="1" applyFill="1" applyBorder="1" applyAlignment="1" applyProtection="1">
      <alignment horizontal="left"/>
    </xf>
    <xf numFmtId="165" fontId="67" fillId="25" borderId="18" xfId="315" applyNumberFormat="1" applyFont="1" applyFill="1" applyBorder="1" applyAlignment="1" applyProtection="1">
      <alignment horizontal="center"/>
    </xf>
    <xf numFmtId="165" fontId="70" fillId="25" borderId="10" xfId="315" applyNumberFormat="1" applyFont="1" applyFill="1" applyBorder="1" applyAlignment="1"/>
    <xf numFmtId="165" fontId="110" fillId="25" borderId="29" xfId="315" applyNumberFormat="1" applyFont="1" applyFill="1" applyBorder="1" applyAlignment="1">
      <alignment horizontal="left"/>
    </xf>
    <xf numFmtId="165" fontId="74" fillId="25" borderId="20" xfId="315" applyNumberFormat="1" applyFont="1" applyFill="1" applyBorder="1" applyAlignment="1" applyProtection="1">
      <alignment horizontal="center"/>
    </xf>
    <xf numFmtId="165" fontId="56" fillId="25" borderId="35" xfId="315" applyNumberFormat="1" applyFont="1" applyFill="1" applyBorder="1" applyAlignment="1" applyProtection="1">
      <alignment horizontal="left"/>
      <protection locked="0"/>
    </xf>
    <xf numFmtId="165" fontId="67" fillId="25" borderId="0" xfId="315" applyNumberFormat="1" applyFont="1" applyFill="1" applyBorder="1" applyAlignment="1" applyProtection="1">
      <alignment horizontal="center"/>
    </xf>
    <xf numFmtId="165" fontId="67" fillId="25" borderId="20" xfId="315" applyNumberFormat="1" applyFont="1" applyFill="1" applyBorder="1" applyAlignment="1" applyProtection="1">
      <alignment horizontal="center"/>
    </xf>
    <xf numFmtId="165" fontId="74" fillId="25" borderId="35" xfId="315" applyNumberFormat="1" applyFont="1" applyFill="1" applyBorder="1" applyAlignment="1" applyProtection="1">
      <alignment horizontal="center"/>
    </xf>
    <xf numFmtId="165" fontId="68" fillId="25" borderId="36" xfId="315" applyNumberFormat="1" applyFont="1" applyFill="1" applyBorder="1"/>
    <xf numFmtId="165" fontId="56" fillId="25" borderId="22" xfId="315" applyNumberFormat="1" applyFont="1" applyFill="1" applyBorder="1" applyAlignment="1">
      <alignment horizontal="left"/>
    </xf>
    <xf numFmtId="165" fontId="75" fillId="25" borderId="58" xfId="315" quotePrefix="1" applyNumberFormat="1" applyFont="1" applyFill="1" applyBorder="1" applyAlignment="1" applyProtection="1">
      <alignment horizontal="center"/>
    </xf>
    <xf numFmtId="165" fontId="75" fillId="25" borderId="26" xfId="315" quotePrefix="1" applyNumberFormat="1" applyFont="1" applyFill="1" applyBorder="1" applyAlignment="1" applyProtection="1">
      <alignment horizontal="center"/>
    </xf>
    <xf numFmtId="165" fontId="74" fillId="25" borderId="23" xfId="315" applyNumberFormat="1" applyFont="1" applyFill="1" applyBorder="1" applyAlignment="1" applyProtection="1">
      <alignment horizontal="centerContinuous"/>
    </xf>
    <xf numFmtId="165" fontId="110" fillId="25" borderId="37" xfId="315" applyNumberFormat="1" applyFont="1" applyFill="1" applyBorder="1" applyAlignment="1" applyProtection="1">
      <alignment horizontal="center"/>
    </xf>
    <xf numFmtId="165" fontId="112" fillId="25" borderId="33" xfId="315" applyNumberFormat="1" applyFont="1" applyFill="1" applyBorder="1" applyAlignment="1" applyProtection="1">
      <alignment horizontal="center"/>
    </xf>
    <xf numFmtId="165" fontId="112" fillId="25" borderId="42" xfId="315" applyNumberFormat="1" applyFont="1" applyFill="1" applyBorder="1" applyAlignment="1" applyProtection="1">
      <alignment horizontal="center"/>
    </xf>
    <xf numFmtId="165" fontId="112" fillId="25" borderId="45" xfId="315" applyNumberFormat="1" applyFont="1" applyFill="1" applyBorder="1" applyAlignment="1" applyProtection="1">
      <alignment horizontal="center"/>
    </xf>
    <xf numFmtId="165" fontId="68" fillId="25" borderId="11" xfId="315" applyNumberFormat="1" applyFont="1" applyFill="1" applyBorder="1"/>
    <xf numFmtId="165" fontId="77" fillId="25" borderId="14" xfId="315" applyNumberFormat="1" applyFont="1" applyFill="1" applyBorder="1" applyAlignment="1" applyProtection="1">
      <alignment horizontal="center"/>
    </xf>
    <xf numFmtId="175" fontId="77" fillId="25" borderId="0" xfId="315" applyNumberFormat="1" applyFont="1" applyFill="1" applyBorder="1"/>
    <xf numFmtId="175" fontId="77" fillId="25" borderId="14" xfId="315" applyNumberFormat="1" applyFont="1" applyFill="1" applyBorder="1"/>
    <xf numFmtId="175" fontId="77" fillId="25" borderId="15" xfId="315" applyNumberFormat="1" applyFont="1" applyFill="1" applyBorder="1"/>
    <xf numFmtId="175" fontId="77" fillId="25" borderId="18" xfId="315" applyNumberFormat="1" applyFont="1" applyFill="1" applyBorder="1" applyProtection="1"/>
    <xf numFmtId="175" fontId="77" fillId="25" borderId="14" xfId="315" applyNumberFormat="1" applyFont="1" applyFill="1" applyBorder="1" applyProtection="1"/>
    <xf numFmtId="165" fontId="73" fillId="25" borderId="0" xfId="315" quotePrefix="1" applyNumberFormat="1" applyFont="1" applyFill="1" applyBorder="1" applyAlignment="1" applyProtection="1">
      <alignment horizontal="left"/>
    </xf>
    <xf numFmtId="1" fontId="68" fillId="25" borderId="35" xfId="315" applyNumberFormat="1" applyFont="1" applyFill="1" applyBorder="1" applyAlignment="1">
      <alignment horizontal="left"/>
    </xf>
    <xf numFmtId="165" fontId="87" fillId="25" borderId="0" xfId="315" applyNumberFormat="1" applyFont="1" applyFill="1"/>
    <xf numFmtId="165" fontId="87" fillId="25" borderId="0" xfId="315" applyNumberFormat="1" applyFont="1" applyFill="1" applyBorder="1"/>
    <xf numFmtId="165" fontId="86" fillId="25" borderId="0" xfId="315" applyNumberFormat="1" applyFont="1" applyFill="1" applyBorder="1"/>
    <xf numFmtId="165" fontId="68" fillId="25" borderId="11" xfId="315" applyNumberFormat="1" applyFont="1" applyFill="1" applyBorder="1" applyAlignment="1" applyProtection="1">
      <alignment horizontal="left"/>
    </xf>
    <xf numFmtId="165" fontId="68" fillId="25" borderId="11" xfId="315" applyNumberFormat="1" applyFont="1" applyFill="1" applyBorder="1" applyAlignment="1" applyProtection="1">
      <alignment horizontal="center"/>
    </xf>
    <xf numFmtId="175" fontId="68" fillId="25" borderId="11" xfId="315" applyNumberFormat="1" applyFont="1" applyFill="1" applyBorder="1"/>
    <xf numFmtId="175" fontId="79" fillId="25" borderId="11" xfId="315" applyNumberFormat="1" applyFont="1" applyFill="1" applyBorder="1" applyProtection="1"/>
    <xf numFmtId="167" fontId="86" fillId="25" borderId="0" xfId="315" applyNumberFormat="1" applyFont="1" applyFill="1"/>
    <xf numFmtId="3" fontId="86" fillId="25" borderId="0" xfId="315" applyNumberFormat="1" applyFont="1" applyFill="1"/>
    <xf numFmtId="0" fontId="56" fillId="0" borderId="0" xfId="449" applyFont="1" applyAlignment="1">
      <alignment horizontal="center"/>
    </xf>
    <xf numFmtId="3" fontId="67" fillId="0" borderId="0" xfId="449" applyNumberFormat="1" applyFont="1" applyAlignment="1">
      <alignment horizontal="right"/>
    </xf>
    <xf numFmtId="0" fontId="68" fillId="0" borderId="15" xfId="449" applyFont="1" applyBorder="1"/>
    <xf numFmtId="0" fontId="68" fillId="0" borderId="14" xfId="449" applyFont="1" applyBorder="1"/>
    <xf numFmtId="3" fontId="67" fillId="0" borderId="15" xfId="449" applyNumberFormat="1" applyFont="1" applyBorder="1" applyAlignment="1">
      <alignment horizontal="center"/>
    </xf>
    <xf numFmtId="0" fontId="67" fillId="0" borderId="35" xfId="449" applyFont="1" applyBorder="1" applyAlignment="1">
      <alignment horizontal="center"/>
    </xf>
    <xf numFmtId="3" fontId="67" fillId="0" borderId="20" xfId="449" applyNumberFormat="1" applyFont="1" applyBorder="1" applyAlignment="1">
      <alignment horizontal="center"/>
    </xf>
    <xf numFmtId="0" fontId="68" fillId="0" borderId="20" xfId="449" applyFont="1" applyBorder="1"/>
    <xf numFmtId="0" fontId="67" fillId="0" borderId="37" xfId="449" applyFont="1" applyBorder="1"/>
    <xf numFmtId="0" fontId="67" fillId="0" borderId="15" xfId="449" applyFont="1" applyBorder="1" applyAlignment="1">
      <alignment horizontal="center"/>
    </xf>
    <xf numFmtId="0" fontId="67" fillId="0" borderId="15" xfId="449" quotePrefix="1" applyFont="1" applyBorder="1"/>
    <xf numFmtId="0" fontId="56" fillId="0" borderId="20" xfId="449" applyFont="1" applyBorder="1"/>
    <xf numFmtId="0" fontId="73" fillId="0" borderId="20" xfId="487" applyFont="1" applyBorder="1" applyAlignment="1">
      <alignment vertical="center"/>
    </xf>
    <xf numFmtId="0" fontId="74" fillId="0" borderId="20" xfId="449" applyFont="1" applyBorder="1"/>
    <xf numFmtId="0" fontId="67" fillId="0" borderId="20" xfId="487" quotePrefix="1" applyFont="1" applyBorder="1" applyAlignment="1">
      <alignment vertical="center"/>
    </xf>
    <xf numFmtId="0" fontId="68" fillId="0" borderId="20" xfId="487" quotePrefix="1" applyFont="1" applyBorder="1" applyAlignment="1"/>
    <xf numFmtId="0" fontId="68" fillId="0" borderId="20" xfId="487" quotePrefix="1" applyFont="1" applyBorder="1" applyAlignment="1">
      <alignment vertical="center"/>
    </xf>
    <xf numFmtId="0" fontId="67" fillId="0" borderId="20" xfId="449" applyFont="1" applyBorder="1" applyAlignment="1">
      <alignment horizontal="center"/>
    </xf>
    <xf numFmtId="0" fontId="67" fillId="0" borderId="20" xfId="449" quotePrefix="1" applyFont="1" applyBorder="1"/>
    <xf numFmtId="0" fontId="68" fillId="0" borderId="20" xfId="488" quotePrefix="1" applyFont="1" applyBorder="1" applyAlignment="1" applyProtection="1">
      <alignment horizontal="left" vertical="center"/>
      <protection locked="0" hidden="1"/>
    </xf>
    <xf numFmtId="0" fontId="68" fillId="0" borderId="20" xfId="488" quotePrefix="1" applyFont="1" applyBorder="1" applyAlignment="1" applyProtection="1">
      <alignment vertical="center"/>
      <protection locked="0" hidden="1"/>
    </xf>
    <xf numFmtId="0" fontId="56" fillId="0" borderId="23" xfId="449" applyFont="1" applyBorder="1"/>
    <xf numFmtId="0" fontId="68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20" fillId="0" borderId="0" xfId="0" applyFont="1" applyProtection="1">
      <protection locked="0" hidden="1"/>
    </xf>
    <xf numFmtId="0" fontId="121" fillId="0" borderId="0" xfId="0" applyFont="1" applyProtection="1">
      <protection locked="0" hidden="1"/>
    </xf>
    <xf numFmtId="0" fontId="120" fillId="0" borderId="0" xfId="0" applyFont="1" applyBorder="1" applyProtection="1">
      <protection locked="0" hidden="1"/>
    </xf>
    <xf numFmtId="0" fontId="71" fillId="0" borderId="0" xfId="0" applyFont="1" applyAlignment="1" applyProtection="1">
      <alignment horizontal="center"/>
      <protection locked="0" hidden="1"/>
    </xf>
    <xf numFmtId="0" fontId="120" fillId="0" borderId="10" xfId="0" applyFont="1" applyBorder="1" applyProtection="1">
      <protection locked="0" hidden="1"/>
    </xf>
    <xf numFmtId="0" fontId="120" fillId="0" borderId="11" xfId="0" applyFont="1" applyBorder="1" applyProtection="1">
      <protection locked="0" hidden="1"/>
    </xf>
    <xf numFmtId="0" fontId="120" fillId="0" borderId="14" xfId="0" applyFont="1" applyBorder="1" applyProtection="1">
      <protection locked="0" hidden="1"/>
    </xf>
    <xf numFmtId="0" fontId="121" fillId="0" borderId="28" xfId="0" applyFont="1" applyBorder="1" applyAlignment="1" applyProtection="1">
      <alignment horizontal="centerContinuous" vertical="center"/>
      <protection locked="0" hidden="1"/>
    </xf>
    <xf numFmtId="0" fontId="121" fillId="0" borderId="45" xfId="0" applyFont="1" applyBorder="1" applyAlignment="1" applyProtection="1">
      <alignment horizontal="centerContinuous" vertical="center"/>
      <protection locked="0" hidden="1"/>
    </xf>
    <xf numFmtId="0" fontId="121" fillId="0" borderId="14" xfId="0" applyFont="1" applyBorder="1" applyAlignment="1" applyProtection="1">
      <alignment horizontal="centerContinuous" vertical="center"/>
      <protection locked="0" hidden="1"/>
    </xf>
    <xf numFmtId="0" fontId="121" fillId="0" borderId="18" xfId="0" applyFont="1" applyBorder="1" applyAlignment="1" applyProtection="1">
      <alignment horizontal="centerContinuous"/>
      <protection locked="0" hidden="1"/>
    </xf>
    <xf numFmtId="0" fontId="121" fillId="0" borderId="0" xfId="0" applyFont="1" applyBorder="1" applyAlignment="1" applyProtection="1">
      <alignment horizontal="centerContinuous"/>
      <protection locked="0" hidden="1"/>
    </xf>
    <xf numFmtId="0" fontId="122" fillId="0" borderId="35" xfId="0" applyFont="1" applyBorder="1" applyAlignment="1" applyProtection="1">
      <alignment horizontal="centerContinuous"/>
      <protection locked="0" hidden="1"/>
    </xf>
    <xf numFmtId="0" fontId="121" fillId="0" borderId="20" xfId="0" applyFont="1" applyBorder="1" applyAlignment="1" applyProtection="1">
      <alignment horizontal="center" vertical="center"/>
      <protection locked="0" hidden="1"/>
    </xf>
    <xf numFmtId="0" fontId="121" fillId="0" borderId="15" xfId="0" applyFont="1" applyBorder="1" applyAlignment="1" applyProtection="1">
      <alignment horizontal="center"/>
      <protection locked="0" hidden="1"/>
    </xf>
    <xf numFmtId="0" fontId="120" fillId="0" borderId="18" xfId="0" applyFont="1" applyBorder="1" applyProtection="1">
      <protection locked="0" hidden="1"/>
    </xf>
    <xf numFmtId="0" fontId="120" fillId="0" borderId="35" xfId="0" applyFont="1" applyBorder="1" applyProtection="1">
      <protection locked="0" hidden="1"/>
    </xf>
    <xf numFmtId="0" fontId="121" fillId="0" borderId="20" xfId="0" quotePrefix="1" applyFont="1" applyBorder="1" applyAlignment="1" applyProtection="1">
      <alignment horizontal="centerContinuous" vertical="center"/>
      <protection locked="0" hidden="1"/>
    </xf>
    <xf numFmtId="0" fontId="121" fillId="0" borderId="20" xfId="0" applyFont="1" applyBorder="1" applyAlignment="1" applyProtection="1">
      <alignment horizontal="centerContinuous" vertical="center"/>
      <protection locked="0" hidden="1"/>
    </xf>
    <xf numFmtId="0" fontId="123" fillId="0" borderId="0" xfId="0" applyFont="1" applyProtection="1">
      <protection locked="0" hidden="1"/>
    </xf>
    <xf numFmtId="0" fontId="124" fillId="0" borderId="18" xfId="0" applyFont="1" applyBorder="1" applyAlignment="1" applyProtection="1">
      <alignment horizontal="center" vertical="center"/>
      <protection locked="0" hidden="1"/>
    </xf>
    <xf numFmtId="0" fontId="124" fillId="0" borderId="0" xfId="0" applyFont="1" applyBorder="1" applyAlignment="1" applyProtection="1">
      <alignment horizontal="center" vertical="center"/>
      <protection locked="0" hidden="1"/>
    </xf>
    <xf numFmtId="0" fontId="124" fillId="0" borderId="37" xfId="0" applyFont="1" applyBorder="1" applyAlignment="1" applyProtection="1">
      <alignment horizontal="center" vertical="center"/>
      <protection locked="0" hidden="1"/>
    </xf>
    <xf numFmtId="0" fontId="124" fillId="0" borderId="27" xfId="0" applyFont="1" applyBorder="1" applyAlignment="1" applyProtection="1">
      <alignment horizontal="center" vertical="center"/>
      <protection locked="0" hidden="1"/>
    </xf>
    <xf numFmtId="0" fontId="124" fillId="0" borderId="42" xfId="0" applyFont="1" applyBorder="1" applyAlignment="1" applyProtection="1">
      <alignment horizontal="center" vertical="center"/>
      <protection locked="0" hidden="1"/>
    </xf>
    <xf numFmtId="0" fontId="124" fillId="0" borderId="42" xfId="0" applyFont="1" applyBorder="1" applyAlignment="1" applyProtection="1">
      <alignment horizontal="centerContinuous" vertical="center"/>
      <protection locked="0" hidden="1"/>
    </xf>
    <xf numFmtId="0" fontId="120" fillId="0" borderId="0" xfId="0" applyFont="1" applyAlignment="1" applyProtection="1">
      <alignment horizontal="center" vertical="top"/>
      <protection locked="0" hidden="1"/>
    </xf>
    <xf numFmtId="0" fontId="121" fillId="0" borderId="18" xfId="0" applyFont="1" applyBorder="1" applyAlignment="1" applyProtection="1">
      <alignment vertical="center"/>
      <protection locked="0" hidden="1"/>
    </xf>
    <xf numFmtId="0" fontId="121" fillId="0" borderId="0" xfId="0" applyFont="1" applyBorder="1" applyAlignment="1" applyProtection="1">
      <alignment vertical="center"/>
      <protection locked="0" hidden="1"/>
    </xf>
    <xf numFmtId="0" fontId="121" fillId="0" borderId="35" xfId="0" applyFont="1" applyBorder="1" applyAlignment="1" applyProtection="1">
      <alignment vertical="center"/>
      <protection locked="0" hidden="1"/>
    </xf>
    <xf numFmtId="0" fontId="126" fillId="0" borderId="18" xfId="0" applyFont="1" applyBorder="1" applyAlignment="1" applyProtection="1">
      <alignment vertical="center"/>
      <protection locked="0" hidden="1"/>
    </xf>
    <xf numFmtId="0" fontId="126" fillId="0" borderId="0" xfId="0" applyFont="1" applyBorder="1" applyAlignment="1" applyProtection="1">
      <alignment vertical="center"/>
      <protection locked="0" hidden="1"/>
    </xf>
    <xf numFmtId="0" fontId="121" fillId="0" borderId="18" xfId="0" quotePrefix="1" applyFont="1" applyBorder="1" applyAlignment="1" applyProtection="1">
      <alignment horizontal="center"/>
      <protection locked="0" hidden="1"/>
    </xf>
    <xf numFmtId="0" fontId="121" fillId="0" borderId="0" xfId="0" applyFont="1" applyBorder="1" applyAlignment="1" applyProtection="1">
      <alignment horizontal="left"/>
      <protection locked="0" hidden="1"/>
    </xf>
    <xf numFmtId="0" fontId="121" fillId="0" borderId="35" xfId="0" quotePrefix="1" applyFont="1" applyBorder="1" applyAlignment="1" applyProtection="1">
      <alignment horizontal="center"/>
      <protection locked="0" hidden="1"/>
    </xf>
    <xf numFmtId="0" fontId="120" fillId="0" borderId="18" xfId="0" applyFont="1" applyBorder="1" applyAlignment="1" applyProtection="1">
      <alignment vertical="center"/>
      <protection locked="0" hidden="1"/>
    </xf>
    <xf numFmtId="0" fontId="125" fillId="0" borderId="0" xfId="0" applyFont="1" applyBorder="1" applyAlignment="1" applyProtection="1">
      <alignment vertical="center"/>
      <protection locked="0" hidden="1"/>
    </xf>
    <xf numFmtId="0" fontId="120" fillId="0" borderId="35" xfId="0" applyFont="1" applyBorder="1" applyAlignment="1" applyProtection="1">
      <alignment vertical="center"/>
      <protection locked="0" hidden="1"/>
    </xf>
    <xf numFmtId="0" fontId="120" fillId="0" borderId="0" xfId="0" applyFont="1" applyBorder="1" applyAlignment="1" applyProtection="1">
      <alignment vertical="center"/>
      <protection locked="0" hidden="1"/>
    </xf>
    <xf numFmtId="0" fontId="120" fillId="0" borderId="18" xfId="0" applyFont="1" applyBorder="1" applyAlignment="1" applyProtection="1">
      <alignment horizontal="left" vertical="center"/>
      <protection locked="0" hidden="1"/>
    </xf>
    <xf numFmtId="0" fontId="120" fillId="0" borderId="35" xfId="0" applyFont="1" applyBorder="1" applyAlignment="1" applyProtection="1">
      <alignment horizontal="left" vertical="center"/>
      <protection locked="0" hidden="1"/>
    </xf>
    <xf numFmtId="2" fontId="120" fillId="0" borderId="0" xfId="0" applyNumberFormat="1" applyFont="1" applyBorder="1" applyAlignment="1" applyProtection="1">
      <alignment horizontal="center" vertical="top" wrapText="1"/>
      <protection locked="0" hidden="1"/>
    </xf>
    <xf numFmtId="2" fontId="120" fillId="0" borderId="0" xfId="0" applyNumberFormat="1" applyFont="1" applyBorder="1" applyAlignment="1" applyProtection="1">
      <alignment vertical="top" wrapText="1"/>
      <protection locked="0" hidden="1"/>
    </xf>
    <xf numFmtId="2" fontId="120" fillId="0" borderId="35" xfId="0" applyNumberFormat="1" applyFont="1" applyBorder="1" applyAlignment="1" applyProtection="1">
      <alignment vertical="center" wrapText="1"/>
      <protection locked="0" hidden="1"/>
    </xf>
    <xf numFmtId="0" fontId="121" fillId="0" borderId="35" xfId="0" applyFont="1" applyBorder="1" applyAlignment="1" applyProtection="1">
      <alignment horizontal="center" vertical="center"/>
      <protection locked="0" hidden="1"/>
    </xf>
    <xf numFmtId="0" fontId="121" fillId="0" borderId="18" xfId="0" applyFont="1" applyBorder="1" applyAlignment="1" applyProtection="1">
      <alignment horizontal="center" vertical="center"/>
      <protection locked="0" hidden="1"/>
    </xf>
    <xf numFmtId="2" fontId="120" fillId="0" borderId="35" xfId="0" applyNumberFormat="1" applyFont="1" applyBorder="1" applyAlignment="1" applyProtection="1">
      <alignment vertical="top" wrapText="1"/>
      <protection locked="0" hidden="1"/>
    </xf>
    <xf numFmtId="0" fontId="120" fillId="0" borderId="0" xfId="0" applyFont="1" applyAlignment="1" applyProtection="1">
      <alignment vertical="center"/>
      <protection locked="0" hidden="1"/>
    </xf>
    <xf numFmtId="0" fontId="121" fillId="0" borderId="18" xfId="0" applyFont="1" applyBorder="1" applyAlignment="1" applyProtection="1">
      <alignment horizontal="center"/>
      <protection locked="0" hidden="1"/>
    </xf>
    <xf numFmtId="0" fontId="121" fillId="0" borderId="0" xfId="0" applyFont="1" applyBorder="1" applyAlignment="1" applyProtection="1">
      <protection locked="0" hidden="1"/>
    </xf>
    <xf numFmtId="0" fontId="121" fillId="0" borderId="35" xfId="0" applyFont="1" applyBorder="1" applyAlignment="1" applyProtection="1">
      <protection locked="0" hidden="1"/>
    </xf>
    <xf numFmtId="0" fontId="121" fillId="0" borderId="36" xfId="0" applyFont="1" applyBorder="1" applyAlignment="1" applyProtection="1">
      <alignment horizontal="center" vertical="center"/>
      <protection locked="0" hidden="1"/>
    </xf>
    <xf numFmtId="0" fontId="121" fillId="0" borderId="29" xfId="0" applyFont="1" applyBorder="1" applyAlignment="1" applyProtection="1">
      <alignment vertical="center"/>
      <protection locked="0" hidden="1"/>
    </xf>
    <xf numFmtId="0" fontId="121" fillId="0" borderId="37" xfId="0" applyFont="1" applyBorder="1" applyAlignment="1" applyProtection="1">
      <alignment vertical="center"/>
      <protection locked="0" hidden="1"/>
    </xf>
    <xf numFmtId="0" fontId="121" fillId="0" borderId="0" xfId="0" applyFont="1" applyAlignment="1" applyProtection="1">
      <alignment horizontal="center"/>
      <protection locked="0" hidden="1"/>
    </xf>
    <xf numFmtId="165" fontId="82" fillId="0" borderId="0" xfId="342" applyFont="1" applyFill="1" applyAlignment="1">
      <alignment vertical="center"/>
    </xf>
    <xf numFmtId="0" fontId="73" fillId="25" borderId="0" xfId="0" applyFont="1" applyFill="1"/>
    <xf numFmtId="0" fontId="73" fillId="0" borderId="0" xfId="0" applyFont="1"/>
    <xf numFmtId="165" fontId="68" fillId="0" borderId="0" xfId="339" quotePrefix="1" applyFont="1" applyBorder="1" applyAlignment="1" applyProtection="1">
      <alignment horizontal="left"/>
    </xf>
    <xf numFmtId="171" fontId="79" fillId="25" borderId="35" xfId="343" applyNumberFormat="1" applyFont="1" applyFill="1" applyBorder="1" applyAlignment="1" applyProtection="1">
      <alignment horizontal="right" vertical="center"/>
    </xf>
    <xf numFmtId="171" fontId="79" fillId="25" borderId="37" xfId="343" applyNumberFormat="1" applyFont="1" applyFill="1" applyBorder="1" applyAlignment="1" applyProtection="1">
      <alignment horizontal="right" vertical="center"/>
    </xf>
    <xf numFmtId="165" fontId="56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8" fillId="0" borderId="0" xfId="339" quotePrefix="1" applyFont="1" applyFill="1" applyBorder="1" applyAlignment="1" applyProtection="1">
      <alignment horizontal="left"/>
    </xf>
    <xf numFmtId="165" fontId="86" fillId="0" borderId="0" xfId="340" applyFont="1" applyAlignment="1"/>
    <xf numFmtId="165" fontId="73" fillId="0" borderId="0" xfId="340" applyFont="1" applyAlignment="1"/>
    <xf numFmtId="4" fontId="56" fillId="0" borderId="0" xfId="449" applyNumberFormat="1" applyFont="1"/>
    <xf numFmtId="4" fontId="74" fillId="0" borderId="0" xfId="449" applyNumberFormat="1" applyFont="1"/>
    <xf numFmtId="178" fontId="120" fillId="0" borderId="0" xfId="0" applyNumberFormat="1" applyFont="1" applyProtection="1">
      <protection locked="0" hidden="1"/>
    </xf>
    <xf numFmtId="180" fontId="77" fillId="0" borderId="10" xfId="343" applyNumberFormat="1" applyFont="1" applyFill="1" applyBorder="1" applyAlignment="1" applyProtection="1">
      <alignment vertical="center"/>
    </xf>
    <xf numFmtId="180" fontId="67" fillId="0" borderId="0" xfId="343" applyNumberFormat="1" applyFont="1" applyFill="1" applyBorder="1" applyAlignment="1" applyProtection="1">
      <alignment vertical="center"/>
    </xf>
    <xf numFmtId="180" fontId="67" fillId="0" borderId="14" xfId="343" applyNumberFormat="1" applyFont="1" applyFill="1" applyBorder="1" applyAlignment="1" applyProtection="1">
      <alignment vertical="center"/>
    </xf>
    <xf numFmtId="180" fontId="77" fillId="0" borderId="0" xfId="343" applyNumberFormat="1" applyFont="1" applyFill="1" applyBorder="1" applyAlignment="1" applyProtection="1">
      <alignment vertical="center"/>
    </xf>
    <xf numFmtId="180" fontId="67" fillId="0" borderId="35" xfId="343" applyNumberFormat="1" applyFont="1" applyFill="1" applyBorder="1" applyAlignment="1" applyProtection="1">
      <alignment vertical="center"/>
    </xf>
    <xf numFmtId="180" fontId="79" fillId="0" borderId="0" xfId="343" applyNumberFormat="1" applyFont="1" applyFill="1" applyBorder="1" applyAlignment="1" applyProtection="1">
      <alignment vertical="center"/>
    </xf>
    <xf numFmtId="180" fontId="79" fillId="0" borderId="10" xfId="343" applyNumberFormat="1" applyFont="1" applyFill="1" applyBorder="1" applyAlignment="1" applyProtection="1">
      <alignment vertical="center"/>
    </xf>
    <xf numFmtId="180" fontId="77" fillId="0" borderId="10" xfId="342" applyNumberFormat="1" applyFont="1" applyFill="1" applyBorder="1" applyAlignment="1" applyProtection="1">
      <alignment vertical="center"/>
    </xf>
    <xf numFmtId="180" fontId="77" fillId="0" borderId="11" xfId="342" applyNumberFormat="1" applyFont="1" applyFill="1" applyBorder="1" applyAlignment="1" applyProtection="1">
      <alignment vertical="center"/>
    </xf>
    <xf numFmtId="171" fontId="79" fillId="25" borderId="18" xfId="342" applyNumberFormat="1" applyFont="1" applyFill="1" applyBorder="1" applyAlignment="1" applyProtection="1">
      <alignment horizontal="right" vertical="center"/>
    </xf>
    <xf numFmtId="171" fontId="127" fillId="0" borderId="0" xfId="342" applyNumberFormat="1" applyFont="1" applyFill="1" applyBorder="1" applyAlignment="1" applyProtection="1">
      <alignment horizontal="right" vertical="center"/>
    </xf>
    <xf numFmtId="171" fontId="127" fillId="0" borderId="35" xfId="342" applyNumberFormat="1" applyFont="1" applyFill="1" applyBorder="1" applyAlignment="1" applyProtection="1">
      <alignment horizontal="right" vertical="center"/>
    </xf>
    <xf numFmtId="171" fontId="127" fillId="0" borderId="29" xfId="342" applyNumberFormat="1" applyFont="1" applyFill="1" applyBorder="1" applyAlignment="1" applyProtection="1">
      <alignment horizontal="right" vertical="center"/>
    </xf>
    <xf numFmtId="171" fontId="127" fillId="0" borderId="37" xfId="342" applyNumberFormat="1" applyFont="1" applyFill="1" applyBorder="1" applyAlignment="1" applyProtection="1">
      <alignment horizontal="right" vertical="center"/>
    </xf>
    <xf numFmtId="171" fontId="106" fillId="0" borderId="0" xfId="342" applyNumberFormat="1" applyFont="1" applyFill="1" applyBorder="1" applyAlignment="1" applyProtection="1">
      <alignment horizontal="right" vertical="center"/>
    </xf>
    <xf numFmtId="171" fontId="106" fillId="25" borderId="0" xfId="342" applyNumberFormat="1" applyFont="1" applyFill="1" applyBorder="1" applyAlignment="1" applyProtection="1">
      <alignment horizontal="right" vertical="center"/>
    </xf>
    <xf numFmtId="171" fontId="106" fillId="0" borderId="35" xfId="342" applyNumberFormat="1" applyFont="1" applyFill="1" applyBorder="1" applyAlignment="1" applyProtection="1">
      <alignment horizontal="right" vertical="center"/>
    </xf>
    <xf numFmtId="171" fontId="106" fillId="0" borderId="29" xfId="342" applyNumberFormat="1" applyFont="1" applyFill="1" applyBorder="1" applyAlignment="1" applyProtection="1">
      <alignment horizontal="right" vertical="center"/>
    </xf>
    <xf numFmtId="171" fontId="106" fillId="0" borderId="37" xfId="342" applyNumberFormat="1" applyFont="1" applyFill="1" applyBorder="1" applyAlignment="1" applyProtection="1">
      <alignment horizontal="right" vertical="center"/>
    </xf>
    <xf numFmtId="180" fontId="127" fillId="0" borderId="0" xfId="345" applyNumberFormat="1" applyFont="1" applyFill="1" applyBorder="1" applyAlignment="1" applyProtection="1">
      <alignment horizontal="right" vertical="center"/>
    </xf>
    <xf numFmtId="180" fontId="127" fillId="0" borderId="14" xfId="345" applyNumberFormat="1" applyFont="1" applyFill="1" applyBorder="1" applyAlignment="1" applyProtection="1">
      <alignment horizontal="right" vertical="center"/>
    </xf>
    <xf numFmtId="180" fontId="127" fillId="0" borderId="35" xfId="345" applyNumberFormat="1" applyFont="1" applyFill="1" applyBorder="1" applyAlignment="1" applyProtection="1">
      <alignment horizontal="right" vertical="center"/>
    </xf>
    <xf numFmtId="171" fontId="70" fillId="0" borderId="0" xfId="0" applyNumberFormat="1" applyFont="1" applyFill="1" applyBorder="1" applyAlignment="1" applyProtection="1">
      <alignment horizontal="right" vertical="center"/>
    </xf>
    <xf numFmtId="180" fontId="106" fillId="0" borderId="0" xfId="345" applyNumberFormat="1" applyFont="1" applyFill="1" applyBorder="1" applyAlignment="1" applyProtection="1">
      <alignment horizontal="right" vertical="center"/>
    </xf>
    <xf numFmtId="171" fontId="73" fillId="0" borderId="0" xfId="0" applyNumberFormat="1" applyFont="1" applyFill="1" applyBorder="1" applyAlignment="1" applyProtection="1">
      <alignment horizontal="right" vertical="center"/>
    </xf>
    <xf numFmtId="180" fontId="106" fillId="0" borderId="52" xfId="345" applyNumberFormat="1" applyFont="1" applyFill="1" applyBorder="1" applyAlignment="1" applyProtection="1">
      <alignment horizontal="right" vertical="center"/>
    </xf>
    <xf numFmtId="180" fontId="106" fillId="0" borderId="19" xfId="345" applyNumberFormat="1" applyFont="1" applyFill="1" applyBorder="1" applyAlignment="1" applyProtection="1">
      <alignment horizontal="right" vertical="center"/>
    </xf>
    <xf numFmtId="180" fontId="106" fillId="0" borderId="0" xfId="345" applyNumberFormat="1" applyFont="1" applyFill="1" applyAlignment="1" applyProtection="1">
      <alignment horizontal="right" vertical="center"/>
    </xf>
    <xf numFmtId="181" fontId="67" fillId="0" borderId="18" xfId="467" applyNumberFormat="1" applyFont="1" applyFill="1" applyBorder="1" applyAlignment="1" applyProtection="1">
      <alignment horizontal="right"/>
    </xf>
    <xf numFmtId="181" fontId="68" fillId="0" borderId="18" xfId="467" applyNumberFormat="1" applyFont="1" applyFill="1" applyBorder="1" applyAlignment="1" applyProtection="1">
      <alignment horizontal="right"/>
    </xf>
    <xf numFmtId="171" fontId="79" fillId="25" borderId="0" xfId="343" applyNumberFormat="1" applyFont="1" applyFill="1" applyBorder="1" applyAlignment="1" applyProtection="1">
      <alignment horizontal="right" vertical="center"/>
    </xf>
    <xf numFmtId="171" fontId="129" fillId="0" borderId="35" xfId="340" applyNumberFormat="1" applyFont="1" applyFill="1" applyBorder="1" applyAlignment="1" applyProtection="1">
      <alignment horizontal="right"/>
    </xf>
    <xf numFmtId="171" fontId="129" fillId="0" borderId="37" xfId="340" applyNumberFormat="1" applyFont="1" applyFill="1" applyBorder="1" applyAlignment="1" applyProtection="1">
      <alignment horizontal="right"/>
    </xf>
    <xf numFmtId="0" fontId="124" fillId="0" borderId="23" xfId="0" applyFont="1" applyBorder="1" applyAlignment="1" applyProtection="1">
      <alignment horizontal="center" vertical="center"/>
      <protection locked="0" hidden="1"/>
    </xf>
    <xf numFmtId="0" fontId="68" fillId="0" borderId="0" xfId="0" applyFont="1" applyFill="1" applyAlignment="1">
      <alignment horizontal="left"/>
    </xf>
    <xf numFmtId="0" fontId="68" fillId="0" borderId="0" xfId="0" applyFont="1" applyFill="1"/>
    <xf numFmtId="3" fontId="68" fillId="0" borderId="23" xfId="449" applyNumberFormat="1" applyFont="1" applyFill="1" applyBorder="1"/>
    <xf numFmtId="3" fontId="68" fillId="0" borderId="37" xfId="449" applyNumberFormat="1" applyFont="1" applyFill="1" applyBorder="1"/>
    <xf numFmtId="0" fontId="121" fillId="0" borderId="0" xfId="0" applyFont="1" applyAlignment="1" applyProtection="1">
      <alignment horizontal="center"/>
      <protection locked="0" hidden="1"/>
    </xf>
    <xf numFmtId="165" fontId="70" fillId="0" borderId="20" xfId="339" applyFont="1" applyBorder="1" applyAlignment="1" applyProtection="1">
      <alignment horizontal="center"/>
    </xf>
    <xf numFmtId="165" fontId="70" fillId="0" borderId="53" xfId="339" applyFont="1" applyBorder="1" applyAlignment="1" applyProtection="1">
      <alignment horizontal="left"/>
    </xf>
    <xf numFmtId="0" fontId="70" fillId="0" borderId="22" xfId="0" applyFont="1" applyBorder="1" applyAlignment="1" applyProtection="1">
      <alignment horizontal="center"/>
    </xf>
    <xf numFmtId="165" fontId="70" fillId="0" borderId="66" xfId="339" quotePrefix="1" applyNumberFormat="1" applyFont="1" applyBorder="1" applyAlignment="1" applyProtection="1">
      <alignment horizontal="center"/>
    </xf>
    <xf numFmtId="167" fontId="68" fillId="0" borderId="15" xfId="450" applyNumberFormat="1" applyFont="1" applyFill="1" applyBorder="1" applyProtection="1"/>
    <xf numFmtId="167" fontId="68" fillId="0" borderId="26" xfId="339" applyNumberFormat="1" applyFont="1" applyFill="1" applyBorder="1" applyProtection="1"/>
    <xf numFmtId="165" fontId="56" fillId="0" borderId="0" xfId="339" applyFont="1" applyBorder="1"/>
    <xf numFmtId="167" fontId="56" fillId="0" borderId="0" xfId="339" applyNumberFormat="1" applyFont="1" applyBorder="1" applyProtection="1"/>
    <xf numFmtId="10" fontId="56" fillId="0" borderId="0" xfId="339" applyNumberFormat="1" applyFont="1" applyBorder="1" applyProtection="1"/>
    <xf numFmtId="1" fontId="68" fillId="0" borderId="18" xfId="340" applyNumberFormat="1" applyFont="1" applyBorder="1"/>
    <xf numFmtId="1" fontId="68" fillId="0" borderId="18" xfId="340" applyNumberFormat="1" applyFont="1" applyFill="1" applyBorder="1"/>
    <xf numFmtId="1" fontId="68" fillId="0" borderId="18" xfId="346" applyNumberFormat="1" applyFont="1" applyBorder="1"/>
    <xf numFmtId="171" fontId="130" fillId="0" borderId="35" xfId="340" applyNumberFormat="1" applyFont="1" applyFill="1" applyBorder="1" applyAlignment="1" applyProtection="1">
      <alignment horizontal="right"/>
    </xf>
    <xf numFmtId="49" fontId="68" fillId="25" borderId="18" xfId="483" applyNumberFormat="1" applyFont="1" applyFill="1" applyBorder="1" applyAlignment="1" applyProtection="1">
      <alignment horizontal="left"/>
    </xf>
    <xf numFmtId="165" fontId="68" fillId="25" borderId="0" xfId="483" quotePrefix="1" applyNumberFormat="1" applyFont="1" applyFill="1" applyBorder="1" applyAlignment="1" applyProtection="1">
      <alignment horizontal="center"/>
    </xf>
    <xf numFmtId="165" fontId="68" fillId="25" borderId="35" xfId="483" applyNumberFormat="1" applyFont="1" applyFill="1" applyBorder="1" applyAlignment="1" applyProtection="1">
      <alignment horizontal="left"/>
    </xf>
    <xf numFmtId="3" fontId="113" fillId="0" borderId="0" xfId="326" applyNumberFormat="1" applyFont="1" applyFill="1"/>
    <xf numFmtId="169" fontId="113" fillId="0" borderId="0" xfId="326" applyNumberFormat="1" applyFont="1" applyFill="1"/>
    <xf numFmtId="49" fontId="68" fillId="25" borderId="18" xfId="483" applyNumberFormat="1" applyFont="1" applyFill="1" applyBorder="1"/>
    <xf numFmtId="165" fontId="68" fillId="25" borderId="35" xfId="483" applyNumberFormat="1" applyFont="1" applyFill="1" applyBorder="1"/>
    <xf numFmtId="49" fontId="68" fillId="25" borderId="18" xfId="483" quotePrefix="1" applyNumberFormat="1" applyFont="1" applyFill="1" applyBorder="1"/>
    <xf numFmtId="169" fontId="113" fillId="0" borderId="0" xfId="326" applyNumberFormat="1" applyFont="1" applyFill="1" applyAlignment="1">
      <alignment vertical="center"/>
    </xf>
    <xf numFmtId="165" fontId="114" fillId="25" borderId="0" xfId="483" applyNumberFormat="1" applyFont="1" applyFill="1"/>
    <xf numFmtId="165" fontId="68" fillId="25" borderId="35" xfId="483" applyNumberFormat="1" applyFont="1" applyFill="1" applyBorder="1" applyAlignment="1">
      <alignment wrapText="1"/>
    </xf>
    <xf numFmtId="165" fontId="68" fillId="25" borderId="62" xfId="483" applyNumberFormat="1" applyFont="1" applyFill="1" applyBorder="1" applyAlignment="1">
      <alignment horizontal="center"/>
    </xf>
    <xf numFmtId="165" fontId="73" fillId="25" borderId="63" xfId="483" applyNumberFormat="1" applyFont="1" applyFill="1" applyBorder="1"/>
    <xf numFmtId="49" fontId="97" fillId="25" borderId="0" xfId="483" applyNumberFormat="1" applyFont="1" applyFill="1"/>
    <xf numFmtId="165" fontId="67" fillId="0" borderId="0" xfId="483" applyNumberFormat="1" applyFont="1" applyFill="1" applyAlignment="1">
      <alignment horizontal="center"/>
    </xf>
    <xf numFmtId="175" fontId="77" fillId="0" borderId="0" xfId="485" applyNumberFormat="1" applyFont="1" applyBorder="1"/>
    <xf numFmtId="175" fontId="77" fillId="0" borderId="14" xfId="485" applyNumberFormat="1" applyFont="1" applyBorder="1"/>
    <xf numFmtId="175" fontId="77" fillId="0" borderId="15" xfId="485" applyNumberFormat="1" applyFont="1" applyBorder="1"/>
    <xf numFmtId="175" fontId="77" fillId="0" borderId="0" xfId="485" applyNumberFormat="1" applyFont="1" applyBorder="1" applyProtection="1"/>
    <xf numFmtId="175" fontId="77" fillId="0" borderId="35" xfId="485" applyNumberFormat="1" applyFont="1" applyBorder="1" applyProtection="1"/>
    <xf numFmtId="1" fontId="68" fillId="0" borderId="20" xfId="485" applyNumberFormat="1" applyFont="1" applyBorder="1"/>
    <xf numFmtId="165" fontId="114" fillId="0" borderId="20" xfId="485" applyNumberFormat="1" applyFont="1" applyBorder="1"/>
    <xf numFmtId="1" fontId="68" fillId="0" borderId="20" xfId="485" applyNumberFormat="1" applyFont="1" applyBorder="1" applyAlignment="1">
      <alignment wrapText="1"/>
    </xf>
    <xf numFmtId="1" fontId="68" fillId="0" borderId="20" xfId="486" applyNumberFormat="1" applyFont="1" applyBorder="1"/>
    <xf numFmtId="49" fontId="68" fillId="0" borderId="61" xfId="485" applyNumberFormat="1" applyFont="1" applyBorder="1"/>
    <xf numFmtId="165" fontId="86" fillId="0" borderId="0" xfId="485" applyNumberFormat="1" applyFont="1" applyFill="1" applyBorder="1"/>
    <xf numFmtId="4" fontId="86" fillId="0" borderId="0" xfId="485" applyNumberFormat="1" applyFont="1"/>
    <xf numFmtId="165" fontId="68" fillId="25" borderId="18" xfId="310" quotePrefix="1" applyNumberFormat="1" applyFont="1" applyFill="1" applyBorder="1" applyAlignment="1" applyProtection="1">
      <alignment horizontal="left"/>
    </xf>
    <xf numFmtId="165" fontId="68" fillId="25" borderId="0" xfId="310" quotePrefix="1" applyNumberFormat="1" applyFont="1" applyFill="1" applyBorder="1" applyAlignment="1" applyProtection="1">
      <alignment horizontal="center"/>
    </xf>
    <xf numFmtId="165" fontId="68" fillId="0" borderId="18" xfId="310" quotePrefix="1" applyNumberFormat="1" applyFont="1" applyFill="1" applyBorder="1" applyAlignment="1" applyProtection="1">
      <alignment horizontal="left"/>
    </xf>
    <xf numFmtId="165" fontId="68" fillId="0" borderId="0" xfId="310" applyNumberFormat="1" applyFont="1" applyFill="1" applyBorder="1" applyAlignment="1" applyProtection="1">
      <alignment horizontal="center"/>
    </xf>
    <xf numFmtId="165" fontId="68" fillId="0" borderId="0" xfId="310" quotePrefix="1" applyNumberFormat="1" applyFont="1" applyFill="1" applyBorder="1" applyAlignment="1" applyProtection="1">
      <alignment horizontal="center"/>
    </xf>
    <xf numFmtId="2" fontId="56" fillId="0" borderId="0" xfId="449" applyNumberFormat="1" applyFont="1"/>
    <xf numFmtId="4" fontId="131" fillId="0" borderId="0" xfId="449" applyNumberFormat="1" applyFont="1"/>
    <xf numFmtId="177" fontId="56" fillId="0" borderId="0" xfId="449" applyNumberFormat="1" applyFont="1"/>
    <xf numFmtId="0" fontId="67" fillId="0" borderId="18" xfId="449" applyFont="1" applyBorder="1"/>
    <xf numFmtId="0" fontId="132" fillId="0" borderId="0" xfId="0" applyFont="1" applyProtection="1">
      <protection locked="0" hidden="1"/>
    </xf>
    <xf numFmtId="0" fontId="132" fillId="0" borderId="0" xfId="0" applyFont="1" applyBorder="1" applyProtection="1">
      <protection locked="0" hidden="1"/>
    </xf>
    <xf numFmtId="0" fontId="121" fillId="0" borderId="15" xfId="0" applyFont="1" applyBorder="1" applyAlignment="1" applyProtection="1">
      <alignment horizontal="centerContinuous"/>
      <protection locked="0" hidden="1"/>
    </xf>
    <xf numFmtId="0" fontId="125" fillId="0" borderId="23" xfId="0" applyFont="1" applyBorder="1" applyAlignment="1" applyProtection="1">
      <alignment horizontal="center"/>
      <protection locked="0" hidden="1"/>
    </xf>
    <xf numFmtId="165" fontId="68" fillId="0" borderId="0" xfId="483" quotePrefix="1" applyNumberFormat="1" applyFont="1" applyFill="1"/>
    <xf numFmtId="165" fontId="67" fillId="0" borderId="0" xfId="467" applyFont="1" applyAlignment="1">
      <alignment horizontal="center"/>
    </xf>
    <xf numFmtId="179" fontId="77" fillId="25" borderId="0" xfId="341" applyNumberFormat="1" applyFont="1" applyFill="1" applyBorder="1" applyAlignment="1" applyProtection="1"/>
    <xf numFmtId="179" fontId="118" fillId="0" borderId="12" xfId="0" applyNumberFormat="1" applyFont="1" applyBorder="1" applyAlignment="1">
      <alignment horizontal="right" wrapText="1"/>
    </xf>
    <xf numFmtId="179" fontId="79" fillId="25" borderId="18" xfId="341" applyNumberFormat="1" applyFont="1" applyFill="1" applyBorder="1" applyAlignment="1" applyProtection="1"/>
    <xf numFmtId="179" fontId="117" fillId="0" borderId="0" xfId="0" applyNumberFormat="1" applyFont="1" applyBorder="1" applyAlignment="1">
      <alignment horizontal="right" wrapText="1"/>
    </xf>
    <xf numFmtId="179" fontId="79" fillId="25" borderId="36" xfId="341" applyNumberFormat="1" applyFont="1" applyFill="1" applyBorder="1" applyAlignment="1" applyProtection="1"/>
    <xf numFmtId="179" fontId="117" fillId="0" borderId="29" xfId="0" applyNumberFormat="1" applyFont="1" applyBorder="1" applyAlignment="1">
      <alignment horizontal="right" wrapText="1"/>
    </xf>
    <xf numFmtId="165" fontId="86" fillId="25" borderId="11" xfId="483" applyNumberFormat="1" applyFont="1" applyFill="1" applyBorder="1"/>
    <xf numFmtId="179" fontId="113" fillId="0" borderId="0" xfId="326" applyNumberFormat="1" applyFont="1" applyFill="1" applyAlignment="1">
      <alignment vertical="center"/>
    </xf>
    <xf numFmtId="179" fontId="113" fillId="0" borderId="0" xfId="326" applyNumberFormat="1" applyFont="1" applyFill="1"/>
    <xf numFmtId="179" fontId="113" fillId="0" borderId="35" xfId="326" applyNumberFormat="1" applyFont="1" applyFill="1" applyBorder="1"/>
    <xf numFmtId="179" fontId="68" fillId="0" borderId="35" xfId="483" applyNumberFormat="1" applyFont="1" applyFill="1" applyBorder="1" applyAlignment="1">
      <alignment vertical="center"/>
    </xf>
    <xf numFmtId="179" fontId="79" fillId="0" borderId="18" xfId="483" applyNumberFormat="1" applyFont="1" applyFill="1" applyBorder="1" applyAlignment="1" applyProtection="1">
      <alignment vertical="center"/>
    </xf>
    <xf numFmtId="179" fontId="113" fillId="0" borderId="35" xfId="326" applyNumberFormat="1" applyFont="1" applyFill="1" applyBorder="1" applyAlignment="1">
      <alignment vertical="center"/>
    </xf>
    <xf numFmtId="179" fontId="113" fillId="0" borderId="18" xfId="326" applyNumberFormat="1" applyFont="1" applyFill="1" applyBorder="1" applyAlignment="1">
      <alignment vertical="center"/>
    </xf>
    <xf numFmtId="179" fontId="113" fillId="0" borderId="63" xfId="326" applyNumberFormat="1" applyFont="1" applyFill="1" applyBorder="1"/>
    <xf numFmtId="179" fontId="115" fillId="0" borderId="29" xfId="326" applyNumberFormat="1" applyFont="1" applyFill="1" applyBorder="1"/>
    <xf numFmtId="179" fontId="68" fillId="0" borderId="37" xfId="483" applyNumberFormat="1" applyFont="1" applyFill="1" applyBorder="1" applyAlignment="1">
      <alignment vertical="center"/>
    </xf>
    <xf numFmtId="179" fontId="113" fillId="0" borderId="37" xfId="326" applyNumberFormat="1" applyFont="1" applyFill="1" applyBorder="1" applyAlignment="1">
      <alignment vertical="center"/>
    </xf>
    <xf numFmtId="179" fontId="77" fillId="0" borderId="0" xfId="483" applyNumberFormat="1" applyFont="1" applyFill="1" applyBorder="1" applyAlignment="1">
      <alignment vertical="center"/>
    </xf>
    <xf numFmtId="179" fontId="77" fillId="0" borderId="20" xfId="483" applyNumberFormat="1" applyFont="1" applyFill="1" applyBorder="1" applyAlignment="1">
      <alignment vertical="center"/>
    </xf>
    <xf numFmtId="179" fontId="77" fillId="0" borderId="35" xfId="483" applyNumberFormat="1" applyFont="1" applyFill="1" applyBorder="1" applyAlignment="1">
      <alignment vertical="center"/>
    </xf>
    <xf numFmtId="179" fontId="87" fillId="0" borderId="0" xfId="483" applyNumberFormat="1" applyFont="1" applyFill="1" applyBorder="1" applyAlignment="1">
      <alignment vertical="center"/>
    </xf>
    <xf numFmtId="179" fontId="68" fillId="0" borderId="61" xfId="483" applyNumberFormat="1" applyFont="1" applyFill="1" applyBorder="1" applyAlignment="1">
      <alignment vertical="center"/>
    </xf>
    <xf numFmtId="179" fontId="68" fillId="0" borderId="62" xfId="483" applyNumberFormat="1" applyFont="1" applyFill="1" applyBorder="1" applyAlignment="1">
      <alignment vertical="center"/>
    </xf>
    <xf numFmtId="179" fontId="113" fillId="0" borderId="63" xfId="326" applyNumberFormat="1" applyFont="1" applyFill="1" applyBorder="1" applyAlignment="1">
      <alignment vertical="center"/>
    </xf>
    <xf numFmtId="179" fontId="68" fillId="0" borderId="63" xfId="483" applyNumberFormat="1" applyFont="1" applyFill="1" applyBorder="1" applyAlignment="1">
      <alignment vertical="center"/>
    </xf>
    <xf numFmtId="179" fontId="79" fillId="0" borderId="62" xfId="483" applyNumberFormat="1" applyFont="1" applyFill="1" applyBorder="1" applyAlignment="1" applyProtection="1">
      <alignment vertical="center"/>
    </xf>
    <xf numFmtId="179" fontId="79" fillId="0" borderId="36" xfId="484" applyNumberFormat="1" applyFont="1" applyFill="1" applyBorder="1" applyAlignment="1">
      <alignment horizontal="right" vertical="center" wrapText="1"/>
    </xf>
    <xf numFmtId="179" fontId="115" fillId="0" borderId="29" xfId="326" applyNumberFormat="1" applyFont="1" applyFill="1" applyBorder="1" applyAlignment="1">
      <alignment vertical="center"/>
    </xf>
    <xf numFmtId="169" fontId="113" fillId="0" borderId="0" xfId="326" applyNumberFormat="1" applyFont="1" applyFill="1" applyBorder="1"/>
    <xf numFmtId="169" fontId="113" fillId="0" borderId="0" xfId="326" applyNumberFormat="1" applyFont="1" applyFill="1" applyBorder="1" applyAlignment="1">
      <alignment vertical="center"/>
    </xf>
    <xf numFmtId="175" fontId="68" fillId="0" borderId="0" xfId="483" applyNumberFormat="1" applyFont="1" applyFill="1" applyBorder="1"/>
    <xf numFmtId="3" fontId="79" fillId="0" borderId="0" xfId="484" applyNumberFormat="1" applyFont="1" applyFill="1" applyBorder="1" applyAlignment="1">
      <alignment horizontal="right" wrapText="1"/>
    </xf>
    <xf numFmtId="165" fontId="86" fillId="0" borderId="0" xfId="483" applyNumberFormat="1" applyFont="1" applyFill="1" applyBorder="1" applyAlignment="1" applyProtection="1">
      <alignment horizontal="center"/>
    </xf>
    <xf numFmtId="179" fontId="77" fillId="0" borderId="0" xfId="485" applyNumberFormat="1" applyFont="1" applyFill="1" applyBorder="1"/>
    <xf numFmtId="179" fontId="77" fillId="0" borderId="35" xfId="485" applyNumberFormat="1" applyFont="1" applyFill="1" applyBorder="1"/>
    <xf numFmtId="179" fontId="68" fillId="0" borderId="35" xfId="485" applyNumberFormat="1" applyFont="1" applyFill="1" applyBorder="1"/>
    <xf numFmtId="179" fontId="79" fillId="0" borderId="18" xfId="485" applyNumberFormat="1" applyFont="1" applyFill="1" applyBorder="1" applyProtection="1"/>
    <xf numFmtId="179" fontId="79" fillId="0" borderId="18" xfId="485" applyNumberFormat="1" applyFont="1" applyFill="1" applyBorder="1" applyAlignment="1" applyProtection="1">
      <alignment vertical="center"/>
    </xf>
    <xf numFmtId="179" fontId="117" fillId="0" borderId="0" xfId="326" applyNumberFormat="1" applyFont="1" applyFill="1" applyBorder="1"/>
    <xf numFmtId="179" fontId="68" fillId="0" borderId="20" xfId="485" applyNumberFormat="1" applyFont="1" applyFill="1" applyBorder="1"/>
    <xf numFmtId="179" fontId="68" fillId="0" borderId="61" xfId="485" applyNumberFormat="1" applyFont="1" applyFill="1" applyBorder="1"/>
    <xf numFmtId="179" fontId="68" fillId="0" borderId="62" xfId="485" applyNumberFormat="1" applyFont="1" applyFill="1" applyBorder="1"/>
    <xf numFmtId="179" fontId="68" fillId="0" borderId="63" xfId="485" applyNumberFormat="1" applyFont="1" applyFill="1" applyBorder="1"/>
    <xf numFmtId="179" fontId="68" fillId="0" borderId="67" xfId="485" applyNumberFormat="1" applyFont="1" applyFill="1" applyBorder="1"/>
    <xf numFmtId="179" fontId="79" fillId="0" borderId="62" xfId="485" applyNumberFormat="1" applyFont="1" applyFill="1" applyBorder="1" applyProtection="1"/>
    <xf numFmtId="179" fontId="113" fillId="0" borderId="36" xfId="326" applyNumberFormat="1" applyFont="1" applyFill="1" applyBorder="1"/>
    <xf numFmtId="179" fontId="68" fillId="0" borderId="37" xfId="485" applyNumberFormat="1" applyFont="1" applyFill="1" applyBorder="1"/>
    <xf numFmtId="179" fontId="68" fillId="0" borderId="23" xfId="485" applyNumberFormat="1" applyFont="1" applyFill="1" applyBorder="1"/>
    <xf numFmtId="179" fontId="113" fillId="0" borderId="37" xfId="326" applyNumberFormat="1" applyFont="1" applyFill="1" applyBorder="1"/>
    <xf numFmtId="179" fontId="77" fillId="0" borderId="0" xfId="310" applyNumberFormat="1" applyFont="1" applyFill="1" applyBorder="1" applyAlignment="1">
      <alignment vertical="center"/>
    </xf>
    <xf numFmtId="179" fontId="77" fillId="25" borderId="35" xfId="310" applyNumberFormat="1" applyFont="1" applyFill="1" applyBorder="1" applyAlignment="1" applyProtection="1">
      <alignment vertical="center"/>
    </xf>
    <xf numFmtId="179" fontId="117" fillId="0" borderId="18" xfId="310" applyNumberFormat="1" applyFont="1" applyFill="1" applyBorder="1" applyAlignment="1">
      <alignment vertical="center"/>
    </xf>
    <xf numFmtId="179" fontId="113" fillId="25" borderId="35" xfId="326" applyNumberFormat="1" applyFont="1" applyFill="1" applyBorder="1" applyAlignment="1">
      <alignment vertical="center"/>
    </xf>
    <xf numFmtId="179" fontId="79" fillId="25" borderId="18" xfId="310" applyNumberFormat="1" applyFont="1" applyFill="1" applyBorder="1" applyAlignment="1" applyProtection="1">
      <alignment vertical="center"/>
    </xf>
    <xf numFmtId="179" fontId="79" fillId="0" borderId="18" xfId="310" applyNumberFormat="1" applyFont="1" applyFill="1" applyBorder="1" applyAlignment="1" applyProtection="1">
      <alignment vertical="center"/>
    </xf>
    <xf numFmtId="179" fontId="79" fillId="25" borderId="36" xfId="310" applyNumberFormat="1" applyFont="1" applyFill="1" applyBorder="1" applyAlignment="1" applyProtection="1">
      <alignment vertical="center"/>
    </xf>
    <xf numFmtId="0" fontId="68" fillId="25" borderId="18" xfId="315" quotePrefix="1" applyNumberFormat="1" applyFont="1" applyFill="1" applyBorder="1" applyAlignment="1">
      <alignment horizontal="center"/>
    </xf>
    <xf numFmtId="179" fontId="118" fillId="0" borderId="0" xfId="315" applyNumberFormat="1" applyFont="1" applyFill="1"/>
    <xf numFmtId="179" fontId="77" fillId="0" borderId="35" xfId="315" applyNumberFormat="1" applyFont="1" applyFill="1" applyBorder="1"/>
    <xf numFmtId="179" fontId="77" fillId="25" borderId="18" xfId="315" applyNumberFormat="1" applyFont="1" applyFill="1" applyBorder="1" applyProtection="1"/>
    <xf numFmtId="179" fontId="119" fillId="25" borderId="35" xfId="326" applyNumberFormat="1" applyFont="1" applyFill="1" applyBorder="1" applyAlignment="1"/>
    <xf numFmtId="179" fontId="117" fillId="0" borderId="0" xfId="315" applyNumberFormat="1" applyFont="1" applyFill="1"/>
    <xf numFmtId="179" fontId="68" fillId="0" borderId="35" xfId="315" applyNumberFormat="1" applyFont="1" applyFill="1" applyBorder="1"/>
    <xf numFmtId="179" fontId="79" fillId="25" borderId="18" xfId="315" applyNumberFormat="1" applyFont="1" applyFill="1" applyBorder="1" applyProtection="1"/>
    <xf numFmtId="179" fontId="113" fillId="25" borderId="35" xfId="326" applyNumberFormat="1" applyFont="1" applyFill="1" applyBorder="1"/>
    <xf numFmtId="165" fontId="70" fillId="0" borderId="0" xfId="467" applyFont="1" applyBorder="1" applyAlignment="1" applyProtection="1">
      <alignment horizontal="center"/>
    </xf>
    <xf numFmtId="165" fontId="72" fillId="0" borderId="0" xfId="467" applyFont="1" applyBorder="1" applyAlignment="1" applyProtection="1">
      <alignment horizontal="center" vertical="center"/>
    </xf>
    <xf numFmtId="181" fontId="67" fillId="0" borderId="0" xfId="467" applyNumberFormat="1" applyFont="1" applyFill="1" applyBorder="1" applyAlignment="1" applyProtection="1">
      <alignment horizontal="right"/>
    </xf>
    <xf numFmtId="181" fontId="68" fillId="0" borderId="0" xfId="467" applyNumberFormat="1" applyFont="1" applyFill="1" applyBorder="1" applyAlignment="1" applyProtection="1">
      <alignment horizontal="right"/>
    </xf>
    <xf numFmtId="167" fontId="68" fillId="0" borderId="0" xfId="467" applyNumberFormat="1" applyFont="1" applyFill="1" applyBorder="1" applyAlignment="1" applyProtection="1">
      <alignment horizontal="right"/>
    </xf>
    <xf numFmtId="3" fontId="74" fillId="0" borderId="0" xfId="449" applyNumberFormat="1" applyFont="1"/>
    <xf numFmtId="0" fontId="56" fillId="0" borderId="0" xfId="449" applyFont="1" applyAlignment="1">
      <alignment horizontal="right"/>
    </xf>
    <xf numFmtId="165" fontId="114" fillId="25" borderId="0" xfId="483" applyNumberFormat="1" applyFont="1" applyFill="1" applyAlignment="1">
      <alignment horizontal="center"/>
    </xf>
    <xf numFmtId="166" fontId="133" fillId="0" borderId="11" xfId="339" applyNumberFormat="1" applyFont="1" applyFill="1" applyBorder="1" applyAlignment="1" applyProtection="1">
      <alignment horizontal="right"/>
    </xf>
    <xf numFmtId="183" fontId="68" fillId="0" borderId="20" xfId="449" applyNumberFormat="1" applyFont="1" applyFill="1" applyBorder="1"/>
    <xf numFmtId="183" fontId="68" fillId="0" borderId="37" xfId="449" applyNumberFormat="1" applyFont="1" applyFill="1" applyBorder="1"/>
    <xf numFmtId="183" fontId="68" fillId="0" borderId="20" xfId="339" applyNumberFormat="1" applyFont="1" applyFill="1" applyBorder="1" applyProtection="1"/>
    <xf numFmtId="183" fontId="68" fillId="0" borderId="38" xfId="339" applyNumberFormat="1" applyFont="1" applyFill="1" applyBorder="1" applyProtection="1"/>
    <xf numFmtId="183" fontId="68" fillId="0" borderId="22" xfId="339" applyNumberFormat="1" applyFont="1" applyFill="1" applyBorder="1" applyProtection="1"/>
    <xf numFmtId="183" fontId="81" fillId="0" borderId="22" xfId="339" applyNumberFormat="1" applyFont="1" applyFill="1" applyBorder="1" applyProtection="1"/>
    <xf numFmtId="182" fontId="56" fillId="0" borderId="0" xfId="449" applyNumberFormat="1" applyFont="1"/>
    <xf numFmtId="183" fontId="68" fillId="0" borderId="23" xfId="449" applyNumberFormat="1" applyFont="1" applyFill="1" applyBorder="1"/>
    <xf numFmtId="165" fontId="73" fillId="0" borderId="0" xfId="340" applyFont="1"/>
    <xf numFmtId="0" fontId="124" fillId="0" borderId="35" xfId="0" applyFont="1" applyBorder="1" applyAlignment="1" applyProtection="1">
      <alignment horizontal="center" vertical="center"/>
      <protection locked="0" hidden="1"/>
    </xf>
    <xf numFmtId="167" fontId="68" fillId="0" borderId="20" xfId="339" applyNumberFormat="1" applyFont="1" applyFill="1" applyBorder="1" applyProtection="1"/>
    <xf numFmtId="167" fontId="68" fillId="0" borderId="10" xfId="450" applyNumberFormat="1" applyFont="1" applyBorder="1" applyAlignment="1" applyProtection="1"/>
    <xf numFmtId="167" fontId="68" fillId="0" borderId="20" xfId="450" applyNumberFormat="1" applyFont="1" applyFill="1" applyBorder="1" applyProtection="1"/>
    <xf numFmtId="167" fontId="68" fillId="0" borderId="35" xfId="339" applyNumberFormat="1" applyFont="1" applyFill="1" applyBorder="1" applyProtection="1"/>
    <xf numFmtId="167" fontId="68" fillId="0" borderId="40" xfId="339" applyNumberFormat="1" applyFont="1" applyFill="1" applyBorder="1" applyProtection="1"/>
    <xf numFmtId="165" fontId="68" fillId="0" borderId="21" xfId="339" quotePrefix="1" applyFont="1" applyBorder="1" applyAlignment="1" applyProtection="1">
      <alignment horizontal="left" wrapText="1"/>
    </xf>
    <xf numFmtId="1" fontId="68" fillId="0" borderId="20" xfId="485" applyNumberFormat="1" applyFont="1" applyFill="1" applyBorder="1"/>
    <xf numFmtId="165" fontId="68" fillId="25" borderId="0" xfId="310" quotePrefix="1" applyNumberFormat="1" applyFont="1" applyFill="1" applyBorder="1" applyAlignment="1" applyProtection="1">
      <alignment horizontal="center" vertical="center"/>
    </xf>
    <xf numFmtId="165" fontId="68" fillId="25" borderId="0" xfId="483" quotePrefix="1" applyNumberFormat="1" applyFont="1" applyFill="1" applyBorder="1" applyAlignment="1" applyProtection="1">
      <alignment horizontal="center" vertical="center" wrapText="1"/>
    </xf>
    <xf numFmtId="49" fontId="68" fillId="25" borderId="18" xfId="483" applyNumberFormat="1" applyFont="1" applyFill="1" applyBorder="1" applyAlignment="1">
      <alignment vertical="center" wrapText="1"/>
    </xf>
    <xf numFmtId="165" fontId="68" fillId="25" borderId="18" xfId="310" quotePrefix="1" applyNumberFormat="1" applyFont="1" applyFill="1" applyBorder="1" applyAlignment="1" applyProtection="1">
      <alignment horizontal="left" vertical="center"/>
    </xf>
    <xf numFmtId="167" fontId="68" fillId="0" borderId="20" xfId="339" applyNumberFormat="1" applyFont="1" applyFill="1" applyBorder="1" applyProtection="1"/>
    <xf numFmtId="167" fontId="68" fillId="0" borderId="20" xfId="339" applyNumberFormat="1" applyFont="1" applyFill="1" applyBorder="1" applyProtection="1"/>
    <xf numFmtId="167" fontId="68" fillId="0" borderId="10" xfId="450" applyNumberFormat="1" applyFont="1" applyBorder="1" applyAlignment="1" applyProtection="1"/>
    <xf numFmtId="167" fontId="68" fillId="0" borderId="20" xfId="339" applyNumberFormat="1" applyFont="1" applyFill="1" applyBorder="1" applyProtection="1"/>
    <xf numFmtId="167" fontId="68" fillId="0" borderId="20" xfId="450" applyNumberFormat="1" applyFont="1" applyFill="1" applyBorder="1" applyProtection="1"/>
    <xf numFmtId="167" fontId="68" fillId="0" borderId="35" xfId="339" applyNumberFormat="1" applyFont="1" applyFill="1" applyBorder="1" applyProtection="1"/>
    <xf numFmtId="165" fontId="86" fillId="25" borderId="0" xfId="483" applyNumberFormat="1" applyFont="1" applyFill="1" applyAlignment="1" applyProtection="1">
      <alignment horizontal="center"/>
    </xf>
    <xf numFmtId="169" fontId="113" fillId="0" borderId="0" xfId="326" applyNumberFormat="1" applyFont="1" applyFill="1"/>
    <xf numFmtId="165" fontId="87" fillId="25" borderId="0" xfId="483" applyNumberFormat="1" applyFont="1" applyFill="1"/>
    <xf numFmtId="165" fontId="68" fillId="25" borderId="35" xfId="483" applyNumberFormat="1" applyFont="1" applyFill="1" applyBorder="1" applyAlignment="1" applyProtection="1">
      <alignment horizontal="left" vertical="center" wrapText="1"/>
    </xf>
    <xf numFmtId="165" fontId="86" fillId="25" borderId="0" xfId="310" applyNumberFormat="1" applyFont="1" applyFill="1"/>
    <xf numFmtId="165" fontId="87" fillId="25" borderId="0" xfId="310" applyNumberFormat="1" applyFont="1" applyFill="1"/>
    <xf numFmtId="0" fontId="122" fillId="0" borderId="15" xfId="0" applyFont="1" applyBorder="1" applyAlignment="1" applyProtection="1">
      <alignment horizontal="center" vertical="center"/>
      <protection locked="0" hidden="1"/>
    </xf>
    <xf numFmtId="0" fontId="122" fillId="0" borderId="20" xfId="0" applyFont="1" applyBorder="1" applyAlignment="1" applyProtection="1">
      <alignment horizontal="center" vertical="center"/>
      <protection locked="0" hidden="1"/>
    </xf>
    <xf numFmtId="0" fontId="83" fillId="0" borderId="0" xfId="0" applyFont="1"/>
    <xf numFmtId="165" fontId="67" fillId="0" borderId="15" xfId="342" applyFont="1" applyFill="1" applyBorder="1" applyAlignment="1">
      <alignment horizontal="left" vertical="center"/>
    </xf>
    <xf numFmtId="165" fontId="67" fillId="0" borderId="12" xfId="342" applyFont="1" applyFill="1" applyBorder="1" applyAlignment="1">
      <alignment horizontal="left" vertical="center"/>
    </xf>
    <xf numFmtId="165" fontId="67" fillId="0" borderId="16" xfId="342" applyFont="1" applyFill="1" applyBorder="1" applyAlignment="1">
      <alignment horizontal="left" vertical="center"/>
    </xf>
    <xf numFmtId="165" fontId="67" fillId="0" borderId="0" xfId="342" applyFont="1" applyFill="1" applyAlignment="1">
      <alignment vertical="center"/>
    </xf>
    <xf numFmtId="165" fontId="75" fillId="0" borderId="0" xfId="342" applyFont="1" applyFill="1" applyBorder="1" applyAlignment="1" applyProtection="1">
      <alignment horizontal="left" vertical="center"/>
      <protection locked="0"/>
    </xf>
    <xf numFmtId="165" fontId="70" fillId="0" borderId="20" xfId="342" applyFont="1" applyFill="1" applyBorder="1" applyAlignment="1">
      <alignment horizontal="centerContinuous" vertical="top"/>
    </xf>
    <xf numFmtId="165" fontId="70" fillId="0" borderId="0" xfId="342" applyFont="1" applyFill="1" applyAlignment="1">
      <alignment horizontal="center" vertical="center"/>
    </xf>
    <xf numFmtId="165" fontId="70" fillId="0" borderId="21" xfId="342" applyFont="1" applyFill="1" applyBorder="1" applyAlignment="1">
      <alignment horizontal="center" vertical="center"/>
    </xf>
    <xf numFmtId="165" fontId="70" fillId="0" borderId="21" xfId="342" applyFont="1" applyFill="1" applyBorder="1" applyAlignment="1">
      <alignment horizontal="centerContinuous" vertical="top"/>
    </xf>
    <xf numFmtId="165" fontId="68" fillId="0" borderId="0" xfId="342" applyFont="1" applyFill="1" applyAlignment="1">
      <alignment vertical="center"/>
    </xf>
    <xf numFmtId="165" fontId="70" fillId="0" borderId="20" xfId="342" applyFont="1" applyFill="1" applyBorder="1" applyAlignment="1">
      <alignment horizontal="centerContinuous" vertical="center"/>
    </xf>
    <xf numFmtId="165" fontId="70" fillId="0" borderId="21" xfId="342" applyFont="1" applyFill="1" applyBorder="1" applyAlignment="1">
      <alignment horizontal="center" vertical="top"/>
    </xf>
    <xf numFmtId="165" fontId="70" fillId="0" borderId="23" xfId="342" applyFont="1" applyFill="1" applyBorder="1" applyAlignment="1">
      <alignment vertical="center"/>
    </xf>
    <xf numFmtId="165" fontId="86" fillId="0" borderId="0" xfId="340" applyFont="1"/>
    <xf numFmtId="165" fontId="67" fillId="0" borderId="0" xfId="342" applyFont="1" applyFill="1" applyAlignment="1">
      <alignment horizontal="left" vertical="center"/>
    </xf>
    <xf numFmtId="165" fontId="67" fillId="0" borderId="12" xfId="342" applyFont="1" applyFill="1" applyBorder="1" applyAlignment="1">
      <alignment horizontal="centerContinuous" vertical="center"/>
    </xf>
    <xf numFmtId="165" fontId="67" fillId="0" borderId="21" xfId="342" applyFont="1" applyFill="1" applyBorder="1" applyAlignment="1">
      <alignment horizontal="left" vertical="center"/>
    </xf>
    <xf numFmtId="165" fontId="70" fillId="0" borderId="0" xfId="342" applyFont="1" applyFill="1" applyAlignment="1">
      <alignment horizontal="centerContinuous" vertical="center"/>
    </xf>
    <xf numFmtId="165" fontId="70" fillId="0" borderId="21" xfId="342" applyFont="1" applyFill="1" applyBorder="1" applyAlignment="1">
      <alignment horizontal="left" vertical="center"/>
    </xf>
    <xf numFmtId="165" fontId="70" fillId="0" borderId="0" xfId="342" applyFont="1" applyFill="1" applyBorder="1" applyAlignment="1" applyProtection="1">
      <alignment horizontal="right"/>
    </xf>
    <xf numFmtId="171" fontId="79" fillId="0" borderId="0" xfId="342" applyNumberFormat="1" applyFont="1" applyFill="1" applyBorder="1" applyAlignment="1" applyProtection="1">
      <alignment horizontal="right" vertical="center"/>
    </xf>
    <xf numFmtId="165" fontId="67" fillId="0" borderId="0" xfId="342" applyFont="1" applyFill="1" applyAlignment="1" applyProtection="1">
      <alignment horizontal="centerContinuous" vertical="center"/>
      <protection locked="0"/>
    </xf>
    <xf numFmtId="165" fontId="67" fillId="0" borderId="0" xfId="342" applyFont="1" applyFill="1" applyAlignment="1">
      <alignment horizontal="centerContinuous" vertical="center"/>
    </xf>
    <xf numFmtId="165" fontId="67" fillId="0" borderId="29" xfId="342" applyFont="1" applyFill="1" applyBorder="1" applyAlignment="1">
      <alignment vertical="center"/>
    </xf>
    <xf numFmtId="165" fontId="70" fillId="0" borderId="0" xfId="342" applyFont="1" applyFill="1" applyAlignment="1">
      <alignment horizontal="right" vertical="center"/>
    </xf>
    <xf numFmtId="165" fontId="67" fillId="0" borderId="47" xfId="342" applyFont="1" applyFill="1" applyBorder="1" applyAlignment="1">
      <alignment vertical="center"/>
    </xf>
    <xf numFmtId="165" fontId="70" fillId="0" borderId="0" xfId="342" applyFont="1" applyFill="1" applyBorder="1" applyAlignment="1">
      <alignment vertical="center"/>
    </xf>
    <xf numFmtId="165" fontId="67" fillId="0" borderId="12" xfId="342" applyFont="1" applyFill="1" applyBorder="1" applyAlignment="1">
      <alignment vertical="center"/>
    </xf>
    <xf numFmtId="165" fontId="67" fillId="0" borderId="18" xfId="342" applyFont="1" applyFill="1" applyBorder="1" applyAlignment="1">
      <alignment vertical="center"/>
    </xf>
    <xf numFmtId="165" fontId="67" fillId="0" borderId="0" xfId="342" applyFont="1" applyFill="1" applyBorder="1" applyAlignment="1">
      <alignment vertical="center"/>
    </xf>
    <xf numFmtId="165" fontId="67" fillId="0" borderId="18" xfId="342" applyFont="1" applyFill="1" applyBorder="1" applyAlignment="1">
      <alignment horizontal="center" vertical="center"/>
    </xf>
    <xf numFmtId="165" fontId="67" fillId="0" borderId="0" xfId="342" applyFont="1" applyFill="1" applyBorder="1" applyAlignment="1">
      <alignment horizontal="center" vertical="center"/>
    </xf>
    <xf numFmtId="165" fontId="67" fillId="0" borderId="18" xfId="342" applyFont="1" applyFill="1" applyBorder="1" applyAlignment="1">
      <alignment horizontal="left" vertical="center"/>
    </xf>
    <xf numFmtId="165" fontId="67" fillId="0" borderId="0" xfId="342" applyFont="1" applyFill="1" applyBorder="1" applyAlignment="1">
      <alignment horizontal="left" vertical="center"/>
    </xf>
    <xf numFmtId="165" fontId="67" fillId="0" borderId="35" xfId="342" applyFont="1" applyFill="1" applyBorder="1" applyAlignment="1">
      <alignment vertical="center"/>
    </xf>
    <xf numFmtId="165" fontId="70" fillId="0" borderId="0" xfId="342" applyFont="1" applyFill="1" applyBorder="1" applyAlignment="1">
      <alignment horizontal="centerContinuous" vertical="center"/>
    </xf>
    <xf numFmtId="165" fontId="70" fillId="0" borderId="20" xfId="342" applyFont="1" applyFill="1" applyBorder="1" applyAlignment="1">
      <alignment vertical="center"/>
    </xf>
    <xf numFmtId="165" fontId="70" fillId="0" borderId="21" xfId="342" applyFont="1" applyFill="1" applyBorder="1" applyAlignment="1">
      <alignment vertical="center"/>
    </xf>
    <xf numFmtId="165" fontId="70" fillId="0" borderId="35" xfId="342" applyFont="1" applyFill="1" applyBorder="1" applyAlignment="1">
      <alignment vertical="center"/>
    </xf>
    <xf numFmtId="165" fontId="72" fillId="0" borderId="27" xfId="342" applyFont="1" applyFill="1" applyBorder="1" applyAlignment="1">
      <alignment horizontal="centerContinuous" vertical="center"/>
    </xf>
    <xf numFmtId="165" fontId="72" fillId="0" borderId="28" xfId="342" applyFont="1" applyFill="1" applyBorder="1" applyAlignment="1">
      <alignment horizontal="centerContinuous" vertical="center"/>
    </xf>
    <xf numFmtId="165" fontId="72" fillId="0" borderId="42" xfId="342" applyFont="1" applyFill="1" applyBorder="1" applyAlignment="1">
      <alignment horizontal="centerContinuous" vertical="center"/>
    </xf>
    <xf numFmtId="165" fontId="72" fillId="0" borderId="48" xfId="342" applyFont="1" applyFill="1" applyBorder="1" applyAlignment="1">
      <alignment horizontal="center" vertical="center"/>
    </xf>
    <xf numFmtId="165" fontId="72" fillId="0" borderId="28" xfId="342" applyFont="1" applyFill="1" applyBorder="1" applyAlignment="1">
      <alignment horizontal="center" vertical="center"/>
    </xf>
    <xf numFmtId="165" fontId="72" fillId="0" borderId="49" xfId="342" applyFont="1" applyFill="1" applyBorder="1" applyAlignment="1">
      <alignment horizontal="center" vertical="center"/>
    </xf>
    <xf numFmtId="165" fontId="72" fillId="0" borderId="42" xfId="342" applyFont="1" applyFill="1" applyBorder="1" applyAlignment="1">
      <alignment horizontal="center" vertical="center"/>
    </xf>
    <xf numFmtId="165" fontId="72" fillId="0" borderId="50" xfId="342" applyFont="1" applyFill="1" applyBorder="1" applyAlignment="1">
      <alignment horizontal="center" vertical="center"/>
    </xf>
    <xf numFmtId="165" fontId="68" fillId="0" borderId="0" xfId="342" applyFont="1" applyFill="1" applyAlignment="1">
      <alignment horizontal="center" vertical="center"/>
    </xf>
    <xf numFmtId="165" fontId="67" fillId="0" borderId="10" xfId="342" applyFont="1" applyFill="1" applyBorder="1"/>
    <xf numFmtId="165" fontId="67" fillId="0" borderId="11" xfId="342" applyFont="1" applyFill="1" applyBorder="1"/>
    <xf numFmtId="165" fontId="67" fillId="0" borderId="11" xfId="342" applyFont="1" applyFill="1" applyBorder="1" applyAlignment="1" applyProtection="1">
      <alignment horizontal="left"/>
    </xf>
    <xf numFmtId="165" fontId="70" fillId="0" borderId="14" xfId="342" applyFont="1" applyFill="1" applyBorder="1" applyAlignment="1">
      <alignment horizontal="centerContinuous" vertical="center"/>
    </xf>
    <xf numFmtId="165" fontId="67" fillId="0" borderId="18" xfId="342" applyFont="1" applyFill="1" applyBorder="1"/>
    <xf numFmtId="165" fontId="67" fillId="0" borderId="0" xfId="342" applyFont="1" applyFill="1" applyBorder="1"/>
    <xf numFmtId="165" fontId="67" fillId="0" borderId="0" xfId="342" applyFont="1" applyFill="1" applyBorder="1" applyAlignment="1" applyProtection="1">
      <alignment horizontal="left"/>
    </xf>
    <xf numFmtId="165" fontId="67" fillId="0" borderId="36" xfId="342" applyFont="1" applyFill="1" applyBorder="1"/>
    <xf numFmtId="165" fontId="67" fillId="0" borderId="29" xfId="342" applyFont="1" applyFill="1" applyBorder="1"/>
    <xf numFmtId="165" fontId="67" fillId="0" borderId="29" xfId="342" applyFont="1" applyFill="1" applyBorder="1" applyAlignment="1" applyProtection="1">
      <alignment horizontal="left"/>
    </xf>
    <xf numFmtId="165" fontId="68" fillId="0" borderId="18" xfId="342" quotePrefix="1" applyFont="1" applyFill="1" applyBorder="1" applyAlignment="1" applyProtection="1">
      <alignment horizontal="left"/>
    </xf>
    <xf numFmtId="165" fontId="68" fillId="0" borderId="0" xfId="342" quotePrefix="1" applyFont="1" applyFill="1" applyBorder="1" applyAlignment="1" applyProtection="1">
      <alignment horizontal="left"/>
    </xf>
    <xf numFmtId="165" fontId="68" fillId="0" borderId="0" xfId="342" applyFont="1" applyFill="1" applyBorder="1" applyAlignment="1" applyProtection="1">
      <alignment horizontal="left"/>
    </xf>
    <xf numFmtId="165" fontId="73" fillId="0" borderId="12" xfId="342" applyFont="1" applyFill="1" applyBorder="1" applyAlignment="1">
      <alignment horizontal="centerContinuous" vertical="center"/>
    </xf>
    <xf numFmtId="165" fontId="68" fillId="0" borderId="18" xfId="342" applyFont="1" applyFill="1" applyBorder="1" applyAlignment="1" applyProtection="1">
      <alignment horizontal="left"/>
    </xf>
    <xf numFmtId="165" fontId="73" fillId="0" borderId="0" xfId="342" applyFont="1" applyFill="1" applyBorder="1" applyAlignment="1">
      <alignment horizontal="centerContinuous" vertical="center"/>
    </xf>
    <xf numFmtId="165" fontId="68" fillId="0" borderId="36" xfId="342" applyFont="1" applyFill="1" applyBorder="1" applyAlignment="1" applyProtection="1">
      <alignment horizontal="left"/>
    </xf>
    <xf numFmtId="165" fontId="68" fillId="0" borderId="29" xfId="342" applyFont="1" applyFill="1" applyBorder="1" applyAlignment="1" applyProtection="1">
      <alignment horizontal="left"/>
    </xf>
    <xf numFmtId="165" fontId="73" fillId="0" borderId="29" xfId="342" applyFont="1" applyFill="1" applyBorder="1" applyAlignment="1">
      <alignment horizontal="centerContinuous" vertical="center"/>
    </xf>
    <xf numFmtId="165" fontId="68" fillId="0" borderId="0" xfId="342" applyFont="1" applyFill="1" applyBorder="1" applyAlignment="1">
      <alignment vertical="center"/>
    </xf>
    <xf numFmtId="165" fontId="73" fillId="0" borderId="24" xfId="342" applyFont="1" applyFill="1" applyBorder="1" applyAlignment="1">
      <alignment horizontal="centerContinuous" vertical="center"/>
    </xf>
    <xf numFmtId="165" fontId="73" fillId="0" borderId="37" xfId="342" applyFont="1" applyFill="1" applyBorder="1" applyAlignment="1">
      <alignment horizontal="centerContinuous" vertical="center"/>
    </xf>
    <xf numFmtId="165" fontId="79" fillId="0" borderId="10" xfId="342" quotePrefix="1" applyFont="1" applyFill="1" applyBorder="1" applyAlignment="1" applyProtection="1">
      <alignment horizontal="left"/>
    </xf>
    <xf numFmtId="165" fontId="68" fillId="0" borderId="11" xfId="342" quotePrefix="1" applyFont="1" applyFill="1" applyBorder="1" applyAlignment="1" applyProtection="1">
      <alignment horizontal="left"/>
    </xf>
    <xf numFmtId="1" fontId="68" fillId="0" borderId="11" xfId="342" applyNumberFormat="1" applyFont="1" applyFill="1" applyBorder="1"/>
    <xf numFmtId="165" fontId="73" fillId="0" borderId="11" xfId="342" applyFont="1" applyFill="1" applyBorder="1" applyAlignment="1">
      <alignment horizontal="centerContinuous" vertical="center"/>
    </xf>
    <xf numFmtId="165" fontId="73" fillId="0" borderId="14" xfId="342" applyFont="1" applyFill="1" applyBorder="1" applyAlignment="1">
      <alignment horizontal="centerContinuous" vertical="center"/>
    </xf>
    <xf numFmtId="165" fontId="68" fillId="0" borderId="10" xfId="342" quotePrefix="1" applyFont="1" applyFill="1" applyBorder="1" applyAlignment="1" applyProtection="1">
      <alignment horizontal="left"/>
    </xf>
    <xf numFmtId="165" fontId="68" fillId="0" borderId="11" xfId="342" applyFont="1" applyFill="1" applyBorder="1" applyAlignment="1" applyProtection="1">
      <alignment horizontal="left"/>
    </xf>
    <xf numFmtId="165" fontId="68" fillId="0" borderId="36" xfId="342" quotePrefix="1" applyFont="1" applyFill="1" applyBorder="1" applyAlignment="1" applyProtection="1">
      <alignment horizontal="left"/>
    </xf>
    <xf numFmtId="165" fontId="79" fillId="0" borderId="0" xfId="342" applyFont="1" applyFill="1" applyAlignment="1">
      <alignment vertical="center"/>
    </xf>
    <xf numFmtId="165" fontId="72" fillId="0" borderId="51" xfId="342" applyFont="1" applyFill="1" applyBorder="1" applyAlignment="1">
      <alignment horizontal="center" vertical="center"/>
    </xf>
    <xf numFmtId="171" fontId="77" fillId="0" borderId="18" xfId="342" applyNumberFormat="1" applyFont="1" applyFill="1" applyBorder="1" applyAlignment="1" applyProtection="1">
      <alignment horizontal="right" vertical="center"/>
    </xf>
    <xf numFmtId="171" fontId="77" fillId="0" borderId="0" xfId="342" applyNumberFormat="1" applyFont="1" applyFill="1" applyBorder="1" applyAlignment="1" applyProtection="1">
      <alignment horizontal="right" vertical="center"/>
    </xf>
    <xf numFmtId="171" fontId="77" fillId="0" borderId="35" xfId="342" applyNumberFormat="1" applyFont="1" applyFill="1" applyBorder="1" applyAlignment="1" applyProtection="1">
      <alignment horizontal="right" vertical="center"/>
    </xf>
    <xf numFmtId="171" fontId="77" fillId="0" borderId="36" xfId="342" applyNumberFormat="1" applyFont="1" applyFill="1" applyBorder="1" applyAlignment="1" applyProtection="1">
      <alignment horizontal="right" vertical="center"/>
    </xf>
    <xf numFmtId="171" fontId="77" fillId="0" borderId="29" xfId="342" applyNumberFormat="1" applyFont="1" applyFill="1" applyBorder="1" applyAlignment="1" applyProtection="1">
      <alignment horizontal="right" vertical="center"/>
    </xf>
    <xf numFmtId="171" fontId="77" fillId="0" borderId="37" xfId="342" applyNumberFormat="1" applyFont="1" applyFill="1" applyBorder="1" applyAlignment="1" applyProtection="1">
      <alignment horizontal="right" vertical="center"/>
    </xf>
    <xf numFmtId="171" fontId="79" fillId="0" borderId="18" xfId="342" applyNumberFormat="1" applyFont="1" applyFill="1" applyBorder="1" applyAlignment="1" applyProtection="1">
      <alignment horizontal="right" vertical="center"/>
    </xf>
    <xf numFmtId="171" fontId="79" fillId="0" borderId="35" xfId="342" applyNumberFormat="1" applyFont="1" applyFill="1" applyBorder="1" applyAlignment="1" applyProtection="1">
      <alignment horizontal="right" vertical="center"/>
    </xf>
    <xf numFmtId="171" fontId="79" fillId="0" borderId="36" xfId="342" applyNumberFormat="1" applyFont="1" applyFill="1" applyBorder="1" applyAlignment="1" applyProtection="1">
      <alignment horizontal="right" vertical="center"/>
    </xf>
    <xf numFmtId="171" fontId="79" fillId="0" borderId="29" xfId="342" applyNumberFormat="1" applyFont="1" applyFill="1" applyBorder="1" applyAlignment="1" applyProtection="1">
      <alignment horizontal="right" vertical="center"/>
    </xf>
    <xf numFmtId="171" fontId="79" fillId="0" borderId="37" xfId="342" applyNumberFormat="1" applyFont="1" applyFill="1" applyBorder="1" applyAlignment="1" applyProtection="1">
      <alignment horizontal="right" vertical="center"/>
    </xf>
    <xf numFmtId="167" fontId="68" fillId="0" borderId="0" xfId="449" applyNumberFormat="1" applyFont="1" applyFill="1" applyBorder="1"/>
    <xf numFmtId="0" fontId="56" fillId="0" borderId="0" xfId="449" applyFont="1" applyFill="1" applyBorder="1"/>
    <xf numFmtId="167" fontId="67" fillId="0" borderId="37" xfId="449" applyNumberFormat="1" applyFont="1" applyFill="1" applyBorder="1"/>
    <xf numFmtId="167" fontId="68" fillId="0" borderId="35" xfId="449" applyNumberFormat="1" applyFont="1" applyFill="1" applyBorder="1"/>
    <xf numFmtId="167" fontId="68" fillId="0" borderId="20" xfId="449" applyNumberFormat="1" applyFont="1" applyFill="1" applyBorder="1"/>
    <xf numFmtId="0" fontId="67" fillId="0" borderId="0" xfId="313" applyFont="1" applyFill="1"/>
    <xf numFmtId="0" fontId="68" fillId="0" borderId="0" xfId="313" applyFont="1" applyFill="1" applyBorder="1"/>
    <xf numFmtId="0" fontId="68" fillId="0" borderId="0" xfId="313" applyFont="1" applyFill="1"/>
    <xf numFmtId="0" fontId="42" fillId="0" borderId="0" xfId="313" applyFill="1"/>
    <xf numFmtId="0" fontId="56" fillId="0" borderId="0" xfId="313" applyFont="1" applyFill="1"/>
    <xf numFmtId="0" fontId="68" fillId="0" borderId="0" xfId="313" applyFont="1" applyFill="1" applyBorder="1" applyAlignment="1">
      <alignment horizontal="center"/>
    </xf>
    <xf numFmtId="0" fontId="68" fillId="0" borderId="0" xfId="313" applyFont="1" applyFill="1" applyAlignment="1">
      <alignment horizontal="center"/>
    </xf>
    <xf numFmtId="0" fontId="56" fillId="0" borderId="0" xfId="313" applyFont="1" applyFill="1" applyBorder="1" applyAlignment="1">
      <alignment horizontal="center"/>
    </xf>
    <xf numFmtId="0" fontId="56" fillId="0" borderId="29" xfId="313" applyFont="1" applyFill="1" applyBorder="1"/>
    <xf numFmtId="0" fontId="67" fillId="0" borderId="0" xfId="313" applyFont="1" applyFill="1" applyAlignment="1">
      <alignment horizontal="right" vertical="center"/>
    </xf>
    <xf numFmtId="0" fontId="68" fillId="0" borderId="15" xfId="313" applyFont="1" applyFill="1" applyBorder="1"/>
    <xf numFmtId="0" fontId="67" fillId="0" borderId="10" xfId="313" applyFont="1" applyFill="1" applyBorder="1" applyAlignment="1">
      <alignment horizontal="center"/>
    </xf>
    <xf numFmtId="0" fontId="67" fillId="0" borderId="35" xfId="313" applyFont="1" applyFill="1" applyBorder="1" applyAlignment="1">
      <alignment horizontal="center" vertical="center"/>
    </xf>
    <xf numFmtId="0" fontId="67" fillId="0" borderId="20" xfId="313" applyFont="1" applyFill="1" applyBorder="1" applyAlignment="1">
      <alignment horizontal="center"/>
    </xf>
    <xf numFmtId="0" fontId="67" fillId="0" borderId="18" xfId="313" applyFont="1" applyFill="1" applyBorder="1" applyAlignment="1">
      <alignment horizontal="center" vertical="center"/>
    </xf>
    <xf numFmtId="0" fontId="67" fillId="0" borderId="0" xfId="313" applyFont="1" applyFill="1" applyBorder="1" applyAlignment="1">
      <alignment horizontal="center"/>
    </xf>
    <xf numFmtId="0" fontId="67" fillId="0" borderId="35" xfId="313" applyFont="1" applyFill="1" applyBorder="1" applyAlignment="1">
      <alignment horizontal="center"/>
    </xf>
    <xf numFmtId="0" fontId="67" fillId="0" borderId="15" xfId="313" applyFont="1" applyFill="1" applyBorder="1" applyAlignment="1">
      <alignment horizontal="center"/>
    </xf>
    <xf numFmtId="0" fontId="67" fillId="0" borderId="14" xfId="313" applyFont="1" applyFill="1" applyBorder="1" applyAlignment="1">
      <alignment horizontal="center"/>
    </xf>
    <xf numFmtId="0" fontId="68" fillId="0" borderId="20" xfId="313" applyFont="1" applyFill="1" applyBorder="1"/>
    <xf numFmtId="0" fontId="67" fillId="0" borderId="36" xfId="313" applyFont="1" applyFill="1" applyBorder="1" applyAlignment="1">
      <alignment horizontal="center" vertical="center"/>
    </xf>
    <xf numFmtId="0" fontId="109" fillId="0" borderId="35" xfId="313" applyFont="1" applyFill="1" applyBorder="1" applyAlignment="1">
      <alignment horizontal="left" vertical="center"/>
    </xf>
    <xf numFmtId="0" fontId="67" fillId="0" borderId="36" xfId="313" quotePrefix="1" applyFont="1" applyFill="1" applyBorder="1" applyAlignment="1">
      <alignment horizontal="center" vertical="center"/>
    </xf>
    <xf numFmtId="0" fontId="67" fillId="0" borderId="37" xfId="313" quotePrefix="1" applyFont="1" applyFill="1" applyBorder="1" applyAlignment="1">
      <alignment horizontal="center" vertical="center"/>
    </xf>
    <xf numFmtId="0" fontId="67" fillId="0" borderId="37" xfId="313" applyFont="1" applyFill="1" applyBorder="1" applyAlignment="1">
      <alignment horizontal="center" vertical="center"/>
    </xf>
    <xf numFmtId="0" fontId="67" fillId="0" borderId="23" xfId="313" quotePrefix="1" applyFont="1" applyFill="1" applyBorder="1" applyAlignment="1">
      <alignment horizontal="center" vertical="center"/>
    </xf>
    <xf numFmtId="20" fontId="67" fillId="0" borderId="37" xfId="313" quotePrefix="1" applyNumberFormat="1" applyFont="1" applyFill="1" applyBorder="1" applyAlignment="1">
      <alignment horizontal="center" vertical="center"/>
    </xf>
    <xf numFmtId="0" fontId="72" fillId="0" borderId="42" xfId="313" applyFont="1" applyFill="1" applyBorder="1" applyAlignment="1">
      <alignment horizontal="center" vertical="center"/>
    </xf>
    <xf numFmtId="0" fontId="72" fillId="0" borderId="27" xfId="313" applyFont="1" applyFill="1" applyBorder="1" applyAlignment="1">
      <alignment horizontal="center" vertical="center"/>
    </xf>
    <xf numFmtId="0" fontId="72" fillId="0" borderId="45" xfId="313" applyFont="1" applyFill="1" applyBorder="1" applyAlignment="1">
      <alignment horizontal="center" vertical="center"/>
    </xf>
    <xf numFmtId="0" fontId="72" fillId="0" borderId="11" xfId="313" applyFont="1" applyFill="1" applyBorder="1" applyAlignment="1">
      <alignment horizontal="center" vertical="center"/>
    </xf>
    <xf numFmtId="0" fontId="56" fillId="0" borderId="0" xfId="313" applyFont="1" applyFill="1" applyAlignment="1">
      <alignment vertical="center"/>
    </xf>
    <xf numFmtId="0" fontId="68" fillId="0" borderId="0" xfId="313" applyFont="1" applyFill="1" applyAlignment="1">
      <alignment vertical="center"/>
    </xf>
    <xf numFmtId="0" fontId="67" fillId="0" borderId="20" xfId="313" applyFont="1" applyFill="1" applyBorder="1" applyAlignment="1">
      <alignment vertical="center"/>
    </xf>
    <xf numFmtId="3" fontId="67" fillId="0" borderId="14" xfId="313" applyNumberFormat="1" applyFont="1" applyFill="1" applyBorder="1" applyAlignment="1">
      <alignment vertical="center"/>
    </xf>
    <xf numFmtId="0" fontId="42" fillId="0" borderId="0" xfId="313" applyFill="1" applyAlignment="1">
      <alignment vertical="center"/>
    </xf>
    <xf numFmtId="0" fontId="74" fillId="0" borderId="20" xfId="313" applyFont="1" applyFill="1" applyBorder="1" applyAlignment="1">
      <alignment vertical="center"/>
    </xf>
    <xf numFmtId="0" fontId="68" fillId="0" borderId="20" xfId="313" applyFont="1" applyFill="1" applyBorder="1" applyAlignment="1">
      <alignment vertical="center"/>
    </xf>
    <xf numFmtId="0" fontId="56" fillId="0" borderId="20" xfId="313" applyFont="1" applyFill="1" applyBorder="1" applyAlignment="1">
      <alignment vertical="center"/>
    </xf>
    <xf numFmtId="0" fontId="68" fillId="0" borderId="20" xfId="313" applyFont="1" applyFill="1" applyBorder="1" applyAlignment="1">
      <alignment horizontal="left" vertical="center"/>
    </xf>
    <xf numFmtId="0" fontId="68" fillId="0" borderId="20" xfId="313" quotePrefix="1" applyFont="1" applyFill="1" applyBorder="1" applyAlignment="1">
      <alignment vertical="center"/>
    </xf>
    <xf numFmtId="0" fontId="67" fillId="0" borderId="23" xfId="313" applyFont="1" applyFill="1" applyBorder="1" applyAlignment="1">
      <alignment vertical="center"/>
    </xf>
    <xf numFmtId="171" fontId="79" fillId="25" borderId="0" xfId="342" applyNumberFormat="1" applyFont="1" applyFill="1" applyBorder="1" applyAlignment="1" applyProtection="1">
      <alignment horizontal="right" vertical="center"/>
    </xf>
    <xf numFmtId="171" fontId="79" fillId="25" borderId="35" xfId="342" applyNumberFormat="1" applyFont="1" applyFill="1" applyBorder="1" applyAlignment="1" applyProtection="1">
      <alignment horizontal="right" vertical="center"/>
    </xf>
    <xf numFmtId="180" fontId="79" fillId="0" borderId="0" xfId="342" applyNumberFormat="1" applyFont="1" applyFill="1" applyBorder="1" applyAlignment="1" applyProtection="1">
      <alignment vertical="center"/>
    </xf>
    <xf numFmtId="180" fontId="77" fillId="0" borderId="0" xfId="342" applyNumberFormat="1" applyFont="1" applyFill="1" applyBorder="1" applyAlignment="1" applyProtection="1">
      <alignment vertical="center"/>
    </xf>
    <xf numFmtId="180" fontId="77" fillId="0" borderId="14" xfId="342" applyNumberFormat="1" applyFont="1" applyFill="1" applyBorder="1" applyAlignment="1" applyProtection="1">
      <alignment vertical="center"/>
    </xf>
    <xf numFmtId="180" fontId="77" fillId="0" borderId="18" xfId="342" applyNumberFormat="1" applyFont="1" applyFill="1" applyBorder="1" applyAlignment="1" applyProtection="1">
      <alignment vertical="center"/>
    </xf>
    <xf numFmtId="180" fontId="77" fillId="0" borderId="35" xfId="342" applyNumberFormat="1" applyFont="1" applyFill="1" applyBorder="1" applyAlignment="1" applyProtection="1">
      <alignment vertical="center"/>
    </xf>
    <xf numFmtId="180" fontId="79" fillId="0" borderId="10" xfId="342" applyNumberFormat="1" applyFont="1" applyFill="1" applyBorder="1" applyAlignment="1" applyProtection="1">
      <alignment vertical="center"/>
    </xf>
    <xf numFmtId="180" fontId="79" fillId="0" borderId="11" xfId="342" applyNumberFormat="1" applyFont="1" applyFill="1" applyBorder="1" applyAlignment="1" applyProtection="1">
      <alignment vertical="center"/>
    </xf>
    <xf numFmtId="180" fontId="79" fillId="0" borderId="18" xfId="342" applyNumberFormat="1" applyFont="1" applyFill="1" applyBorder="1" applyAlignment="1" applyProtection="1">
      <alignment vertical="center"/>
    </xf>
    <xf numFmtId="180" fontId="79" fillId="0" borderId="35" xfId="342" applyNumberFormat="1" applyFont="1" applyFill="1" applyBorder="1" applyAlignment="1" applyProtection="1">
      <alignment vertical="center"/>
    </xf>
    <xf numFmtId="180" fontId="79" fillId="0" borderId="14" xfId="342" applyNumberFormat="1" applyFont="1" applyFill="1" applyBorder="1" applyAlignment="1" applyProtection="1">
      <alignment vertical="center"/>
    </xf>
    <xf numFmtId="0" fontId="67" fillId="0" borderId="0" xfId="313" applyFont="1" applyFill="1" applyAlignment="1">
      <alignment horizontal="center"/>
    </xf>
    <xf numFmtId="167" fontId="67" fillId="0" borderId="23" xfId="449" applyNumberFormat="1" applyFont="1" applyFill="1" applyBorder="1"/>
    <xf numFmtId="167" fontId="67" fillId="0" borderId="42" xfId="449" applyNumberFormat="1" applyFont="1" applyFill="1" applyBorder="1"/>
    <xf numFmtId="167" fontId="67" fillId="0" borderId="15" xfId="449" applyNumberFormat="1" applyFont="1" applyFill="1" applyBorder="1"/>
    <xf numFmtId="167" fontId="67" fillId="0" borderId="14" xfId="449" applyNumberFormat="1" applyFont="1" applyFill="1" applyBorder="1"/>
    <xf numFmtId="3" fontId="108" fillId="0" borderId="0" xfId="313" applyNumberFormat="1" applyFont="1" applyFill="1" applyBorder="1" applyAlignment="1">
      <alignment vertical="center"/>
    </xf>
    <xf numFmtId="167" fontId="67" fillId="0" borderId="35" xfId="449" applyNumberFormat="1" applyFont="1" applyFill="1" applyBorder="1"/>
    <xf numFmtId="0" fontId="73" fillId="0" borderId="0" xfId="313" applyFont="1" applyFill="1"/>
    <xf numFmtId="0" fontId="121" fillId="0" borderId="20" xfId="0" quotePrefix="1" applyFont="1" applyBorder="1" applyAlignment="1" applyProtection="1">
      <alignment horizontal="center" vertical="center"/>
      <protection locked="0" hidden="1"/>
    </xf>
    <xf numFmtId="20" fontId="121" fillId="0" borderId="20" xfId="0" quotePrefix="1" applyNumberFormat="1" applyFont="1" applyBorder="1" applyAlignment="1" applyProtection="1">
      <alignment horizontal="center" vertical="center"/>
      <protection locked="0" hidden="1"/>
    </xf>
    <xf numFmtId="183" fontId="67" fillId="0" borderId="37" xfId="449" applyNumberFormat="1" applyFont="1" applyFill="1" applyBorder="1"/>
    <xf numFmtId="183" fontId="67" fillId="0" borderId="14" xfId="449" applyNumberFormat="1" applyFont="1" applyFill="1" applyBorder="1"/>
    <xf numFmtId="183" fontId="67" fillId="0" borderId="35" xfId="449" applyNumberFormat="1" applyFont="1" applyFill="1" applyBorder="1"/>
    <xf numFmtId="183" fontId="67" fillId="0" borderId="10" xfId="449" applyNumberFormat="1" applyFont="1" applyFill="1" applyBorder="1"/>
    <xf numFmtId="183" fontId="67" fillId="0" borderId="15" xfId="449" applyNumberFormat="1" applyFont="1" applyFill="1" applyBorder="1"/>
    <xf numFmtId="183" fontId="68" fillId="0" borderId="35" xfId="449" applyNumberFormat="1" applyFont="1" applyFill="1" applyBorder="1"/>
    <xf numFmtId="183" fontId="68" fillId="0" borderId="20" xfId="449" applyNumberFormat="1" applyFont="1" applyFill="1" applyBorder="1"/>
    <xf numFmtId="3" fontId="67" fillId="0" borderId="11" xfId="313" applyNumberFormat="1" applyFont="1" applyFill="1" applyBorder="1" applyAlignment="1">
      <alignment vertical="center"/>
    </xf>
    <xf numFmtId="3" fontId="67" fillId="0" borderId="18" xfId="313" applyNumberFormat="1" applyFont="1" applyFill="1" applyBorder="1" applyAlignment="1">
      <alignment vertical="center"/>
    </xf>
    <xf numFmtId="3" fontId="67" fillId="0" borderId="0" xfId="313" applyNumberFormat="1" applyFont="1" applyFill="1" applyBorder="1" applyAlignment="1">
      <alignment vertical="center"/>
    </xf>
    <xf numFmtId="3" fontId="67" fillId="0" borderId="35" xfId="313" applyNumberFormat="1" applyFont="1" applyFill="1" applyBorder="1" applyAlignment="1">
      <alignment vertical="center"/>
    </xf>
    <xf numFmtId="3" fontId="68" fillId="0" borderId="18" xfId="313" applyNumberFormat="1" applyFont="1" applyFill="1" applyBorder="1" applyAlignment="1">
      <alignment vertical="center"/>
    </xf>
    <xf numFmtId="3" fontId="68" fillId="0" borderId="0" xfId="313" applyNumberFormat="1" applyFont="1" applyFill="1" applyBorder="1" applyAlignment="1">
      <alignment vertical="center"/>
    </xf>
    <xf numFmtId="3" fontId="68" fillId="0" borderId="35" xfId="313" applyNumberFormat="1" applyFont="1" applyFill="1" applyBorder="1" applyAlignment="1">
      <alignment vertical="center"/>
    </xf>
    <xf numFmtId="3" fontId="69" fillId="0" borderId="35" xfId="313" applyNumberFormat="1" applyFont="1" applyFill="1" applyBorder="1" applyAlignment="1">
      <alignment vertical="center"/>
    </xf>
    <xf numFmtId="3" fontId="67" fillId="0" borderId="29" xfId="313" applyNumberFormat="1" applyFont="1" applyFill="1" applyBorder="1" applyAlignment="1">
      <alignment vertical="center"/>
    </xf>
    <xf numFmtId="3" fontId="67" fillId="0" borderId="37" xfId="313" applyNumberFormat="1" applyFont="1" applyFill="1" applyBorder="1" applyAlignment="1">
      <alignment vertical="center"/>
    </xf>
    <xf numFmtId="3" fontId="42" fillId="0" borderId="0" xfId="313" applyNumberFormat="1" applyFill="1" applyAlignment="1">
      <alignment vertical="center"/>
    </xf>
    <xf numFmtId="183" fontId="67" fillId="0" borderId="42" xfId="449" applyNumberFormat="1" applyFont="1" applyFill="1" applyBorder="1"/>
    <xf numFmtId="183" fontId="67" fillId="0" borderId="23" xfId="449" applyNumberFormat="1" applyFont="1" applyFill="1" applyBorder="1"/>
    <xf numFmtId="183" fontId="56" fillId="0" borderId="20" xfId="449" applyNumberFormat="1" applyFont="1" applyBorder="1" applyAlignment="1">
      <alignment horizontal="right" vertical="top"/>
    </xf>
    <xf numFmtId="3" fontId="67" fillId="0" borderId="10" xfId="313" applyNumberFormat="1" applyFont="1" applyFill="1" applyBorder="1"/>
    <xf numFmtId="3" fontId="68" fillId="0" borderId="18" xfId="313" applyNumberFormat="1" applyFont="1" applyFill="1" applyBorder="1"/>
    <xf numFmtId="3" fontId="67" fillId="0" borderId="18" xfId="313" applyNumberFormat="1" applyFont="1" applyFill="1" applyBorder="1"/>
    <xf numFmtId="3" fontId="67" fillId="0" borderId="36" xfId="313" applyNumberFormat="1" applyFont="1" applyFill="1" applyBorder="1"/>
    <xf numFmtId="171" fontId="79" fillId="0" borderId="20" xfId="340" applyNumberFormat="1" applyFont="1" applyFill="1" applyBorder="1" applyAlignment="1" applyProtection="1">
      <alignment horizontal="right" vertical="center"/>
    </xf>
    <xf numFmtId="167" fontId="67" fillId="0" borderId="20" xfId="449" applyNumberFormat="1" applyFont="1" applyFill="1" applyBorder="1" applyAlignment="1">
      <alignment horizontal="right"/>
    </xf>
    <xf numFmtId="0" fontId="70" fillId="0" borderId="0" xfId="343" applyFont="1" applyFill="1" applyBorder="1" applyAlignment="1">
      <alignment horizontal="center" vertical="center"/>
    </xf>
    <xf numFmtId="0" fontId="74" fillId="0" borderId="13" xfId="343" applyFont="1" applyFill="1" applyBorder="1" applyAlignment="1">
      <alignment horizontal="center" vertical="center"/>
    </xf>
    <xf numFmtId="0" fontId="70" fillId="0" borderId="35" xfId="343" applyFont="1" applyFill="1" applyBorder="1" applyAlignment="1">
      <alignment horizontal="center" vertical="center"/>
    </xf>
    <xf numFmtId="0" fontId="74" fillId="0" borderId="14" xfId="343" applyFont="1" applyFill="1" applyBorder="1" applyAlignment="1">
      <alignment horizontal="center" vertical="center"/>
    </xf>
    <xf numFmtId="0" fontId="74" fillId="0" borderId="36" xfId="343" applyFont="1" applyFill="1" applyBorder="1" applyAlignment="1">
      <alignment horizontal="center" vertical="center"/>
    </xf>
    <xf numFmtId="0" fontId="74" fillId="0" borderId="37" xfId="343" applyFont="1" applyFill="1" applyBorder="1" applyAlignment="1">
      <alignment horizontal="center" vertical="center"/>
    </xf>
    <xf numFmtId="180" fontId="138" fillId="0" borderId="0" xfId="342" applyNumberFormat="1" applyFont="1" applyFill="1" applyBorder="1" applyAlignment="1" applyProtection="1">
      <alignment vertical="center"/>
    </xf>
    <xf numFmtId="179" fontId="79" fillId="0" borderId="36" xfId="483" applyNumberFormat="1" applyFont="1" applyFill="1" applyBorder="1" applyAlignment="1" applyProtection="1">
      <alignment vertical="center"/>
    </xf>
    <xf numFmtId="179" fontId="79" fillId="0" borderId="36" xfId="485" applyNumberFormat="1" applyFont="1" applyFill="1" applyBorder="1" applyProtection="1"/>
    <xf numFmtId="180" fontId="106" fillId="0" borderId="0" xfId="342" applyNumberFormat="1" applyFont="1" applyFill="1" applyBorder="1" applyAlignment="1" applyProtection="1">
      <alignment vertical="center"/>
    </xf>
    <xf numFmtId="180" fontId="106" fillId="0" borderId="35" xfId="342" applyNumberFormat="1" applyFont="1" applyFill="1" applyBorder="1" applyAlignment="1" applyProtection="1">
      <alignment vertical="center"/>
    </xf>
    <xf numFmtId="165" fontId="84" fillId="0" borderId="0" xfId="340" applyFont="1" applyAlignment="1">
      <alignment vertical="center"/>
    </xf>
    <xf numFmtId="165" fontId="84" fillId="0" borderId="0" xfId="340" applyFont="1" applyAlignment="1">
      <alignment horizontal="center" vertical="center"/>
    </xf>
    <xf numFmtId="165" fontId="87" fillId="0" borderId="0" xfId="340" applyFont="1" applyAlignment="1" applyProtection="1">
      <alignment horizontal="right" vertical="center"/>
    </xf>
    <xf numFmtId="171" fontId="87" fillId="0" borderId="0" xfId="340" applyNumberFormat="1" applyFont="1" applyBorder="1" applyAlignment="1" applyProtection="1">
      <alignment vertical="center"/>
    </xf>
    <xf numFmtId="171" fontId="86" fillId="0" borderId="0" xfId="340" applyNumberFormat="1" applyFont="1" applyBorder="1" applyAlignment="1" applyProtection="1">
      <alignment vertical="center"/>
    </xf>
    <xf numFmtId="171" fontId="86" fillId="0" borderId="0" xfId="340" applyNumberFormat="1" applyFont="1" applyBorder="1" applyAlignment="1" applyProtection="1">
      <alignment horizontal="left" vertical="center"/>
    </xf>
    <xf numFmtId="165" fontId="86" fillId="0" borderId="0" xfId="340" applyFont="1" applyAlignment="1">
      <alignment vertical="center"/>
    </xf>
    <xf numFmtId="0" fontId="136" fillId="0" borderId="0" xfId="0" applyFont="1" applyFill="1" applyBorder="1" applyAlignment="1"/>
    <xf numFmtId="0" fontId="67" fillId="0" borderId="23" xfId="449" quotePrefix="1" applyFont="1" applyBorder="1" applyAlignment="1">
      <alignment vertical="center" wrapText="1"/>
    </xf>
    <xf numFmtId="171" fontId="79" fillId="0" borderId="0" xfId="342" applyNumberFormat="1" applyFont="1" applyFill="1" applyBorder="1" applyAlignment="1" applyProtection="1">
      <alignment horizontal="right" vertical="center"/>
    </xf>
    <xf numFmtId="171" fontId="79" fillId="0" borderId="18" xfId="342" applyNumberFormat="1" applyFont="1" applyFill="1" applyBorder="1" applyAlignment="1" applyProtection="1">
      <alignment horizontal="right" vertical="center"/>
    </xf>
    <xf numFmtId="171" fontId="79" fillId="0" borderId="35" xfId="342" applyNumberFormat="1" applyFont="1" applyFill="1" applyBorder="1" applyAlignment="1" applyProtection="1">
      <alignment horizontal="right" vertical="center"/>
    </xf>
    <xf numFmtId="171" fontId="79" fillId="0" borderId="36" xfId="342" applyNumberFormat="1" applyFont="1" applyFill="1" applyBorder="1" applyAlignment="1" applyProtection="1">
      <alignment horizontal="right" vertical="center"/>
    </xf>
    <xf numFmtId="171" fontId="79" fillId="0" borderId="29" xfId="342" applyNumberFormat="1" applyFont="1" applyFill="1" applyBorder="1" applyAlignment="1" applyProtection="1">
      <alignment horizontal="right" vertical="center"/>
    </xf>
    <xf numFmtId="171" fontId="79" fillId="0" borderId="37" xfId="342" applyNumberFormat="1" applyFont="1" applyFill="1" applyBorder="1" applyAlignment="1" applyProtection="1">
      <alignment horizontal="right" vertical="center"/>
    </xf>
    <xf numFmtId="180" fontId="79" fillId="0" borderId="0" xfId="342" applyNumberFormat="1" applyFont="1" applyFill="1" applyBorder="1" applyAlignment="1" applyProtection="1">
      <alignment vertical="center"/>
    </xf>
    <xf numFmtId="180" fontId="79" fillId="0" borderId="10" xfId="342" applyNumberFormat="1" applyFont="1" applyFill="1" applyBorder="1" applyAlignment="1" applyProtection="1">
      <alignment vertical="center"/>
    </xf>
    <xf numFmtId="180" fontId="79" fillId="0" borderId="18" xfId="342" applyNumberFormat="1" applyFont="1" applyFill="1" applyBorder="1" applyAlignment="1" applyProtection="1">
      <alignment vertical="center"/>
    </xf>
    <xf numFmtId="180" fontId="79" fillId="0" borderId="35" xfId="342" applyNumberFormat="1" applyFont="1" applyFill="1" applyBorder="1" applyAlignment="1" applyProtection="1">
      <alignment vertical="center"/>
    </xf>
    <xf numFmtId="165" fontId="107" fillId="0" borderId="0" xfId="483" applyNumberFormat="1" applyFont="1" applyFill="1"/>
    <xf numFmtId="165" fontId="73" fillId="0" borderId="20" xfId="467" applyFont="1" applyBorder="1"/>
    <xf numFmtId="183" fontId="68" fillId="0" borderId="20" xfId="449" applyNumberFormat="1" applyFont="1" applyFill="1" applyBorder="1" applyAlignment="1">
      <alignment horizontal="right"/>
    </xf>
    <xf numFmtId="0" fontId="68" fillId="0" borderId="0" xfId="313" applyFont="1" applyFill="1" applyAlignment="1">
      <alignment vertical="top"/>
    </xf>
    <xf numFmtId="3" fontId="68" fillId="0" borderId="0" xfId="449" applyNumberFormat="1" applyFont="1" applyBorder="1"/>
    <xf numFmtId="3" fontId="67" fillId="0" borderId="35" xfId="449" applyNumberFormat="1" applyFont="1" applyBorder="1" applyAlignment="1">
      <alignment horizontal="center" vertical="center"/>
    </xf>
    <xf numFmtId="3" fontId="72" fillId="0" borderId="27" xfId="449" quotePrefix="1" applyNumberFormat="1" applyFont="1" applyBorder="1" applyAlignment="1">
      <alignment horizontal="center" vertical="center"/>
    </xf>
    <xf numFmtId="182" fontId="67" fillId="0" borderId="10" xfId="487" applyNumberFormat="1" applyFont="1" applyFill="1" applyBorder="1" applyAlignment="1">
      <alignment horizontal="right"/>
    </xf>
    <xf numFmtId="182" fontId="67" fillId="0" borderId="18" xfId="449" applyNumberFormat="1" applyFont="1" applyFill="1" applyBorder="1" applyAlignment="1">
      <alignment horizontal="right"/>
    </xf>
    <xf numFmtId="182" fontId="68" fillId="0" borderId="18" xfId="449" applyNumberFormat="1" applyFont="1" applyFill="1" applyBorder="1" applyAlignment="1">
      <alignment horizontal="right"/>
    </xf>
    <xf numFmtId="182" fontId="68" fillId="0" borderId="36" xfId="449" applyNumberFormat="1" applyFont="1" applyFill="1" applyBorder="1" applyAlignment="1">
      <alignment horizontal="right"/>
    </xf>
    <xf numFmtId="3" fontId="67" fillId="0" borderId="14" xfId="449" applyNumberFormat="1" applyFont="1" applyBorder="1" applyAlignment="1">
      <alignment horizontal="center" vertical="center"/>
    </xf>
    <xf numFmtId="49" fontId="68" fillId="0" borderId="0" xfId="0" quotePrefix="1" applyNumberFormat="1" applyFont="1" applyAlignment="1">
      <alignment horizontal="left"/>
    </xf>
    <xf numFmtId="0" fontId="0" fillId="0" borderId="0" xfId="0"/>
    <xf numFmtId="165" fontId="73" fillId="0" borderId="0" xfId="467" applyFont="1"/>
    <xf numFmtId="178" fontId="121" fillId="25" borderId="20" xfId="0" applyNumberFormat="1" applyFont="1" applyFill="1" applyBorder="1" applyAlignment="1" applyProtection="1">
      <alignment vertical="center"/>
      <protection locked="0" hidden="1"/>
    </xf>
    <xf numFmtId="178" fontId="120" fillId="0" borderId="20" xfId="0" applyNumberFormat="1" applyFont="1" applyBorder="1" applyAlignment="1" applyProtection="1">
      <alignment vertical="center"/>
      <protection locked="0" hidden="1"/>
    </xf>
    <xf numFmtId="178" fontId="121" fillId="0" borderId="20" xfId="0" applyNumberFormat="1" applyFont="1" applyBorder="1" applyAlignment="1" applyProtection="1">
      <alignment vertical="center"/>
      <protection locked="0" hidden="1"/>
    </xf>
    <xf numFmtId="178" fontId="121" fillId="0" borderId="23" xfId="0" applyNumberFormat="1" applyFont="1" applyBorder="1" applyAlignment="1" applyProtection="1">
      <alignment vertical="center"/>
      <protection locked="0" hidden="1"/>
    </xf>
    <xf numFmtId="0" fontId="68" fillId="0" borderId="0" xfId="0" quotePrefix="1" applyFont="1" applyFill="1" applyAlignment="1">
      <alignment horizontal="left"/>
    </xf>
    <xf numFmtId="183" fontId="68" fillId="0" borderId="20" xfId="339" applyNumberFormat="1" applyFont="1" applyFill="1" applyBorder="1" applyProtection="1"/>
    <xf numFmtId="178" fontId="121" fillId="0" borderId="15" xfId="0" applyNumberFormat="1" applyFont="1" applyBorder="1" applyAlignment="1" applyProtection="1">
      <alignment vertical="center"/>
      <protection locked="0" hidden="1"/>
    </xf>
    <xf numFmtId="3" fontId="67" fillId="0" borderId="35" xfId="449" quotePrefix="1" applyNumberFormat="1" applyFont="1" applyBorder="1" applyAlignment="1">
      <alignment horizontal="center" vertical="top"/>
    </xf>
    <xf numFmtId="1" fontId="68" fillId="0" borderId="36" xfId="340" applyNumberFormat="1" applyFont="1" applyBorder="1" applyAlignment="1">
      <alignment vertical="center" wrapText="1"/>
    </xf>
    <xf numFmtId="179" fontId="117" fillId="0" borderId="29" xfId="0" applyNumberFormat="1" applyFont="1" applyBorder="1" applyAlignment="1">
      <alignment horizontal="right" vertical="center"/>
    </xf>
    <xf numFmtId="171" fontId="79" fillId="0" borderId="23" xfId="340" applyNumberFormat="1" applyFont="1" applyFill="1" applyBorder="1" applyAlignment="1" applyProtection="1">
      <alignment horizontal="right" vertical="center"/>
    </xf>
    <xf numFmtId="1" fontId="68" fillId="0" borderId="0" xfId="343" applyNumberFormat="1" applyFont="1" applyFill="1" applyBorder="1" applyAlignment="1"/>
    <xf numFmtId="1" fontId="68" fillId="0" borderId="29" xfId="343" applyNumberFormat="1" applyFont="1" applyFill="1" applyBorder="1" applyAlignment="1"/>
    <xf numFmtId="0" fontId="80" fillId="0" borderId="0" xfId="0" applyFont="1" applyFill="1" applyAlignment="1">
      <alignment vertical="center"/>
    </xf>
    <xf numFmtId="179" fontId="68" fillId="0" borderId="35" xfId="485" applyNumberFormat="1" applyFont="1" applyFill="1" applyBorder="1" applyAlignment="1">
      <alignment vertical="center"/>
    </xf>
    <xf numFmtId="179" fontId="68" fillId="0" borderId="20" xfId="485" applyNumberFormat="1" applyFont="1" applyFill="1" applyBorder="1" applyAlignment="1">
      <alignment vertical="center"/>
    </xf>
    <xf numFmtId="166" fontId="67" fillId="0" borderId="35" xfId="233" applyNumberFormat="1" applyFont="1" applyFill="1" applyBorder="1" applyAlignment="1"/>
    <xf numFmtId="166" fontId="68" fillId="0" borderId="35" xfId="233" applyNumberFormat="1" applyFont="1" applyFill="1" applyBorder="1" applyAlignment="1"/>
    <xf numFmtId="166" fontId="67" fillId="0" borderId="23" xfId="233" applyNumberFormat="1" applyFont="1" applyFill="1" applyBorder="1" applyAlignment="1"/>
    <xf numFmtId="3" fontId="70" fillId="0" borderId="0" xfId="449" applyNumberFormat="1" applyFont="1" applyBorder="1" applyAlignment="1">
      <alignment horizontal="center"/>
    </xf>
    <xf numFmtId="3" fontId="72" fillId="0" borderId="28" xfId="449" quotePrefix="1" applyNumberFormat="1" applyFont="1" applyBorder="1" applyAlignment="1">
      <alignment horizontal="center" vertical="center"/>
    </xf>
    <xf numFmtId="167" fontId="67" fillId="0" borderId="29" xfId="449" applyNumberFormat="1" applyFont="1" applyFill="1" applyBorder="1"/>
    <xf numFmtId="167" fontId="67" fillId="0" borderId="27" xfId="449" applyNumberFormat="1" applyFont="1" applyFill="1" applyBorder="1"/>
    <xf numFmtId="167" fontId="67" fillId="0" borderId="11" xfId="449" applyNumberFormat="1" applyFont="1" applyFill="1" applyBorder="1"/>
    <xf numFmtId="167" fontId="67" fillId="0" borderId="36" xfId="449" applyNumberFormat="1" applyFont="1" applyFill="1" applyBorder="1"/>
    <xf numFmtId="167" fontId="67" fillId="0" borderId="0" xfId="449" applyNumberFormat="1" applyFont="1" applyFill="1" applyBorder="1"/>
    <xf numFmtId="167" fontId="68" fillId="0" borderId="18" xfId="449" applyNumberFormat="1" applyFont="1" applyFill="1" applyBorder="1"/>
    <xf numFmtId="3" fontId="68" fillId="0" borderId="29" xfId="449" applyNumberFormat="1" applyFont="1" applyFill="1" applyBorder="1"/>
    <xf numFmtId="3" fontId="70" fillId="0" borderId="14" xfId="449" applyNumberFormat="1" applyFont="1" applyBorder="1" applyAlignment="1">
      <alignment horizontal="center"/>
    </xf>
    <xf numFmtId="167" fontId="67" fillId="0" borderId="45" xfId="449" applyNumberFormat="1" applyFont="1" applyFill="1" applyBorder="1"/>
    <xf numFmtId="167" fontId="68" fillId="0" borderId="0" xfId="449" applyNumberFormat="1" applyFont="1" applyFill="1" applyBorder="1" applyAlignment="1"/>
    <xf numFmtId="167" fontId="68" fillId="0" borderId="20" xfId="449" applyNumberFormat="1" applyFont="1" applyFill="1" applyBorder="1" applyAlignment="1"/>
    <xf numFmtId="4" fontId="120" fillId="0" borderId="0" xfId="0" applyNumberFormat="1" applyFont="1" applyProtection="1">
      <protection locked="0" hidden="1"/>
    </xf>
    <xf numFmtId="4" fontId="123" fillId="0" borderId="0" xfId="0" applyNumberFormat="1" applyFont="1" applyProtection="1">
      <protection locked="0" hidden="1"/>
    </xf>
    <xf numFmtId="4" fontId="132" fillId="0" borderId="0" xfId="0" applyNumberFormat="1" applyFont="1" applyProtection="1">
      <protection locked="0" hidden="1"/>
    </xf>
    <xf numFmtId="4" fontId="42" fillId="0" borderId="0" xfId="313" applyNumberFormat="1" applyFill="1" applyAlignment="1">
      <alignment vertical="center"/>
    </xf>
    <xf numFmtId="180" fontId="103" fillId="0" borderId="0" xfId="342" applyNumberFormat="1" applyFont="1" applyFill="1" applyBorder="1" applyAlignment="1" applyProtection="1">
      <alignment vertical="center"/>
    </xf>
    <xf numFmtId="167" fontId="68" fillId="0" borderId="37" xfId="449" applyNumberFormat="1" applyFont="1" applyFill="1" applyBorder="1"/>
    <xf numFmtId="167" fontId="67" fillId="0" borderId="18" xfId="449" applyNumberFormat="1" applyFont="1" applyFill="1" applyBorder="1"/>
    <xf numFmtId="167" fontId="68" fillId="0" borderId="36" xfId="449" applyNumberFormat="1" applyFont="1" applyFill="1" applyBorder="1"/>
    <xf numFmtId="167" fontId="67" fillId="0" borderId="28" xfId="449" applyNumberFormat="1" applyFont="1" applyFill="1" applyBorder="1"/>
    <xf numFmtId="177" fontId="74" fillId="0" borderId="0" xfId="449" applyNumberFormat="1" applyFont="1"/>
    <xf numFmtId="0" fontId="113" fillId="0" borderId="0" xfId="0" applyFont="1" applyFill="1" applyAlignment="1" applyProtection="1">
      <alignment horizontal="right"/>
    </xf>
    <xf numFmtId="0" fontId="113" fillId="0" borderId="0" xfId="0" applyFont="1" applyFill="1" applyAlignment="1" applyProtection="1">
      <alignment horizontal="left"/>
    </xf>
    <xf numFmtId="0" fontId="113" fillId="0" borderId="0" xfId="0" applyFont="1" applyFill="1"/>
    <xf numFmtId="0" fontId="134" fillId="0" borderId="0" xfId="0" applyFont="1" applyFill="1" applyAlignment="1" applyProtection="1">
      <alignment horizontal="right"/>
    </xf>
    <xf numFmtId="0" fontId="124" fillId="0" borderId="27" xfId="0" applyFont="1" applyBorder="1" applyAlignment="1" applyProtection="1">
      <alignment horizontal="center" vertical="center"/>
      <protection locked="0" hidden="1"/>
    </xf>
    <xf numFmtId="167" fontId="67" fillId="0" borderId="37" xfId="449" applyNumberFormat="1" applyFont="1" applyFill="1" applyBorder="1" applyAlignment="1">
      <alignment horizontal="left"/>
    </xf>
    <xf numFmtId="167" fontId="67" fillId="0" borderId="14" xfId="449" applyNumberFormat="1" applyFont="1" applyFill="1" applyBorder="1" applyAlignment="1">
      <alignment horizontal="left"/>
    </xf>
    <xf numFmtId="167" fontId="67" fillId="0" borderId="35" xfId="449" applyNumberFormat="1" applyFont="1" applyFill="1" applyBorder="1" applyAlignment="1">
      <alignment horizontal="left"/>
    </xf>
    <xf numFmtId="167" fontId="68" fillId="0" borderId="35" xfId="449" applyNumberFormat="1" applyFont="1" applyFill="1" applyBorder="1" applyAlignment="1">
      <alignment horizontal="left"/>
    </xf>
    <xf numFmtId="183" fontId="97" fillId="0" borderId="20" xfId="449" applyNumberFormat="1" applyFont="1" applyFill="1" applyBorder="1" applyAlignment="1">
      <alignment horizontal="right"/>
    </xf>
    <xf numFmtId="167" fontId="97" fillId="0" borderId="35" xfId="449" applyNumberFormat="1" applyFont="1" applyFill="1" applyBorder="1" applyAlignment="1">
      <alignment horizontal="left"/>
    </xf>
    <xf numFmtId="3" fontId="68" fillId="0" borderId="37" xfId="449" applyNumberFormat="1" applyFont="1" applyFill="1" applyBorder="1" applyAlignment="1">
      <alignment horizontal="left"/>
    </xf>
    <xf numFmtId="165" fontId="103" fillId="25" borderId="0" xfId="483" applyNumberFormat="1" applyFont="1" applyFill="1"/>
    <xf numFmtId="165" fontId="107" fillId="25" borderId="0" xfId="483" applyNumberFormat="1" applyFont="1" applyFill="1" applyAlignment="1" applyProtection="1">
      <alignment horizontal="center"/>
    </xf>
    <xf numFmtId="165" fontId="107" fillId="0" borderId="0" xfId="483" applyNumberFormat="1" applyFont="1" applyFill="1" applyBorder="1" applyAlignment="1" applyProtection="1">
      <alignment horizontal="center"/>
    </xf>
    <xf numFmtId="165" fontId="107" fillId="25" borderId="0" xfId="483" applyNumberFormat="1" applyFont="1" applyFill="1" applyBorder="1"/>
    <xf numFmtId="165" fontId="103" fillId="0" borderId="0" xfId="483" applyNumberFormat="1" applyFont="1" applyFill="1"/>
    <xf numFmtId="165" fontId="107" fillId="0" borderId="0" xfId="483" applyNumberFormat="1" applyFont="1" applyFill="1" applyAlignment="1" applyProtection="1">
      <alignment horizontal="center"/>
    </xf>
    <xf numFmtId="165" fontId="107" fillId="0" borderId="0" xfId="485" applyNumberFormat="1" applyFont="1" applyFill="1" applyBorder="1"/>
    <xf numFmtId="165" fontId="107" fillId="0" borderId="0" xfId="485" applyNumberFormat="1" applyFont="1" applyBorder="1"/>
    <xf numFmtId="165" fontId="140" fillId="0" borderId="0" xfId="485" applyNumberFormat="1" applyFont="1" applyBorder="1" applyAlignment="1">
      <alignment horizontal="left"/>
    </xf>
    <xf numFmtId="165" fontId="107" fillId="0" borderId="0" xfId="485" applyNumberFormat="1" applyFont="1"/>
    <xf numFmtId="0" fontId="141" fillId="0" borderId="0" xfId="313" applyFont="1" applyFill="1"/>
    <xf numFmtId="0" fontId="137" fillId="0" borderId="0" xfId="449" applyFont="1"/>
    <xf numFmtId="165" fontId="73" fillId="25" borderId="0" xfId="483" applyNumberFormat="1" applyFont="1" applyFill="1"/>
    <xf numFmtId="165" fontId="100" fillId="0" borderId="0" xfId="485" applyNumberFormat="1" applyFont="1" applyFill="1" applyBorder="1"/>
    <xf numFmtId="165" fontId="73" fillId="0" borderId="0" xfId="483" quotePrefix="1" applyNumberFormat="1" applyFont="1" applyFill="1"/>
    <xf numFmtId="0" fontId="72" fillId="0" borderId="27" xfId="449" quotePrefix="1" applyFont="1" applyBorder="1" applyAlignment="1">
      <alignment horizontal="center" vertical="center"/>
    </xf>
    <xf numFmtId="182" fontId="67" fillId="0" borderId="0" xfId="449" applyNumberFormat="1" applyFont="1" applyAlignment="1">
      <alignment horizontal="right"/>
    </xf>
    <xf numFmtId="182" fontId="68" fillId="0" borderId="0" xfId="449" applyNumberFormat="1" applyFont="1" applyAlignment="1">
      <alignment horizontal="right"/>
    </xf>
    <xf numFmtId="182" fontId="67" fillId="0" borderId="20" xfId="449" applyNumberFormat="1" applyFont="1" applyFill="1" applyBorder="1" applyAlignment="1">
      <alignment horizontal="right"/>
    </xf>
    <xf numFmtId="182" fontId="68" fillId="0" borderId="20" xfId="449" applyNumberFormat="1" applyFont="1" applyFill="1" applyBorder="1" applyAlignment="1">
      <alignment horizontal="right"/>
    </xf>
    <xf numFmtId="165" fontId="112" fillId="25" borderId="34" xfId="315" applyNumberFormat="1" applyFont="1" applyFill="1" applyBorder="1" applyAlignment="1" applyProtection="1">
      <alignment horizontal="center"/>
    </xf>
    <xf numFmtId="165" fontId="67" fillId="0" borderId="0" xfId="466" applyFont="1" applyAlignment="1">
      <alignment horizontal="left"/>
    </xf>
    <xf numFmtId="0" fontId="124" fillId="0" borderId="20" xfId="0" applyFont="1" applyBorder="1" applyAlignment="1" applyProtection="1">
      <alignment horizontal="center" vertical="center"/>
      <protection locked="0" hidden="1"/>
    </xf>
    <xf numFmtId="181" fontId="67" fillId="0" borderId="18" xfId="467" applyNumberFormat="1" applyFont="1" applyBorder="1" applyAlignment="1" applyProtection="1">
      <alignment horizontal="right"/>
    </xf>
    <xf numFmtId="181" fontId="68" fillId="0" borderId="18" xfId="467" applyNumberFormat="1" applyFont="1" applyBorder="1" applyAlignment="1" applyProtection="1">
      <alignment horizontal="right"/>
    </xf>
    <xf numFmtId="167" fontId="68" fillId="25" borderId="36" xfId="467" applyNumberFormat="1" applyFont="1" applyFill="1" applyBorder="1" applyAlignment="1" applyProtection="1">
      <alignment horizontal="right"/>
    </xf>
    <xf numFmtId="167" fontId="68" fillId="0" borderId="37" xfId="467" applyNumberFormat="1" applyFont="1" applyFill="1" applyBorder="1" applyProtection="1"/>
    <xf numFmtId="167" fontId="68" fillId="0" borderId="36" xfId="467" applyNumberFormat="1" applyFont="1" applyFill="1" applyBorder="1" applyAlignment="1" applyProtection="1">
      <alignment horizontal="right"/>
    </xf>
    <xf numFmtId="167" fontId="68" fillId="0" borderId="37" xfId="467" applyNumberFormat="1" applyFont="1" applyFill="1" applyBorder="1" applyAlignment="1" applyProtection="1">
      <alignment horizontal="right"/>
    </xf>
    <xf numFmtId="165" fontId="70" fillId="0" borderId="43" xfId="467" applyFont="1" applyBorder="1" applyAlignment="1" applyProtection="1">
      <alignment horizontal="centerContinuous"/>
    </xf>
    <xf numFmtId="165" fontId="70" fillId="0" borderId="35" xfId="467" applyFont="1" applyBorder="1" applyAlignment="1" applyProtection="1">
      <alignment horizontal="centerContinuous"/>
    </xf>
    <xf numFmtId="165" fontId="72" fillId="0" borderId="36" xfId="467" applyFont="1" applyBorder="1" applyAlignment="1" applyProtection="1">
      <alignment horizontal="center" vertical="center"/>
    </xf>
    <xf numFmtId="165" fontId="72" fillId="0" borderId="37" xfId="467" applyFont="1" applyBorder="1" applyAlignment="1" applyProtection="1">
      <alignment horizontal="center" vertical="center"/>
    </xf>
    <xf numFmtId="165" fontId="70" fillId="0" borderId="14" xfId="467" applyFont="1" applyBorder="1" applyAlignment="1" applyProtection="1">
      <alignment horizontal="center"/>
    </xf>
    <xf numFmtId="165" fontId="70" fillId="0" borderId="35" xfId="467" applyFont="1" applyBorder="1" applyAlignment="1" applyProtection="1">
      <alignment horizontal="center"/>
    </xf>
    <xf numFmtId="165" fontId="70" fillId="0" borderId="36" xfId="467" applyFont="1" applyBorder="1" applyAlignment="1" applyProtection="1">
      <alignment horizontal="center"/>
    </xf>
    <xf numFmtId="165" fontId="70" fillId="0" borderId="37" xfId="467" applyFont="1" applyBorder="1" applyAlignment="1" applyProtection="1">
      <alignment horizontal="center"/>
    </xf>
    <xf numFmtId="181" fontId="67" fillId="0" borderId="35" xfId="467" applyNumberFormat="1" applyFont="1" applyFill="1" applyBorder="1" applyAlignment="1" applyProtection="1">
      <alignment horizontal="right"/>
    </xf>
    <xf numFmtId="181" fontId="109" fillId="0" borderId="35" xfId="467" applyNumberFormat="1" applyFont="1" applyFill="1" applyBorder="1" applyAlignment="1" applyProtection="1">
      <alignment horizontal="right"/>
    </xf>
    <xf numFmtId="165" fontId="73" fillId="0" borderId="35" xfId="467" applyFont="1" applyBorder="1"/>
    <xf numFmtId="181" fontId="97" fillId="0" borderId="35" xfId="467" applyNumberFormat="1" applyFont="1" applyFill="1" applyBorder="1" applyAlignment="1" applyProtection="1">
      <alignment horizontal="right"/>
    </xf>
    <xf numFmtId="181" fontId="68" fillId="0" borderId="35" xfId="467" applyNumberFormat="1" applyFont="1" applyFill="1" applyBorder="1" applyAlignment="1" applyProtection="1">
      <alignment horizontal="right"/>
    </xf>
    <xf numFmtId="181" fontId="67" fillId="0" borderId="20" xfId="467" applyNumberFormat="1" applyFont="1" applyFill="1" applyBorder="1" applyAlignment="1" applyProtection="1">
      <alignment horizontal="right"/>
    </xf>
    <xf numFmtId="181" fontId="68" fillId="0" borderId="20" xfId="467" applyNumberFormat="1" applyFont="1" applyFill="1" applyBorder="1" applyAlignment="1" applyProtection="1">
      <alignment horizontal="right"/>
    </xf>
    <xf numFmtId="165" fontId="67" fillId="0" borderId="10" xfId="340" applyFont="1" applyBorder="1"/>
    <xf numFmtId="179" fontId="118" fillId="27" borderId="10" xfId="0" applyNumberFormat="1" applyFont="1" applyFill="1" applyBorder="1" applyAlignment="1">
      <alignment horizontal="right"/>
    </xf>
    <xf numFmtId="179" fontId="68" fillId="0" borderId="18" xfId="313" applyNumberFormat="1" applyFont="1" applyFill="1" applyBorder="1" applyAlignment="1">
      <alignment vertical="center"/>
    </xf>
    <xf numFmtId="179" fontId="68" fillId="0" borderId="36" xfId="313" applyNumberFormat="1" applyFont="1" applyFill="1" applyBorder="1" applyAlignment="1">
      <alignment vertical="center"/>
    </xf>
    <xf numFmtId="179" fontId="117" fillId="0" borderId="0" xfId="0" applyNumberFormat="1" applyFont="1" applyBorder="1" applyAlignment="1">
      <alignment horizontal="right" vertical="center"/>
    </xf>
    <xf numFmtId="179" fontId="135" fillId="0" borderId="0" xfId="0" applyNumberFormat="1" applyFont="1" applyBorder="1" applyAlignment="1">
      <alignment horizontal="left" vertical="top"/>
    </xf>
    <xf numFmtId="180" fontId="135" fillId="0" borderId="0" xfId="0" applyNumberFormat="1" applyFont="1" applyBorder="1" applyAlignment="1">
      <alignment horizontal="center" vertical="center"/>
    </xf>
    <xf numFmtId="185" fontId="118" fillId="0" borderId="10" xfId="0" applyNumberFormat="1" applyFont="1" applyBorder="1" applyAlignment="1">
      <alignment horizontal="right"/>
    </xf>
    <xf numFmtId="185" fontId="117" fillId="0" borderId="18" xfId="0" applyNumberFormat="1" applyFont="1" applyBorder="1" applyAlignment="1">
      <alignment horizontal="right" vertical="center"/>
    </xf>
    <xf numFmtId="185" fontId="117" fillId="0" borderId="36" xfId="0" applyNumberFormat="1" applyFont="1" applyBorder="1" applyAlignment="1">
      <alignment horizontal="right" vertical="center"/>
    </xf>
    <xf numFmtId="179" fontId="118" fillId="0" borderId="11" xfId="0" applyNumberFormat="1" applyFont="1" applyBorder="1" applyAlignment="1">
      <alignment horizontal="right"/>
    </xf>
    <xf numFmtId="171" fontId="77" fillId="0" borderId="15" xfId="340" applyNumberFormat="1" applyFont="1" applyFill="1" applyBorder="1" applyAlignment="1" applyProtection="1">
      <alignment horizontal="right"/>
    </xf>
    <xf numFmtId="0" fontId="124" fillId="0" borderId="27" xfId="0" applyFont="1" applyBorder="1" applyAlignment="1" applyProtection="1">
      <alignment horizontal="center" vertical="center"/>
      <protection locked="0" hidden="1"/>
    </xf>
    <xf numFmtId="165" fontId="68" fillId="25" borderId="0" xfId="483" applyNumberFormat="1" applyFont="1" applyFill="1" applyBorder="1" applyAlignment="1" applyProtection="1">
      <alignment wrapText="1"/>
    </xf>
    <xf numFmtId="165" fontId="68" fillId="0" borderId="0" xfId="310" applyNumberFormat="1" applyFont="1" applyFill="1" applyBorder="1" applyAlignment="1" applyProtection="1">
      <alignment horizontal="left"/>
    </xf>
    <xf numFmtId="165" fontId="68" fillId="25" borderId="0" xfId="310" applyNumberFormat="1" applyFont="1" applyFill="1" applyBorder="1" applyAlignment="1" applyProtection="1">
      <alignment horizontal="center" vertical="center"/>
    </xf>
    <xf numFmtId="165" fontId="68" fillId="25" borderId="0" xfId="310" applyNumberFormat="1" applyFont="1" applyFill="1" applyBorder="1" applyAlignment="1" applyProtection="1">
      <alignment horizontal="left" wrapText="1"/>
    </xf>
    <xf numFmtId="165" fontId="68" fillId="25" borderId="36" xfId="310" quotePrefix="1" applyNumberFormat="1" applyFont="1" applyFill="1" applyBorder="1" applyAlignment="1" applyProtection="1">
      <alignment horizontal="left"/>
    </xf>
    <xf numFmtId="165" fontId="77" fillId="25" borderId="11" xfId="310" applyNumberFormat="1" applyFont="1" applyFill="1" applyBorder="1" applyAlignment="1" applyProtection="1">
      <alignment horizontal="center"/>
    </xf>
    <xf numFmtId="165" fontId="112" fillId="25" borderId="17" xfId="310" applyNumberFormat="1" applyFont="1" applyFill="1" applyBorder="1" applyAlignment="1" applyProtection="1">
      <alignment horizontal="center"/>
    </xf>
    <xf numFmtId="165" fontId="112" fillId="25" borderId="43" xfId="310" applyNumberFormat="1" applyFont="1" applyFill="1" applyBorder="1" applyAlignment="1" applyProtection="1">
      <alignment horizontal="center"/>
    </xf>
    <xf numFmtId="179" fontId="117" fillId="0" borderId="0" xfId="310" applyNumberFormat="1" applyFont="1" applyFill="1" applyBorder="1" applyAlignment="1">
      <alignment vertical="center"/>
    </xf>
    <xf numFmtId="175" fontId="77" fillId="0" borderId="10" xfId="310" applyNumberFormat="1" applyFont="1" applyFill="1" applyBorder="1"/>
    <xf numFmtId="179" fontId="77" fillId="0" borderId="18" xfId="310" applyNumberFormat="1" applyFont="1" applyFill="1" applyBorder="1" applyAlignment="1">
      <alignment vertical="center"/>
    </xf>
    <xf numFmtId="175" fontId="68" fillId="25" borderId="36" xfId="310" applyNumberFormat="1" applyFont="1" applyFill="1" applyBorder="1"/>
    <xf numFmtId="175" fontId="68" fillId="25" borderId="37" xfId="310" applyNumberFormat="1" applyFont="1" applyFill="1" applyBorder="1"/>
    <xf numFmtId="175" fontId="77" fillId="0" borderId="11" xfId="310" applyNumberFormat="1" applyFont="1" applyFill="1" applyBorder="1"/>
    <xf numFmtId="175" fontId="68" fillId="25" borderId="29" xfId="310" applyNumberFormat="1" applyFont="1" applyFill="1" applyBorder="1"/>
    <xf numFmtId="165" fontId="112" fillId="25" borderId="15" xfId="310" applyNumberFormat="1" applyFont="1" applyFill="1" applyBorder="1" applyAlignment="1" applyProtection="1">
      <alignment horizontal="center"/>
    </xf>
    <xf numFmtId="165" fontId="112" fillId="25" borderId="14" xfId="310" applyNumberFormat="1" applyFont="1" applyFill="1" applyBorder="1" applyAlignment="1" applyProtection="1">
      <alignment horizontal="center"/>
    </xf>
    <xf numFmtId="175" fontId="77" fillId="25" borderId="10" xfId="310" applyNumberFormat="1" applyFont="1" applyFill="1" applyBorder="1" applyProtection="1"/>
    <xf numFmtId="175" fontId="77" fillId="25" borderId="14" xfId="310" applyNumberFormat="1" applyFont="1" applyFill="1" applyBorder="1" applyProtection="1"/>
    <xf numFmtId="179" fontId="77" fillId="25" borderId="18" xfId="310" applyNumberFormat="1" applyFont="1" applyFill="1" applyBorder="1" applyAlignment="1" applyProtection="1">
      <alignment vertical="center"/>
    </xf>
    <xf numFmtId="175" fontId="79" fillId="25" borderId="36" xfId="310" applyNumberFormat="1" applyFont="1" applyFill="1" applyBorder="1" applyProtection="1"/>
    <xf numFmtId="165" fontId="68" fillId="25" borderId="29" xfId="310" applyNumberFormat="1" applyFont="1" applyFill="1" applyBorder="1" applyAlignment="1" applyProtection="1">
      <alignment horizontal="center"/>
    </xf>
    <xf numFmtId="165" fontId="68" fillId="25" borderId="29" xfId="310" applyNumberFormat="1" applyFont="1" applyFill="1" applyBorder="1" applyAlignment="1" applyProtection="1">
      <alignment horizontal="left"/>
    </xf>
    <xf numFmtId="179" fontId="117" fillId="0" borderId="36" xfId="310" applyNumberFormat="1" applyFont="1" applyFill="1" applyBorder="1" applyAlignment="1">
      <alignment vertical="center"/>
    </xf>
    <xf numFmtId="179" fontId="117" fillId="0" borderId="29" xfId="310" applyNumberFormat="1" applyFont="1" applyFill="1" applyBorder="1" applyAlignment="1">
      <alignment vertical="center"/>
    </xf>
    <xf numFmtId="179" fontId="113" fillId="25" borderId="37" xfId="326" applyNumberFormat="1" applyFont="1" applyFill="1" applyBorder="1" applyAlignment="1">
      <alignment vertical="center"/>
    </xf>
    <xf numFmtId="0" fontId="68" fillId="0" borderId="0" xfId="0" applyFont="1" applyFill="1" applyAlignment="1">
      <alignment horizontal="left" vertical="center"/>
    </xf>
    <xf numFmtId="0" fontId="0" fillId="0" borderId="0" xfId="0" applyFont="1" applyFill="1"/>
    <xf numFmtId="0" fontId="0" fillId="0" borderId="0" xfId="0" applyFont="1"/>
    <xf numFmtId="0" fontId="0" fillId="25" borderId="0" xfId="0" applyFont="1" applyFill="1"/>
    <xf numFmtId="167" fontId="67" fillId="0" borderId="23" xfId="449" applyNumberFormat="1" applyFont="1" applyFill="1" applyBorder="1" applyAlignment="1">
      <alignment horizontal="right"/>
    </xf>
    <xf numFmtId="0" fontId="121" fillId="0" borderId="18" xfId="0" quotePrefix="1" applyFont="1" applyBorder="1" applyAlignment="1" applyProtection="1">
      <alignment horizontal="center" vertical="center"/>
      <protection locked="0" hidden="1"/>
    </xf>
    <xf numFmtId="183" fontId="68" fillId="0" borderId="68" xfId="339" applyNumberFormat="1" applyFont="1" applyFill="1" applyBorder="1" applyProtection="1"/>
    <xf numFmtId="167" fontId="68" fillId="0" borderId="18" xfId="339" applyNumberFormat="1" applyFont="1" applyFill="1" applyBorder="1" applyProtection="1"/>
    <xf numFmtId="183" fontId="68" fillId="0" borderId="35" xfId="339" applyNumberFormat="1" applyFont="1" applyFill="1" applyBorder="1" applyProtection="1"/>
    <xf numFmtId="165" fontId="89" fillId="0" borderId="23" xfId="340" applyFont="1" applyBorder="1" applyAlignment="1">
      <alignment horizontal="center" vertical="center"/>
    </xf>
    <xf numFmtId="165" fontId="89" fillId="0" borderId="42" xfId="340" quotePrefix="1" applyFont="1" applyBorder="1" applyAlignment="1" applyProtection="1">
      <alignment horizontal="center" vertical="center"/>
    </xf>
    <xf numFmtId="165" fontId="89" fillId="0" borderId="34" xfId="340" quotePrefix="1" applyFont="1" applyBorder="1" applyAlignment="1" applyProtection="1">
      <alignment horizontal="center" vertical="center"/>
    </xf>
    <xf numFmtId="180" fontId="68" fillId="0" borderId="0" xfId="342" applyNumberFormat="1" applyFont="1" applyFill="1" applyBorder="1" applyAlignment="1" applyProtection="1">
      <alignment vertical="center"/>
    </xf>
    <xf numFmtId="166" fontId="121" fillId="0" borderId="10" xfId="0" applyNumberFormat="1" applyFont="1" applyFill="1" applyBorder="1" applyAlignment="1" applyProtection="1">
      <alignment vertical="center"/>
      <protection locked="0" hidden="1"/>
    </xf>
    <xf numFmtId="166" fontId="121" fillId="0" borderId="15" xfId="0" applyNumberFormat="1" applyFont="1" applyFill="1" applyBorder="1" applyAlignment="1" applyProtection="1">
      <alignment vertical="center"/>
      <protection locked="0" hidden="1"/>
    </xf>
    <xf numFmtId="166" fontId="121" fillId="0" borderId="18" xfId="0" applyNumberFormat="1" applyFont="1" applyFill="1" applyBorder="1" applyAlignment="1" applyProtection="1">
      <alignment vertical="center"/>
      <protection locked="0" hidden="1"/>
    </xf>
    <xf numFmtId="166" fontId="121" fillId="0" borderId="20" xfId="0" applyNumberFormat="1" applyFont="1" applyFill="1" applyBorder="1" applyAlignment="1" applyProtection="1">
      <alignment vertical="center"/>
      <protection locked="0" hidden="1"/>
    </xf>
    <xf numFmtId="166" fontId="120" fillId="0" borderId="18" xfId="0" applyNumberFormat="1" applyFont="1" applyFill="1" applyBorder="1" applyAlignment="1" applyProtection="1">
      <alignment vertical="center"/>
      <protection locked="0" hidden="1"/>
    </xf>
    <xf numFmtId="166" fontId="120" fillId="0" borderId="20" xfId="0" applyNumberFormat="1" applyFont="1" applyFill="1" applyBorder="1" applyAlignment="1" applyProtection="1">
      <alignment vertical="center"/>
      <protection locked="0" hidden="1"/>
    </xf>
    <xf numFmtId="166" fontId="121" fillId="0" borderId="23" xfId="0" applyNumberFormat="1" applyFont="1" applyFill="1" applyBorder="1" applyAlignment="1" applyProtection="1">
      <alignment vertical="center"/>
      <protection locked="0" hidden="1"/>
    </xf>
    <xf numFmtId="166" fontId="121" fillId="0" borderId="36" xfId="0" applyNumberFormat="1" applyFont="1" applyFill="1" applyBorder="1" applyAlignment="1" applyProtection="1">
      <alignment vertical="center"/>
      <protection locked="0" hidden="1"/>
    </xf>
    <xf numFmtId="182" fontId="67" fillId="0" borderId="14" xfId="487" applyNumberFormat="1" applyFont="1" applyFill="1" applyBorder="1" applyAlignment="1">
      <alignment horizontal="right"/>
    </xf>
    <xf numFmtId="166" fontId="67" fillId="0" borderId="14" xfId="449" applyNumberFormat="1" applyFont="1" applyBorder="1" applyAlignment="1">
      <alignment horizontal="right"/>
    </xf>
    <xf numFmtId="182" fontId="67" fillId="0" borderId="35" xfId="449" applyNumberFormat="1" applyFont="1" applyFill="1" applyBorder="1" applyAlignment="1">
      <alignment horizontal="right"/>
    </xf>
    <xf numFmtId="166" fontId="67" fillId="0" borderId="35" xfId="449" applyNumberFormat="1" applyFont="1" applyBorder="1" applyAlignment="1">
      <alignment horizontal="right"/>
    </xf>
    <xf numFmtId="182" fontId="68" fillId="0" borderId="35" xfId="449" applyNumberFormat="1" applyFont="1" applyFill="1" applyBorder="1" applyAlignment="1">
      <alignment horizontal="right"/>
    </xf>
    <xf numFmtId="166" fontId="68" fillId="0" borderId="35" xfId="449" applyNumberFormat="1" applyFont="1" applyBorder="1" applyAlignment="1">
      <alignment horizontal="right"/>
    </xf>
    <xf numFmtId="182" fontId="109" fillId="0" borderId="35" xfId="449" applyNumberFormat="1" applyFont="1" applyFill="1" applyBorder="1" applyAlignment="1">
      <alignment horizontal="right"/>
    </xf>
    <xf numFmtId="182" fontId="68" fillId="0" borderId="0" xfId="449" applyNumberFormat="1" applyFont="1" applyFill="1" applyAlignment="1">
      <alignment horizontal="right"/>
    </xf>
    <xf numFmtId="186" fontId="68" fillId="0" borderId="18" xfId="449" applyNumberFormat="1" applyFont="1" applyFill="1" applyBorder="1" applyAlignment="1">
      <alignment horizontal="right"/>
    </xf>
    <xf numFmtId="186" fontId="68" fillId="0" borderId="35" xfId="449" applyNumberFormat="1" applyFont="1" applyFill="1" applyBorder="1" applyAlignment="1">
      <alignment horizontal="right"/>
    </xf>
    <xf numFmtId="182" fontId="68" fillId="0" borderId="37" xfId="449" applyNumberFormat="1" applyFont="1" applyFill="1" applyBorder="1" applyAlignment="1">
      <alignment horizontal="right"/>
    </xf>
    <xf numFmtId="166" fontId="68" fillId="0" borderId="37" xfId="449" applyNumberFormat="1" applyFont="1" applyBorder="1" applyAlignment="1">
      <alignment horizontal="right"/>
    </xf>
    <xf numFmtId="0" fontId="143" fillId="0" borderId="0" xfId="0" applyFont="1" applyBorder="1" applyAlignment="1" applyProtection="1">
      <alignment horizontal="left"/>
    </xf>
    <xf numFmtId="0" fontId="143" fillId="0" borderId="0" xfId="0" applyFont="1"/>
    <xf numFmtId="177" fontId="120" fillId="0" borderId="0" xfId="0" applyNumberFormat="1" applyFont="1" applyProtection="1">
      <protection locked="0" hidden="1"/>
    </xf>
    <xf numFmtId="0" fontId="73" fillId="0" borderId="0" xfId="343" applyFont="1" applyFill="1" applyAlignment="1">
      <alignment vertical="center"/>
    </xf>
    <xf numFmtId="0" fontId="121" fillId="0" borderId="35" xfId="0" quotePrefix="1" applyFont="1" applyBorder="1" applyAlignment="1" applyProtection="1">
      <alignment horizontal="center" vertical="center"/>
      <protection locked="0" hidden="1"/>
    </xf>
    <xf numFmtId="0" fontId="121" fillId="0" borderId="0" xfId="0" applyFont="1" applyBorder="1" applyAlignment="1" applyProtection="1">
      <alignment horizontal="left" vertical="center"/>
      <protection locked="0" hidden="1"/>
    </xf>
    <xf numFmtId="0" fontId="67" fillId="0" borderId="0" xfId="449" applyFont="1" applyFill="1" applyAlignment="1"/>
    <xf numFmtId="3" fontId="68" fillId="0" borderId="0" xfId="449" applyNumberFormat="1" applyFont="1" applyFill="1" applyAlignment="1"/>
    <xf numFmtId="0" fontId="56" fillId="0" borderId="0" xfId="449" applyFont="1" applyFill="1"/>
    <xf numFmtId="0" fontId="68" fillId="0" borderId="0" xfId="449" quotePrefix="1" applyFont="1" applyFill="1" applyAlignment="1"/>
    <xf numFmtId="0" fontId="67" fillId="0" borderId="0" xfId="449" applyFont="1" applyFill="1" applyAlignment="1">
      <alignment horizontal="centerContinuous" vertical="center"/>
    </xf>
    <xf numFmtId="0" fontId="68" fillId="0" borderId="0" xfId="449" quotePrefix="1" applyFont="1" applyFill="1" applyAlignment="1">
      <alignment horizontal="centerContinuous"/>
    </xf>
    <xf numFmtId="3" fontId="68" fillId="0" borderId="0" xfId="449" applyNumberFormat="1" applyFont="1" applyFill="1" applyAlignment="1">
      <alignment horizontal="centerContinuous"/>
    </xf>
    <xf numFmtId="0" fontId="68" fillId="0" borderId="0" xfId="449" applyFont="1" applyFill="1"/>
    <xf numFmtId="3" fontId="68" fillId="0" borderId="0" xfId="449" applyNumberFormat="1" applyFont="1" applyFill="1" applyBorder="1"/>
    <xf numFmtId="3" fontId="68" fillId="0" borderId="0" xfId="449" applyNumberFormat="1" applyFont="1" applyFill="1"/>
    <xf numFmtId="3" fontId="67" fillId="0" borderId="0" xfId="449" applyNumberFormat="1" applyFont="1" applyFill="1" applyAlignment="1">
      <alignment horizontal="centerContinuous"/>
    </xf>
    <xf numFmtId="3" fontId="70" fillId="0" borderId="0" xfId="449" applyNumberFormat="1" applyFont="1" applyFill="1" applyAlignment="1">
      <alignment horizontal="centerContinuous"/>
    </xf>
    <xf numFmtId="0" fontId="73" fillId="0" borderId="15" xfId="449" applyFont="1" applyFill="1" applyBorder="1"/>
    <xf numFmtId="0" fontId="70" fillId="0" borderId="15" xfId="449" applyFont="1" applyFill="1" applyBorder="1" applyAlignment="1">
      <alignment horizontal="centerContinuous" vertical="top"/>
    </xf>
    <xf numFmtId="3" fontId="70" fillId="0" borderId="42" xfId="449" applyNumberFormat="1" applyFont="1" applyFill="1" applyBorder="1" applyAlignment="1">
      <alignment horizontal="centerContinuous" vertical="top"/>
    </xf>
    <xf numFmtId="3" fontId="70" fillId="0" borderId="42" xfId="449" applyNumberFormat="1" applyFont="1" applyFill="1" applyBorder="1" applyAlignment="1">
      <alignment horizontal="centerContinuous"/>
    </xf>
    <xf numFmtId="3" fontId="70" fillId="0" borderId="28" xfId="449" applyNumberFormat="1" applyFont="1" applyFill="1" applyBorder="1" applyAlignment="1">
      <alignment horizontal="centerContinuous" vertical="top"/>
    </xf>
    <xf numFmtId="3" fontId="70" fillId="0" borderId="28" xfId="449" applyNumberFormat="1" applyFont="1" applyFill="1" applyBorder="1" applyAlignment="1">
      <alignment horizontal="centerContinuous"/>
    </xf>
    <xf numFmtId="3" fontId="70" fillId="0" borderId="45" xfId="449" applyNumberFormat="1" applyFont="1" applyFill="1" applyBorder="1" applyAlignment="1">
      <alignment horizontal="centerContinuous"/>
    </xf>
    <xf numFmtId="0" fontId="70" fillId="0" borderId="20" xfId="449" applyFont="1" applyFill="1" applyBorder="1" applyAlignment="1">
      <alignment horizontal="center"/>
    </xf>
    <xf numFmtId="0" fontId="70" fillId="0" borderId="20" xfId="449" applyFont="1" applyFill="1" applyBorder="1" applyAlignment="1">
      <alignment horizontal="centerContinuous"/>
    </xf>
    <xf numFmtId="3" fontId="70" fillId="0" borderId="35" xfId="449" applyNumberFormat="1" applyFont="1" applyFill="1" applyBorder="1" applyAlignment="1">
      <alignment horizontal="center"/>
    </xf>
    <xf numFmtId="3" fontId="70" fillId="0" borderId="15" xfId="449" quotePrefix="1" applyNumberFormat="1" applyFont="1" applyFill="1" applyBorder="1" applyAlignment="1">
      <alignment horizontal="center"/>
    </xf>
    <xf numFmtId="0" fontId="70" fillId="0" borderId="23" xfId="449" applyFont="1" applyFill="1" applyBorder="1"/>
    <xf numFmtId="0" fontId="70" fillId="0" borderId="23" xfId="449" applyFont="1" applyFill="1" applyBorder="1" applyAlignment="1">
      <alignment horizontal="centerContinuous"/>
    </xf>
    <xf numFmtId="3" fontId="70" fillId="0" borderId="35" xfId="449" quotePrefix="1" applyNumberFormat="1" applyFont="1" applyFill="1" applyBorder="1" applyAlignment="1">
      <alignment horizontal="center"/>
    </xf>
    <xf numFmtId="3" fontId="70" fillId="0" borderId="20" xfId="449" quotePrefix="1" applyNumberFormat="1" applyFont="1" applyFill="1" applyBorder="1" applyAlignment="1">
      <alignment horizontal="center"/>
    </xf>
    <xf numFmtId="0" fontId="72" fillId="0" borderId="23" xfId="449" quotePrefix="1" applyFont="1" applyFill="1" applyBorder="1" applyAlignment="1">
      <alignment horizontal="center" vertical="center"/>
    </xf>
    <xf numFmtId="0" fontId="72" fillId="0" borderId="42" xfId="449" quotePrefix="1" applyFont="1" applyFill="1" applyBorder="1" applyAlignment="1">
      <alignment horizontal="center" vertical="center"/>
    </xf>
    <xf numFmtId="3" fontId="72" fillId="0" borderId="45" xfId="449" quotePrefix="1" applyNumberFormat="1" applyFont="1" applyFill="1" applyBorder="1" applyAlignment="1">
      <alignment horizontal="center" vertical="center"/>
    </xf>
    <xf numFmtId="3" fontId="72" fillId="0" borderId="42" xfId="449" quotePrefix="1" applyNumberFormat="1" applyFont="1" applyFill="1" applyBorder="1" applyAlignment="1">
      <alignment horizontal="center" vertical="center"/>
    </xf>
    <xf numFmtId="0" fontId="56" fillId="0" borderId="0" xfId="449" applyFont="1" applyFill="1" applyAlignment="1">
      <alignment horizontal="center" vertical="center"/>
    </xf>
    <xf numFmtId="0" fontId="56" fillId="0" borderId="0" xfId="449" applyFont="1" applyFill="1" applyBorder="1" applyAlignment="1">
      <alignment horizontal="center" vertical="center"/>
    </xf>
    <xf numFmtId="0" fontId="67" fillId="0" borderId="15" xfId="449" applyFont="1" applyFill="1" applyBorder="1"/>
    <xf numFmtId="167" fontId="68" fillId="0" borderId="20" xfId="449" applyNumberFormat="1" applyFont="1" applyFill="1" applyBorder="1" applyAlignment="1">
      <alignment horizontal="right"/>
    </xf>
    <xf numFmtId="166" fontId="68" fillId="0" borderId="15" xfId="449" applyNumberFormat="1" applyFont="1" applyFill="1" applyBorder="1"/>
    <xf numFmtId="0" fontId="145" fillId="0" borderId="0" xfId="452" applyFont="1" applyFill="1" applyBorder="1" applyAlignment="1">
      <alignment horizontal="center" vertical="center"/>
    </xf>
    <xf numFmtId="0" fontId="67" fillId="0" borderId="20" xfId="449" applyFont="1" applyFill="1" applyBorder="1"/>
    <xf numFmtId="166" fontId="68" fillId="0" borderId="18" xfId="449" applyNumberFormat="1" applyFont="1" applyFill="1" applyBorder="1"/>
    <xf numFmtId="166" fontId="68" fillId="0" borderId="20" xfId="449" applyNumberFormat="1" applyFont="1" applyFill="1" applyBorder="1"/>
    <xf numFmtId="166" fontId="68" fillId="0" borderId="35" xfId="449" applyNumberFormat="1" applyFont="1" applyFill="1" applyBorder="1"/>
    <xf numFmtId="4" fontId="145" fillId="0" borderId="0" xfId="452" applyNumberFormat="1" applyFont="1" applyFill="1" applyBorder="1" applyAlignment="1">
      <alignment horizontal="center" vertical="center"/>
    </xf>
    <xf numFmtId="4" fontId="146" fillId="0" borderId="0" xfId="452" applyNumberFormat="1" applyFont="1" applyFill="1" applyBorder="1" applyAlignment="1">
      <alignment horizontal="center" vertical="center"/>
    </xf>
    <xf numFmtId="167" fontId="68" fillId="0" borderId="23" xfId="449" applyNumberFormat="1" applyFont="1" applyFill="1" applyBorder="1"/>
    <xf numFmtId="166" fontId="68" fillId="0" borderId="23" xfId="449" applyNumberFormat="1" applyFont="1" applyFill="1" applyBorder="1"/>
    <xf numFmtId="166" fontId="68" fillId="0" borderId="36" xfId="449" applyNumberFormat="1" applyFont="1" applyFill="1" applyBorder="1"/>
    <xf numFmtId="167" fontId="56" fillId="0" borderId="0" xfId="449" applyNumberFormat="1" applyFont="1" applyFill="1"/>
    <xf numFmtId="0" fontId="98" fillId="0" borderId="0" xfId="452"/>
    <xf numFmtId="0" fontId="98" fillId="0" borderId="0" xfId="452" applyFill="1"/>
    <xf numFmtId="3" fontId="147" fillId="0" borderId="0" xfId="452" applyNumberFormat="1" applyFont="1" applyBorder="1" applyAlignment="1">
      <alignment horizontal="left" vertical="top" wrapText="1"/>
    </xf>
    <xf numFmtId="3" fontId="147" fillId="0" borderId="0" xfId="452" applyNumberFormat="1" applyFont="1" applyAlignment="1">
      <alignment vertical="top" wrapText="1"/>
    </xf>
    <xf numFmtId="3" fontId="68" fillId="0" borderId="0" xfId="452" applyNumberFormat="1" applyFont="1" applyAlignment="1">
      <alignment horizontal="right" vertical="top" wrapText="1"/>
    </xf>
    <xf numFmtId="3" fontId="91" fillId="0" borderId="29" xfId="452" applyNumberFormat="1" applyFont="1" applyBorder="1" applyAlignment="1">
      <alignment horizontal="center" vertical="top" wrapText="1"/>
    </xf>
    <xf numFmtId="3" fontId="147" fillId="0" borderId="29" xfId="452" applyNumberFormat="1" applyFont="1" applyBorder="1" applyAlignment="1">
      <alignment vertical="top" wrapText="1"/>
    </xf>
    <xf numFmtId="3" fontId="68" fillId="0" borderId="0" xfId="452" applyNumberFormat="1" applyFont="1" applyAlignment="1">
      <alignment horizontal="center" vertical="top" wrapText="1"/>
    </xf>
    <xf numFmtId="4" fontId="147" fillId="25" borderId="42" xfId="452" applyNumberFormat="1" applyFont="1" applyFill="1" applyBorder="1" applyAlignment="1">
      <alignment horizontal="center" vertical="center" wrapText="1"/>
    </xf>
    <xf numFmtId="3" fontId="147" fillId="0" borderId="42" xfId="452" applyNumberFormat="1" applyFont="1" applyBorder="1" applyAlignment="1">
      <alignment horizontal="center" vertical="center" wrapText="1"/>
    </xf>
    <xf numFmtId="3" fontId="67" fillId="0" borderId="0" xfId="452" applyNumberFormat="1" applyFont="1" applyAlignment="1">
      <alignment horizontal="center" vertical="top" wrapText="1"/>
    </xf>
    <xf numFmtId="4" fontId="148" fillId="25" borderId="42" xfId="452" applyNumberFormat="1" applyFont="1" applyFill="1" applyBorder="1" applyAlignment="1">
      <alignment horizontal="center" vertical="center" wrapText="1"/>
    </xf>
    <xf numFmtId="49" fontId="148" fillId="0" borderId="42" xfId="452" applyNumberFormat="1" applyFont="1" applyBorder="1" applyAlignment="1">
      <alignment horizontal="center" vertical="center" wrapText="1"/>
    </xf>
    <xf numFmtId="0" fontId="68" fillId="0" borderId="42" xfId="452" applyFont="1" applyBorder="1" applyAlignment="1">
      <alignment horizontal="center" vertical="center" wrapText="1"/>
    </xf>
    <xf numFmtId="3" fontId="68" fillId="0" borderId="42" xfId="452" applyNumberFormat="1" applyFont="1" applyFill="1" applyBorder="1" applyAlignment="1">
      <alignment horizontal="center" vertical="center" wrapText="1"/>
    </xf>
    <xf numFmtId="3" fontId="68" fillId="25" borderId="42" xfId="452" applyNumberFormat="1" applyFont="1" applyFill="1" applyBorder="1" applyAlignment="1">
      <alignment horizontal="center" vertical="center" wrapText="1"/>
    </xf>
    <xf numFmtId="49" fontId="68" fillId="0" borderId="42" xfId="452" applyNumberFormat="1" applyFont="1" applyBorder="1" applyAlignment="1">
      <alignment horizontal="center" vertical="center" wrapText="1"/>
    </xf>
    <xf numFmtId="0" fontId="148" fillId="0" borderId="42" xfId="452" applyFont="1" applyFill="1" applyBorder="1" applyAlignment="1">
      <alignment horizontal="left" vertical="center" wrapText="1" indent="1"/>
    </xf>
    <xf numFmtId="188" fontId="148" fillId="25" borderId="15" xfId="452" applyNumberFormat="1" applyFont="1" applyFill="1" applyBorder="1" applyAlignment="1">
      <alignment horizontal="center" vertical="center"/>
    </xf>
    <xf numFmtId="188" fontId="148" fillId="25" borderId="42" xfId="452" applyNumberFormat="1" applyFont="1" applyFill="1" applyBorder="1" applyAlignment="1">
      <alignment horizontal="center" vertical="center" wrapText="1"/>
    </xf>
    <xf numFmtId="166" fontId="148" fillId="0" borderId="42" xfId="453" applyNumberFormat="1" applyFont="1" applyBorder="1" applyAlignment="1">
      <alignment horizontal="center" vertical="center"/>
    </xf>
    <xf numFmtId="3" fontId="68" fillId="0" borderId="0" xfId="452" applyNumberFormat="1" applyFont="1" applyFill="1" applyBorder="1" applyAlignment="1">
      <alignment vertical="center" wrapText="1"/>
    </xf>
    <xf numFmtId="3" fontId="68" fillId="0" borderId="0" xfId="452" applyNumberFormat="1" applyFont="1" applyFill="1" applyAlignment="1">
      <alignment vertical="center" wrapText="1"/>
    </xf>
    <xf numFmtId="188" fontId="148" fillId="25" borderId="42" xfId="452" applyNumberFormat="1" applyFont="1" applyFill="1" applyBorder="1" applyAlignment="1">
      <alignment horizontal="center" vertical="center"/>
    </xf>
    <xf numFmtId="0" fontId="149" fillId="0" borderId="69" xfId="452" applyFont="1" applyFill="1" applyBorder="1" applyAlignment="1">
      <alignment horizontal="center" vertical="center" wrapText="1"/>
    </xf>
    <xf numFmtId="188" fontId="149" fillId="0" borderId="69" xfId="452" applyNumberFormat="1" applyFont="1" applyBorder="1" applyAlignment="1">
      <alignment horizontal="center" vertical="center"/>
    </xf>
    <xf numFmtId="166" fontId="149" fillId="0" borderId="69" xfId="453" applyNumberFormat="1" applyFont="1" applyBorder="1" applyAlignment="1">
      <alignment horizontal="center" vertical="center"/>
    </xf>
    <xf numFmtId="0" fontId="148" fillId="0" borderId="23" xfId="3346" applyFont="1" applyFill="1" applyBorder="1" applyAlignment="1">
      <alignment horizontal="left" vertical="center" wrapText="1" indent="1"/>
    </xf>
    <xf numFmtId="178" fontId="148" fillId="25" borderId="23" xfId="3346" applyNumberFormat="1" applyFont="1" applyFill="1" applyBorder="1" applyAlignment="1">
      <alignment horizontal="center" vertical="center"/>
    </xf>
    <xf numFmtId="188" fontId="148" fillId="25" borderId="23" xfId="452" applyNumberFormat="1" applyFont="1" applyFill="1" applyBorder="1" applyAlignment="1">
      <alignment horizontal="center" vertical="center" wrapText="1"/>
    </xf>
    <xf numFmtId="166" fontId="148" fillId="25" borderId="23" xfId="453" applyNumberFormat="1" applyFont="1" applyFill="1" applyBorder="1" applyAlignment="1">
      <alignment horizontal="center" vertical="center"/>
    </xf>
    <xf numFmtId="0" fontId="148" fillId="0" borderId="42" xfId="3346" applyFont="1" applyFill="1" applyBorder="1" applyAlignment="1">
      <alignment horizontal="left" vertical="center" wrapText="1" indent="1"/>
    </xf>
    <xf numFmtId="178" fontId="148" fillId="25" borderId="42" xfId="3346" applyNumberFormat="1" applyFont="1" applyFill="1" applyBorder="1" applyAlignment="1">
      <alignment horizontal="center" vertical="center"/>
    </xf>
    <xf numFmtId="166" fontId="148" fillId="25" borderId="42" xfId="453" applyNumberFormat="1" applyFont="1" applyFill="1" applyBorder="1" applyAlignment="1">
      <alignment horizontal="center" vertical="center"/>
    </xf>
    <xf numFmtId="0" fontId="148" fillId="0" borderId="70" xfId="3346" applyFont="1" applyFill="1" applyBorder="1" applyAlignment="1">
      <alignment horizontal="left" vertical="center" wrapText="1" indent="1"/>
    </xf>
    <xf numFmtId="178" fontId="148" fillId="25" borderId="70" xfId="3346" applyNumberFormat="1" applyFont="1" applyFill="1" applyBorder="1" applyAlignment="1">
      <alignment horizontal="center" vertical="center"/>
    </xf>
    <xf numFmtId="188" fontId="148" fillId="25" borderId="70" xfId="452" applyNumberFormat="1" applyFont="1" applyFill="1" applyBorder="1" applyAlignment="1">
      <alignment horizontal="center" vertical="center" wrapText="1"/>
    </xf>
    <xf numFmtId="166" fontId="148" fillId="25" borderId="70" xfId="453" applyNumberFormat="1" applyFont="1" applyFill="1" applyBorder="1" applyAlignment="1">
      <alignment horizontal="center" vertical="center"/>
    </xf>
    <xf numFmtId="166" fontId="149" fillId="25" borderId="69" xfId="452" applyNumberFormat="1" applyFont="1" applyFill="1" applyBorder="1" applyAlignment="1">
      <alignment horizontal="center" vertical="center"/>
    </xf>
    <xf numFmtId="0" fontId="148" fillId="25" borderId="71" xfId="465" applyFont="1" applyFill="1" applyBorder="1" applyAlignment="1">
      <alignment horizontal="left" vertical="center" wrapText="1" indent="1"/>
    </xf>
    <xf numFmtId="188" fontId="149" fillId="0" borderId="71" xfId="452" applyNumberFormat="1" applyFont="1" applyBorder="1" applyAlignment="1">
      <alignment horizontal="center" vertical="center"/>
    </xf>
    <xf numFmtId="188" fontId="148" fillId="0" borderId="71" xfId="452" applyNumberFormat="1" applyFont="1" applyBorder="1" applyAlignment="1">
      <alignment horizontal="center" vertical="center"/>
    </xf>
    <xf numFmtId="166" fontId="68" fillId="25" borderId="71" xfId="453" applyNumberFormat="1" applyFont="1" applyFill="1" applyBorder="1" applyAlignment="1">
      <alignment horizontal="center" vertical="center"/>
    </xf>
    <xf numFmtId="0" fontId="149" fillId="25" borderId="71" xfId="452" applyFont="1" applyFill="1" applyBorder="1" applyAlignment="1">
      <alignment horizontal="center" vertical="center" wrapText="1"/>
    </xf>
    <xf numFmtId="188" fontId="148" fillId="0" borderId="23" xfId="452" applyNumberFormat="1" applyFont="1" applyBorder="1" applyAlignment="1">
      <alignment horizontal="center" vertical="center"/>
    </xf>
    <xf numFmtId="188" fontId="150" fillId="25" borderId="23" xfId="452" applyNumberFormat="1" applyFont="1" applyFill="1" applyBorder="1" applyAlignment="1">
      <alignment horizontal="center" vertical="center" wrapText="1"/>
    </xf>
    <xf numFmtId="166" fontId="150" fillId="25" borderId="23" xfId="453" applyNumberFormat="1" applyFont="1" applyFill="1" applyBorder="1" applyAlignment="1">
      <alignment horizontal="center" vertical="center"/>
    </xf>
    <xf numFmtId="188" fontId="148" fillId="0" borderId="42" xfId="452" applyNumberFormat="1" applyFont="1" applyBorder="1" applyAlignment="1">
      <alignment horizontal="center" vertical="center"/>
    </xf>
    <xf numFmtId="0" fontId="148" fillId="0" borderId="70" xfId="452" applyFont="1" applyFill="1" applyBorder="1" applyAlignment="1">
      <alignment horizontal="left" vertical="center" wrapText="1" indent="1"/>
    </xf>
    <xf numFmtId="188" fontId="148" fillId="0" borderId="70" xfId="452" applyNumberFormat="1" applyFont="1" applyBorder="1" applyAlignment="1">
      <alignment horizontal="center" vertical="center"/>
    </xf>
    <xf numFmtId="166" fontId="148" fillId="0" borderId="70" xfId="453" applyNumberFormat="1" applyFont="1" applyBorder="1" applyAlignment="1">
      <alignment horizontal="center" vertical="center"/>
    </xf>
    <xf numFmtId="3" fontId="149" fillId="0" borderId="69" xfId="452" applyNumberFormat="1" applyFont="1" applyFill="1" applyBorder="1" applyAlignment="1">
      <alignment horizontal="center" vertical="center" wrapText="1"/>
    </xf>
    <xf numFmtId="188" fontId="149" fillId="25" borderId="69" xfId="452" applyNumberFormat="1" applyFont="1" applyFill="1" applyBorder="1" applyAlignment="1">
      <alignment horizontal="center" vertical="center"/>
    </xf>
    <xf numFmtId="166" fontId="149" fillId="0" borderId="69" xfId="452" applyNumberFormat="1" applyFont="1" applyBorder="1" applyAlignment="1">
      <alignment horizontal="center" vertical="center"/>
    </xf>
    <xf numFmtId="3" fontId="68" fillId="0" borderId="0" xfId="452" applyNumberFormat="1" applyFont="1" applyFill="1" applyBorder="1" applyAlignment="1">
      <alignment horizontal="right" vertical="center" wrapText="1"/>
    </xf>
    <xf numFmtId="3" fontId="68" fillId="0" borderId="0" xfId="452" applyNumberFormat="1" applyFont="1" applyFill="1" applyAlignment="1">
      <alignment horizontal="right" vertical="center" wrapText="1"/>
    </xf>
    <xf numFmtId="3" fontId="68" fillId="25" borderId="0" xfId="452" applyNumberFormat="1" applyFont="1" applyFill="1" applyBorder="1" applyAlignment="1">
      <alignment horizontal="right" vertical="top" wrapText="1"/>
    </xf>
    <xf numFmtId="3" fontId="68" fillId="0" borderId="0" xfId="452" applyNumberFormat="1" applyFont="1" applyBorder="1" applyAlignment="1">
      <alignment horizontal="right" vertical="top" wrapText="1"/>
    </xf>
    <xf numFmtId="3" fontId="68" fillId="0" borderId="0" xfId="452" applyNumberFormat="1" applyFont="1" applyAlignment="1">
      <alignment horizontal="left" vertical="top" wrapText="1"/>
    </xf>
    <xf numFmtId="3" fontId="68" fillId="25" borderId="0" xfId="452" applyNumberFormat="1" applyFont="1" applyFill="1" applyAlignment="1">
      <alignment horizontal="right" vertical="top" wrapText="1"/>
    </xf>
    <xf numFmtId="3" fontId="149" fillId="0" borderId="0" xfId="452" applyNumberFormat="1" applyFont="1" applyBorder="1" applyAlignment="1">
      <alignment horizontal="center" vertical="center"/>
    </xf>
    <xf numFmtId="3" fontId="68" fillId="0" borderId="0" xfId="452" applyNumberFormat="1" applyFont="1" applyBorder="1" applyAlignment="1">
      <alignment horizontal="right" vertical="top" wrapText="1" indent="2"/>
    </xf>
    <xf numFmtId="167" fontId="151" fillId="0" borderId="0" xfId="455" applyNumberFormat="1" applyFont="1" applyFill="1" applyAlignment="1"/>
    <xf numFmtId="167" fontId="152" fillId="0" borderId="0" xfId="3346" applyNumberFormat="1" applyFont="1" applyFill="1" applyAlignment="1">
      <alignment horizontal="center"/>
    </xf>
    <xf numFmtId="167" fontId="152" fillId="0" borderId="0" xfId="3346" applyNumberFormat="1" applyFont="1" applyFill="1" applyBorder="1" applyAlignment="1">
      <alignment horizontal="left"/>
    </xf>
    <xf numFmtId="167" fontId="152" fillId="0" borderId="0" xfId="3346" applyNumberFormat="1" applyFont="1" applyFill="1" applyAlignment="1">
      <alignment horizontal="left" indent="1"/>
    </xf>
    <xf numFmtId="167" fontId="152" fillId="0" borderId="0" xfId="3346" applyNumberFormat="1" applyFont="1" applyFill="1" applyAlignment="1">
      <alignment horizontal="right" vertical="center"/>
    </xf>
    <xf numFmtId="167" fontId="152" fillId="25" borderId="0" xfId="3346" applyNumberFormat="1" applyFont="1" applyFill="1" applyAlignment="1">
      <alignment horizontal="right" vertical="center"/>
    </xf>
    <xf numFmtId="178" fontId="153" fillId="25" borderId="0" xfId="3346" applyNumberFormat="1" applyFont="1" applyFill="1" applyAlignment="1">
      <alignment horizontal="right" vertical="center"/>
    </xf>
    <xf numFmtId="4" fontId="153" fillId="0" borderId="0" xfId="3346" applyNumberFormat="1" applyFont="1" applyFill="1" applyAlignment="1">
      <alignment horizontal="right" vertical="center"/>
    </xf>
    <xf numFmtId="43" fontId="153" fillId="0" borderId="0" xfId="3346" applyNumberFormat="1" applyFont="1" applyFill="1" applyAlignment="1">
      <alignment horizontal="center" vertical="center"/>
    </xf>
    <xf numFmtId="0" fontId="153" fillId="0" borderId="0" xfId="3346" applyFont="1" applyFill="1" applyAlignment="1">
      <alignment horizontal="center" vertical="center"/>
    </xf>
    <xf numFmtId="0" fontId="114" fillId="0" borderId="0" xfId="456" applyFont="1" applyFill="1"/>
    <xf numFmtId="4" fontId="153" fillId="0" borderId="0" xfId="3346" applyNumberFormat="1" applyFont="1" applyFill="1" applyBorder="1" applyAlignment="1">
      <alignment horizontal="right" vertical="center"/>
    </xf>
    <xf numFmtId="178" fontId="153" fillId="0" borderId="0" xfId="3346" applyNumberFormat="1" applyFont="1" applyFill="1" applyBorder="1" applyAlignment="1">
      <alignment horizontal="right" vertical="center"/>
    </xf>
    <xf numFmtId="0" fontId="153" fillId="0" borderId="0" xfId="3346" applyFont="1" applyFill="1"/>
    <xf numFmtId="0" fontId="156" fillId="0" borderId="0" xfId="3346" applyFont="1" applyFill="1" applyBorder="1"/>
    <xf numFmtId="0" fontId="156" fillId="0" borderId="0" xfId="3346" applyFont="1" applyFill="1"/>
    <xf numFmtId="167" fontId="157" fillId="0" borderId="0" xfId="3346" applyNumberFormat="1" applyFont="1" applyFill="1" applyBorder="1" applyAlignment="1">
      <alignment horizontal="center" wrapText="1"/>
    </xf>
    <xf numFmtId="167" fontId="152" fillId="0" borderId="0" xfId="3346" applyNumberFormat="1" applyFont="1" applyFill="1" applyBorder="1" applyAlignment="1">
      <alignment horizontal="center"/>
    </xf>
    <xf numFmtId="167" fontId="152" fillId="0" borderId="0" xfId="3346" applyNumberFormat="1" applyFont="1" applyFill="1" applyBorder="1" applyAlignment="1">
      <alignment horizontal="left" indent="1"/>
    </xf>
    <xf numFmtId="0" fontId="153" fillId="0" borderId="0" xfId="3346" applyFont="1" applyFill="1" applyBorder="1"/>
    <xf numFmtId="167" fontId="158" fillId="0" borderId="42" xfId="456" applyNumberFormat="1" applyFont="1" applyFill="1" applyBorder="1" applyAlignment="1">
      <alignment horizontal="center" vertical="center" wrapText="1"/>
    </xf>
    <xf numFmtId="167" fontId="158" fillId="0" borderId="42" xfId="456" applyNumberFormat="1" applyFont="1" applyFill="1" applyBorder="1" applyAlignment="1">
      <alignment horizontal="center" vertical="center"/>
    </xf>
    <xf numFmtId="4" fontId="158" fillId="25" borderId="42" xfId="456" applyNumberFormat="1" applyFont="1" applyFill="1" applyBorder="1" applyAlignment="1">
      <alignment horizontal="center" vertical="center" wrapText="1"/>
    </xf>
    <xf numFmtId="167" fontId="158" fillId="25" borderId="42" xfId="456" applyNumberFormat="1" applyFont="1" applyFill="1" applyBorder="1" applyAlignment="1">
      <alignment horizontal="center" vertical="center"/>
    </xf>
    <xf numFmtId="178" fontId="158" fillId="25" borderId="42" xfId="456" applyNumberFormat="1" applyFont="1" applyFill="1" applyBorder="1" applyAlignment="1">
      <alignment horizontal="center" vertical="center" wrapText="1"/>
    </xf>
    <xf numFmtId="20" fontId="158" fillId="0" borderId="42" xfId="456" quotePrefix="1" applyNumberFormat="1" applyFont="1" applyFill="1" applyBorder="1" applyAlignment="1">
      <alignment horizontal="center" vertical="center" wrapText="1"/>
    </xf>
    <xf numFmtId="0" fontId="158" fillId="0" borderId="76" xfId="456" quotePrefix="1" applyFont="1" applyFill="1" applyBorder="1" applyAlignment="1">
      <alignment horizontal="center" vertical="center" wrapText="1"/>
    </xf>
    <xf numFmtId="4" fontId="156" fillId="0" borderId="0" xfId="456" applyNumberFormat="1" applyFont="1" applyFill="1" applyBorder="1" applyAlignment="1">
      <alignment horizontal="center" vertical="center" wrapText="1"/>
    </xf>
    <xf numFmtId="178" fontId="156" fillId="0" borderId="0" xfId="456" applyNumberFormat="1" applyFont="1" applyFill="1" applyBorder="1" applyAlignment="1">
      <alignment horizontal="center" vertical="center" wrapText="1"/>
    </xf>
    <xf numFmtId="0" fontId="114" fillId="0" borderId="0" xfId="456" applyFont="1" applyFill="1" applyAlignment="1">
      <alignment horizontal="center" vertical="center"/>
    </xf>
    <xf numFmtId="167" fontId="160" fillId="0" borderId="0" xfId="456" applyNumberFormat="1" applyFont="1" applyFill="1" applyBorder="1" applyAlignment="1">
      <alignment horizontal="center" vertical="center" wrapText="1"/>
    </xf>
    <xf numFmtId="3" fontId="160" fillId="0" borderId="0" xfId="456" applyNumberFormat="1" applyFont="1" applyFill="1" applyBorder="1" applyAlignment="1">
      <alignment horizontal="center" vertical="center" wrapText="1"/>
    </xf>
    <xf numFmtId="0" fontId="156" fillId="0" borderId="0" xfId="3346" applyFont="1" applyFill="1" applyBorder="1" applyAlignment="1">
      <alignment horizontal="center" vertical="center"/>
    </xf>
    <xf numFmtId="167" fontId="152" fillId="0" borderId="79" xfId="3346" quotePrefix="1" applyNumberFormat="1" applyFont="1" applyFill="1" applyBorder="1" applyAlignment="1">
      <alignment horizontal="center" vertical="center"/>
    </xf>
    <xf numFmtId="49" fontId="152" fillId="0" borderId="80" xfId="3346" quotePrefix="1" applyNumberFormat="1" applyFont="1" applyFill="1" applyBorder="1" applyAlignment="1">
      <alignment horizontal="center" vertical="center"/>
    </xf>
    <xf numFmtId="49" fontId="152" fillId="0" borderId="80" xfId="3346" applyNumberFormat="1" applyFont="1" applyFill="1" applyBorder="1" applyAlignment="1">
      <alignment horizontal="left" vertical="center"/>
    </xf>
    <xf numFmtId="0" fontId="152" fillId="0" borderId="80" xfId="3346" applyFont="1" applyFill="1" applyBorder="1" applyAlignment="1">
      <alignment horizontal="left" vertical="center" wrapText="1"/>
    </xf>
    <xf numFmtId="178" fontId="152" fillId="0" borderId="80" xfId="3346" applyNumberFormat="1" applyFont="1" applyFill="1" applyBorder="1" applyAlignment="1">
      <alignment vertical="center"/>
    </xf>
    <xf numFmtId="178" fontId="152" fillId="0" borderId="80" xfId="456" applyNumberFormat="1" applyFont="1" applyFill="1" applyBorder="1" applyAlignment="1">
      <alignment horizontal="right" vertical="center"/>
    </xf>
    <xf numFmtId="178" fontId="152" fillId="25" borderId="80" xfId="3346" applyNumberFormat="1" applyFont="1" applyFill="1" applyBorder="1" applyAlignment="1">
      <alignment vertical="center"/>
    </xf>
    <xf numFmtId="178" fontId="152" fillId="25" borderId="81" xfId="3346" applyNumberFormat="1" applyFont="1" applyFill="1" applyBorder="1" applyAlignment="1">
      <alignment vertical="center"/>
    </xf>
    <xf numFmtId="178" fontId="152" fillId="0" borderId="81" xfId="3346" applyNumberFormat="1" applyFont="1" applyFill="1" applyBorder="1" applyAlignment="1">
      <alignment vertical="center"/>
    </xf>
    <xf numFmtId="166" fontId="152" fillId="0" borderId="73" xfId="456" applyNumberFormat="1" applyFont="1" applyFill="1" applyBorder="1" applyAlignment="1">
      <alignment horizontal="right" vertical="center"/>
    </xf>
    <xf numFmtId="166" fontId="152" fillId="0" borderId="74" xfId="456" applyNumberFormat="1" applyFont="1" applyFill="1" applyBorder="1" applyAlignment="1">
      <alignment horizontal="right" vertical="center"/>
    </xf>
    <xf numFmtId="167" fontId="152" fillId="0" borderId="0" xfId="3346" quotePrefix="1" applyNumberFormat="1" applyFont="1" applyFill="1" applyBorder="1" applyAlignment="1">
      <alignment horizontal="center" vertical="center"/>
    </xf>
    <xf numFmtId="49" fontId="152" fillId="0" borderId="0" xfId="3346" quotePrefix="1" applyNumberFormat="1" applyFont="1" applyFill="1" applyBorder="1" applyAlignment="1">
      <alignment horizontal="center" vertical="center"/>
    </xf>
    <xf numFmtId="49" fontId="152" fillId="0" borderId="0" xfId="3346" applyNumberFormat="1" applyFont="1" applyFill="1" applyBorder="1" applyAlignment="1">
      <alignment horizontal="left" vertical="center"/>
    </xf>
    <xf numFmtId="0" fontId="152" fillId="0" borderId="0" xfId="3346" applyFont="1" applyFill="1" applyBorder="1" applyAlignment="1">
      <alignment horizontal="left" vertical="center" wrapText="1"/>
    </xf>
    <xf numFmtId="167" fontId="152" fillId="0" borderId="0" xfId="3346" applyNumberFormat="1" applyFont="1" applyFill="1" applyBorder="1" applyAlignment="1">
      <alignment horizontal="center" vertical="center"/>
    </xf>
    <xf numFmtId="167" fontId="152" fillId="0" borderId="82" xfId="3346" quotePrefix="1" applyNumberFormat="1" applyFont="1" applyFill="1" applyBorder="1" applyAlignment="1">
      <alignment horizontal="center" vertical="center"/>
    </xf>
    <xf numFmtId="49" fontId="152" fillId="0" borderId="81" xfId="3346" quotePrefix="1" applyNumberFormat="1" applyFont="1" applyFill="1" applyBorder="1" applyAlignment="1">
      <alignment horizontal="center" vertical="center"/>
    </xf>
    <xf numFmtId="49" fontId="152" fillId="0" borderId="81" xfId="3346" applyNumberFormat="1" applyFont="1" applyFill="1" applyBorder="1" applyAlignment="1">
      <alignment horizontal="left" vertical="center"/>
    </xf>
    <xf numFmtId="0" fontId="152" fillId="0" borderId="81" xfId="3346" applyFont="1" applyFill="1" applyBorder="1" applyAlignment="1">
      <alignment horizontal="left" vertical="center" wrapText="1"/>
    </xf>
    <xf numFmtId="178" fontId="152" fillId="0" borderId="81" xfId="456" applyNumberFormat="1" applyFont="1" applyFill="1" applyBorder="1" applyAlignment="1">
      <alignment horizontal="right" vertical="center"/>
    </xf>
    <xf numFmtId="0" fontId="152" fillId="0" borderId="73" xfId="3346" applyFont="1" applyFill="1" applyBorder="1" applyAlignment="1">
      <alignment horizontal="left" vertical="center" wrapText="1"/>
    </xf>
    <xf numFmtId="178" fontId="152" fillId="0" borderId="73" xfId="3346" applyNumberFormat="1" applyFont="1" applyFill="1" applyBorder="1" applyAlignment="1">
      <alignment vertical="center"/>
    </xf>
    <xf numFmtId="178" fontId="152" fillId="25" borderId="73" xfId="3346" applyNumberFormat="1" applyFont="1" applyFill="1" applyBorder="1" applyAlignment="1">
      <alignment vertical="center"/>
    </xf>
    <xf numFmtId="178" fontId="152" fillId="25" borderId="73" xfId="456" applyNumberFormat="1" applyFont="1" applyFill="1" applyBorder="1" applyAlignment="1">
      <alignment horizontal="right" vertical="center"/>
    </xf>
    <xf numFmtId="0" fontId="152" fillId="0" borderId="84" xfId="3346" applyFont="1" applyFill="1" applyBorder="1" applyAlignment="1">
      <alignment horizontal="left" vertical="center" wrapText="1"/>
    </xf>
    <xf numFmtId="178" fontId="152" fillId="0" borderId="84" xfId="3346" applyNumberFormat="1" applyFont="1" applyFill="1" applyBorder="1" applyAlignment="1">
      <alignment vertical="center"/>
    </xf>
    <xf numFmtId="178" fontId="152" fillId="25" borderId="84" xfId="3346" applyNumberFormat="1" applyFont="1" applyFill="1" applyBorder="1" applyAlignment="1">
      <alignment vertical="center"/>
    </xf>
    <xf numFmtId="178" fontId="152" fillId="25" borderId="20" xfId="3346" applyNumberFormat="1" applyFont="1" applyFill="1" applyBorder="1" applyAlignment="1">
      <alignment vertical="center"/>
    </xf>
    <xf numFmtId="166" fontId="152" fillId="0" borderId="23" xfId="456" applyNumberFormat="1" applyFont="1" applyFill="1" applyBorder="1" applyAlignment="1">
      <alignment horizontal="right" vertical="center"/>
    </xf>
    <xf numFmtId="166" fontId="152" fillId="0" borderId="76" xfId="456" applyNumberFormat="1" applyFont="1" applyFill="1" applyBorder="1" applyAlignment="1">
      <alignment horizontal="right" vertical="center"/>
    </xf>
    <xf numFmtId="41" fontId="161" fillId="25" borderId="73" xfId="453" applyNumberFormat="1" applyFont="1" applyFill="1" applyBorder="1" applyAlignment="1">
      <alignment horizontal="right" vertical="center"/>
    </xf>
    <xf numFmtId="189" fontId="161" fillId="0" borderId="73" xfId="453" applyNumberFormat="1" applyFont="1" applyFill="1" applyBorder="1" applyAlignment="1">
      <alignment horizontal="right" vertical="center"/>
    </xf>
    <xf numFmtId="189" fontId="161" fillId="0" borderId="74" xfId="453" applyNumberFormat="1" applyFont="1" applyFill="1" applyBorder="1" applyAlignment="1">
      <alignment horizontal="right" vertical="center"/>
    </xf>
    <xf numFmtId="178" fontId="152" fillId="25" borderId="85" xfId="3346" applyNumberFormat="1" applyFont="1" applyFill="1" applyBorder="1" applyAlignment="1">
      <alignment vertical="center"/>
    </xf>
    <xf numFmtId="166" fontId="152" fillId="0" borderId="85" xfId="456" applyNumberFormat="1" applyFont="1" applyFill="1" applyBorder="1" applyAlignment="1">
      <alignment horizontal="right" vertical="center"/>
    </xf>
    <xf numFmtId="166" fontId="152" fillId="0" borderId="86" xfId="456" applyNumberFormat="1" applyFont="1" applyFill="1" applyBorder="1" applyAlignment="1">
      <alignment horizontal="right" vertical="center"/>
    </xf>
    <xf numFmtId="167" fontId="152" fillId="0" borderId="87" xfId="3346" quotePrefix="1" applyNumberFormat="1" applyFont="1" applyFill="1" applyBorder="1" applyAlignment="1">
      <alignment horizontal="center" vertical="center"/>
    </xf>
    <xf numFmtId="49" fontId="152" fillId="0" borderId="20" xfId="3346" quotePrefix="1" applyNumberFormat="1" applyFont="1" applyFill="1" applyBorder="1" applyAlignment="1">
      <alignment horizontal="center" vertical="center"/>
    </xf>
    <xf numFmtId="49" fontId="152" fillId="0" borderId="20" xfId="3346" applyNumberFormat="1" applyFont="1" applyFill="1" applyBorder="1" applyAlignment="1">
      <alignment horizontal="left" vertical="center"/>
    </xf>
    <xf numFmtId="0" fontId="152" fillId="0" borderId="20" xfId="3346" applyFont="1" applyFill="1" applyBorder="1" applyAlignment="1">
      <alignment horizontal="left" vertical="center" wrapText="1"/>
    </xf>
    <xf numFmtId="178" fontId="152" fillId="0" borderId="20" xfId="3346" applyNumberFormat="1" applyFont="1" applyFill="1" applyBorder="1" applyAlignment="1">
      <alignment vertical="center"/>
    </xf>
    <xf numFmtId="178" fontId="152" fillId="0" borderId="20" xfId="456" applyNumberFormat="1" applyFont="1" applyFill="1" applyBorder="1" applyAlignment="1">
      <alignment horizontal="right" vertical="center"/>
    </xf>
    <xf numFmtId="166" fontId="152" fillId="0" borderId="20" xfId="456" applyNumberFormat="1" applyFont="1" applyFill="1" applyBorder="1" applyAlignment="1">
      <alignment horizontal="right" vertical="center"/>
    </xf>
    <xf numFmtId="166" fontId="152" fillId="0" borderId="88" xfId="456" applyNumberFormat="1" applyFont="1" applyFill="1" applyBorder="1" applyAlignment="1">
      <alignment horizontal="right" vertical="center"/>
    </xf>
    <xf numFmtId="166" fontId="152" fillId="0" borderId="80" xfId="456" applyNumberFormat="1" applyFont="1" applyFill="1" applyBorder="1" applyAlignment="1">
      <alignment horizontal="right" vertical="center"/>
    </xf>
    <xf numFmtId="166" fontId="152" fillId="0" borderId="89" xfId="456" applyNumberFormat="1" applyFont="1" applyFill="1" applyBorder="1" applyAlignment="1">
      <alignment horizontal="right" vertical="center"/>
    </xf>
    <xf numFmtId="166" fontId="152" fillId="0" borderId="90" xfId="456" applyNumberFormat="1" applyFont="1" applyFill="1" applyBorder="1" applyAlignment="1">
      <alignment horizontal="right" vertical="center"/>
    </xf>
    <xf numFmtId="0" fontId="152" fillId="0" borderId="73" xfId="3346" applyFont="1" applyFill="1" applyBorder="1" applyAlignment="1">
      <alignment horizontal="left" vertical="center" wrapText="1"/>
    </xf>
    <xf numFmtId="178" fontId="152" fillId="0" borderId="73" xfId="3346" applyNumberFormat="1" applyFont="1" applyFill="1" applyBorder="1" applyAlignment="1">
      <alignment vertical="center" wrapText="1"/>
    </xf>
    <xf numFmtId="178" fontId="152" fillId="25" borderId="73" xfId="3346" applyNumberFormat="1" applyFont="1" applyFill="1" applyBorder="1" applyAlignment="1">
      <alignment vertical="center" wrapText="1"/>
    </xf>
    <xf numFmtId="167" fontId="152" fillId="0" borderId="0" xfId="3346" applyNumberFormat="1" applyFont="1" applyFill="1" applyBorder="1" applyAlignment="1">
      <alignment horizontal="center" vertical="center" wrapText="1"/>
    </xf>
    <xf numFmtId="41" fontId="152" fillId="0" borderId="0" xfId="3346" applyNumberFormat="1" applyFont="1" applyFill="1" applyBorder="1" applyAlignment="1">
      <alignment horizontal="right" vertical="center"/>
    </xf>
    <xf numFmtId="0" fontId="152" fillId="0" borderId="84" xfId="3346" applyFont="1" applyFill="1" applyBorder="1" applyAlignment="1">
      <alignment horizontal="left" vertical="center" wrapText="1"/>
    </xf>
    <xf numFmtId="178" fontId="152" fillId="0" borderId="84" xfId="3346" applyNumberFormat="1" applyFont="1" applyFill="1" applyBorder="1" applyAlignment="1">
      <alignment vertical="center" wrapText="1"/>
    </xf>
    <xf numFmtId="178" fontId="152" fillId="25" borderId="84" xfId="3346" applyNumberFormat="1" applyFont="1" applyFill="1" applyBorder="1" applyAlignment="1">
      <alignment vertical="center" wrapText="1"/>
    </xf>
    <xf numFmtId="166" fontId="152" fillId="0" borderId="84" xfId="456" applyNumberFormat="1" applyFont="1" applyFill="1" applyBorder="1" applyAlignment="1">
      <alignment horizontal="right" vertical="center"/>
    </xf>
    <xf numFmtId="166" fontId="152" fillId="0" borderId="91" xfId="456" applyNumberFormat="1" applyFont="1" applyFill="1" applyBorder="1" applyAlignment="1">
      <alignment horizontal="right" vertical="center"/>
    </xf>
    <xf numFmtId="167" fontId="152" fillId="0" borderId="87" xfId="3346" quotePrefix="1" applyNumberFormat="1" applyFont="1" applyFill="1" applyBorder="1" applyAlignment="1">
      <alignment horizontal="center" vertical="center" wrapText="1"/>
    </xf>
    <xf numFmtId="167" fontId="152" fillId="0" borderId="20" xfId="3346" applyNumberFormat="1" applyFont="1" applyFill="1" applyBorder="1" applyAlignment="1">
      <alignment horizontal="center" vertical="center" wrapText="1"/>
    </xf>
    <xf numFmtId="178" fontId="152" fillId="0" borderId="20" xfId="3346" applyNumberFormat="1" applyFont="1" applyFill="1" applyBorder="1" applyAlignment="1">
      <alignment vertical="center" wrapText="1"/>
    </xf>
    <xf numFmtId="178" fontId="152" fillId="25" borderId="20" xfId="3346" applyNumberFormat="1" applyFont="1" applyFill="1" applyBorder="1" applyAlignment="1">
      <alignment vertical="center" wrapText="1"/>
    </xf>
    <xf numFmtId="178" fontId="152" fillId="25" borderId="20" xfId="456" applyNumberFormat="1" applyFont="1" applyFill="1" applyBorder="1" applyAlignment="1">
      <alignment horizontal="right" vertical="center"/>
    </xf>
    <xf numFmtId="178" fontId="152" fillId="25" borderId="80" xfId="456" applyNumberFormat="1" applyFont="1" applyFill="1" applyBorder="1" applyAlignment="1">
      <alignment horizontal="right" vertical="center"/>
    </xf>
    <xf numFmtId="167" fontId="152" fillId="0" borderId="0" xfId="3346" quotePrefix="1" applyNumberFormat="1" applyFont="1" applyFill="1" applyBorder="1" applyAlignment="1">
      <alignment horizontal="center" vertical="center" wrapText="1"/>
    </xf>
    <xf numFmtId="178" fontId="152" fillId="25" borderId="23" xfId="456" applyNumberFormat="1" applyFont="1" applyFill="1" applyBorder="1" applyAlignment="1">
      <alignment horizontal="right" vertical="center"/>
    </xf>
    <xf numFmtId="0" fontId="152" fillId="0" borderId="42" xfId="3346" applyFont="1" applyFill="1" applyBorder="1" applyAlignment="1">
      <alignment horizontal="left" vertical="center" wrapText="1"/>
    </xf>
    <xf numFmtId="178" fontId="152" fillId="0" borderId="42" xfId="3346" applyNumberFormat="1" applyFont="1" applyFill="1" applyBorder="1" applyAlignment="1">
      <alignment vertical="center" wrapText="1"/>
    </xf>
    <xf numFmtId="178" fontId="152" fillId="25" borderId="42" xfId="3346" applyNumberFormat="1" applyFont="1" applyFill="1" applyBorder="1" applyAlignment="1">
      <alignment vertical="center" wrapText="1"/>
    </xf>
    <xf numFmtId="178" fontId="152" fillId="25" borderId="42" xfId="456" applyNumberFormat="1" applyFont="1" applyFill="1" applyBorder="1" applyAlignment="1">
      <alignment horizontal="right" vertical="center"/>
    </xf>
    <xf numFmtId="166" fontId="152" fillId="0" borderId="42" xfId="456" applyNumberFormat="1" applyFont="1" applyFill="1" applyBorder="1" applyAlignment="1">
      <alignment horizontal="right" vertical="center"/>
    </xf>
    <xf numFmtId="167" fontId="152" fillId="0" borderId="15" xfId="3346" applyNumberFormat="1" applyFont="1" applyFill="1" applyBorder="1" applyAlignment="1">
      <alignment horizontal="center" vertical="center" wrapText="1"/>
    </xf>
    <xf numFmtId="0" fontId="152" fillId="0" borderId="15" xfId="3346" applyFont="1" applyFill="1" applyBorder="1" applyAlignment="1">
      <alignment horizontal="left" vertical="center" wrapText="1"/>
    </xf>
    <xf numFmtId="178" fontId="152" fillId="0" borderId="15" xfId="3346" applyNumberFormat="1" applyFont="1" applyFill="1" applyBorder="1" applyAlignment="1">
      <alignment vertical="center" wrapText="1"/>
    </xf>
    <xf numFmtId="178" fontId="152" fillId="25" borderId="15" xfId="3346" applyNumberFormat="1" applyFont="1" applyFill="1" applyBorder="1" applyAlignment="1">
      <alignment vertical="center" wrapText="1"/>
    </xf>
    <xf numFmtId="166" fontId="161" fillId="0" borderId="15" xfId="3347" applyNumberFormat="1" applyFont="1" applyFill="1" applyBorder="1" applyAlignment="1">
      <alignment horizontal="right" vertical="center"/>
    </xf>
    <xf numFmtId="166" fontId="161" fillId="0" borderId="78" xfId="3347" applyNumberFormat="1" applyFont="1" applyFill="1" applyBorder="1" applyAlignment="1">
      <alignment horizontal="right" vertical="center"/>
    </xf>
    <xf numFmtId="0" fontId="162" fillId="0" borderId="0" xfId="456" applyFont="1" applyFill="1" applyAlignment="1">
      <alignment horizontal="center" vertical="center"/>
    </xf>
    <xf numFmtId="167" fontId="152" fillId="0" borderId="42" xfId="3346" applyNumberFormat="1" applyFont="1" applyFill="1" applyBorder="1" applyAlignment="1">
      <alignment horizontal="center" vertical="center" wrapText="1"/>
    </xf>
    <xf numFmtId="0" fontId="153" fillId="26" borderId="0" xfId="3346" applyFont="1" applyFill="1"/>
    <xf numFmtId="178" fontId="152" fillId="25" borderId="15" xfId="456" applyNumberFormat="1" applyFont="1" applyFill="1" applyBorder="1" applyAlignment="1">
      <alignment horizontal="right" vertical="center"/>
    </xf>
    <xf numFmtId="166" fontId="152" fillId="0" borderId="15" xfId="456" applyNumberFormat="1" applyFont="1" applyFill="1" applyBorder="1" applyAlignment="1">
      <alignment horizontal="right" vertical="center"/>
    </xf>
    <xf numFmtId="166" fontId="152" fillId="0" borderId="78" xfId="456" applyNumberFormat="1" applyFont="1" applyFill="1" applyBorder="1" applyAlignment="1">
      <alignment horizontal="right" vertical="center"/>
    </xf>
    <xf numFmtId="178" fontId="152" fillId="0" borderId="23" xfId="3346" applyNumberFormat="1" applyFont="1" applyFill="1" applyBorder="1" applyAlignment="1">
      <alignment vertical="center" wrapText="1"/>
    </xf>
    <xf numFmtId="178" fontId="152" fillId="25" borderId="23" xfId="3346" applyNumberFormat="1" applyFont="1" applyFill="1" applyBorder="1" applyAlignment="1">
      <alignment vertical="center" wrapText="1"/>
    </xf>
    <xf numFmtId="178" fontId="152" fillId="25" borderId="23" xfId="456" applyNumberFormat="1" applyFont="1" applyFill="1" applyBorder="1" applyAlignment="1">
      <alignment horizontal="right" vertical="center"/>
    </xf>
    <xf numFmtId="189" fontId="161" fillId="0" borderId="42" xfId="453" applyNumberFormat="1" applyFont="1" applyFill="1" applyBorder="1" applyAlignment="1">
      <alignment horizontal="right" vertical="center"/>
    </xf>
    <xf numFmtId="178" fontId="161" fillId="25" borderId="42" xfId="453" applyNumberFormat="1" applyFont="1" applyFill="1" applyBorder="1" applyAlignment="1">
      <alignment horizontal="right" vertical="center"/>
    </xf>
    <xf numFmtId="41" fontId="161" fillId="25" borderId="42" xfId="453" applyNumberFormat="1" applyFont="1" applyFill="1" applyBorder="1" applyAlignment="1">
      <alignment horizontal="right" vertical="center"/>
    </xf>
    <xf numFmtId="189" fontId="161" fillId="0" borderId="76" xfId="453" applyNumberFormat="1" applyFont="1" applyFill="1" applyBorder="1" applyAlignment="1">
      <alignment horizontal="right" vertical="center"/>
    </xf>
    <xf numFmtId="41" fontId="161" fillId="25" borderId="84" xfId="453" applyNumberFormat="1" applyFont="1" applyFill="1" applyBorder="1" applyAlignment="1">
      <alignment horizontal="right" vertical="center"/>
    </xf>
    <xf numFmtId="189" fontId="161" fillId="0" borderId="84" xfId="453" applyNumberFormat="1" applyFont="1" applyFill="1" applyBorder="1" applyAlignment="1">
      <alignment horizontal="right" vertical="center"/>
    </xf>
    <xf numFmtId="189" fontId="161" fillId="0" borderId="91" xfId="453" applyNumberFormat="1" applyFont="1" applyFill="1" applyBorder="1" applyAlignment="1">
      <alignment horizontal="right" vertical="center"/>
    </xf>
    <xf numFmtId="167" fontId="152" fillId="0" borderId="79" xfId="3346" quotePrefix="1" applyNumberFormat="1" applyFont="1" applyFill="1" applyBorder="1" applyAlignment="1">
      <alignment horizontal="center" vertical="center" wrapText="1"/>
    </xf>
    <xf numFmtId="167" fontId="152" fillId="0" borderId="80" xfId="3346" applyNumberFormat="1" applyFont="1" applyFill="1" applyBorder="1" applyAlignment="1">
      <alignment horizontal="center" vertical="center" wrapText="1"/>
    </xf>
    <xf numFmtId="178" fontId="152" fillId="0" borderId="80" xfId="3346" applyNumberFormat="1" applyFont="1" applyFill="1" applyBorder="1" applyAlignment="1">
      <alignment vertical="center" wrapText="1"/>
    </xf>
    <xf numFmtId="178" fontId="152" fillId="25" borderId="80" xfId="3346" applyNumberFormat="1" applyFont="1" applyFill="1" applyBorder="1" applyAlignment="1">
      <alignment vertical="center" wrapText="1"/>
    </xf>
    <xf numFmtId="178" fontId="161" fillId="25" borderId="80" xfId="453" applyNumberFormat="1" applyFont="1" applyFill="1" applyBorder="1" applyAlignment="1">
      <alignment horizontal="right" vertical="center"/>
    </xf>
    <xf numFmtId="189" fontId="161" fillId="0" borderId="80" xfId="453" applyNumberFormat="1" applyFont="1" applyFill="1" applyBorder="1" applyAlignment="1">
      <alignment horizontal="right" vertical="center"/>
    </xf>
    <xf numFmtId="0" fontId="152" fillId="0" borderId="23" xfId="3346" applyFont="1" applyFill="1" applyBorder="1" applyAlignment="1">
      <alignment horizontal="left" vertical="center" wrapText="1"/>
    </xf>
    <xf numFmtId="41" fontId="161" fillId="25" borderId="23" xfId="453" applyNumberFormat="1" applyFont="1" applyFill="1" applyBorder="1" applyAlignment="1">
      <alignment horizontal="right" vertical="center"/>
    </xf>
    <xf numFmtId="189" fontId="161" fillId="0" borderId="23" xfId="453" applyNumberFormat="1" applyFont="1" applyFill="1" applyBorder="1" applyAlignment="1">
      <alignment horizontal="right" vertical="center"/>
    </xf>
    <xf numFmtId="189" fontId="161" fillId="0" borderId="90" xfId="453" applyNumberFormat="1" applyFont="1" applyFill="1" applyBorder="1" applyAlignment="1">
      <alignment horizontal="right" vertical="center"/>
    </xf>
    <xf numFmtId="190" fontId="161" fillId="25" borderId="42" xfId="453" applyNumberFormat="1" applyFont="1" applyFill="1" applyBorder="1" applyAlignment="1">
      <alignment horizontal="right" vertical="center"/>
    </xf>
    <xf numFmtId="0" fontId="163" fillId="0" borderId="0" xfId="456" applyFont="1" applyFill="1" applyAlignment="1">
      <alignment vertical="top"/>
    </xf>
    <xf numFmtId="189" fontId="152" fillId="0" borderId="42" xfId="456" applyNumberFormat="1" applyFont="1" applyFill="1" applyBorder="1" applyAlignment="1">
      <alignment horizontal="right" vertical="center"/>
    </xf>
    <xf numFmtId="41" fontId="152" fillId="25" borderId="42" xfId="3346" applyNumberFormat="1" applyFont="1" applyFill="1" applyBorder="1" applyAlignment="1">
      <alignment vertical="center" wrapText="1"/>
    </xf>
    <xf numFmtId="178" fontId="161" fillId="25" borderId="15" xfId="453" applyNumberFormat="1" applyFont="1" applyFill="1" applyBorder="1" applyAlignment="1">
      <alignment horizontal="right" vertical="center"/>
    </xf>
    <xf numFmtId="167" fontId="152" fillId="0" borderId="73" xfId="3346" applyNumberFormat="1" applyFont="1" applyFill="1" applyBorder="1" applyAlignment="1">
      <alignment horizontal="center" vertical="center" wrapText="1"/>
    </xf>
    <xf numFmtId="0" fontId="152" fillId="0" borderId="73" xfId="3346" applyFont="1" applyFill="1" applyBorder="1" applyAlignment="1">
      <alignment vertical="center" wrapText="1"/>
    </xf>
    <xf numFmtId="0" fontId="152" fillId="0" borderId="0" xfId="3346" applyFont="1" applyFill="1" applyBorder="1" applyAlignment="1">
      <alignment vertical="center" wrapText="1"/>
    </xf>
    <xf numFmtId="178" fontId="152" fillId="25" borderId="84" xfId="456" applyNumberFormat="1" applyFont="1" applyFill="1" applyBorder="1" applyAlignment="1">
      <alignment horizontal="right" vertical="center"/>
    </xf>
    <xf numFmtId="3" fontId="152" fillId="0" borderId="0" xfId="3346" applyNumberFormat="1" applyFont="1" applyFill="1" applyBorder="1" applyAlignment="1">
      <alignment horizontal="center" vertical="center"/>
    </xf>
    <xf numFmtId="178" fontId="152" fillId="0" borderId="42" xfId="3346" applyNumberFormat="1" applyFont="1" applyFill="1" applyBorder="1" applyAlignment="1">
      <alignment vertical="center"/>
    </xf>
    <xf numFmtId="178" fontId="152" fillId="25" borderId="42" xfId="3346" applyNumberFormat="1" applyFont="1" applyFill="1" applyBorder="1" applyAlignment="1">
      <alignment vertical="center"/>
    </xf>
    <xf numFmtId="178" fontId="152" fillId="0" borderId="15" xfId="3346" applyNumberFormat="1" applyFont="1" applyFill="1" applyBorder="1" applyAlignment="1">
      <alignment vertical="center"/>
    </xf>
    <xf numFmtId="178" fontId="152" fillId="25" borderId="15" xfId="3346" applyNumberFormat="1" applyFont="1" applyFill="1" applyBorder="1" applyAlignment="1">
      <alignment vertical="center"/>
    </xf>
    <xf numFmtId="0" fontId="152" fillId="0" borderId="42" xfId="3346" applyFont="1" applyFill="1" applyBorder="1" applyAlignment="1">
      <alignment vertical="center" wrapText="1"/>
    </xf>
    <xf numFmtId="41" fontId="152" fillId="25" borderId="42" xfId="3346" applyNumberFormat="1" applyFont="1" applyFill="1" applyBorder="1" applyAlignment="1">
      <alignment vertical="center"/>
    </xf>
    <xf numFmtId="167" fontId="152" fillId="0" borderId="82" xfId="3346" quotePrefix="1" applyNumberFormat="1" applyFont="1" applyFill="1" applyBorder="1" applyAlignment="1">
      <alignment horizontal="center" vertical="center" wrapText="1"/>
    </xf>
    <xf numFmtId="167" fontId="152" fillId="0" borderId="81" xfId="3346" quotePrefix="1" applyNumberFormat="1" applyFont="1" applyFill="1" applyBorder="1" applyAlignment="1">
      <alignment horizontal="center" vertical="center"/>
    </xf>
    <xf numFmtId="167" fontId="152" fillId="0" borderId="81" xfId="3346" applyNumberFormat="1" applyFont="1" applyFill="1" applyBorder="1" applyAlignment="1">
      <alignment vertical="center" wrapText="1"/>
    </xf>
    <xf numFmtId="0" fontId="152" fillId="0" borderId="81" xfId="3346" applyFont="1" applyFill="1" applyBorder="1" applyAlignment="1">
      <alignment vertical="center" wrapText="1"/>
    </xf>
    <xf numFmtId="178" fontId="164" fillId="0" borderId="81" xfId="456" applyNumberFormat="1" applyFont="1" applyFill="1" applyBorder="1" applyAlignment="1">
      <alignment horizontal="right" vertical="center"/>
    </xf>
    <xf numFmtId="178" fontId="164" fillId="25" borderId="81" xfId="456" applyNumberFormat="1" applyFont="1" applyFill="1" applyBorder="1" applyAlignment="1">
      <alignment horizontal="right" vertical="center"/>
    </xf>
    <xf numFmtId="166" fontId="152" fillId="0" borderId="81" xfId="456" applyNumberFormat="1" applyFont="1" applyFill="1" applyBorder="1" applyAlignment="1">
      <alignment horizontal="right" vertical="center"/>
    </xf>
    <xf numFmtId="166" fontId="152" fillId="0" borderId="93" xfId="456" applyNumberFormat="1" applyFont="1" applyFill="1" applyBorder="1" applyAlignment="1">
      <alignment horizontal="right" vertical="center"/>
    </xf>
    <xf numFmtId="167" fontId="152" fillId="0" borderId="0" xfId="3346" applyNumberFormat="1" applyFont="1" applyFill="1" applyBorder="1" applyAlignment="1">
      <alignment vertical="center" wrapText="1"/>
    </xf>
    <xf numFmtId="167" fontId="152" fillId="0" borderId="84" xfId="3346" applyNumberFormat="1" applyFont="1" applyFill="1" applyBorder="1" applyAlignment="1">
      <alignment horizontal="center" vertical="center" wrapText="1"/>
    </xf>
    <xf numFmtId="0" fontId="152" fillId="0" borderId="23" xfId="3346" applyFont="1" applyFill="1" applyBorder="1" applyAlignment="1">
      <alignment vertical="center" wrapText="1"/>
    </xf>
    <xf numFmtId="178" fontId="152" fillId="0" borderId="23" xfId="3346" applyNumberFormat="1" applyFont="1" applyFill="1" applyBorder="1" applyAlignment="1">
      <alignment vertical="center"/>
    </xf>
    <xf numFmtId="178" fontId="152" fillId="25" borderId="23" xfId="3346" applyNumberFormat="1" applyFont="1" applyFill="1" applyBorder="1" applyAlignment="1">
      <alignment vertical="center"/>
    </xf>
    <xf numFmtId="41" fontId="161" fillId="25" borderId="15" xfId="453" applyNumberFormat="1" applyFont="1" applyFill="1" applyBorder="1" applyAlignment="1">
      <alignment horizontal="right" vertical="center"/>
    </xf>
    <xf numFmtId="189" fontId="161" fillId="0" borderId="15" xfId="453" applyNumberFormat="1" applyFont="1" applyFill="1" applyBorder="1" applyAlignment="1">
      <alignment horizontal="right" vertical="center"/>
    </xf>
    <xf numFmtId="189" fontId="161" fillId="0" borderId="78" xfId="453" applyNumberFormat="1" applyFont="1" applyFill="1" applyBorder="1" applyAlignment="1">
      <alignment horizontal="right" vertical="center"/>
    </xf>
    <xf numFmtId="167" fontId="152" fillId="0" borderId="73" xfId="3346" quotePrefix="1" applyNumberFormat="1" applyFont="1" applyFill="1" applyBorder="1" applyAlignment="1">
      <alignment horizontal="center" vertical="center"/>
    </xf>
    <xf numFmtId="167" fontId="152" fillId="0" borderId="73" xfId="3346" applyNumberFormat="1" applyFont="1" applyFill="1" applyBorder="1" applyAlignment="1">
      <alignment horizontal="left" vertical="center"/>
    </xf>
    <xf numFmtId="167" fontId="152" fillId="0" borderId="0" xfId="3346" applyNumberFormat="1" applyFont="1" applyFill="1" applyBorder="1" applyAlignment="1">
      <alignment horizontal="left" vertical="center"/>
    </xf>
    <xf numFmtId="167" fontId="152" fillId="0" borderId="85" xfId="3346" quotePrefix="1" applyNumberFormat="1" applyFont="1" applyFill="1" applyBorder="1" applyAlignment="1">
      <alignment horizontal="center" vertical="center"/>
    </xf>
    <xf numFmtId="167" fontId="152" fillId="0" borderId="85" xfId="3346" applyNumberFormat="1" applyFont="1" applyFill="1" applyBorder="1" applyAlignment="1">
      <alignment horizontal="left" vertical="center"/>
    </xf>
    <xf numFmtId="0" fontId="152" fillId="0" borderId="85" xfId="3346" applyFont="1" applyFill="1" applyBorder="1" applyAlignment="1">
      <alignment horizontal="left" vertical="center" wrapText="1"/>
    </xf>
    <xf numFmtId="178" fontId="152" fillId="0" borderId="85" xfId="3346" applyNumberFormat="1" applyFont="1" applyFill="1" applyBorder="1" applyAlignment="1">
      <alignment vertical="center"/>
    </xf>
    <xf numFmtId="178" fontId="152" fillId="25" borderId="85" xfId="456" applyNumberFormat="1" applyFont="1" applyFill="1" applyBorder="1" applyAlignment="1">
      <alignment horizontal="right" vertical="center"/>
    </xf>
    <xf numFmtId="0" fontId="152" fillId="0" borderId="73" xfId="3346" quotePrefix="1" applyFont="1" applyFill="1" applyBorder="1" applyAlignment="1">
      <alignment horizontal="center" vertical="center"/>
    </xf>
    <xf numFmtId="0" fontId="152" fillId="0" borderId="0" xfId="3346" quotePrefix="1" applyFont="1" applyFill="1" applyBorder="1" applyAlignment="1">
      <alignment horizontal="center" vertical="center"/>
    </xf>
    <xf numFmtId="49" fontId="152" fillId="0" borderId="42" xfId="3346" quotePrefix="1" applyNumberFormat="1" applyFont="1" applyFill="1" applyBorder="1" applyAlignment="1">
      <alignment horizontal="center" vertical="center"/>
    </xf>
    <xf numFmtId="49" fontId="152" fillId="0" borderId="42" xfId="3346" applyNumberFormat="1" applyFont="1" applyFill="1" applyBorder="1" applyAlignment="1">
      <alignment horizontal="left" vertical="center" wrapText="1"/>
    </xf>
    <xf numFmtId="0" fontId="114" fillId="0" borderId="0" xfId="456" applyFont="1" applyFill="1" applyBorder="1"/>
    <xf numFmtId="49" fontId="152" fillId="0" borderId="73" xfId="3346" quotePrefix="1" applyNumberFormat="1" applyFont="1" applyFill="1" applyBorder="1" applyAlignment="1">
      <alignment horizontal="center" vertical="center"/>
    </xf>
    <xf numFmtId="49" fontId="152" fillId="0" borderId="73" xfId="3346" applyNumberFormat="1" applyFont="1" applyFill="1" applyBorder="1" applyAlignment="1">
      <alignment horizontal="left" vertical="center"/>
    </xf>
    <xf numFmtId="178" fontId="161" fillId="25" borderId="73" xfId="453" applyNumberFormat="1" applyFont="1" applyFill="1" applyBorder="1" applyAlignment="1">
      <alignment horizontal="right" vertical="center"/>
    </xf>
    <xf numFmtId="49" fontId="152" fillId="0" borderId="15" xfId="3346" quotePrefix="1" applyNumberFormat="1" applyFont="1" applyFill="1" applyBorder="1" applyAlignment="1">
      <alignment horizontal="center" vertical="center"/>
    </xf>
    <xf numFmtId="49" fontId="152" fillId="0" borderId="0" xfId="3346" applyNumberFormat="1" applyFont="1" applyFill="1" applyBorder="1" applyAlignment="1">
      <alignment horizontal="left" vertical="center" wrapText="1"/>
    </xf>
    <xf numFmtId="0" fontId="152" fillId="0" borderId="73" xfId="3346" quotePrefix="1" applyNumberFormat="1" applyFont="1" applyFill="1" applyBorder="1" applyAlignment="1">
      <alignment horizontal="center" vertical="center"/>
    </xf>
    <xf numFmtId="49" fontId="152" fillId="0" borderId="73" xfId="3346" applyNumberFormat="1" applyFont="1" applyFill="1" applyBorder="1" applyAlignment="1">
      <alignment vertical="center"/>
    </xf>
    <xf numFmtId="49" fontId="152" fillId="0" borderId="0" xfId="3346" applyNumberFormat="1" applyFont="1" applyFill="1" applyBorder="1" applyAlignment="1">
      <alignment vertical="center"/>
    </xf>
    <xf numFmtId="178" fontId="161" fillId="25" borderId="73" xfId="453" applyNumberFormat="1" applyFont="1" applyFill="1" applyBorder="1" applyAlignment="1">
      <alignment horizontal="right" vertical="center"/>
    </xf>
    <xf numFmtId="178" fontId="161" fillId="25" borderId="42" xfId="453" applyNumberFormat="1" applyFont="1" applyFill="1" applyBorder="1" applyAlignment="1">
      <alignment horizontal="right" vertical="center"/>
    </xf>
    <xf numFmtId="0" fontId="152" fillId="0" borderId="87" xfId="3346" applyFont="1" applyFill="1" applyBorder="1" applyAlignment="1">
      <alignment horizontal="center" vertical="center"/>
    </xf>
    <xf numFmtId="49" fontId="152" fillId="0" borderId="18" xfId="3346" applyNumberFormat="1" applyFont="1" applyFill="1" applyBorder="1" applyAlignment="1">
      <alignment horizontal="left" vertical="center" wrapText="1"/>
    </xf>
    <xf numFmtId="0" fontId="152" fillId="0" borderId="95" xfId="3346" applyFont="1" applyFill="1" applyBorder="1" applyAlignment="1">
      <alignment vertical="center" wrapText="1"/>
    </xf>
    <xf numFmtId="178" fontId="161" fillId="0" borderId="96" xfId="453" applyNumberFormat="1" applyFont="1" applyFill="1" applyBorder="1" applyAlignment="1">
      <alignment horizontal="right" vertical="center"/>
    </xf>
    <xf numFmtId="41" fontId="152" fillId="25" borderId="80" xfId="456" applyNumberFormat="1" applyFont="1" applyFill="1" applyBorder="1" applyAlignment="1">
      <alignment horizontal="right" vertical="center"/>
    </xf>
    <xf numFmtId="41" fontId="161" fillId="0" borderId="80" xfId="453" applyNumberFormat="1" applyFont="1" applyFill="1" applyBorder="1" applyAlignment="1">
      <alignment horizontal="right" vertical="center"/>
    </xf>
    <xf numFmtId="189" fontId="152" fillId="0" borderId="80" xfId="456" applyNumberFormat="1" applyFont="1" applyFill="1" applyBorder="1" applyAlignment="1">
      <alignment horizontal="right" vertical="center"/>
    </xf>
    <xf numFmtId="189" fontId="152" fillId="0" borderId="89" xfId="456" applyNumberFormat="1" applyFont="1" applyFill="1" applyBorder="1" applyAlignment="1">
      <alignment horizontal="right" vertical="center"/>
    </xf>
    <xf numFmtId="0" fontId="152" fillId="0" borderId="0" xfId="3346" applyFont="1" applyFill="1" applyBorder="1" applyAlignment="1">
      <alignment horizontal="center" vertical="center"/>
    </xf>
    <xf numFmtId="0" fontId="152" fillId="0" borderId="37" xfId="3346" applyFont="1" applyFill="1" applyBorder="1" applyAlignment="1">
      <alignment horizontal="left" vertical="center" wrapText="1"/>
    </xf>
    <xf numFmtId="0" fontId="152" fillId="0" borderId="14" xfId="3346" applyFont="1" applyFill="1" applyBorder="1" applyAlignment="1">
      <alignment horizontal="left" vertical="center" wrapText="1"/>
    </xf>
    <xf numFmtId="0" fontId="152" fillId="0" borderId="20" xfId="3346" quotePrefix="1" applyFont="1" applyFill="1" applyBorder="1" applyAlignment="1">
      <alignment horizontal="center" vertical="center"/>
    </xf>
    <xf numFmtId="0" fontId="152" fillId="0" borderId="20" xfId="3346" applyFont="1" applyFill="1" applyBorder="1" applyAlignment="1">
      <alignment vertical="center" wrapText="1"/>
    </xf>
    <xf numFmtId="178" fontId="161" fillId="25" borderId="20" xfId="453" applyNumberFormat="1" applyFont="1" applyFill="1" applyBorder="1" applyAlignment="1">
      <alignment horizontal="right" vertical="center"/>
    </xf>
    <xf numFmtId="0" fontId="152" fillId="0" borderId="84" xfId="3346" quotePrefix="1" applyFont="1" applyFill="1" applyBorder="1" applyAlignment="1">
      <alignment horizontal="center" vertical="center"/>
    </xf>
    <xf numFmtId="0" fontId="152" fillId="0" borderId="84" xfId="3346" applyFont="1" applyFill="1" applyBorder="1" applyAlignment="1">
      <alignment vertical="center" wrapText="1"/>
    </xf>
    <xf numFmtId="188" fontId="152" fillId="0" borderId="20" xfId="456" applyNumberFormat="1" applyFont="1" applyFill="1" applyBorder="1" applyAlignment="1">
      <alignment horizontal="right" vertical="center"/>
    </xf>
    <xf numFmtId="188" fontId="152" fillId="25" borderId="20" xfId="456" applyNumberFormat="1" applyFont="1" applyFill="1" applyBorder="1" applyAlignment="1">
      <alignment horizontal="right" vertical="center"/>
    </xf>
    <xf numFmtId="178" fontId="161" fillId="25" borderId="84" xfId="453" applyNumberFormat="1" applyFont="1" applyFill="1" applyBorder="1" applyAlignment="1">
      <alignment horizontal="right" vertical="center"/>
    </xf>
    <xf numFmtId="0" fontId="152" fillId="0" borderId="79" xfId="3346" applyFont="1" applyFill="1" applyBorder="1" applyAlignment="1">
      <alignment horizontal="center" vertical="center"/>
    </xf>
    <xf numFmtId="0" fontId="152" fillId="0" borderId="80" xfId="3346" quotePrefix="1" applyFont="1" applyFill="1" applyBorder="1" applyAlignment="1">
      <alignment horizontal="center" vertical="center"/>
    </xf>
    <xf numFmtId="178" fontId="152" fillId="0" borderId="80" xfId="3346" applyNumberFormat="1" applyFont="1" applyFill="1" applyBorder="1" applyAlignment="1">
      <alignment horizontal="right" vertical="center"/>
    </xf>
    <xf numFmtId="178" fontId="152" fillId="25" borderId="80" xfId="3346" applyNumberFormat="1" applyFont="1" applyFill="1" applyBorder="1" applyAlignment="1">
      <alignment horizontal="right" vertical="center"/>
    </xf>
    <xf numFmtId="188" fontId="152" fillId="0" borderId="80" xfId="456" applyNumberFormat="1" applyFont="1" applyFill="1" applyBorder="1" applyAlignment="1">
      <alignment horizontal="right" vertical="center"/>
    </xf>
    <xf numFmtId="189" fontId="161" fillId="0" borderId="96" xfId="453" applyNumberFormat="1" applyFont="1" applyFill="1" applyBorder="1" applyAlignment="1">
      <alignment horizontal="right" vertical="center"/>
    </xf>
    <xf numFmtId="178" fontId="152" fillId="0" borderId="20" xfId="3346" applyNumberFormat="1" applyFont="1" applyFill="1" applyBorder="1" applyAlignment="1">
      <alignment horizontal="right" vertical="center"/>
    </xf>
    <xf numFmtId="178" fontId="152" fillId="25" borderId="20" xfId="3346" applyNumberFormat="1" applyFont="1" applyFill="1" applyBorder="1" applyAlignment="1">
      <alignment horizontal="right" vertical="center"/>
    </xf>
    <xf numFmtId="41" fontId="161" fillId="25" borderId="85" xfId="453" applyNumberFormat="1" applyFont="1" applyFill="1" applyBorder="1" applyAlignment="1">
      <alignment horizontal="right" vertical="center"/>
    </xf>
    <xf numFmtId="41" fontId="161" fillId="0" borderId="85" xfId="453" applyNumberFormat="1" applyFont="1" applyFill="1" applyBorder="1" applyAlignment="1">
      <alignment horizontal="right" vertical="center"/>
    </xf>
    <xf numFmtId="189" fontId="161" fillId="0" borderId="86" xfId="453" applyNumberFormat="1" applyFont="1" applyFill="1" applyBorder="1" applyAlignment="1">
      <alignment horizontal="right" vertical="center"/>
    </xf>
    <xf numFmtId="0" fontId="152" fillId="0" borderId="82" xfId="3346" applyFont="1" applyFill="1" applyBorder="1" applyAlignment="1">
      <alignment horizontal="center" vertical="center"/>
    </xf>
    <xf numFmtId="188" fontId="152" fillId="0" borderId="81" xfId="456" applyNumberFormat="1" applyFont="1" applyFill="1" applyBorder="1" applyAlignment="1">
      <alignment horizontal="right" vertical="center"/>
    </xf>
    <xf numFmtId="188" fontId="152" fillId="25" borderId="81" xfId="456" applyNumberFormat="1" applyFont="1" applyFill="1" applyBorder="1" applyAlignment="1">
      <alignment horizontal="right" vertical="center"/>
    </xf>
    <xf numFmtId="178" fontId="152" fillId="25" borderId="81" xfId="456" applyNumberFormat="1" applyFont="1" applyFill="1" applyBorder="1" applyAlignment="1">
      <alignment horizontal="right" vertical="center"/>
    </xf>
    <xf numFmtId="167" fontId="152" fillId="0" borderId="82" xfId="3346" applyNumberFormat="1" applyFont="1" applyFill="1" applyBorder="1" applyAlignment="1">
      <alignment horizontal="center" vertical="center"/>
    </xf>
    <xf numFmtId="167" fontId="152" fillId="0" borderId="79" xfId="3346" applyNumberFormat="1" applyFont="1" applyFill="1" applyBorder="1" applyAlignment="1">
      <alignment horizontal="center" vertical="center"/>
    </xf>
    <xf numFmtId="188" fontId="152" fillId="25" borderId="80" xfId="456" applyNumberFormat="1" applyFont="1" applyFill="1" applyBorder="1" applyAlignment="1">
      <alignment horizontal="right" vertical="center"/>
    </xf>
    <xf numFmtId="0" fontId="152" fillId="0" borderId="73" xfId="3346" quotePrefix="1" applyFont="1" applyFill="1" applyBorder="1" applyAlignment="1">
      <alignment vertical="center" wrapText="1"/>
    </xf>
    <xf numFmtId="189" fontId="165" fillId="0" borderId="73" xfId="453" applyNumberFormat="1" applyFont="1" applyFill="1" applyBorder="1" applyAlignment="1">
      <alignment horizontal="right" vertical="center"/>
    </xf>
    <xf numFmtId="0" fontId="152" fillId="0" borderId="0" xfId="3346" quotePrefix="1" applyFont="1" applyFill="1" applyBorder="1" applyAlignment="1">
      <alignment vertical="center" wrapText="1"/>
    </xf>
    <xf numFmtId="0" fontId="152" fillId="0" borderId="15" xfId="3346" applyFont="1" applyFill="1" applyBorder="1" applyAlignment="1">
      <alignment vertical="center" wrapText="1"/>
    </xf>
    <xf numFmtId="189" fontId="165" fillId="0" borderId="15" xfId="453" applyNumberFormat="1" applyFont="1" applyFill="1" applyBorder="1" applyAlignment="1">
      <alignment horizontal="right" vertical="center"/>
    </xf>
    <xf numFmtId="49" fontId="152" fillId="0" borderId="20" xfId="3346" applyNumberFormat="1" applyFont="1" applyFill="1" applyBorder="1" applyAlignment="1">
      <alignment horizontal="left" vertical="center" wrapText="1"/>
    </xf>
    <xf numFmtId="49" fontId="152" fillId="0" borderId="81" xfId="3346" applyNumberFormat="1" applyFont="1" applyFill="1" applyBorder="1" applyAlignment="1">
      <alignment horizontal="left" vertical="center" wrapText="1"/>
    </xf>
    <xf numFmtId="178" fontId="152" fillId="0" borderId="81" xfId="3346" applyNumberFormat="1" applyFont="1" applyFill="1" applyBorder="1" applyAlignment="1">
      <alignment horizontal="right" vertical="center"/>
    </xf>
    <xf numFmtId="178" fontId="152" fillId="25" borderId="81" xfId="3346" applyNumberFormat="1" applyFont="1" applyFill="1" applyBorder="1" applyAlignment="1">
      <alignment horizontal="right" vertical="center"/>
    </xf>
    <xf numFmtId="189" fontId="165" fillId="0" borderId="80" xfId="453" applyNumberFormat="1" applyFont="1" applyFill="1" applyBorder="1" applyAlignment="1">
      <alignment horizontal="right" vertical="center"/>
    </xf>
    <xf numFmtId="49" fontId="152" fillId="0" borderId="84" xfId="3346" quotePrefix="1" applyNumberFormat="1" applyFont="1" applyFill="1" applyBorder="1" applyAlignment="1">
      <alignment horizontal="center" vertical="center"/>
    </xf>
    <xf numFmtId="49" fontId="152" fillId="0" borderId="84" xfId="3346" applyNumberFormat="1" applyFont="1" applyFill="1" applyBorder="1" applyAlignment="1">
      <alignment horizontal="left" vertical="center" wrapText="1"/>
    </xf>
    <xf numFmtId="189" fontId="165" fillId="0" borderId="85" xfId="453" applyNumberFormat="1" applyFont="1" applyFill="1" applyBorder="1" applyAlignment="1">
      <alignment horizontal="right" vertical="center"/>
    </xf>
    <xf numFmtId="188" fontId="152" fillId="0" borderId="85" xfId="456" applyNumberFormat="1" applyFont="1" applyFill="1" applyBorder="1" applyAlignment="1">
      <alignment horizontal="right" vertical="center"/>
    </xf>
    <xf numFmtId="189" fontId="165" fillId="0" borderId="23" xfId="453" applyNumberFormat="1" applyFont="1" applyFill="1" applyBorder="1" applyAlignment="1">
      <alignment horizontal="right" vertical="center"/>
    </xf>
    <xf numFmtId="189" fontId="165" fillId="0" borderId="42" xfId="453" applyNumberFormat="1" applyFont="1" applyFill="1" applyBorder="1" applyAlignment="1">
      <alignment horizontal="right" vertical="center"/>
    </xf>
    <xf numFmtId="189" fontId="165" fillId="0" borderId="84" xfId="453" applyNumberFormat="1" applyFont="1" applyFill="1" applyBorder="1" applyAlignment="1">
      <alignment horizontal="right" vertical="center"/>
    </xf>
    <xf numFmtId="49" fontId="152" fillId="0" borderId="73" xfId="3346" applyNumberFormat="1" applyFont="1" applyFill="1" applyBorder="1" applyAlignment="1">
      <alignment horizontal="left" vertical="center" wrapText="1"/>
    </xf>
    <xf numFmtId="49" fontId="152" fillId="0" borderId="23" xfId="3346" quotePrefix="1" applyNumberFormat="1" applyFont="1" applyFill="1" applyBorder="1" applyAlignment="1">
      <alignment horizontal="center" vertical="center"/>
    </xf>
    <xf numFmtId="49" fontId="152" fillId="0" borderId="23" xfId="3346" applyNumberFormat="1" applyFont="1" applyFill="1" applyBorder="1" applyAlignment="1">
      <alignment horizontal="left" vertical="center" wrapText="1"/>
    </xf>
    <xf numFmtId="188" fontId="152" fillId="0" borderId="23" xfId="456" applyNumberFormat="1" applyFont="1" applyFill="1" applyBorder="1" applyAlignment="1">
      <alignment horizontal="right" vertical="center"/>
    </xf>
    <xf numFmtId="49" fontId="152" fillId="0" borderId="15" xfId="3346" applyNumberFormat="1" applyFont="1" applyFill="1" applyBorder="1" applyAlignment="1">
      <alignment horizontal="left" vertical="center"/>
    </xf>
    <xf numFmtId="188" fontId="152" fillId="0" borderId="15" xfId="456" applyNumberFormat="1" applyFont="1" applyFill="1" applyBorder="1" applyAlignment="1">
      <alignment horizontal="right" vertical="center"/>
    </xf>
    <xf numFmtId="188" fontId="152" fillId="25" borderId="81" xfId="456" applyNumberFormat="1" applyFont="1" applyFill="1" applyBorder="1" applyAlignment="1">
      <alignment vertical="center"/>
    </xf>
    <xf numFmtId="189" fontId="161" fillId="0" borderId="81" xfId="453" applyNumberFormat="1" applyFont="1" applyFill="1" applyBorder="1" applyAlignment="1">
      <alignment horizontal="right" vertical="center"/>
    </xf>
    <xf numFmtId="49" fontId="152" fillId="0" borderId="80" xfId="3346" applyNumberFormat="1" applyFont="1" applyFill="1" applyBorder="1" applyAlignment="1">
      <alignment horizontal="left" vertical="center" wrapText="1"/>
    </xf>
    <xf numFmtId="189" fontId="161" fillId="0" borderId="20" xfId="453" applyNumberFormat="1" applyFont="1" applyFill="1" applyBorder="1" applyAlignment="1">
      <alignment horizontal="right" vertical="center"/>
    </xf>
    <xf numFmtId="167" fontId="152" fillId="0" borderId="94" xfId="3346" quotePrefix="1" applyNumberFormat="1" applyFont="1" applyFill="1" applyBorder="1" applyAlignment="1">
      <alignment horizontal="center" vertical="center"/>
    </xf>
    <xf numFmtId="49" fontId="152" fillId="0" borderId="85" xfId="3346" quotePrefix="1" applyNumberFormat="1" applyFont="1" applyFill="1" applyBorder="1" applyAlignment="1">
      <alignment horizontal="center" vertical="center"/>
    </xf>
    <xf numFmtId="49" fontId="152" fillId="0" borderId="85" xfId="3346" applyNumberFormat="1" applyFont="1" applyFill="1" applyBorder="1" applyAlignment="1">
      <alignment horizontal="left" vertical="center" wrapText="1"/>
    </xf>
    <xf numFmtId="188" fontId="152" fillId="25" borderId="85" xfId="456" applyNumberFormat="1" applyFont="1" applyFill="1" applyBorder="1" applyAlignment="1">
      <alignment horizontal="right" vertical="center"/>
    </xf>
    <xf numFmtId="167" fontId="152" fillId="0" borderId="79" xfId="3346" applyNumberFormat="1" applyFont="1" applyFill="1" applyBorder="1" applyAlignment="1">
      <alignment horizontal="center"/>
    </xf>
    <xf numFmtId="167" fontId="152" fillId="0" borderId="80" xfId="3346" applyNumberFormat="1" applyFont="1" applyFill="1" applyBorder="1" applyAlignment="1">
      <alignment horizontal="center"/>
    </xf>
    <xf numFmtId="167" fontId="152" fillId="0" borderId="80" xfId="3346" applyNumberFormat="1" applyFont="1" applyFill="1" applyBorder="1" applyAlignment="1">
      <alignment horizontal="left"/>
    </xf>
    <xf numFmtId="167" fontId="157" fillId="0" borderId="80" xfId="3346" applyNumberFormat="1" applyFont="1" applyFill="1" applyBorder="1" applyAlignment="1">
      <alignment horizontal="left" vertical="center" indent="1"/>
    </xf>
    <xf numFmtId="178" fontId="157" fillId="0" borderId="80" xfId="3346" applyNumberFormat="1" applyFont="1" applyFill="1" applyBorder="1" applyAlignment="1">
      <alignment vertical="center"/>
    </xf>
    <xf numFmtId="178" fontId="157" fillId="25" borderId="80" xfId="3346" applyNumberFormat="1" applyFont="1" applyFill="1" applyBorder="1" applyAlignment="1">
      <alignment vertical="center"/>
    </xf>
    <xf numFmtId="166" fontId="157" fillId="0" borderId="80" xfId="456" applyNumberFormat="1" applyFont="1" applyFill="1" applyBorder="1" applyAlignment="1">
      <alignment horizontal="right" vertical="center"/>
    </xf>
    <xf numFmtId="166" fontId="157" fillId="0" borderId="89" xfId="456" applyNumberFormat="1" applyFont="1" applyFill="1" applyBorder="1" applyAlignment="1">
      <alignment horizontal="right" vertical="center"/>
    </xf>
    <xf numFmtId="167" fontId="114" fillId="0" borderId="0" xfId="3346" applyNumberFormat="1" applyFont="1" applyFill="1" applyBorder="1" applyAlignment="1">
      <alignment horizontal="center" vertical="center"/>
    </xf>
    <xf numFmtId="167" fontId="114" fillId="0" borderId="0" xfId="3346" applyNumberFormat="1" applyFont="1" applyFill="1" applyBorder="1" applyAlignment="1">
      <alignment horizontal="left" vertical="center"/>
    </xf>
    <xf numFmtId="167" fontId="157" fillId="0" borderId="0" xfId="3346" applyNumberFormat="1" applyFont="1" applyFill="1" applyBorder="1" applyAlignment="1">
      <alignment horizontal="left" vertical="center"/>
    </xf>
    <xf numFmtId="167" fontId="157" fillId="0" borderId="0" xfId="3346" applyNumberFormat="1" applyFont="1" applyFill="1" applyBorder="1" applyAlignment="1">
      <alignment horizontal="center" vertical="center"/>
    </xf>
    <xf numFmtId="167" fontId="157" fillId="0" borderId="0" xfId="3346" applyNumberFormat="1" applyFont="1" applyFill="1" applyBorder="1" applyAlignment="1">
      <alignment horizontal="left" vertical="center" indent="1"/>
    </xf>
    <xf numFmtId="188" fontId="157" fillId="0" borderId="0" xfId="3346" applyNumberFormat="1" applyFont="1" applyFill="1" applyBorder="1" applyAlignment="1">
      <alignment horizontal="right" vertical="center"/>
    </xf>
    <xf numFmtId="188" fontId="157" fillId="25" borderId="0" xfId="3346" applyNumberFormat="1" applyFont="1" applyFill="1" applyBorder="1" applyAlignment="1">
      <alignment horizontal="right" vertical="center"/>
    </xf>
    <xf numFmtId="166" fontId="157" fillId="0" borderId="0" xfId="456" applyNumberFormat="1" applyFont="1" applyFill="1" applyBorder="1" applyAlignment="1">
      <alignment horizontal="right" vertical="center"/>
    </xf>
    <xf numFmtId="189" fontId="161" fillId="0" borderId="0" xfId="453" applyNumberFormat="1" applyFont="1" applyFill="1" applyBorder="1" applyAlignment="1">
      <alignment horizontal="right" vertical="center"/>
    </xf>
    <xf numFmtId="3" fontId="153" fillId="0" borderId="0" xfId="3346" applyNumberFormat="1" applyFont="1" applyFill="1" applyBorder="1"/>
    <xf numFmtId="178" fontId="153" fillId="0" borderId="0" xfId="3346" applyNumberFormat="1" applyFont="1" applyFill="1" applyBorder="1"/>
    <xf numFmtId="0" fontId="166" fillId="0" borderId="0" xfId="456" applyFont="1" applyFill="1" applyAlignment="1">
      <alignment horizontal="right" vertical="top"/>
    </xf>
    <xf numFmtId="0" fontId="162" fillId="0" borderId="0" xfId="456" applyFont="1" applyFill="1" applyAlignment="1">
      <alignment horizontal="right" vertical="top"/>
    </xf>
    <xf numFmtId="0" fontId="114" fillId="0" borderId="0" xfId="456" applyFont="1" applyFill="1" applyAlignment="1">
      <alignment vertical="center"/>
    </xf>
    <xf numFmtId="167" fontId="114" fillId="0" borderId="0" xfId="3346" applyNumberFormat="1" applyFont="1" applyFill="1" applyBorder="1" applyAlignment="1">
      <alignment vertical="center" wrapText="1"/>
    </xf>
    <xf numFmtId="167" fontId="163" fillId="25" borderId="0" xfId="3346" applyNumberFormat="1" applyFont="1" applyFill="1" applyBorder="1" applyAlignment="1">
      <alignment vertical="center" wrapText="1"/>
    </xf>
    <xf numFmtId="167" fontId="114" fillId="25" borderId="0" xfId="3346" applyNumberFormat="1" applyFont="1" applyFill="1" applyBorder="1" applyAlignment="1">
      <alignment vertical="center" wrapText="1"/>
    </xf>
    <xf numFmtId="187" fontId="167" fillId="25" borderId="0" xfId="3346" applyNumberFormat="1" applyFont="1" applyFill="1" applyBorder="1" applyAlignment="1">
      <alignment horizontal="right" vertical="center"/>
    </xf>
    <xf numFmtId="4" fontId="114" fillId="0" borderId="0" xfId="3346" applyNumberFormat="1" applyFont="1" applyFill="1" applyBorder="1" applyAlignment="1">
      <alignment horizontal="right" vertical="center" wrapText="1"/>
    </xf>
    <xf numFmtId="4" fontId="114" fillId="0" borderId="0" xfId="3346" applyNumberFormat="1" applyFont="1" applyFill="1" applyBorder="1" applyAlignment="1">
      <alignment vertical="center" wrapText="1"/>
    </xf>
    <xf numFmtId="4" fontId="114" fillId="25" borderId="0" xfId="3346" applyNumberFormat="1" applyFont="1" applyFill="1" applyBorder="1" applyAlignment="1">
      <alignment vertical="center" wrapText="1"/>
    </xf>
    <xf numFmtId="4" fontId="168" fillId="0" borderId="98" xfId="3346" applyNumberFormat="1" applyFont="1" applyFill="1" applyBorder="1"/>
    <xf numFmtId="0" fontId="114" fillId="0" borderId="0" xfId="456" applyFont="1" applyFill="1" applyAlignment="1">
      <alignment horizontal="center"/>
    </xf>
    <xf numFmtId="0" fontId="114" fillId="0" borderId="0" xfId="456" applyFont="1" applyFill="1" applyAlignment="1">
      <alignment horizontal="right"/>
    </xf>
    <xf numFmtId="178" fontId="114" fillId="25" borderId="0" xfId="456" applyNumberFormat="1" applyFont="1" applyFill="1" applyAlignment="1">
      <alignment horizontal="right"/>
    </xf>
    <xf numFmtId="0" fontId="114" fillId="25" borderId="0" xfId="456" applyFont="1" applyFill="1" applyAlignment="1">
      <alignment horizontal="right"/>
    </xf>
    <xf numFmtId="4" fontId="114" fillId="25" borderId="0" xfId="456" applyNumberFormat="1" applyFont="1" applyFill="1" applyAlignment="1">
      <alignment horizontal="right"/>
    </xf>
    <xf numFmtId="43" fontId="114" fillId="0" borderId="0" xfId="456" applyNumberFormat="1" applyFont="1" applyFill="1" applyAlignment="1">
      <alignment horizontal="right"/>
    </xf>
    <xf numFmtId="178" fontId="114" fillId="0" borderId="0" xfId="456" applyNumberFormat="1" applyFont="1" applyFill="1" applyAlignment="1">
      <alignment horizontal="right"/>
    </xf>
    <xf numFmtId="191" fontId="114" fillId="0" borderId="0" xfId="456" applyNumberFormat="1" applyFont="1" applyFill="1" applyAlignment="1">
      <alignment horizontal="right"/>
    </xf>
    <xf numFmtId="167" fontId="153" fillId="0" borderId="0" xfId="3346" applyNumberFormat="1" applyFont="1" applyFill="1"/>
    <xf numFmtId="167" fontId="114" fillId="0" borderId="0" xfId="456" applyNumberFormat="1" applyFont="1" applyFill="1" applyAlignment="1">
      <alignment horizontal="center"/>
    </xf>
    <xf numFmtId="167" fontId="114" fillId="0" borderId="0" xfId="456" applyNumberFormat="1" applyFont="1" applyFill="1" applyBorder="1" applyAlignment="1">
      <alignment horizontal="left"/>
    </xf>
    <xf numFmtId="167" fontId="114" fillId="0" borderId="0" xfId="456" applyNumberFormat="1" applyFont="1" applyFill="1" applyAlignment="1">
      <alignment horizontal="left" indent="1"/>
    </xf>
    <xf numFmtId="167" fontId="114" fillId="0" borderId="0" xfId="456" applyNumberFormat="1" applyFont="1" applyFill="1" applyAlignment="1">
      <alignment horizontal="right" vertical="center"/>
    </xf>
    <xf numFmtId="167" fontId="114" fillId="25" borderId="0" xfId="456" applyNumberFormat="1" applyFont="1" applyFill="1" applyAlignment="1">
      <alignment horizontal="right" vertical="center"/>
    </xf>
    <xf numFmtId="167" fontId="67" fillId="0" borderId="0" xfId="452" applyNumberFormat="1" applyFont="1" applyFill="1"/>
    <xf numFmtId="167" fontId="156" fillId="0" borderId="0" xfId="452" applyNumberFormat="1" applyFont="1" applyFill="1" applyAlignment="1">
      <alignment horizontal="center"/>
    </xf>
    <xf numFmtId="167" fontId="153" fillId="0" borderId="0" xfId="452" applyNumberFormat="1" applyFont="1" applyFill="1" applyBorder="1" applyAlignment="1">
      <alignment horizontal="center" vertical="center"/>
    </xf>
    <xf numFmtId="167" fontId="153" fillId="0" borderId="0" xfId="452" applyNumberFormat="1" applyFont="1" applyFill="1" applyAlignment="1">
      <alignment horizontal="center" vertical="center" wrapText="1"/>
    </xf>
    <xf numFmtId="41" fontId="153" fillId="0" borderId="0" xfId="452" applyNumberFormat="1" applyFont="1" applyFill="1" applyAlignment="1">
      <alignment horizontal="right" vertical="center"/>
    </xf>
    <xf numFmtId="4" fontId="153" fillId="0" borderId="0" xfId="452" applyNumberFormat="1" applyFont="1" applyFill="1" applyAlignment="1">
      <alignment horizontal="right" vertical="center"/>
    </xf>
    <xf numFmtId="43" fontId="153" fillId="0" borderId="0" xfId="452" applyNumberFormat="1" applyFont="1" applyFill="1" applyAlignment="1">
      <alignment horizontal="right" vertical="center"/>
    </xf>
    <xf numFmtId="0" fontId="153" fillId="0" borderId="0" xfId="452" applyFont="1" applyFill="1"/>
    <xf numFmtId="0" fontId="156" fillId="0" borderId="0" xfId="452" applyFont="1" applyFill="1"/>
    <xf numFmtId="0" fontId="162" fillId="0" borderId="0" xfId="452" applyFont="1" applyFill="1" applyBorder="1" applyAlignment="1">
      <alignment horizontal="center"/>
    </xf>
    <xf numFmtId="0" fontId="85" fillId="0" borderId="0" xfId="452" applyFont="1" applyFill="1" applyBorder="1"/>
    <xf numFmtId="0" fontId="85" fillId="0" borderId="0" xfId="452" applyFont="1" applyFill="1" applyBorder="1" applyAlignment="1">
      <alignment horizontal="right"/>
    </xf>
    <xf numFmtId="0" fontId="105" fillId="0" borderId="0" xfId="452" applyFont="1" applyFill="1" applyBorder="1" applyAlignment="1">
      <alignment horizontal="right"/>
    </xf>
    <xf numFmtId="0" fontId="85" fillId="0" borderId="0" xfId="452" applyFont="1" applyFill="1"/>
    <xf numFmtId="0" fontId="56" fillId="0" borderId="42" xfId="452" applyFont="1" applyFill="1" applyBorder="1" applyAlignment="1">
      <alignment horizontal="center" vertical="center"/>
    </xf>
    <xf numFmtId="0" fontId="56" fillId="0" borderId="45" xfId="452" applyFont="1" applyFill="1" applyBorder="1" applyAlignment="1">
      <alignment horizontal="center" vertical="center"/>
    </xf>
    <xf numFmtId="0" fontId="89" fillId="0" borderId="0" xfId="452" applyFont="1" applyFill="1" applyAlignment="1">
      <alignment horizontal="center" vertical="center"/>
    </xf>
    <xf numFmtId="0" fontId="56" fillId="0" borderId="27" xfId="452" applyFont="1" applyFill="1" applyBorder="1" applyAlignment="1">
      <alignment horizontal="left" vertical="center" wrapText="1"/>
    </xf>
    <xf numFmtId="178" fontId="56" fillId="0" borderId="42" xfId="452" applyNumberFormat="1" applyFont="1" applyFill="1" applyBorder="1" applyAlignment="1">
      <alignment vertical="center" wrapText="1"/>
    </xf>
    <xf numFmtId="41" fontId="169" fillId="0" borderId="42" xfId="452" applyNumberFormat="1" applyFont="1" applyFill="1" applyBorder="1" applyAlignment="1">
      <alignment horizontal="right" vertical="center"/>
    </xf>
    <xf numFmtId="190" fontId="56" fillId="0" borderId="42" xfId="452" applyNumberFormat="1" applyFont="1" applyFill="1" applyBorder="1" applyAlignment="1">
      <alignment horizontal="right" vertical="center"/>
    </xf>
    <xf numFmtId="0" fontId="85" fillId="0" borderId="42" xfId="452" applyFont="1" applyFill="1" applyBorder="1" applyAlignment="1">
      <alignment horizontal="center" vertical="center"/>
    </xf>
    <xf numFmtId="0" fontId="89" fillId="0" borderId="0" xfId="452" applyFont="1" applyFill="1" applyAlignment="1">
      <alignment vertical="center"/>
    </xf>
    <xf numFmtId="0" fontId="56" fillId="0" borderId="15" xfId="452" applyFont="1" applyFill="1" applyBorder="1" applyAlignment="1">
      <alignment horizontal="center" vertical="center"/>
    </xf>
    <xf numFmtId="41" fontId="56" fillId="0" borderId="42" xfId="452" applyNumberFormat="1" applyFont="1" applyFill="1" applyBorder="1" applyAlignment="1">
      <alignment horizontal="right" vertical="center"/>
    </xf>
    <xf numFmtId="178" fontId="56" fillId="0" borderId="42" xfId="452" applyNumberFormat="1" applyFont="1" applyFill="1" applyBorder="1" applyAlignment="1">
      <alignment horizontal="right" vertical="center"/>
    </xf>
    <xf numFmtId="178" fontId="169" fillId="0" borderId="42" xfId="452" applyNumberFormat="1" applyFont="1" applyFill="1" applyBorder="1" applyAlignment="1">
      <alignment horizontal="right" vertical="center"/>
    </xf>
    <xf numFmtId="190" fontId="56" fillId="0" borderId="42" xfId="452" applyNumberFormat="1" applyFont="1" applyFill="1" applyBorder="1" applyAlignment="1">
      <alignment vertical="center" wrapText="1"/>
    </xf>
    <xf numFmtId="0" fontId="56" fillId="0" borderId="23" xfId="452" applyFont="1" applyFill="1" applyBorder="1" applyAlignment="1">
      <alignment horizontal="center" vertical="center"/>
    </xf>
    <xf numFmtId="0" fontId="56" fillId="0" borderId="42" xfId="452" applyFont="1" applyFill="1" applyBorder="1" applyAlignment="1">
      <alignment horizontal="left" vertical="center" wrapText="1"/>
    </xf>
    <xf numFmtId="0" fontId="56" fillId="0" borderId="36" xfId="452" applyFont="1" applyFill="1" applyBorder="1" applyAlignment="1">
      <alignment horizontal="left" vertical="center" wrapText="1"/>
    </xf>
    <xf numFmtId="49" fontId="56" fillId="0" borderId="15" xfId="452" applyNumberFormat="1" applyFont="1" applyFill="1" applyBorder="1" applyAlignment="1">
      <alignment horizontal="center" vertical="center"/>
    </xf>
    <xf numFmtId="0" fontId="89" fillId="0" borderId="0" xfId="452" applyFont="1" applyFill="1" applyBorder="1" applyAlignment="1">
      <alignment vertical="center"/>
    </xf>
    <xf numFmtId="192" fontId="56" fillId="0" borderId="42" xfId="452" applyNumberFormat="1" applyFont="1" applyFill="1" applyBorder="1" applyAlignment="1">
      <alignment horizontal="center" vertical="center"/>
    </xf>
    <xf numFmtId="0" fontId="56" fillId="0" borderId="0" xfId="452" applyFont="1" applyFill="1" applyBorder="1" applyAlignment="1">
      <alignment vertical="center"/>
    </xf>
    <xf numFmtId="0" fontId="56" fillId="0" borderId="0" xfId="452" applyFont="1" applyFill="1" applyBorder="1" applyAlignment="1">
      <alignment horizontal="right" vertical="center"/>
    </xf>
    <xf numFmtId="178" fontId="74" fillId="25" borderId="42" xfId="452" applyNumberFormat="1" applyFont="1" applyFill="1" applyBorder="1" applyAlignment="1">
      <alignment horizontal="right" vertical="center"/>
    </xf>
    <xf numFmtId="178" fontId="74" fillId="0" borderId="42" xfId="452" applyNumberFormat="1" applyFont="1" applyFill="1" applyBorder="1" applyAlignment="1">
      <alignment horizontal="right" vertical="center"/>
    </xf>
    <xf numFmtId="0" fontId="56" fillId="0" borderId="0" xfId="452" applyFont="1" applyFill="1" applyAlignment="1">
      <alignment vertical="center"/>
    </xf>
    <xf numFmtId="0" fontId="116" fillId="0" borderId="0" xfId="452" applyFont="1" applyFill="1" applyBorder="1"/>
    <xf numFmtId="0" fontId="116" fillId="0" borderId="11" xfId="452" applyFont="1" applyFill="1" applyBorder="1" applyAlignment="1">
      <alignment horizontal="right"/>
    </xf>
    <xf numFmtId="0" fontId="116" fillId="0" borderId="0" xfId="452" applyFont="1" applyFill="1" applyAlignment="1">
      <alignment horizontal="right"/>
    </xf>
    <xf numFmtId="0" fontId="116" fillId="0" borderId="0" xfId="452" applyFont="1" applyFill="1"/>
    <xf numFmtId="0" fontId="98" fillId="0" borderId="0" xfId="452" applyFill="1" applyBorder="1"/>
    <xf numFmtId="0" fontId="170" fillId="0" borderId="0" xfId="452" applyFont="1" applyFill="1" applyBorder="1"/>
    <xf numFmtId="178" fontId="98" fillId="0" borderId="0" xfId="452" applyNumberFormat="1" applyFill="1" applyBorder="1"/>
    <xf numFmtId="0" fontId="170" fillId="0" borderId="0" xfId="452" applyFont="1" applyFill="1"/>
    <xf numFmtId="4" fontId="98" fillId="0" borderId="0" xfId="452" applyNumberFormat="1" applyFill="1"/>
    <xf numFmtId="4" fontId="56" fillId="0" borderId="0" xfId="452" applyNumberFormat="1" applyFont="1" applyFill="1" applyBorder="1" applyAlignment="1">
      <alignment horizontal="right" vertical="center"/>
    </xf>
    <xf numFmtId="0" fontId="170" fillId="0" borderId="0" xfId="452" applyFont="1" applyFill="1" applyAlignment="1">
      <alignment horizontal="right"/>
    </xf>
    <xf numFmtId="167" fontId="160" fillId="0" borderId="83" xfId="456" applyNumberFormat="1" applyFont="1" applyFill="1" applyBorder="1" applyAlignment="1">
      <alignment horizontal="center" vertical="center" wrapText="1"/>
    </xf>
    <xf numFmtId="167" fontId="160" fillId="0" borderId="84" xfId="456" applyNumberFormat="1" applyFont="1" applyFill="1" applyBorder="1" applyAlignment="1">
      <alignment horizontal="center" vertical="center" wrapText="1"/>
    </xf>
    <xf numFmtId="0" fontId="160" fillId="0" borderId="84" xfId="456" applyFont="1" applyFill="1" applyBorder="1" applyAlignment="1">
      <alignment horizontal="center" vertical="center" wrapText="1"/>
    </xf>
    <xf numFmtId="167" fontId="160" fillId="25" borderId="84" xfId="456" applyNumberFormat="1" applyFont="1" applyFill="1" applyBorder="1" applyAlignment="1">
      <alignment horizontal="center" vertical="center" wrapText="1"/>
    </xf>
    <xf numFmtId="3" fontId="160" fillId="25" borderId="99" xfId="456" applyNumberFormat="1" applyFont="1" applyFill="1" applyBorder="1" applyAlignment="1">
      <alignment horizontal="center" vertical="center" wrapText="1"/>
    </xf>
    <xf numFmtId="0" fontId="160" fillId="0" borderId="91" xfId="456" applyFont="1" applyFill="1" applyBorder="1" applyAlignment="1">
      <alignment horizontal="center" vertical="center" wrapText="1"/>
    </xf>
    <xf numFmtId="166" fontId="161" fillId="0" borderId="84" xfId="3347" applyNumberFormat="1" applyFont="1" applyFill="1" applyBorder="1" applyAlignment="1">
      <alignment horizontal="right" vertical="center"/>
    </xf>
    <xf numFmtId="166" fontId="161" fillId="0" borderId="91" xfId="3347" applyNumberFormat="1" applyFont="1" applyFill="1" applyBorder="1" applyAlignment="1">
      <alignment horizontal="right" vertical="center"/>
    </xf>
    <xf numFmtId="0" fontId="152" fillId="0" borderId="80" xfId="3346" applyFont="1" applyFill="1" applyBorder="1" applyAlignment="1">
      <alignment vertical="center" wrapText="1"/>
    </xf>
    <xf numFmtId="165" fontId="68" fillId="25" borderId="0" xfId="339" quotePrefix="1" applyFont="1" applyFill="1" applyBorder="1" applyAlignment="1" applyProtection="1">
      <alignment wrapText="1"/>
    </xf>
    <xf numFmtId="167" fontId="68" fillId="0" borderId="0" xfId="467" applyNumberFormat="1" applyFont="1" applyBorder="1" applyAlignment="1" applyProtection="1">
      <alignment horizontal="left"/>
    </xf>
    <xf numFmtId="165" fontId="73" fillId="25" borderId="0" xfId="339" quotePrefix="1" applyFont="1" applyFill="1" applyBorder="1" applyAlignment="1" applyProtection="1"/>
    <xf numFmtId="165" fontId="73" fillId="25" borderId="0" xfId="339" quotePrefix="1" applyFont="1" applyFill="1" applyBorder="1" applyAlignment="1" applyProtection="1">
      <alignment wrapText="1"/>
    </xf>
    <xf numFmtId="0" fontId="93" fillId="0" borderId="0" xfId="0" applyFont="1" applyAlignment="1">
      <alignment horizontal="center" vertical="center" wrapText="1"/>
    </xf>
    <xf numFmtId="0" fontId="93" fillId="25" borderId="0" xfId="0" applyFont="1" applyFill="1" applyAlignment="1">
      <alignment horizontal="center" vertical="center" wrapText="1"/>
    </xf>
    <xf numFmtId="0" fontId="94" fillId="0" borderId="0" xfId="0" applyFont="1" applyAlignment="1">
      <alignment horizontal="center"/>
    </xf>
    <xf numFmtId="165" fontId="67" fillId="0" borderId="0" xfId="451" applyFont="1" applyAlignment="1">
      <alignment horizontal="center"/>
    </xf>
    <xf numFmtId="165" fontId="70" fillId="0" borderId="54" xfId="339" applyFont="1" applyBorder="1" applyAlignment="1" applyProtection="1">
      <alignment horizontal="center" vertical="center"/>
    </xf>
    <xf numFmtId="165" fontId="70" fillId="0" borderId="64" xfId="339" applyFont="1" applyBorder="1" applyAlignment="1" applyProtection="1">
      <alignment horizontal="center" vertical="center"/>
    </xf>
    <xf numFmtId="165" fontId="70" fillId="0" borderId="65" xfId="339" applyFont="1" applyBorder="1" applyAlignment="1" applyProtection="1">
      <alignment horizontal="center" vertical="center"/>
    </xf>
    <xf numFmtId="165" fontId="70" fillId="0" borderId="49" xfId="339" applyFont="1" applyBorder="1" applyAlignment="1" applyProtection="1">
      <alignment horizontal="center" vertical="center"/>
    </xf>
    <xf numFmtId="165" fontId="70" fillId="0" borderId="28" xfId="339" applyFont="1" applyBorder="1" applyAlignment="1" applyProtection="1">
      <alignment horizontal="center" vertical="center"/>
    </xf>
    <xf numFmtId="165" fontId="70" fillId="0" borderId="45" xfId="339" applyFont="1" applyBorder="1" applyAlignment="1" applyProtection="1">
      <alignment horizontal="center" vertical="center"/>
    </xf>
    <xf numFmtId="165" fontId="73" fillId="0" borderId="0" xfId="340" quotePrefix="1" applyFont="1" applyAlignment="1">
      <alignment vertical="top"/>
    </xf>
    <xf numFmtId="0" fontId="56" fillId="0" borderId="0" xfId="0" applyFont="1" applyAlignment="1"/>
    <xf numFmtId="0" fontId="67" fillId="0" borderId="27" xfId="313" applyFont="1" applyFill="1" applyBorder="1" applyAlignment="1">
      <alignment horizontal="center" vertical="center"/>
    </xf>
    <xf numFmtId="0" fontId="67" fillId="0" borderId="28" xfId="313" applyFont="1" applyFill="1" applyBorder="1" applyAlignment="1">
      <alignment horizontal="center" vertical="center"/>
    </xf>
    <xf numFmtId="0" fontId="67" fillId="0" borderId="45" xfId="313" applyFont="1" applyFill="1" applyBorder="1" applyAlignment="1">
      <alignment horizontal="center" vertical="center"/>
    </xf>
    <xf numFmtId="0" fontId="67" fillId="0" borderId="10" xfId="313" applyFont="1" applyFill="1" applyBorder="1" applyAlignment="1">
      <alignment horizontal="center" vertical="center"/>
    </xf>
    <xf numFmtId="0" fontId="67" fillId="0" borderId="11" xfId="313" applyFont="1" applyFill="1" applyBorder="1" applyAlignment="1">
      <alignment horizontal="center" vertical="center"/>
    </xf>
    <xf numFmtId="0" fontId="67" fillId="0" borderId="14" xfId="313" applyFont="1" applyFill="1" applyBorder="1" applyAlignment="1">
      <alignment horizontal="center" vertical="center"/>
    </xf>
    <xf numFmtId="0" fontId="67" fillId="0" borderId="0" xfId="313" applyFont="1" applyFill="1" applyAlignment="1">
      <alignment horizontal="center"/>
    </xf>
    <xf numFmtId="165" fontId="67" fillId="0" borderId="0" xfId="340" applyFont="1" applyAlignment="1" applyProtection="1">
      <alignment horizontal="center"/>
    </xf>
    <xf numFmtId="165" fontId="70" fillId="0" borderId="10" xfId="340" applyFont="1" applyBorder="1" applyAlignment="1" applyProtection="1">
      <alignment horizontal="center" vertical="center"/>
    </xf>
    <xf numFmtId="165" fontId="70" fillId="0" borderId="14" xfId="340" applyFont="1" applyBorder="1" applyAlignment="1" applyProtection="1">
      <alignment horizontal="center" vertical="center"/>
    </xf>
    <xf numFmtId="165" fontId="70" fillId="0" borderId="18" xfId="340" applyFont="1" applyBorder="1" applyAlignment="1" applyProtection="1">
      <alignment horizontal="center" vertical="center"/>
    </xf>
    <xf numFmtId="165" fontId="70" fillId="0" borderId="35" xfId="340" applyFont="1" applyBorder="1" applyAlignment="1" applyProtection="1">
      <alignment horizontal="center" vertical="center"/>
    </xf>
    <xf numFmtId="165" fontId="89" fillId="0" borderId="27" xfId="340" applyFont="1" applyBorder="1" applyAlignment="1" applyProtection="1">
      <alignment horizontal="center" vertical="center"/>
    </xf>
    <xf numFmtId="165" fontId="89" fillId="0" borderId="45" xfId="340" applyFont="1" applyBorder="1" applyAlignment="1" applyProtection="1">
      <alignment horizontal="center" vertical="center"/>
    </xf>
    <xf numFmtId="0" fontId="125" fillId="0" borderId="27" xfId="0" applyFont="1" applyBorder="1" applyAlignment="1" applyProtection="1">
      <alignment horizontal="center" vertical="center"/>
      <protection locked="0" hidden="1"/>
    </xf>
    <xf numFmtId="0" fontId="0" fillId="0" borderId="2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24" fillId="0" borderId="27" xfId="0" applyFont="1" applyBorder="1" applyAlignment="1" applyProtection="1">
      <alignment horizontal="center" vertical="center"/>
      <protection locked="0" hidden="1"/>
    </xf>
    <xf numFmtId="0" fontId="124" fillId="0" borderId="28" xfId="0" applyFont="1" applyBorder="1" applyAlignment="1" applyProtection="1">
      <alignment horizontal="center" vertical="center"/>
      <protection locked="0" hidden="1"/>
    </xf>
    <xf numFmtId="0" fontId="121" fillId="0" borderId="0" xfId="0" applyFont="1" applyAlignment="1" applyProtection="1">
      <alignment horizontal="center"/>
      <protection locked="0" hidden="1"/>
    </xf>
    <xf numFmtId="0" fontId="106" fillId="24" borderId="0" xfId="299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83" fillId="0" borderId="0" xfId="0" applyFont="1"/>
    <xf numFmtId="0" fontId="76" fillId="0" borderId="60" xfId="343" applyFont="1" applyFill="1" applyBorder="1" applyAlignment="1">
      <alignment horizontal="center" vertical="center"/>
    </xf>
    <xf numFmtId="0" fontId="76" fillId="0" borderId="41" xfId="343" applyFont="1" applyFill="1" applyBorder="1" applyAlignment="1">
      <alignment horizontal="center" vertical="center"/>
    </xf>
    <xf numFmtId="165" fontId="73" fillId="0" borderId="11" xfId="340" quotePrefix="1" applyFont="1" applyFill="1" applyBorder="1" applyAlignment="1"/>
    <xf numFmtId="0" fontId="73" fillId="0" borderId="11" xfId="0" applyFont="1" applyFill="1" applyBorder="1" applyAlignment="1"/>
    <xf numFmtId="0" fontId="28" fillId="0" borderId="11" xfId="0" applyFont="1" applyFill="1" applyBorder="1" applyAlignment="1"/>
    <xf numFmtId="0" fontId="106" fillId="24" borderId="0" xfId="299" applyFont="1" applyFill="1" applyBorder="1" applyAlignment="1">
      <alignment horizontal="left" vertical="top" wrapText="1"/>
    </xf>
    <xf numFmtId="165" fontId="77" fillId="25" borderId="18" xfId="483" applyNumberFormat="1" applyFont="1" applyFill="1" applyBorder="1" applyAlignment="1" applyProtection="1">
      <alignment horizontal="center"/>
    </xf>
    <xf numFmtId="165" fontId="77" fillId="25" borderId="0" xfId="483" applyNumberFormat="1" applyFont="1" applyFill="1" applyBorder="1" applyAlignment="1" applyProtection="1">
      <alignment horizontal="center"/>
    </xf>
    <xf numFmtId="165" fontId="77" fillId="25" borderId="35" xfId="483" applyNumberFormat="1" applyFont="1" applyFill="1" applyBorder="1" applyAlignment="1" applyProtection="1">
      <alignment horizontal="center"/>
    </xf>
    <xf numFmtId="165" fontId="67" fillId="25" borderId="0" xfId="483" applyNumberFormat="1" applyFont="1" applyFill="1" applyAlignment="1">
      <alignment horizontal="left"/>
    </xf>
    <xf numFmtId="165" fontId="67" fillId="25" borderId="10" xfId="483" applyNumberFormat="1" applyFont="1" applyFill="1" applyBorder="1" applyAlignment="1" applyProtection="1">
      <alignment horizontal="center" vertical="top"/>
    </xf>
    <xf numFmtId="165" fontId="67" fillId="25" borderId="11" xfId="483" applyNumberFormat="1" applyFont="1" applyFill="1" applyBorder="1" applyAlignment="1" applyProtection="1">
      <alignment horizontal="center" vertical="top"/>
    </xf>
    <xf numFmtId="165" fontId="67" fillId="25" borderId="14" xfId="483" applyNumberFormat="1" applyFont="1" applyFill="1" applyBorder="1" applyAlignment="1" applyProtection="1">
      <alignment horizontal="center" vertical="top"/>
    </xf>
    <xf numFmtId="165" fontId="67" fillId="25" borderId="10" xfId="483" applyNumberFormat="1" applyFont="1" applyFill="1" applyBorder="1" applyAlignment="1">
      <alignment horizontal="center" vertical="top"/>
    </xf>
    <xf numFmtId="165" fontId="67" fillId="25" borderId="14" xfId="483" applyNumberFormat="1" applyFont="1" applyFill="1" applyBorder="1" applyAlignment="1">
      <alignment horizontal="center" vertical="top"/>
    </xf>
    <xf numFmtId="165" fontId="77" fillId="25" borderId="36" xfId="483" applyNumberFormat="1" applyFont="1" applyFill="1" applyBorder="1" applyAlignment="1" applyProtection="1">
      <alignment horizontal="center"/>
      <protection locked="0"/>
    </xf>
    <xf numFmtId="165" fontId="77" fillId="25" borderId="29" xfId="483" applyNumberFormat="1" applyFont="1" applyFill="1" applyBorder="1" applyAlignment="1" applyProtection="1">
      <alignment horizontal="center"/>
      <protection locked="0"/>
    </xf>
    <xf numFmtId="165" fontId="77" fillId="25" borderId="37" xfId="483" applyNumberFormat="1" applyFont="1" applyFill="1" applyBorder="1" applyAlignment="1" applyProtection="1">
      <alignment horizontal="center"/>
      <protection locked="0"/>
    </xf>
    <xf numFmtId="165" fontId="112" fillId="25" borderId="36" xfId="483" applyNumberFormat="1" applyFont="1" applyFill="1" applyBorder="1" applyAlignment="1" applyProtection="1">
      <alignment horizontal="center" vertical="center"/>
    </xf>
    <xf numFmtId="165" fontId="112" fillId="25" borderId="29" xfId="483" applyNumberFormat="1" applyFont="1" applyFill="1" applyBorder="1" applyAlignment="1" applyProtection="1">
      <alignment horizontal="center" vertical="center"/>
    </xf>
    <xf numFmtId="165" fontId="112" fillId="25" borderId="37" xfId="483" applyNumberFormat="1" applyFont="1" applyFill="1" applyBorder="1" applyAlignment="1" applyProtection="1">
      <alignment horizontal="center" vertical="center"/>
    </xf>
    <xf numFmtId="165" fontId="67" fillId="0" borderId="10" xfId="485" applyNumberFormat="1" applyFont="1" applyBorder="1" applyAlignment="1" applyProtection="1">
      <alignment horizontal="center" vertical="top"/>
    </xf>
    <xf numFmtId="165" fontId="67" fillId="0" borderId="11" xfId="485" applyNumberFormat="1" applyFont="1" applyBorder="1" applyAlignment="1" applyProtection="1">
      <alignment horizontal="center" vertical="top"/>
    </xf>
    <xf numFmtId="165" fontId="67" fillId="0" borderId="14" xfId="485" applyNumberFormat="1" applyFont="1" applyBorder="1" applyAlignment="1" applyProtection="1">
      <alignment horizontal="center" vertical="top"/>
    </xf>
    <xf numFmtId="165" fontId="67" fillId="0" borderId="10" xfId="485" applyNumberFormat="1" applyFont="1" applyBorder="1" applyAlignment="1">
      <alignment horizontal="center" vertical="top"/>
    </xf>
    <xf numFmtId="165" fontId="67" fillId="0" borderId="14" xfId="485" applyNumberFormat="1" applyFont="1" applyBorder="1" applyAlignment="1">
      <alignment horizontal="center" vertical="top"/>
    </xf>
    <xf numFmtId="165" fontId="77" fillId="25" borderId="18" xfId="310" applyNumberFormat="1" applyFont="1" applyFill="1" applyBorder="1" applyAlignment="1" applyProtection="1">
      <alignment horizontal="center"/>
    </xf>
    <xf numFmtId="165" fontId="77" fillId="25" borderId="0" xfId="310" applyNumberFormat="1" applyFont="1" applyFill="1" applyBorder="1" applyAlignment="1" applyProtection="1">
      <alignment horizontal="center"/>
    </xf>
    <xf numFmtId="165" fontId="100" fillId="25" borderId="0" xfId="310" applyNumberFormat="1" applyFont="1" applyFill="1" applyAlignment="1">
      <alignment horizontal="left"/>
    </xf>
    <xf numFmtId="165" fontId="67" fillId="25" borderId="0" xfId="310" applyNumberFormat="1" applyFont="1" applyFill="1" applyAlignment="1">
      <alignment horizontal="left"/>
    </xf>
    <xf numFmtId="165" fontId="67" fillId="25" borderId="0" xfId="310" applyNumberFormat="1" applyFont="1" applyFill="1" applyAlignment="1" applyProtection="1">
      <alignment horizontal="center"/>
    </xf>
    <xf numFmtId="165" fontId="67" fillId="25" borderId="10" xfId="310" applyNumberFormat="1" applyFont="1" applyFill="1" applyBorder="1" applyAlignment="1" applyProtection="1">
      <alignment horizontal="center" vertical="top"/>
    </xf>
    <xf numFmtId="165" fontId="67" fillId="25" borderId="11" xfId="310" applyNumberFormat="1" applyFont="1" applyFill="1" applyBorder="1" applyAlignment="1" applyProtection="1">
      <alignment horizontal="center" vertical="top"/>
    </xf>
    <xf numFmtId="165" fontId="67" fillId="25" borderId="14" xfId="310" applyNumberFormat="1" applyFont="1" applyFill="1" applyBorder="1" applyAlignment="1" applyProtection="1">
      <alignment horizontal="center" vertical="top"/>
    </xf>
    <xf numFmtId="165" fontId="67" fillId="25" borderId="10" xfId="310" applyNumberFormat="1" applyFont="1" applyFill="1" applyBorder="1" applyAlignment="1">
      <alignment horizontal="center" vertical="top"/>
    </xf>
    <xf numFmtId="165" fontId="67" fillId="25" borderId="14" xfId="310" applyNumberFormat="1" applyFont="1" applyFill="1" applyBorder="1" applyAlignment="1">
      <alignment horizontal="center" vertical="top"/>
    </xf>
    <xf numFmtId="165" fontId="67" fillId="25" borderId="36" xfId="315" applyNumberFormat="1" applyFont="1" applyFill="1" applyBorder="1" applyAlignment="1">
      <alignment horizontal="center" vertical="top"/>
    </xf>
    <xf numFmtId="165" fontId="67" fillId="25" borderId="29" xfId="315" applyNumberFormat="1" applyFont="1" applyFill="1" applyBorder="1" applyAlignment="1">
      <alignment horizontal="center" vertical="top"/>
    </xf>
    <xf numFmtId="165" fontId="67" fillId="25" borderId="37" xfId="315" applyNumberFormat="1" applyFont="1" applyFill="1" applyBorder="1" applyAlignment="1">
      <alignment horizontal="center" vertical="top"/>
    </xf>
    <xf numFmtId="165" fontId="112" fillId="25" borderId="18" xfId="310" applyNumberFormat="1" applyFont="1" applyFill="1" applyBorder="1" applyAlignment="1" applyProtection="1">
      <alignment horizontal="center" vertical="center"/>
    </xf>
    <xf numFmtId="165" fontId="112" fillId="25" borderId="0" xfId="310" applyNumberFormat="1" applyFont="1" applyFill="1" applyBorder="1" applyAlignment="1" applyProtection="1">
      <alignment horizontal="center" vertical="center"/>
    </xf>
    <xf numFmtId="165" fontId="112" fillId="25" borderId="35" xfId="310" applyNumberFormat="1" applyFont="1" applyFill="1" applyBorder="1" applyAlignment="1" applyProtection="1">
      <alignment horizontal="center" vertical="center"/>
    </xf>
    <xf numFmtId="165" fontId="77" fillId="25" borderId="18" xfId="315" applyNumberFormat="1" applyFont="1" applyFill="1" applyBorder="1" applyAlignment="1" applyProtection="1">
      <alignment horizontal="center"/>
    </xf>
    <xf numFmtId="165" fontId="77" fillId="25" borderId="0" xfId="315" applyNumberFormat="1" applyFont="1" applyFill="1" applyBorder="1" applyAlignment="1" applyProtection="1">
      <alignment horizontal="center"/>
    </xf>
    <xf numFmtId="165" fontId="77" fillId="25" borderId="35" xfId="315" applyNumberFormat="1" applyFont="1" applyFill="1" applyBorder="1" applyAlignment="1" applyProtection="1">
      <alignment horizontal="center"/>
    </xf>
    <xf numFmtId="165" fontId="73" fillId="25" borderId="0" xfId="315" applyNumberFormat="1" applyFont="1" applyFill="1" applyAlignment="1">
      <alignment horizontal="left"/>
    </xf>
    <xf numFmtId="165" fontId="67" fillId="25" borderId="0" xfId="315" applyNumberFormat="1" applyFont="1" applyFill="1" applyAlignment="1">
      <alignment horizontal="left"/>
    </xf>
    <xf numFmtId="165" fontId="67" fillId="25" borderId="0" xfId="315" applyNumberFormat="1" applyFont="1" applyFill="1" applyAlignment="1" applyProtection="1">
      <alignment horizontal="center"/>
    </xf>
    <xf numFmtId="165" fontId="67" fillId="25" borderId="10" xfId="315" applyNumberFormat="1" applyFont="1" applyFill="1" applyBorder="1" applyAlignment="1" applyProtection="1">
      <alignment horizontal="center" vertical="top"/>
    </xf>
    <xf numFmtId="165" fontId="67" fillId="25" borderId="11" xfId="315" applyNumberFormat="1" applyFont="1" applyFill="1" applyBorder="1" applyAlignment="1" applyProtection="1">
      <alignment horizontal="center" vertical="top"/>
    </xf>
    <xf numFmtId="165" fontId="67" fillId="25" borderId="14" xfId="315" applyNumberFormat="1" applyFont="1" applyFill="1" applyBorder="1" applyAlignment="1" applyProtection="1">
      <alignment horizontal="center" vertical="top"/>
    </xf>
    <xf numFmtId="165" fontId="67" fillId="25" borderId="10" xfId="315" applyNumberFormat="1" applyFont="1" applyFill="1" applyBorder="1" applyAlignment="1">
      <alignment horizontal="center" vertical="top"/>
    </xf>
    <xf numFmtId="165" fontId="67" fillId="25" borderId="14" xfId="315" applyNumberFormat="1" applyFont="1" applyFill="1" applyBorder="1" applyAlignment="1">
      <alignment horizontal="center" vertical="top"/>
    </xf>
    <xf numFmtId="165" fontId="112" fillId="25" borderId="36" xfId="315" applyNumberFormat="1" applyFont="1" applyFill="1" applyBorder="1" applyAlignment="1" applyProtection="1">
      <alignment horizontal="center" vertical="center"/>
    </xf>
    <xf numFmtId="165" fontId="112" fillId="25" borderId="29" xfId="315" applyNumberFormat="1" applyFont="1" applyFill="1" applyBorder="1" applyAlignment="1" applyProtection="1">
      <alignment horizontal="center" vertical="center"/>
    </xf>
    <xf numFmtId="165" fontId="112" fillId="25" borderId="37" xfId="315" applyNumberFormat="1" applyFont="1" applyFill="1" applyBorder="1" applyAlignment="1" applyProtection="1">
      <alignment horizontal="center" vertical="center"/>
    </xf>
    <xf numFmtId="165" fontId="67" fillId="0" borderId="0" xfId="466" applyFont="1" applyAlignment="1">
      <alignment horizontal="left"/>
    </xf>
    <xf numFmtId="165" fontId="119" fillId="0" borderId="0" xfId="467" applyFont="1" applyAlignment="1">
      <alignment horizontal="center"/>
    </xf>
    <xf numFmtId="165" fontId="72" fillId="0" borderId="54" xfId="467" applyFont="1" applyBorder="1" applyAlignment="1" applyProtection="1">
      <alignment horizontal="center" vertical="center"/>
    </xf>
    <xf numFmtId="165" fontId="72" fillId="0" borderId="59" xfId="467" applyFont="1" applyBorder="1" applyAlignment="1" applyProtection="1">
      <alignment horizontal="center" vertical="center"/>
    </xf>
    <xf numFmtId="165" fontId="67" fillId="0" borderId="13" xfId="467" quotePrefix="1" applyFont="1" applyBorder="1" applyAlignment="1" applyProtection="1">
      <alignment horizontal="left"/>
    </xf>
    <xf numFmtId="165" fontId="67" fillId="0" borderId="12" xfId="467" quotePrefix="1" applyFont="1" applyBorder="1" applyAlignment="1" applyProtection="1">
      <alignment horizontal="left"/>
    </xf>
    <xf numFmtId="165" fontId="67" fillId="0" borderId="19" xfId="467" quotePrefix="1" applyFont="1" applyBorder="1" applyAlignment="1" applyProtection="1">
      <alignment horizontal="left"/>
    </xf>
    <xf numFmtId="165" fontId="67" fillId="0" borderId="0" xfId="467" quotePrefix="1" applyFont="1" applyBorder="1" applyAlignment="1" applyProtection="1">
      <alignment horizontal="left"/>
    </xf>
    <xf numFmtId="165" fontId="68" fillId="0" borderId="60" xfId="467" applyFont="1" applyBorder="1" applyAlignment="1" applyProtection="1">
      <alignment horizontal="left"/>
    </xf>
    <xf numFmtId="165" fontId="68" fillId="0" borderId="29" xfId="467" quotePrefix="1" applyFont="1" applyBorder="1" applyAlignment="1" applyProtection="1">
      <alignment horizontal="left"/>
    </xf>
    <xf numFmtId="165" fontId="68" fillId="0" borderId="19" xfId="467" quotePrefix="1" applyFont="1" applyBorder="1" applyAlignment="1" applyProtection="1">
      <alignment horizontal="left"/>
    </xf>
    <xf numFmtId="165" fontId="68" fillId="0" borderId="0" xfId="467" quotePrefix="1" applyFont="1" applyBorder="1" applyAlignment="1" applyProtection="1">
      <alignment horizontal="left"/>
    </xf>
    <xf numFmtId="0" fontId="67" fillId="0" borderId="0" xfId="449" applyFont="1" applyAlignment="1">
      <alignment horizontal="center" vertical="center"/>
    </xf>
    <xf numFmtId="3" fontId="67" fillId="0" borderId="10" xfId="449" applyNumberFormat="1" applyFont="1" applyBorder="1" applyAlignment="1">
      <alignment horizontal="center" vertical="center"/>
    </xf>
    <xf numFmtId="3" fontId="67" fillId="0" borderId="18" xfId="449" applyNumberFormat="1" applyFont="1" applyBorder="1" applyAlignment="1">
      <alignment horizontal="center" vertical="center"/>
    </xf>
    <xf numFmtId="3" fontId="67" fillId="0" borderId="36" xfId="449" applyNumberFormat="1" applyFont="1" applyBorder="1" applyAlignment="1">
      <alignment horizontal="center" vertical="center"/>
    </xf>
    <xf numFmtId="165" fontId="67" fillId="0" borderId="17" xfId="341" applyFont="1" applyFill="1" applyBorder="1" applyAlignment="1">
      <alignment horizontal="center" vertical="center" wrapText="1"/>
    </xf>
    <xf numFmtId="165" fontId="67" fillId="0" borderId="20" xfId="341" applyFont="1" applyFill="1" applyBorder="1" applyAlignment="1">
      <alignment horizontal="center" vertical="center" wrapText="1"/>
    </xf>
    <xf numFmtId="165" fontId="67" fillId="0" borderId="23" xfId="341" applyFont="1" applyFill="1" applyBorder="1" applyAlignment="1">
      <alignment horizontal="center" vertical="center" wrapText="1"/>
    </xf>
    <xf numFmtId="3" fontId="147" fillId="0" borderId="0" xfId="452" applyNumberFormat="1" applyFont="1" applyAlignment="1">
      <alignment horizontal="right" vertical="top" wrapText="1"/>
    </xf>
    <xf numFmtId="0" fontId="147" fillId="24" borderId="0" xfId="452" applyFont="1" applyFill="1" applyBorder="1" applyAlignment="1">
      <alignment horizontal="center" vertical="center" wrapText="1"/>
    </xf>
    <xf numFmtId="3" fontId="147" fillId="0" borderId="29" xfId="452" applyNumberFormat="1" applyFont="1" applyBorder="1" applyAlignment="1">
      <alignment horizontal="right" vertical="top" wrapText="1"/>
    </xf>
    <xf numFmtId="0" fontId="147" fillId="0" borderId="15" xfId="452" applyFont="1" applyBorder="1" applyAlignment="1">
      <alignment horizontal="center" vertical="center" wrapText="1"/>
    </xf>
    <xf numFmtId="0" fontId="147" fillId="0" borderId="23" xfId="452" applyFont="1" applyBorder="1" applyAlignment="1">
      <alignment horizontal="center" vertical="center" wrapText="1"/>
    </xf>
    <xf numFmtId="3" fontId="147" fillId="0" borderId="15" xfId="452" applyNumberFormat="1" applyFont="1" applyBorder="1" applyAlignment="1">
      <alignment horizontal="center" vertical="center" wrapText="1"/>
    </xf>
    <xf numFmtId="3" fontId="147" fillId="0" borderId="23" xfId="452" applyNumberFormat="1" applyFont="1" applyBorder="1" applyAlignment="1">
      <alignment horizontal="center" vertical="center" wrapText="1"/>
    </xf>
    <xf numFmtId="0" fontId="154" fillId="0" borderId="0" xfId="3346" applyFont="1" applyFill="1" applyBorder="1" applyAlignment="1">
      <alignment horizontal="center"/>
    </xf>
    <xf numFmtId="0" fontId="154" fillId="0" borderId="0" xfId="3346" applyFont="1" applyFill="1" applyAlignment="1">
      <alignment horizontal="center"/>
    </xf>
    <xf numFmtId="0" fontId="155" fillId="0" borderId="0" xfId="3346" applyFont="1" applyFill="1" applyAlignment="1">
      <alignment horizontal="center"/>
    </xf>
    <xf numFmtId="167" fontId="157" fillId="0" borderId="0" xfId="3346" applyNumberFormat="1" applyFont="1" applyFill="1" applyBorder="1" applyAlignment="1">
      <alignment horizontal="center" vertical="center"/>
    </xf>
    <xf numFmtId="167" fontId="158" fillId="0" borderId="72" xfId="456" applyNumberFormat="1" applyFont="1" applyFill="1" applyBorder="1" applyAlignment="1">
      <alignment horizontal="center" vertical="center" wrapText="1"/>
    </xf>
    <xf numFmtId="167" fontId="158" fillId="0" borderId="75" xfId="456" applyNumberFormat="1" applyFont="1" applyFill="1" applyBorder="1" applyAlignment="1">
      <alignment horizontal="center" vertical="center" wrapText="1"/>
    </xf>
    <xf numFmtId="167" fontId="158" fillId="0" borderId="73" xfId="456" applyNumberFormat="1" applyFont="1" applyFill="1" applyBorder="1" applyAlignment="1">
      <alignment horizontal="center" vertical="center" wrapText="1"/>
    </xf>
    <xf numFmtId="167" fontId="158" fillId="0" borderId="42" xfId="456" applyNumberFormat="1" applyFont="1" applyFill="1" applyBorder="1" applyAlignment="1">
      <alignment horizontal="center" vertical="center" wrapText="1"/>
    </xf>
    <xf numFmtId="0" fontId="159" fillId="0" borderId="73" xfId="456" applyFont="1" applyFill="1" applyBorder="1" applyAlignment="1">
      <alignment horizontal="center"/>
    </xf>
    <xf numFmtId="4" fontId="158" fillId="25" borderId="73" xfId="456" applyNumberFormat="1" applyFont="1" applyFill="1" applyBorder="1" applyAlignment="1">
      <alignment horizontal="center" vertical="center"/>
    </xf>
    <xf numFmtId="4" fontId="159" fillId="25" borderId="73" xfId="456" applyNumberFormat="1" applyFont="1" applyFill="1" applyBorder="1" applyAlignment="1">
      <alignment horizontal="center" vertical="center"/>
    </xf>
    <xf numFmtId="41" fontId="158" fillId="0" borderId="73" xfId="456" applyNumberFormat="1" applyFont="1" applyFill="1" applyBorder="1" applyAlignment="1">
      <alignment horizontal="center" vertical="center"/>
    </xf>
    <xf numFmtId="41" fontId="159" fillId="0" borderId="73" xfId="456" applyNumberFormat="1" applyFont="1" applyFill="1" applyBorder="1" applyAlignment="1">
      <alignment horizontal="center" vertical="center"/>
    </xf>
    <xf numFmtId="43" fontId="158" fillId="0" borderId="73" xfId="456" applyNumberFormat="1" applyFont="1" applyFill="1" applyBorder="1" applyAlignment="1">
      <alignment horizontal="center" vertical="center"/>
    </xf>
    <xf numFmtId="43" fontId="158" fillId="0" borderId="74" xfId="456" applyNumberFormat="1" applyFont="1" applyFill="1" applyBorder="1" applyAlignment="1">
      <alignment horizontal="center" vertical="center"/>
    </xf>
    <xf numFmtId="167" fontId="152" fillId="0" borderId="0" xfId="3346" quotePrefix="1" applyNumberFormat="1" applyFont="1" applyFill="1" applyBorder="1" applyAlignment="1">
      <alignment horizontal="center" vertical="center"/>
    </xf>
    <xf numFmtId="49" fontId="152" fillId="0" borderId="0" xfId="3346" quotePrefix="1" applyNumberFormat="1" applyFont="1" applyFill="1" applyBorder="1" applyAlignment="1">
      <alignment horizontal="center" vertical="center"/>
    </xf>
    <xf numFmtId="49" fontId="152" fillId="0" borderId="0" xfId="3346" applyNumberFormat="1" applyFont="1" applyFill="1" applyBorder="1" applyAlignment="1">
      <alignment horizontal="left" vertical="center"/>
    </xf>
    <xf numFmtId="167" fontId="152" fillId="0" borderId="0" xfId="3346" applyNumberFormat="1" applyFont="1" applyFill="1" applyBorder="1" applyAlignment="1">
      <alignment horizontal="center" vertical="center"/>
    </xf>
    <xf numFmtId="167" fontId="152" fillId="0" borderId="72" xfId="3346" quotePrefix="1" applyNumberFormat="1" applyFont="1" applyFill="1" applyBorder="1" applyAlignment="1">
      <alignment horizontal="center" vertical="center"/>
    </xf>
    <xf numFmtId="167" fontId="152" fillId="0" borderId="83" xfId="3346" quotePrefix="1" applyNumberFormat="1" applyFont="1" applyFill="1" applyBorder="1" applyAlignment="1">
      <alignment horizontal="center" vertical="center"/>
    </xf>
    <xf numFmtId="49" fontId="152" fillId="0" borderId="73" xfId="3346" quotePrefix="1" applyNumberFormat="1" applyFont="1" applyFill="1" applyBorder="1" applyAlignment="1">
      <alignment horizontal="center" vertical="center"/>
    </xf>
    <xf numFmtId="49" fontId="152" fillId="0" borderId="84" xfId="3346" quotePrefix="1" applyNumberFormat="1" applyFont="1" applyFill="1" applyBorder="1" applyAlignment="1">
      <alignment horizontal="center" vertical="center"/>
    </xf>
    <xf numFmtId="49" fontId="152" fillId="0" borderId="73" xfId="3346" applyNumberFormat="1" applyFont="1" applyFill="1" applyBorder="1" applyAlignment="1">
      <alignment horizontal="left" vertical="center"/>
    </xf>
    <xf numFmtId="49" fontId="152" fillId="0" borderId="84" xfId="3346" applyNumberFormat="1" applyFont="1" applyFill="1" applyBorder="1" applyAlignment="1">
      <alignment horizontal="left" vertical="center"/>
    </xf>
    <xf numFmtId="178" fontId="152" fillId="0" borderId="73" xfId="3346" applyNumberFormat="1" applyFont="1" applyFill="1" applyBorder="1" applyAlignment="1">
      <alignment horizontal="right" vertical="center"/>
    </xf>
    <xf numFmtId="178" fontId="152" fillId="0" borderId="84" xfId="3346" applyNumberFormat="1" applyFont="1" applyFill="1" applyBorder="1" applyAlignment="1">
      <alignment horizontal="right" vertical="center"/>
    </xf>
    <xf numFmtId="178" fontId="152" fillId="25" borderId="73" xfId="456" applyNumberFormat="1" applyFont="1" applyFill="1" applyBorder="1" applyAlignment="1">
      <alignment horizontal="right" vertical="center"/>
    </xf>
    <xf numFmtId="178" fontId="152" fillId="25" borderId="84" xfId="456" applyNumberFormat="1" applyFont="1" applyFill="1" applyBorder="1" applyAlignment="1">
      <alignment horizontal="right" vertical="center"/>
    </xf>
    <xf numFmtId="167" fontId="152" fillId="0" borderId="72" xfId="3346" quotePrefix="1" applyNumberFormat="1" applyFont="1" applyFill="1" applyBorder="1" applyAlignment="1">
      <alignment horizontal="center" vertical="center" wrapText="1"/>
    </xf>
    <xf numFmtId="167" fontId="152" fillId="0" borderId="83" xfId="3346" quotePrefix="1" applyNumberFormat="1" applyFont="1" applyFill="1" applyBorder="1" applyAlignment="1">
      <alignment horizontal="center" vertical="center" wrapText="1"/>
    </xf>
    <xf numFmtId="167" fontId="152" fillId="0" borderId="73" xfId="3346" applyNumberFormat="1" applyFont="1" applyFill="1" applyBorder="1" applyAlignment="1">
      <alignment horizontal="center" vertical="center" wrapText="1"/>
    </xf>
    <xf numFmtId="167" fontId="152" fillId="0" borderId="84" xfId="3346" applyNumberFormat="1" applyFont="1" applyFill="1" applyBorder="1" applyAlignment="1">
      <alignment horizontal="center" vertical="center" wrapText="1"/>
    </xf>
    <xf numFmtId="0" fontId="152" fillId="0" borderId="73" xfId="3346" applyFont="1" applyFill="1" applyBorder="1" applyAlignment="1">
      <alignment horizontal="left" vertical="center" wrapText="1"/>
    </xf>
    <xf numFmtId="0" fontId="152" fillId="0" borderId="84" xfId="3346" applyFont="1" applyFill="1" applyBorder="1" applyAlignment="1">
      <alignment horizontal="left" vertical="center" wrapText="1"/>
    </xf>
    <xf numFmtId="178" fontId="152" fillId="25" borderId="73" xfId="3346" applyNumberFormat="1" applyFont="1" applyFill="1" applyBorder="1" applyAlignment="1">
      <alignment horizontal="right" vertical="center"/>
    </xf>
    <xf numFmtId="178" fontId="152" fillId="25" borderId="84" xfId="3346" applyNumberFormat="1" applyFont="1" applyFill="1" applyBorder="1" applyAlignment="1">
      <alignment horizontal="right" vertical="center"/>
    </xf>
    <xf numFmtId="167" fontId="152" fillId="0" borderId="75" xfId="3346" quotePrefix="1" applyNumberFormat="1" applyFont="1" applyFill="1" applyBorder="1" applyAlignment="1">
      <alignment horizontal="center" vertical="center" wrapText="1"/>
    </xf>
    <xf numFmtId="167" fontId="152" fillId="0" borderId="42" xfId="3346" applyNumberFormat="1" applyFont="1" applyFill="1" applyBorder="1" applyAlignment="1">
      <alignment horizontal="center" vertical="center" wrapText="1"/>
    </xf>
    <xf numFmtId="0" fontId="152" fillId="0" borderId="42" xfId="3346" applyFont="1" applyFill="1" applyBorder="1" applyAlignment="1">
      <alignment horizontal="left" vertical="center" wrapText="1"/>
    </xf>
    <xf numFmtId="178" fontId="152" fillId="0" borderId="73" xfId="456" applyNumberFormat="1" applyFont="1" applyFill="1" applyBorder="1" applyAlignment="1">
      <alignment horizontal="right" vertical="center"/>
    </xf>
    <xf numFmtId="178" fontId="152" fillId="0" borderId="42" xfId="456" applyNumberFormat="1" applyFont="1" applyFill="1" applyBorder="1" applyAlignment="1">
      <alignment horizontal="right" vertical="center"/>
    </xf>
    <xf numFmtId="178" fontId="152" fillId="0" borderId="84" xfId="456" applyNumberFormat="1" applyFont="1" applyFill="1" applyBorder="1" applyAlignment="1">
      <alignment horizontal="right" vertical="center"/>
    </xf>
    <xf numFmtId="178" fontId="152" fillId="25" borderId="42" xfId="456" applyNumberFormat="1" applyFont="1" applyFill="1" applyBorder="1" applyAlignment="1">
      <alignment horizontal="right" vertical="center"/>
    </xf>
    <xf numFmtId="167" fontId="152" fillId="0" borderId="0" xfId="3346" quotePrefix="1" applyNumberFormat="1" applyFont="1" applyFill="1" applyBorder="1" applyAlignment="1">
      <alignment horizontal="center" vertical="center" wrapText="1"/>
    </xf>
    <xf numFmtId="167" fontId="152" fillId="0" borderId="0" xfId="3346" applyNumberFormat="1" applyFont="1" applyFill="1" applyBorder="1" applyAlignment="1">
      <alignment horizontal="center" vertical="center" wrapText="1"/>
    </xf>
    <xf numFmtId="0" fontId="152" fillId="0" borderId="0" xfId="3346" applyFont="1" applyFill="1" applyBorder="1" applyAlignment="1">
      <alignment horizontal="left" vertical="center" wrapText="1"/>
    </xf>
    <xf numFmtId="167" fontId="152" fillId="0" borderId="77" xfId="3346" quotePrefix="1" applyNumberFormat="1" applyFont="1" applyFill="1" applyBorder="1" applyAlignment="1">
      <alignment horizontal="center" vertical="center" wrapText="1"/>
    </xf>
    <xf numFmtId="178" fontId="152" fillId="0" borderId="15" xfId="456" applyNumberFormat="1" applyFont="1" applyFill="1" applyBorder="1" applyAlignment="1">
      <alignment horizontal="right" vertical="center"/>
    </xf>
    <xf numFmtId="178" fontId="152" fillId="25" borderId="15" xfId="456" applyNumberFormat="1" applyFont="1" applyFill="1" applyBorder="1" applyAlignment="1">
      <alignment horizontal="right" vertical="center"/>
    </xf>
    <xf numFmtId="167" fontId="152" fillId="0" borderId="15" xfId="3346" applyNumberFormat="1" applyFont="1" applyFill="1" applyBorder="1" applyAlignment="1">
      <alignment horizontal="center" vertical="center" wrapText="1"/>
    </xf>
    <xf numFmtId="0" fontId="152" fillId="0" borderId="15" xfId="3346" applyFont="1" applyFill="1" applyBorder="1" applyAlignment="1">
      <alignment horizontal="left" vertical="center" wrapText="1"/>
    </xf>
    <xf numFmtId="167" fontId="152" fillId="0" borderId="92" xfId="3346" quotePrefix="1" applyNumberFormat="1" applyFont="1" applyFill="1" applyBorder="1" applyAlignment="1">
      <alignment horizontal="center" vertical="center" wrapText="1"/>
    </xf>
    <xf numFmtId="167" fontId="152" fillId="0" borderId="23" xfId="3346" applyNumberFormat="1" applyFont="1" applyFill="1" applyBorder="1" applyAlignment="1">
      <alignment horizontal="center" vertical="center" wrapText="1"/>
    </xf>
    <xf numFmtId="0" fontId="152" fillId="0" borderId="23" xfId="3346" applyFont="1" applyFill="1" applyBorder="1" applyAlignment="1">
      <alignment horizontal="left" vertical="center" wrapText="1"/>
    </xf>
    <xf numFmtId="178" fontId="152" fillId="0" borderId="23" xfId="456" applyNumberFormat="1" applyFont="1" applyFill="1" applyBorder="1" applyAlignment="1">
      <alignment horizontal="right" vertical="center"/>
    </xf>
    <xf numFmtId="178" fontId="152" fillId="25" borderId="23" xfId="456" applyNumberFormat="1" applyFont="1" applyFill="1" applyBorder="1" applyAlignment="1">
      <alignment horizontal="right" vertical="center"/>
    </xf>
    <xf numFmtId="167" fontId="152" fillId="0" borderId="20" xfId="3346" applyNumberFormat="1" applyFont="1" applyFill="1" applyBorder="1" applyAlignment="1">
      <alignment horizontal="center" vertical="center" wrapText="1"/>
    </xf>
    <xf numFmtId="0" fontId="152" fillId="0" borderId="20" xfId="3346" applyFont="1" applyFill="1" applyBorder="1" applyAlignment="1">
      <alignment horizontal="left" vertical="center" wrapText="1"/>
    </xf>
    <xf numFmtId="167" fontId="152" fillId="0" borderId="82" xfId="3346" quotePrefix="1" applyNumberFormat="1" applyFont="1" applyFill="1" applyBorder="1" applyAlignment="1">
      <alignment horizontal="center" vertical="center" wrapText="1"/>
    </xf>
    <xf numFmtId="167" fontId="152" fillId="0" borderId="87" xfId="3346" quotePrefix="1" applyNumberFormat="1" applyFont="1" applyFill="1" applyBorder="1" applyAlignment="1">
      <alignment horizontal="center" vertical="center" wrapText="1"/>
    </xf>
    <xf numFmtId="167" fontId="152" fillId="0" borderId="94" xfId="3346" quotePrefix="1" applyNumberFormat="1" applyFont="1" applyFill="1" applyBorder="1" applyAlignment="1">
      <alignment horizontal="center" vertical="center" wrapText="1"/>
    </xf>
    <xf numFmtId="0" fontId="152" fillId="0" borderId="0" xfId="3346" applyFont="1" applyFill="1" applyBorder="1" applyAlignment="1">
      <alignment horizontal="center" vertical="center" wrapText="1"/>
    </xf>
    <xf numFmtId="167" fontId="152" fillId="0" borderId="75" xfId="3346" quotePrefix="1" applyNumberFormat="1" applyFont="1" applyFill="1" applyBorder="1" applyAlignment="1">
      <alignment horizontal="center" vertical="center"/>
    </xf>
    <xf numFmtId="167" fontId="152" fillId="0" borderId="0" xfId="3346" applyNumberFormat="1" applyFont="1" applyFill="1" applyBorder="1" applyAlignment="1">
      <alignment horizontal="left" vertical="center"/>
    </xf>
    <xf numFmtId="167" fontId="152" fillId="0" borderId="42" xfId="3346" quotePrefix="1" applyNumberFormat="1" applyFont="1" applyFill="1" applyBorder="1" applyAlignment="1">
      <alignment horizontal="center" vertical="center"/>
    </xf>
    <xf numFmtId="167" fontId="152" fillId="0" borderId="15" xfId="3346" quotePrefix="1" applyNumberFormat="1" applyFont="1" applyFill="1" applyBorder="1" applyAlignment="1">
      <alignment horizontal="center" vertical="center"/>
    </xf>
    <xf numFmtId="167" fontId="152" fillId="0" borderId="42" xfId="3346" applyNumberFormat="1" applyFont="1" applyFill="1" applyBorder="1" applyAlignment="1">
      <alignment horizontal="left" vertical="center"/>
    </xf>
    <xf numFmtId="167" fontId="152" fillId="0" borderId="15" xfId="3346" applyNumberFormat="1" applyFont="1" applyFill="1" applyBorder="1" applyAlignment="1">
      <alignment horizontal="left" vertical="center"/>
    </xf>
    <xf numFmtId="167" fontId="152" fillId="0" borderId="92" xfId="3346" quotePrefix="1" applyNumberFormat="1" applyFont="1" applyFill="1" applyBorder="1" applyAlignment="1">
      <alignment horizontal="center" vertical="center"/>
    </xf>
    <xf numFmtId="167" fontId="152" fillId="0" borderId="77" xfId="3346" quotePrefix="1" applyNumberFormat="1" applyFont="1" applyFill="1" applyBorder="1" applyAlignment="1">
      <alignment horizontal="center" vertical="center"/>
    </xf>
    <xf numFmtId="167" fontId="152" fillId="0" borderId="23" xfId="3346" quotePrefix="1" applyNumberFormat="1" applyFont="1" applyFill="1" applyBorder="1" applyAlignment="1">
      <alignment horizontal="center" vertical="center"/>
    </xf>
    <xf numFmtId="167" fontId="152" fillId="0" borderId="23" xfId="3346" applyNumberFormat="1" applyFont="1" applyFill="1" applyBorder="1" applyAlignment="1">
      <alignment horizontal="left" vertical="center"/>
    </xf>
    <xf numFmtId="178" fontId="152" fillId="0" borderId="23" xfId="3346" applyNumberFormat="1" applyFont="1" applyFill="1" applyBorder="1" applyAlignment="1">
      <alignment horizontal="right" vertical="center"/>
    </xf>
    <xf numFmtId="178" fontId="152" fillId="0" borderId="42" xfId="3346" applyNumberFormat="1" applyFont="1" applyFill="1" applyBorder="1" applyAlignment="1">
      <alignment horizontal="right" vertical="center"/>
    </xf>
    <xf numFmtId="178" fontId="152" fillId="0" borderId="15" xfId="3346" applyNumberFormat="1" applyFont="1" applyFill="1" applyBorder="1" applyAlignment="1">
      <alignment horizontal="right" vertical="center"/>
    </xf>
    <xf numFmtId="178" fontId="152" fillId="25" borderId="23" xfId="3346" applyNumberFormat="1" applyFont="1" applyFill="1" applyBorder="1" applyAlignment="1">
      <alignment horizontal="right" vertical="center"/>
    </xf>
    <xf numFmtId="178" fontId="152" fillId="25" borderId="42" xfId="3346" applyNumberFormat="1" applyFont="1" applyFill="1" applyBorder="1" applyAlignment="1">
      <alignment horizontal="right" vertical="center"/>
    </xf>
    <xf numFmtId="178" fontId="152" fillId="25" borderId="15" xfId="3346" applyNumberFormat="1" applyFont="1" applyFill="1" applyBorder="1" applyAlignment="1">
      <alignment horizontal="right" vertical="center"/>
    </xf>
    <xf numFmtId="167" fontId="152" fillId="0" borderId="73" xfId="3346" quotePrefix="1" applyNumberFormat="1" applyFont="1" applyFill="1" applyBorder="1" applyAlignment="1">
      <alignment horizontal="center" vertical="center"/>
    </xf>
    <xf numFmtId="167" fontId="152" fillId="0" borderId="73" xfId="3346" applyNumberFormat="1" applyFont="1" applyFill="1" applyBorder="1" applyAlignment="1">
      <alignment horizontal="left" vertical="center"/>
    </xf>
    <xf numFmtId="188" fontId="152" fillId="0" borderId="73" xfId="456" applyNumberFormat="1" applyFont="1" applyFill="1" applyBorder="1" applyAlignment="1">
      <alignment horizontal="right" vertical="center"/>
    </xf>
    <xf numFmtId="188" fontId="152" fillId="0" borderId="42" xfId="456" applyNumberFormat="1" applyFont="1" applyFill="1" applyBorder="1" applyAlignment="1">
      <alignment horizontal="right" vertical="center"/>
    </xf>
    <xf numFmtId="188" fontId="152" fillId="0" borderId="15" xfId="456" applyNumberFormat="1" applyFont="1" applyFill="1" applyBorder="1" applyAlignment="1">
      <alignment horizontal="right" vertical="center"/>
    </xf>
    <xf numFmtId="188" fontId="152" fillId="25" borderId="73" xfId="456" applyNumberFormat="1" applyFont="1" applyFill="1" applyBorder="1" applyAlignment="1">
      <alignment horizontal="right" vertical="center"/>
    </xf>
    <xf numFmtId="188" fontId="152" fillId="25" borderId="42" xfId="456" applyNumberFormat="1" applyFont="1" applyFill="1" applyBorder="1" applyAlignment="1">
      <alignment horizontal="right" vertical="center"/>
    </xf>
    <xf numFmtId="188" fontId="152" fillId="25" borderId="15" xfId="456" applyNumberFormat="1" applyFont="1" applyFill="1" applyBorder="1" applyAlignment="1">
      <alignment horizontal="right" vertical="center"/>
    </xf>
    <xf numFmtId="167" fontId="152" fillId="0" borderId="82" xfId="3346" quotePrefix="1" applyNumberFormat="1" applyFont="1" applyFill="1" applyBorder="1" applyAlignment="1">
      <alignment horizontal="center" vertical="center"/>
    </xf>
    <xf numFmtId="167" fontId="152" fillId="0" borderId="94" xfId="3346" quotePrefix="1" applyNumberFormat="1" applyFont="1" applyFill="1" applyBorder="1" applyAlignment="1">
      <alignment horizontal="center" vertical="center"/>
    </xf>
    <xf numFmtId="188" fontId="152" fillId="0" borderId="84" xfId="456" applyNumberFormat="1" applyFont="1" applyFill="1" applyBorder="1" applyAlignment="1">
      <alignment horizontal="right" vertical="center"/>
    </xf>
    <xf numFmtId="188" fontId="152" fillId="25" borderId="84" xfId="456" applyNumberFormat="1" applyFont="1" applyFill="1" applyBorder="1" applyAlignment="1">
      <alignment horizontal="right" vertical="center"/>
    </xf>
    <xf numFmtId="0" fontId="152" fillId="0" borderId="42" xfId="3346" quotePrefix="1" applyFont="1" applyFill="1" applyBorder="1" applyAlignment="1">
      <alignment horizontal="center" vertical="center"/>
    </xf>
    <xf numFmtId="0" fontId="152" fillId="0" borderId="0" xfId="3346" quotePrefix="1" applyFont="1" applyFill="1" applyBorder="1" applyAlignment="1">
      <alignment horizontal="center" vertical="center"/>
    </xf>
    <xf numFmtId="49" fontId="152" fillId="0" borderId="42" xfId="3346" quotePrefix="1" applyNumberFormat="1" applyFont="1" applyFill="1" applyBorder="1" applyAlignment="1">
      <alignment horizontal="center" vertical="center"/>
    </xf>
    <xf numFmtId="49" fontId="152" fillId="0" borderId="15" xfId="3346" quotePrefix="1" applyNumberFormat="1" applyFont="1" applyFill="1" applyBorder="1" applyAlignment="1">
      <alignment horizontal="center" vertical="center"/>
    </xf>
    <xf numFmtId="49" fontId="152" fillId="0" borderId="42" xfId="3346" applyNumberFormat="1" applyFont="1" applyFill="1" applyBorder="1" applyAlignment="1">
      <alignment horizontal="left" vertical="center" wrapText="1"/>
    </xf>
    <xf numFmtId="49" fontId="152" fillId="0" borderId="15" xfId="3346" applyNumberFormat="1" applyFont="1" applyFill="1" applyBorder="1" applyAlignment="1">
      <alignment horizontal="left" vertical="center" wrapText="1"/>
    </xf>
    <xf numFmtId="49" fontId="152" fillId="0" borderId="0" xfId="3346" applyNumberFormat="1" applyFont="1" applyFill="1" applyBorder="1" applyAlignment="1">
      <alignment horizontal="left" vertical="center" wrapText="1"/>
    </xf>
    <xf numFmtId="0" fontId="152" fillId="0" borderId="0" xfId="3346" applyFont="1" applyFill="1" applyBorder="1" applyAlignment="1">
      <alignment horizontal="center" vertical="center"/>
    </xf>
    <xf numFmtId="49" fontId="152" fillId="0" borderId="42" xfId="3346" applyNumberFormat="1" applyFont="1" applyFill="1" applyBorder="1" applyAlignment="1">
      <alignment horizontal="left" vertical="center"/>
    </xf>
    <xf numFmtId="0" fontId="152" fillId="0" borderId="72" xfId="3346" applyFont="1" applyFill="1" applyBorder="1" applyAlignment="1">
      <alignment horizontal="center" vertical="center"/>
    </xf>
    <xf numFmtId="0" fontId="152" fillId="0" borderId="75" xfId="3346" applyFont="1" applyFill="1" applyBorder="1" applyAlignment="1">
      <alignment horizontal="center" vertical="center"/>
    </xf>
    <xf numFmtId="0" fontId="152" fillId="0" borderId="83" xfId="3346" applyFont="1" applyFill="1" applyBorder="1" applyAlignment="1">
      <alignment horizontal="center" vertical="center"/>
    </xf>
    <xf numFmtId="0" fontId="152" fillId="0" borderId="77" xfId="3346" applyFont="1" applyFill="1" applyBorder="1" applyAlignment="1">
      <alignment horizontal="center" vertical="center"/>
    </xf>
    <xf numFmtId="49" fontId="152" fillId="0" borderId="15" xfId="3346" applyNumberFormat="1" applyFont="1" applyFill="1" applyBorder="1" applyAlignment="1">
      <alignment horizontal="left" vertical="center"/>
    </xf>
    <xf numFmtId="178" fontId="161" fillId="0" borderId="73" xfId="453" applyNumberFormat="1" applyFont="1" applyFill="1" applyBorder="1" applyAlignment="1">
      <alignment horizontal="right" vertical="center"/>
    </xf>
    <xf numFmtId="178" fontId="161" fillId="0" borderId="42" xfId="453" applyNumberFormat="1" applyFont="1" applyFill="1" applyBorder="1" applyAlignment="1">
      <alignment horizontal="right" vertical="center"/>
    </xf>
    <xf numFmtId="178" fontId="161" fillId="0" borderId="15" xfId="453" applyNumberFormat="1" applyFont="1" applyFill="1" applyBorder="1" applyAlignment="1">
      <alignment horizontal="right" vertical="center"/>
    </xf>
    <xf numFmtId="178" fontId="161" fillId="25" borderId="73" xfId="453" applyNumberFormat="1" applyFont="1" applyFill="1" applyBorder="1" applyAlignment="1">
      <alignment horizontal="right" vertical="center"/>
    </xf>
    <xf numFmtId="178" fontId="161" fillId="25" borderId="42" xfId="453" applyNumberFormat="1" applyFont="1" applyFill="1" applyBorder="1" applyAlignment="1">
      <alignment horizontal="right" vertical="center"/>
    </xf>
    <xf numFmtId="178" fontId="161" fillId="25" borderId="15" xfId="453" applyNumberFormat="1" applyFont="1" applyFill="1" applyBorder="1" applyAlignment="1">
      <alignment horizontal="right" vertical="center"/>
    </xf>
    <xf numFmtId="49" fontId="152" fillId="0" borderId="23" xfId="3346" quotePrefix="1" applyNumberFormat="1" applyFont="1" applyFill="1" applyBorder="1" applyAlignment="1">
      <alignment horizontal="center" vertical="center"/>
    </xf>
    <xf numFmtId="49" fontId="152" fillId="0" borderId="23" xfId="3346" applyNumberFormat="1" applyFont="1" applyFill="1" applyBorder="1" applyAlignment="1">
      <alignment horizontal="left" vertical="center"/>
    </xf>
    <xf numFmtId="49" fontId="152" fillId="0" borderId="84" xfId="3346" applyNumberFormat="1" applyFont="1" applyFill="1" applyBorder="1" applyAlignment="1">
      <alignment horizontal="left" vertical="center" wrapText="1"/>
    </xf>
    <xf numFmtId="0" fontId="152" fillId="0" borderId="73" xfId="3346" quotePrefix="1" applyFont="1" applyFill="1" applyBorder="1" applyAlignment="1">
      <alignment horizontal="center" vertical="center"/>
    </xf>
    <xf numFmtId="49" fontId="152" fillId="0" borderId="72" xfId="3346" quotePrefix="1" applyNumberFormat="1" applyFont="1" applyFill="1" applyBorder="1" applyAlignment="1">
      <alignment horizontal="center" vertical="center"/>
    </xf>
    <xf numFmtId="49" fontId="152" fillId="0" borderId="75" xfId="3346" quotePrefix="1" applyNumberFormat="1" applyFont="1" applyFill="1" applyBorder="1" applyAlignment="1">
      <alignment horizontal="center" vertical="center"/>
    </xf>
    <xf numFmtId="49" fontId="152" fillId="0" borderId="83" xfId="3346" quotePrefix="1" applyNumberFormat="1" applyFont="1" applyFill="1" applyBorder="1" applyAlignment="1">
      <alignment horizontal="center" vertical="center"/>
    </xf>
    <xf numFmtId="49" fontId="152" fillId="0" borderId="97" xfId="3346" applyNumberFormat="1" applyFont="1" applyFill="1" applyBorder="1" applyAlignment="1">
      <alignment horizontal="left" vertical="center" wrapText="1"/>
    </xf>
    <xf numFmtId="49" fontId="152" fillId="0" borderId="76" xfId="3346" applyNumberFormat="1" applyFont="1" applyFill="1" applyBorder="1" applyAlignment="1">
      <alignment horizontal="left" vertical="center" wrapText="1"/>
    </xf>
    <xf numFmtId="49" fontId="152" fillId="0" borderId="91" xfId="3346" applyNumberFormat="1" applyFont="1" applyFill="1" applyBorder="1" applyAlignment="1">
      <alignment horizontal="left" vertical="center" wrapText="1"/>
    </xf>
    <xf numFmtId="178" fontId="161" fillId="0" borderId="23" xfId="453" applyNumberFormat="1" applyFont="1" applyFill="1" applyBorder="1" applyAlignment="1">
      <alignment horizontal="right" vertical="center"/>
    </xf>
    <xf numFmtId="178" fontId="161" fillId="25" borderId="23" xfId="453" applyNumberFormat="1" applyFont="1" applyFill="1" applyBorder="1" applyAlignment="1">
      <alignment horizontal="right" vertical="center"/>
    </xf>
    <xf numFmtId="0" fontId="152" fillId="0" borderId="84" xfId="3346" quotePrefix="1" applyFont="1" applyFill="1" applyBorder="1" applyAlignment="1">
      <alignment horizontal="center" vertical="center"/>
    </xf>
    <xf numFmtId="167" fontId="152" fillId="0" borderId="72" xfId="3346" applyNumberFormat="1" applyFont="1" applyFill="1" applyBorder="1" applyAlignment="1">
      <alignment horizontal="center" vertical="center"/>
    </xf>
    <xf numFmtId="167" fontId="152" fillId="0" borderId="77" xfId="3346" applyNumberFormat="1" applyFont="1" applyFill="1" applyBorder="1" applyAlignment="1">
      <alignment horizontal="center" vertical="center"/>
    </xf>
    <xf numFmtId="41" fontId="161" fillId="0" borderId="73" xfId="453" applyNumberFormat="1" applyFont="1" applyFill="1" applyBorder="1" applyAlignment="1">
      <alignment horizontal="right" vertical="center"/>
    </xf>
    <xf numFmtId="41" fontId="161" fillId="0" borderId="15" xfId="453" applyNumberFormat="1" applyFont="1" applyFill="1" applyBorder="1" applyAlignment="1">
      <alignment horizontal="right" vertical="center"/>
    </xf>
    <xf numFmtId="188" fontId="152" fillId="0" borderId="81" xfId="456" applyNumberFormat="1" applyFont="1" applyFill="1" applyBorder="1" applyAlignment="1">
      <alignment horizontal="right" vertical="center"/>
    </xf>
    <xf numFmtId="188" fontId="152" fillId="0" borderId="85" xfId="456" applyNumberFormat="1" applyFont="1" applyFill="1" applyBorder="1" applyAlignment="1">
      <alignment horizontal="right" vertical="center"/>
    </xf>
    <xf numFmtId="167" fontId="152" fillId="0" borderId="83" xfId="3346" applyNumberFormat="1" applyFont="1" applyFill="1" applyBorder="1" applyAlignment="1">
      <alignment horizontal="center" vertical="center"/>
    </xf>
    <xf numFmtId="49" fontId="152" fillId="0" borderId="81" xfId="3346" quotePrefix="1" applyNumberFormat="1" applyFont="1" applyFill="1" applyBorder="1" applyAlignment="1">
      <alignment horizontal="center" vertical="center"/>
    </xf>
    <xf numFmtId="49" fontId="152" fillId="0" borderId="85" xfId="3346" quotePrefix="1" applyNumberFormat="1" applyFont="1" applyFill="1" applyBorder="1" applyAlignment="1">
      <alignment horizontal="center" vertical="center"/>
    </xf>
    <xf numFmtId="49" fontId="152" fillId="0" borderId="81" xfId="3346" applyNumberFormat="1" applyFont="1" applyFill="1" applyBorder="1" applyAlignment="1">
      <alignment horizontal="left" vertical="center" wrapText="1"/>
    </xf>
    <xf numFmtId="49" fontId="152" fillId="0" borderId="85" xfId="3346" applyNumberFormat="1" applyFont="1" applyFill="1" applyBorder="1" applyAlignment="1">
      <alignment horizontal="left" vertical="center" wrapText="1"/>
    </xf>
    <xf numFmtId="188" fontId="152" fillId="25" borderId="81" xfId="456" applyNumberFormat="1" applyFont="1" applyFill="1" applyBorder="1" applyAlignment="1">
      <alignment horizontal="right" vertical="center"/>
    </xf>
    <xf numFmtId="188" fontId="152" fillId="25" borderId="85" xfId="456" applyNumberFormat="1" applyFont="1" applyFill="1" applyBorder="1" applyAlignment="1">
      <alignment horizontal="right" vertical="center"/>
    </xf>
    <xf numFmtId="188" fontId="152" fillId="25" borderId="23" xfId="456" applyNumberFormat="1" applyFont="1" applyFill="1" applyBorder="1" applyAlignment="1">
      <alignment horizontal="right" vertical="center"/>
    </xf>
    <xf numFmtId="49" fontId="152" fillId="0" borderId="73" xfId="3346" applyNumberFormat="1" applyFont="1" applyFill="1" applyBorder="1" applyAlignment="1">
      <alignment horizontal="left" vertical="center" wrapText="1"/>
    </xf>
    <xf numFmtId="188" fontId="152" fillId="0" borderId="20" xfId="456" applyNumberFormat="1" applyFont="1" applyFill="1" applyBorder="1" applyAlignment="1">
      <alignment horizontal="right" vertical="center"/>
    </xf>
    <xf numFmtId="0" fontId="162" fillId="25" borderId="0" xfId="452" applyFont="1" applyFill="1" applyBorder="1" applyAlignment="1">
      <alignment horizontal="center"/>
    </xf>
    <xf numFmtId="0" fontId="56" fillId="25" borderId="42" xfId="452" applyFont="1" applyFill="1" applyBorder="1" applyAlignment="1">
      <alignment horizontal="center" vertical="center"/>
    </xf>
    <xf numFmtId="0" fontId="56" fillId="0" borderId="15" xfId="452" applyFont="1" applyFill="1" applyBorder="1" applyAlignment="1">
      <alignment horizontal="center" vertical="center"/>
    </xf>
    <xf numFmtId="0" fontId="56" fillId="0" borderId="20" xfId="452" applyFont="1" applyFill="1" applyBorder="1" applyAlignment="1">
      <alignment horizontal="center" vertical="center"/>
    </xf>
    <xf numFmtId="0" fontId="56" fillId="0" borderId="23" xfId="452" applyFont="1" applyFill="1" applyBorder="1" applyAlignment="1">
      <alignment horizontal="center" vertical="center"/>
    </xf>
    <xf numFmtId="0" fontId="56" fillId="0" borderId="27" xfId="452" applyFont="1" applyFill="1" applyBorder="1" applyAlignment="1">
      <alignment horizontal="center" vertical="center"/>
    </xf>
    <xf numFmtId="0" fontId="56" fillId="0" borderId="28" xfId="452" applyFont="1" applyFill="1" applyBorder="1" applyAlignment="1">
      <alignment horizontal="center" vertical="center"/>
    </xf>
    <xf numFmtId="0" fontId="56" fillId="0" borderId="45" xfId="452" applyFont="1" applyFill="1" applyBorder="1" applyAlignment="1">
      <alignment horizontal="center" vertical="center"/>
    </xf>
    <xf numFmtId="0" fontId="110" fillId="0" borderId="15" xfId="452" applyFont="1" applyFill="1" applyBorder="1" applyAlignment="1">
      <alignment horizontal="center" vertical="center" wrapText="1"/>
    </xf>
    <xf numFmtId="0" fontId="110" fillId="0" borderId="20" xfId="452" applyFont="1" applyFill="1" applyBorder="1" applyAlignment="1">
      <alignment horizontal="center" vertical="center" wrapText="1"/>
    </xf>
    <xf numFmtId="0" fontId="110" fillId="0" borderId="23" xfId="452" applyFont="1" applyFill="1" applyBorder="1" applyAlignment="1">
      <alignment horizontal="center" vertical="center" wrapText="1"/>
    </xf>
    <xf numFmtId="0" fontId="56" fillId="0" borderId="14" xfId="452" applyFont="1" applyFill="1" applyBorder="1" applyAlignment="1">
      <alignment horizontal="center" vertical="center"/>
    </xf>
    <xf numFmtId="0" fontId="56" fillId="0" borderId="35" xfId="452" applyFont="1" applyFill="1" applyBorder="1" applyAlignment="1">
      <alignment horizontal="center" vertical="center"/>
    </xf>
    <xf numFmtId="0" fontId="56" fillId="0" borderId="37" xfId="452" applyFont="1" applyFill="1" applyBorder="1" applyAlignment="1">
      <alignment horizontal="center" vertical="center"/>
    </xf>
    <xf numFmtId="0" fontId="56" fillId="0" borderId="20" xfId="452" applyFont="1" applyFill="1" applyBorder="1" applyAlignment="1">
      <alignment horizontal="center" vertical="center" wrapText="1"/>
    </xf>
    <xf numFmtId="0" fontId="56" fillId="0" borderId="23" xfId="452" applyFont="1" applyFill="1" applyBorder="1" applyAlignment="1">
      <alignment horizontal="center" vertical="center" wrapText="1"/>
    </xf>
    <xf numFmtId="0" fontId="85" fillId="0" borderId="15" xfId="452" applyFont="1" applyFill="1" applyBorder="1" applyAlignment="1">
      <alignment horizontal="center" vertical="center"/>
    </xf>
    <xf numFmtId="0" fontId="85" fillId="0" borderId="23" xfId="452" applyFont="1" applyFill="1" applyBorder="1" applyAlignment="1">
      <alignment horizontal="center" vertical="center"/>
    </xf>
    <xf numFmtId="0" fontId="85" fillId="0" borderId="20" xfId="452" applyFont="1" applyFill="1" applyBorder="1" applyAlignment="1">
      <alignment horizontal="center" vertical="center"/>
    </xf>
    <xf numFmtId="192" fontId="56" fillId="0" borderId="15" xfId="452" applyNumberFormat="1" applyFont="1" applyFill="1" applyBorder="1" applyAlignment="1">
      <alignment horizontal="center" vertical="center"/>
    </xf>
    <xf numFmtId="192" fontId="56" fillId="0" borderId="23" xfId="452" applyNumberFormat="1" applyFont="1" applyFill="1" applyBorder="1" applyAlignment="1">
      <alignment horizontal="center" vertical="center"/>
    </xf>
    <xf numFmtId="49" fontId="56" fillId="0" borderId="15" xfId="452" applyNumberFormat="1" applyFont="1" applyFill="1" applyBorder="1" applyAlignment="1">
      <alignment horizontal="center" vertical="center"/>
    </xf>
    <xf numFmtId="49" fontId="56" fillId="0" borderId="20" xfId="452" applyNumberFormat="1" applyFont="1" applyFill="1" applyBorder="1" applyAlignment="1">
      <alignment horizontal="center" vertical="center"/>
    </xf>
    <xf numFmtId="49" fontId="56" fillId="0" borderId="23" xfId="452" applyNumberFormat="1" applyFont="1" applyFill="1" applyBorder="1" applyAlignment="1">
      <alignment horizontal="center" vertical="center"/>
    </xf>
  </cellXfs>
  <cellStyles count="33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10" xfId="1910"/>
    <cellStyle name="Normalny 16 2" xfId="500"/>
    <cellStyle name="Normalny 16 2 2" xfId="570"/>
    <cellStyle name="Normalny 16 2 2 2" xfId="928"/>
    <cellStyle name="Normalny 16 2 2 2 2" xfId="1646"/>
    <cellStyle name="Normalny 16 2 2 2 2 2" xfId="3085"/>
    <cellStyle name="Normalny 16 2 2 2 3" xfId="2367"/>
    <cellStyle name="Normalny 16 2 2 3" xfId="1108"/>
    <cellStyle name="Normalny 16 2 2 3 2" xfId="1826"/>
    <cellStyle name="Normalny 16 2 2 3 2 2" xfId="3265"/>
    <cellStyle name="Normalny 16 2 2 3 3" xfId="2547"/>
    <cellStyle name="Normalny 16 2 2 4" xfId="748"/>
    <cellStyle name="Normalny 16 2 2 4 2" xfId="1466"/>
    <cellStyle name="Normalny 16 2 2 4 2 2" xfId="2905"/>
    <cellStyle name="Normalny 16 2 2 4 3" xfId="2187"/>
    <cellStyle name="Normalny 16 2 2 5" xfId="1288"/>
    <cellStyle name="Normalny 16 2 2 5 2" xfId="2727"/>
    <cellStyle name="Normalny 16 2 2 6" xfId="2009"/>
    <cellStyle name="Normalny 16 2 3" xfId="639"/>
    <cellStyle name="Normalny 16 2 3 2" xfId="997"/>
    <cellStyle name="Normalny 16 2 3 2 2" xfId="1715"/>
    <cellStyle name="Normalny 16 2 3 2 2 2" xfId="3154"/>
    <cellStyle name="Normalny 16 2 3 2 3" xfId="2436"/>
    <cellStyle name="Normalny 16 2 3 3" xfId="1177"/>
    <cellStyle name="Normalny 16 2 3 3 2" xfId="1895"/>
    <cellStyle name="Normalny 16 2 3 3 2 2" xfId="3334"/>
    <cellStyle name="Normalny 16 2 3 3 3" xfId="2616"/>
    <cellStyle name="Normalny 16 2 3 4" xfId="817"/>
    <cellStyle name="Normalny 16 2 3 4 2" xfId="1535"/>
    <cellStyle name="Normalny 16 2 3 4 2 2" xfId="2974"/>
    <cellStyle name="Normalny 16 2 3 4 3" xfId="2256"/>
    <cellStyle name="Normalny 16 2 3 5" xfId="1357"/>
    <cellStyle name="Normalny 16 2 3 5 2" xfId="2796"/>
    <cellStyle name="Normalny 16 2 3 6" xfId="2078"/>
    <cellStyle name="Normalny 16 2 4" xfId="860"/>
    <cellStyle name="Normalny 16 2 4 2" xfId="1578"/>
    <cellStyle name="Normalny 16 2 4 2 2" xfId="3017"/>
    <cellStyle name="Normalny 16 2 4 3" xfId="2299"/>
    <cellStyle name="Normalny 16 2 5" xfId="1040"/>
    <cellStyle name="Normalny 16 2 5 2" xfId="1758"/>
    <cellStyle name="Normalny 16 2 5 2 2" xfId="3197"/>
    <cellStyle name="Normalny 16 2 5 3" xfId="2479"/>
    <cellStyle name="Normalny 16 2 6" xfId="680"/>
    <cellStyle name="Normalny 16 2 6 2" xfId="1398"/>
    <cellStyle name="Normalny 16 2 6 2 2" xfId="2837"/>
    <cellStyle name="Normalny 16 2 6 3" xfId="2119"/>
    <cellStyle name="Normalny 16 2 7" xfId="1220"/>
    <cellStyle name="Normalny 16 2 7 2" xfId="2659"/>
    <cellStyle name="Normalny 16 2 8" xfId="1941"/>
    <cellStyle name="Normalny 16 3" xfId="516"/>
    <cellStyle name="Normalny 16 3 2" xfId="584"/>
    <cellStyle name="Normalny 16 3 2 2" xfId="942"/>
    <cellStyle name="Normalny 16 3 2 2 2" xfId="1660"/>
    <cellStyle name="Normalny 16 3 2 2 2 2" xfId="3099"/>
    <cellStyle name="Normalny 16 3 2 2 3" xfId="2381"/>
    <cellStyle name="Normalny 16 3 2 3" xfId="1122"/>
    <cellStyle name="Normalny 16 3 2 3 2" xfId="1840"/>
    <cellStyle name="Normalny 16 3 2 3 2 2" xfId="3279"/>
    <cellStyle name="Normalny 16 3 2 3 3" xfId="2561"/>
    <cellStyle name="Normalny 16 3 2 4" xfId="762"/>
    <cellStyle name="Normalny 16 3 2 4 2" xfId="1480"/>
    <cellStyle name="Normalny 16 3 2 4 2 2" xfId="2919"/>
    <cellStyle name="Normalny 16 3 2 4 3" xfId="2201"/>
    <cellStyle name="Normalny 16 3 2 5" xfId="1302"/>
    <cellStyle name="Normalny 16 3 2 5 2" xfId="2741"/>
    <cellStyle name="Normalny 16 3 2 6" xfId="2023"/>
    <cellStyle name="Normalny 16 3 3" xfId="874"/>
    <cellStyle name="Normalny 16 3 3 2" xfId="1592"/>
    <cellStyle name="Normalny 16 3 3 2 2" xfId="3031"/>
    <cellStyle name="Normalny 16 3 3 3" xfId="2313"/>
    <cellStyle name="Normalny 16 3 4" xfId="1054"/>
    <cellStyle name="Normalny 16 3 4 2" xfId="1772"/>
    <cellStyle name="Normalny 16 3 4 2 2" xfId="3211"/>
    <cellStyle name="Normalny 16 3 4 3" xfId="2493"/>
    <cellStyle name="Normalny 16 3 5" xfId="694"/>
    <cellStyle name="Normalny 16 3 5 2" xfId="1412"/>
    <cellStyle name="Normalny 16 3 5 2 2" xfId="2851"/>
    <cellStyle name="Normalny 16 3 5 3" xfId="2133"/>
    <cellStyle name="Normalny 16 3 6" xfId="1234"/>
    <cellStyle name="Normalny 16 3 6 2" xfId="2673"/>
    <cellStyle name="Normalny 16 3 7" xfId="1955"/>
    <cellStyle name="Normalny 16 4" xfId="539"/>
    <cellStyle name="Normalny 16 4 2" xfId="897"/>
    <cellStyle name="Normalny 16 4 2 2" xfId="1615"/>
    <cellStyle name="Normalny 16 4 2 2 2" xfId="3054"/>
    <cellStyle name="Normalny 16 4 2 3" xfId="2336"/>
    <cellStyle name="Normalny 16 4 3" xfId="1077"/>
    <cellStyle name="Normalny 16 4 3 2" xfId="1795"/>
    <cellStyle name="Normalny 16 4 3 2 2" xfId="3234"/>
    <cellStyle name="Normalny 16 4 3 3" xfId="2516"/>
    <cellStyle name="Normalny 16 4 4" xfId="717"/>
    <cellStyle name="Normalny 16 4 4 2" xfId="1435"/>
    <cellStyle name="Normalny 16 4 4 2 2" xfId="2874"/>
    <cellStyle name="Normalny 16 4 4 3" xfId="2156"/>
    <cellStyle name="Normalny 16 4 5" xfId="1257"/>
    <cellStyle name="Normalny 16 4 5 2" xfId="2696"/>
    <cellStyle name="Normalny 16 4 6" xfId="1978"/>
    <cellStyle name="Normalny 16 5" xfId="608"/>
    <cellStyle name="Normalny 16 5 2" xfId="966"/>
    <cellStyle name="Normalny 16 5 2 2" xfId="1684"/>
    <cellStyle name="Normalny 16 5 2 2 2" xfId="3123"/>
    <cellStyle name="Normalny 16 5 2 3" xfId="2405"/>
    <cellStyle name="Normalny 16 5 3" xfId="1146"/>
    <cellStyle name="Normalny 16 5 3 2" xfId="1864"/>
    <cellStyle name="Normalny 16 5 3 2 2" xfId="3303"/>
    <cellStyle name="Normalny 16 5 3 3" xfId="2585"/>
    <cellStyle name="Normalny 16 5 4" xfId="786"/>
    <cellStyle name="Normalny 16 5 4 2" xfId="1504"/>
    <cellStyle name="Normalny 16 5 4 2 2" xfId="2943"/>
    <cellStyle name="Normalny 16 5 4 3" xfId="2225"/>
    <cellStyle name="Normalny 16 5 5" xfId="1326"/>
    <cellStyle name="Normalny 16 5 5 2" xfId="2765"/>
    <cellStyle name="Normalny 16 5 6" xfId="2047"/>
    <cellStyle name="Normalny 16 6" xfId="829"/>
    <cellStyle name="Normalny 16 6 2" xfId="1547"/>
    <cellStyle name="Normalny 16 6 2 2" xfId="2986"/>
    <cellStyle name="Normalny 16 6 3" xfId="2268"/>
    <cellStyle name="Normalny 16 7" xfId="1009"/>
    <cellStyle name="Normalny 16 7 2" xfId="1727"/>
    <cellStyle name="Normalny 16 7 2 2" xfId="3166"/>
    <cellStyle name="Normalny 16 7 3" xfId="2448"/>
    <cellStyle name="Normalny 16 8" xfId="649"/>
    <cellStyle name="Normalny 16 8 2" xfId="1367"/>
    <cellStyle name="Normalny 16 8 2 2" xfId="2806"/>
    <cellStyle name="Normalny 16 8 3" xfId="2088"/>
    <cellStyle name="Normalny 16 9" xfId="1189"/>
    <cellStyle name="Normalny 16 9 2" xfId="2628"/>
    <cellStyle name="Normalny 17" xfId="459"/>
    <cellStyle name="Normalny 17 10" xfId="1911"/>
    <cellStyle name="Normalny 17 2" xfId="502"/>
    <cellStyle name="Normalny 17 2 2" xfId="571"/>
    <cellStyle name="Normalny 17 2 2 2" xfId="929"/>
    <cellStyle name="Normalny 17 2 2 2 2" xfId="1647"/>
    <cellStyle name="Normalny 17 2 2 2 2 2" xfId="3086"/>
    <cellStyle name="Normalny 17 2 2 2 3" xfId="2368"/>
    <cellStyle name="Normalny 17 2 2 3" xfId="1109"/>
    <cellStyle name="Normalny 17 2 2 3 2" xfId="1827"/>
    <cellStyle name="Normalny 17 2 2 3 2 2" xfId="3266"/>
    <cellStyle name="Normalny 17 2 2 3 3" xfId="2548"/>
    <cellStyle name="Normalny 17 2 2 4" xfId="749"/>
    <cellStyle name="Normalny 17 2 2 4 2" xfId="1467"/>
    <cellStyle name="Normalny 17 2 2 4 2 2" xfId="2906"/>
    <cellStyle name="Normalny 17 2 2 4 3" xfId="2188"/>
    <cellStyle name="Normalny 17 2 2 5" xfId="1289"/>
    <cellStyle name="Normalny 17 2 2 5 2" xfId="2728"/>
    <cellStyle name="Normalny 17 2 2 6" xfId="2010"/>
    <cellStyle name="Normalny 17 2 3" xfId="640"/>
    <cellStyle name="Normalny 17 2 3 2" xfId="998"/>
    <cellStyle name="Normalny 17 2 3 2 2" xfId="1716"/>
    <cellStyle name="Normalny 17 2 3 2 2 2" xfId="3155"/>
    <cellStyle name="Normalny 17 2 3 2 3" xfId="2437"/>
    <cellStyle name="Normalny 17 2 3 3" xfId="1178"/>
    <cellStyle name="Normalny 17 2 3 3 2" xfId="1896"/>
    <cellStyle name="Normalny 17 2 3 3 2 2" xfId="3335"/>
    <cellStyle name="Normalny 17 2 3 3 3" xfId="2617"/>
    <cellStyle name="Normalny 17 2 3 4" xfId="818"/>
    <cellStyle name="Normalny 17 2 3 4 2" xfId="1536"/>
    <cellStyle name="Normalny 17 2 3 4 2 2" xfId="2975"/>
    <cellStyle name="Normalny 17 2 3 4 3" xfId="2257"/>
    <cellStyle name="Normalny 17 2 3 5" xfId="1358"/>
    <cellStyle name="Normalny 17 2 3 5 2" xfId="2797"/>
    <cellStyle name="Normalny 17 2 3 6" xfId="2079"/>
    <cellStyle name="Normalny 17 2 4" xfId="861"/>
    <cellStyle name="Normalny 17 2 4 2" xfId="1579"/>
    <cellStyle name="Normalny 17 2 4 2 2" xfId="3018"/>
    <cellStyle name="Normalny 17 2 4 3" xfId="2300"/>
    <cellStyle name="Normalny 17 2 5" xfId="1041"/>
    <cellStyle name="Normalny 17 2 5 2" xfId="1759"/>
    <cellStyle name="Normalny 17 2 5 2 2" xfId="3198"/>
    <cellStyle name="Normalny 17 2 5 3" xfId="2480"/>
    <cellStyle name="Normalny 17 2 6" xfId="681"/>
    <cellStyle name="Normalny 17 2 6 2" xfId="1399"/>
    <cellStyle name="Normalny 17 2 6 2 2" xfId="2838"/>
    <cellStyle name="Normalny 17 2 6 3" xfId="2120"/>
    <cellStyle name="Normalny 17 2 7" xfId="1221"/>
    <cellStyle name="Normalny 17 2 7 2" xfId="2660"/>
    <cellStyle name="Normalny 17 2 8" xfId="1942"/>
    <cellStyle name="Normalny 17 3" xfId="517"/>
    <cellStyle name="Normalny 17 3 2" xfId="585"/>
    <cellStyle name="Normalny 17 3 2 2" xfId="943"/>
    <cellStyle name="Normalny 17 3 2 2 2" xfId="1661"/>
    <cellStyle name="Normalny 17 3 2 2 2 2" xfId="3100"/>
    <cellStyle name="Normalny 17 3 2 2 3" xfId="2382"/>
    <cellStyle name="Normalny 17 3 2 3" xfId="1123"/>
    <cellStyle name="Normalny 17 3 2 3 2" xfId="1841"/>
    <cellStyle name="Normalny 17 3 2 3 2 2" xfId="3280"/>
    <cellStyle name="Normalny 17 3 2 3 3" xfId="2562"/>
    <cellStyle name="Normalny 17 3 2 4" xfId="763"/>
    <cellStyle name="Normalny 17 3 2 4 2" xfId="1481"/>
    <cellStyle name="Normalny 17 3 2 4 2 2" xfId="2920"/>
    <cellStyle name="Normalny 17 3 2 4 3" xfId="2202"/>
    <cellStyle name="Normalny 17 3 2 5" xfId="1303"/>
    <cellStyle name="Normalny 17 3 2 5 2" xfId="2742"/>
    <cellStyle name="Normalny 17 3 2 6" xfId="2024"/>
    <cellStyle name="Normalny 17 3 3" xfId="875"/>
    <cellStyle name="Normalny 17 3 3 2" xfId="1593"/>
    <cellStyle name="Normalny 17 3 3 2 2" xfId="3032"/>
    <cellStyle name="Normalny 17 3 3 3" xfId="2314"/>
    <cellStyle name="Normalny 17 3 4" xfId="1055"/>
    <cellStyle name="Normalny 17 3 4 2" xfId="1773"/>
    <cellStyle name="Normalny 17 3 4 2 2" xfId="3212"/>
    <cellStyle name="Normalny 17 3 4 3" xfId="2494"/>
    <cellStyle name="Normalny 17 3 5" xfId="695"/>
    <cellStyle name="Normalny 17 3 5 2" xfId="1413"/>
    <cellStyle name="Normalny 17 3 5 2 2" xfId="2852"/>
    <cellStyle name="Normalny 17 3 5 3" xfId="2134"/>
    <cellStyle name="Normalny 17 3 6" xfId="1235"/>
    <cellStyle name="Normalny 17 3 6 2" xfId="2674"/>
    <cellStyle name="Normalny 17 3 7" xfId="1956"/>
    <cellStyle name="Normalny 17 4" xfId="540"/>
    <cellStyle name="Normalny 17 4 2" xfId="898"/>
    <cellStyle name="Normalny 17 4 2 2" xfId="1616"/>
    <cellStyle name="Normalny 17 4 2 2 2" xfId="3055"/>
    <cellStyle name="Normalny 17 4 2 3" xfId="2337"/>
    <cellStyle name="Normalny 17 4 3" xfId="1078"/>
    <cellStyle name="Normalny 17 4 3 2" xfId="1796"/>
    <cellStyle name="Normalny 17 4 3 2 2" xfId="3235"/>
    <cellStyle name="Normalny 17 4 3 3" xfId="2517"/>
    <cellStyle name="Normalny 17 4 4" xfId="718"/>
    <cellStyle name="Normalny 17 4 4 2" xfId="1436"/>
    <cellStyle name="Normalny 17 4 4 2 2" xfId="2875"/>
    <cellStyle name="Normalny 17 4 4 3" xfId="2157"/>
    <cellStyle name="Normalny 17 4 5" xfId="1258"/>
    <cellStyle name="Normalny 17 4 5 2" xfId="2697"/>
    <cellStyle name="Normalny 17 4 6" xfId="1979"/>
    <cellStyle name="Normalny 17 5" xfId="609"/>
    <cellStyle name="Normalny 17 5 2" xfId="967"/>
    <cellStyle name="Normalny 17 5 2 2" xfId="1685"/>
    <cellStyle name="Normalny 17 5 2 2 2" xfId="3124"/>
    <cellStyle name="Normalny 17 5 2 3" xfId="2406"/>
    <cellStyle name="Normalny 17 5 3" xfId="1147"/>
    <cellStyle name="Normalny 17 5 3 2" xfId="1865"/>
    <cellStyle name="Normalny 17 5 3 2 2" xfId="3304"/>
    <cellStyle name="Normalny 17 5 3 3" xfId="2586"/>
    <cellStyle name="Normalny 17 5 4" xfId="787"/>
    <cellStyle name="Normalny 17 5 4 2" xfId="1505"/>
    <cellStyle name="Normalny 17 5 4 2 2" xfId="2944"/>
    <cellStyle name="Normalny 17 5 4 3" xfId="2226"/>
    <cellStyle name="Normalny 17 5 5" xfId="1327"/>
    <cellStyle name="Normalny 17 5 5 2" xfId="2766"/>
    <cellStyle name="Normalny 17 5 6" xfId="2048"/>
    <cellStyle name="Normalny 17 6" xfId="830"/>
    <cellStyle name="Normalny 17 6 2" xfId="1548"/>
    <cellStyle name="Normalny 17 6 2 2" xfId="2987"/>
    <cellStyle name="Normalny 17 6 3" xfId="2269"/>
    <cellStyle name="Normalny 17 7" xfId="1010"/>
    <cellStyle name="Normalny 17 7 2" xfId="1728"/>
    <cellStyle name="Normalny 17 7 2 2" xfId="3167"/>
    <cellStyle name="Normalny 17 7 3" xfId="2449"/>
    <cellStyle name="Normalny 17 8" xfId="650"/>
    <cellStyle name="Normalny 17 8 2" xfId="1368"/>
    <cellStyle name="Normalny 17 8 2 2" xfId="2807"/>
    <cellStyle name="Normalny 17 8 3" xfId="2089"/>
    <cellStyle name="Normalny 17 9" xfId="1190"/>
    <cellStyle name="Normalny 17 9 2" xfId="2629"/>
    <cellStyle name="Normalny 18" xfId="457"/>
    <cellStyle name="Normalny 18 2" xfId="501"/>
    <cellStyle name="Normalny 19" xfId="462"/>
    <cellStyle name="Normalny 19 10" xfId="1913"/>
    <cellStyle name="Normalny 19 2" xfId="504"/>
    <cellStyle name="Normalny 19 2 2" xfId="573"/>
    <cellStyle name="Normalny 19 2 2 2" xfId="931"/>
    <cellStyle name="Normalny 19 2 2 2 2" xfId="1649"/>
    <cellStyle name="Normalny 19 2 2 2 2 2" xfId="3088"/>
    <cellStyle name="Normalny 19 2 2 2 3" xfId="2370"/>
    <cellStyle name="Normalny 19 2 2 3" xfId="1111"/>
    <cellStyle name="Normalny 19 2 2 3 2" xfId="1829"/>
    <cellStyle name="Normalny 19 2 2 3 2 2" xfId="3268"/>
    <cellStyle name="Normalny 19 2 2 3 3" xfId="2550"/>
    <cellStyle name="Normalny 19 2 2 4" xfId="751"/>
    <cellStyle name="Normalny 19 2 2 4 2" xfId="1469"/>
    <cellStyle name="Normalny 19 2 2 4 2 2" xfId="2908"/>
    <cellStyle name="Normalny 19 2 2 4 3" xfId="2190"/>
    <cellStyle name="Normalny 19 2 2 5" xfId="1291"/>
    <cellStyle name="Normalny 19 2 2 5 2" xfId="2730"/>
    <cellStyle name="Normalny 19 2 2 6" xfId="2012"/>
    <cellStyle name="Normalny 19 2 3" xfId="642"/>
    <cellStyle name="Normalny 19 2 3 2" xfId="1000"/>
    <cellStyle name="Normalny 19 2 3 2 2" xfId="1718"/>
    <cellStyle name="Normalny 19 2 3 2 2 2" xfId="3157"/>
    <cellStyle name="Normalny 19 2 3 2 3" xfId="2439"/>
    <cellStyle name="Normalny 19 2 3 3" xfId="1180"/>
    <cellStyle name="Normalny 19 2 3 3 2" xfId="1898"/>
    <cellStyle name="Normalny 19 2 3 3 2 2" xfId="3337"/>
    <cellStyle name="Normalny 19 2 3 3 3" xfId="2619"/>
    <cellStyle name="Normalny 19 2 3 4" xfId="820"/>
    <cellStyle name="Normalny 19 2 3 4 2" xfId="1538"/>
    <cellStyle name="Normalny 19 2 3 4 2 2" xfId="2977"/>
    <cellStyle name="Normalny 19 2 3 4 3" xfId="2259"/>
    <cellStyle name="Normalny 19 2 3 5" xfId="1360"/>
    <cellStyle name="Normalny 19 2 3 5 2" xfId="2799"/>
    <cellStyle name="Normalny 19 2 3 6" xfId="2081"/>
    <cellStyle name="Normalny 19 2 4" xfId="863"/>
    <cellStyle name="Normalny 19 2 4 2" xfId="1581"/>
    <cellStyle name="Normalny 19 2 4 2 2" xfId="3020"/>
    <cellStyle name="Normalny 19 2 4 3" xfId="2302"/>
    <cellStyle name="Normalny 19 2 5" xfId="1043"/>
    <cellStyle name="Normalny 19 2 5 2" xfId="1761"/>
    <cellStyle name="Normalny 19 2 5 2 2" xfId="3200"/>
    <cellStyle name="Normalny 19 2 5 3" xfId="2482"/>
    <cellStyle name="Normalny 19 2 6" xfId="683"/>
    <cellStyle name="Normalny 19 2 6 2" xfId="1401"/>
    <cellStyle name="Normalny 19 2 6 2 2" xfId="2840"/>
    <cellStyle name="Normalny 19 2 6 3" xfId="2122"/>
    <cellStyle name="Normalny 19 2 7" xfId="1223"/>
    <cellStyle name="Normalny 19 2 7 2" xfId="2662"/>
    <cellStyle name="Normalny 19 2 8" xfId="1944"/>
    <cellStyle name="Normalny 19 3" xfId="519"/>
    <cellStyle name="Normalny 19 3 2" xfId="587"/>
    <cellStyle name="Normalny 19 3 2 2" xfId="945"/>
    <cellStyle name="Normalny 19 3 2 2 2" xfId="1663"/>
    <cellStyle name="Normalny 19 3 2 2 2 2" xfId="3102"/>
    <cellStyle name="Normalny 19 3 2 2 3" xfId="2384"/>
    <cellStyle name="Normalny 19 3 2 3" xfId="1125"/>
    <cellStyle name="Normalny 19 3 2 3 2" xfId="1843"/>
    <cellStyle name="Normalny 19 3 2 3 2 2" xfId="3282"/>
    <cellStyle name="Normalny 19 3 2 3 3" xfId="2564"/>
    <cellStyle name="Normalny 19 3 2 4" xfId="765"/>
    <cellStyle name="Normalny 19 3 2 4 2" xfId="1483"/>
    <cellStyle name="Normalny 19 3 2 4 2 2" xfId="2922"/>
    <cellStyle name="Normalny 19 3 2 4 3" xfId="2204"/>
    <cellStyle name="Normalny 19 3 2 5" xfId="1305"/>
    <cellStyle name="Normalny 19 3 2 5 2" xfId="2744"/>
    <cellStyle name="Normalny 19 3 2 6" xfId="2026"/>
    <cellStyle name="Normalny 19 3 3" xfId="877"/>
    <cellStyle name="Normalny 19 3 3 2" xfId="1595"/>
    <cellStyle name="Normalny 19 3 3 2 2" xfId="3034"/>
    <cellStyle name="Normalny 19 3 3 3" xfId="2316"/>
    <cellStyle name="Normalny 19 3 4" xfId="1057"/>
    <cellStyle name="Normalny 19 3 4 2" xfId="1775"/>
    <cellStyle name="Normalny 19 3 4 2 2" xfId="3214"/>
    <cellStyle name="Normalny 19 3 4 3" xfId="2496"/>
    <cellStyle name="Normalny 19 3 5" xfId="697"/>
    <cellStyle name="Normalny 19 3 5 2" xfId="1415"/>
    <cellStyle name="Normalny 19 3 5 2 2" xfId="2854"/>
    <cellStyle name="Normalny 19 3 5 3" xfId="2136"/>
    <cellStyle name="Normalny 19 3 6" xfId="1237"/>
    <cellStyle name="Normalny 19 3 6 2" xfId="2676"/>
    <cellStyle name="Normalny 19 3 7" xfId="1958"/>
    <cellStyle name="Normalny 19 4" xfId="542"/>
    <cellStyle name="Normalny 19 4 2" xfId="900"/>
    <cellStyle name="Normalny 19 4 2 2" xfId="1618"/>
    <cellStyle name="Normalny 19 4 2 2 2" xfId="3057"/>
    <cellStyle name="Normalny 19 4 2 3" xfId="2339"/>
    <cellStyle name="Normalny 19 4 3" xfId="1080"/>
    <cellStyle name="Normalny 19 4 3 2" xfId="1798"/>
    <cellStyle name="Normalny 19 4 3 2 2" xfId="3237"/>
    <cellStyle name="Normalny 19 4 3 3" xfId="2519"/>
    <cellStyle name="Normalny 19 4 4" xfId="720"/>
    <cellStyle name="Normalny 19 4 4 2" xfId="1438"/>
    <cellStyle name="Normalny 19 4 4 2 2" xfId="2877"/>
    <cellStyle name="Normalny 19 4 4 3" xfId="2159"/>
    <cellStyle name="Normalny 19 4 5" xfId="1260"/>
    <cellStyle name="Normalny 19 4 5 2" xfId="2699"/>
    <cellStyle name="Normalny 19 4 6" xfId="1981"/>
    <cellStyle name="Normalny 19 5" xfId="611"/>
    <cellStyle name="Normalny 19 5 2" xfId="969"/>
    <cellStyle name="Normalny 19 5 2 2" xfId="1687"/>
    <cellStyle name="Normalny 19 5 2 2 2" xfId="3126"/>
    <cellStyle name="Normalny 19 5 2 3" xfId="2408"/>
    <cellStyle name="Normalny 19 5 3" xfId="1149"/>
    <cellStyle name="Normalny 19 5 3 2" xfId="1867"/>
    <cellStyle name="Normalny 19 5 3 2 2" xfId="3306"/>
    <cellStyle name="Normalny 19 5 3 3" xfId="2588"/>
    <cellStyle name="Normalny 19 5 4" xfId="789"/>
    <cellStyle name="Normalny 19 5 4 2" xfId="1507"/>
    <cellStyle name="Normalny 19 5 4 2 2" xfId="2946"/>
    <cellStyle name="Normalny 19 5 4 3" xfId="2228"/>
    <cellStyle name="Normalny 19 5 5" xfId="1329"/>
    <cellStyle name="Normalny 19 5 5 2" xfId="2768"/>
    <cellStyle name="Normalny 19 5 6" xfId="2050"/>
    <cellStyle name="Normalny 19 6" xfId="832"/>
    <cellStyle name="Normalny 19 6 2" xfId="1550"/>
    <cellStyle name="Normalny 19 6 2 2" xfId="2989"/>
    <cellStyle name="Normalny 19 6 3" xfId="2271"/>
    <cellStyle name="Normalny 19 7" xfId="1012"/>
    <cellStyle name="Normalny 19 7 2" xfId="1730"/>
    <cellStyle name="Normalny 19 7 2 2" xfId="3169"/>
    <cellStyle name="Normalny 19 7 3" xfId="2451"/>
    <cellStyle name="Normalny 19 8" xfId="652"/>
    <cellStyle name="Normalny 19 8 2" xfId="1370"/>
    <cellStyle name="Normalny 19 8 2 2" xfId="2809"/>
    <cellStyle name="Normalny 19 8 3" xfId="2091"/>
    <cellStyle name="Normalny 19 9" xfId="1192"/>
    <cellStyle name="Normalny 19 9 2" xfId="2631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4"/>
    <cellStyle name="Normalny 22 2 2" xfId="592"/>
    <cellStyle name="Normalny 22 2 2 2" xfId="950"/>
    <cellStyle name="Normalny 22 2 2 2 2" xfId="1668"/>
    <cellStyle name="Normalny 22 2 2 2 2 2" xfId="3107"/>
    <cellStyle name="Normalny 22 2 2 2 3" xfId="2389"/>
    <cellStyle name="Normalny 22 2 2 3" xfId="1130"/>
    <cellStyle name="Normalny 22 2 2 3 2" xfId="1848"/>
    <cellStyle name="Normalny 22 2 2 3 2 2" xfId="3287"/>
    <cellStyle name="Normalny 22 2 2 3 3" xfId="2569"/>
    <cellStyle name="Normalny 22 2 2 4" xfId="770"/>
    <cellStyle name="Normalny 22 2 2 4 2" xfId="1488"/>
    <cellStyle name="Normalny 22 2 2 4 2 2" xfId="2927"/>
    <cellStyle name="Normalny 22 2 2 4 3" xfId="2209"/>
    <cellStyle name="Normalny 22 2 2 5" xfId="1310"/>
    <cellStyle name="Normalny 22 2 2 5 2" xfId="2749"/>
    <cellStyle name="Normalny 22 2 2 6" xfId="2031"/>
    <cellStyle name="Normalny 22 2 3" xfId="882"/>
    <cellStyle name="Normalny 22 2 3 2" xfId="1600"/>
    <cellStyle name="Normalny 22 2 3 2 2" xfId="3039"/>
    <cellStyle name="Normalny 22 2 3 3" xfId="2321"/>
    <cellStyle name="Normalny 22 2 4" xfId="1062"/>
    <cellStyle name="Normalny 22 2 4 2" xfId="1780"/>
    <cellStyle name="Normalny 22 2 4 2 2" xfId="3219"/>
    <cellStyle name="Normalny 22 2 4 3" xfId="2501"/>
    <cellStyle name="Normalny 22 2 5" xfId="702"/>
    <cellStyle name="Normalny 22 2 5 2" xfId="1420"/>
    <cellStyle name="Normalny 22 2 5 2 2" xfId="2859"/>
    <cellStyle name="Normalny 22 2 5 3" xfId="2141"/>
    <cellStyle name="Normalny 22 2 6" xfId="1242"/>
    <cellStyle name="Normalny 22 2 6 2" xfId="2681"/>
    <cellStyle name="Normalny 22 2 7" xfId="1963"/>
    <cellStyle name="Normalny 22 3" xfId="547"/>
    <cellStyle name="Normalny 22 3 2" xfId="905"/>
    <cellStyle name="Normalny 22 3 2 2" xfId="1623"/>
    <cellStyle name="Normalny 22 3 2 2 2" xfId="3062"/>
    <cellStyle name="Normalny 22 3 2 3" xfId="2344"/>
    <cellStyle name="Normalny 22 3 3" xfId="1085"/>
    <cellStyle name="Normalny 22 3 3 2" xfId="1803"/>
    <cellStyle name="Normalny 22 3 3 2 2" xfId="3242"/>
    <cellStyle name="Normalny 22 3 3 3" xfId="2524"/>
    <cellStyle name="Normalny 22 3 4" xfId="725"/>
    <cellStyle name="Normalny 22 3 4 2" xfId="1443"/>
    <cellStyle name="Normalny 22 3 4 2 2" xfId="2882"/>
    <cellStyle name="Normalny 22 3 4 3" xfId="2164"/>
    <cellStyle name="Normalny 22 3 5" xfId="1265"/>
    <cellStyle name="Normalny 22 3 5 2" xfId="2704"/>
    <cellStyle name="Normalny 22 3 6" xfId="1986"/>
    <cellStyle name="Normalny 22 4" xfId="616"/>
    <cellStyle name="Normalny 22 4 2" xfId="974"/>
    <cellStyle name="Normalny 22 4 2 2" xfId="1692"/>
    <cellStyle name="Normalny 22 4 2 2 2" xfId="3131"/>
    <cellStyle name="Normalny 22 4 2 3" xfId="2413"/>
    <cellStyle name="Normalny 22 4 3" xfId="1154"/>
    <cellStyle name="Normalny 22 4 3 2" xfId="1872"/>
    <cellStyle name="Normalny 22 4 3 2 2" xfId="3311"/>
    <cellStyle name="Normalny 22 4 3 3" xfId="2593"/>
    <cellStyle name="Normalny 22 4 4" xfId="794"/>
    <cellStyle name="Normalny 22 4 4 2" xfId="1512"/>
    <cellStyle name="Normalny 22 4 4 2 2" xfId="2951"/>
    <cellStyle name="Normalny 22 4 4 3" xfId="2233"/>
    <cellStyle name="Normalny 22 4 5" xfId="1334"/>
    <cellStyle name="Normalny 22 4 5 2" xfId="2773"/>
    <cellStyle name="Normalny 22 4 6" xfId="2055"/>
    <cellStyle name="Normalny 22 5" xfId="837"/>
    <cellStyle name="Normalny 22 5 2" xfId="1555"/>
    <cellStyle name="Normalny 22 5 2 2" xfId="2994"/>
    <cellStyle name="Normalny 22 5 3" xfId="2276"/>
    <cellStyle name="Normalny 22 6" xfId="1017"/>
    <cellStyle name="Normalny 22 6 2" xfId="1735"/>
    <cellStyle name="Normalny 22 6 2 2" xfId="3174"/>
    <cellStyle name="Normalny 22 6 3" xfId="2456"/>
    <cellStyle name="Normalny 22 7" xfId="657"/>
    <cellStyle name="Normalny 22 7 2" xfId="1375"/>
    <cellStyle name="Normalny 22 7 2 2" xfId="2814"/>
    <cellStyle name="Normalny 22 7 3" xfId="2096"/>
    <cellStyle name="Normalny 22 8" xfId="1197"/>
    <cellStyle name="Normalny 22 8 2" xfId="2636"/>
    <cellStyle name="Normalny 22 9" xfId="1918"/>
    <cellStyle name="Normalny 23" xfId="480"/>
    <cellStyle name="Normalny 23 2" xfId="556"/>
    <cellStyle name="Normalny 23 2 2" xfId="914"/>
    <cellStyle name="Normalny 23 2 2 2" xfId="1632"/>
    <cellStyle name="Normalny 23 2 2 2 2" xfId="3071"/>
    <cellStyle name="Normalny 23 2 2 3" xfId="2353"/>
    <cellStyle name="Normalny 23 2 3" xfId="1094"/>
    <cellStyle name="Normalny 23 2 3 2" xfId="1812"/>
    <cellStyle name="Normalny 23 2 3 2 2" xfId="3251"/>
    <cellStyle name="Normalny 23 2 3 3" xfId="2533"/>
    <cellStyle name="Normalny 23 2 4" xfId="734"/>
    <cellStyle name="Normalny 23 2 4 2" xfId="1452"/>
    <cellStyle name="Normalny 23 2 4 2 2" xfId="2891"/>
    <cellStyle name="Normalny 23 2 4 3" xfId="2173"/>
    <cellStyle name="Normalny 23 2 5" xfId="1274"/>
    <cellStyle name="Normalny 23 2 5 2" xfId="2713"/>
    <cellStyle name="Normalny 23 2 6" xfId="1995"/>
    <cellStyle name="Normalny 23 3" xfId="625"/>
    <cellStyle name="Normalny 23 3 2" xfId="983"/>
    <cellStyle name="Normalny 23 3 2 2" xfId="1701"/>
    <cellStyle name="Normalny 23 3 2 2 2" xfId="3140"/>
    <cellStyle name="Normalny 23 3 2 3" xfId="2422"/>
    <cellStyle name="Normalny 23 3 3" xfId="1163"/>
    <cellStyle name="Normalny 23 3 3 2" xfId="1881"/>
    <cellStyle name="Normalny 23 3 3 2 2" xfId="3320"/>
    <cellStyle name="Normalny 23 3 3 3" xfId="2602"/>
    <cellStyle name="Normalny 23 3 4" xfId="803"/>
    <cellStyle name="Normalny 23 3 4 2" xfId="1521"/>
    <cellStyle name="Normalny 23 3 4 2 2" xfId="2960"/>
    <cellStyle name="Normalny 23 3 4 3" xfId="2242"/>
    <cellStyle name="Normalny 23 3 5" xfId="1343"/>
    <cellStyle name="Normalny 23 3 5 2" xfId="2782"/>
    <cellStyle name="Normalny 23 3 6" xfId="2064"/>
    <cellStyle name="Normalny 23 4" xfId="846"/>
    <cellStyle name="Normalny 23 4 2" xfId="1564"/>
    <cellStyle name="Normalny 23 4 2 2" xfId="3003"/>
    <cellStyle name="Normalny 23 4 3" xfId="2285"/>
    <cellStyle name="Normalny 23 5" xfId="1026"/>
    <cellStyle name="Normalny 23 5 2" xfId="1744"/>
    <cellStyle name="Normalny 23 5 2 2" xfId="3183"/>
    <cellStyle name="Normalny 23 5 3" xfId="2465"/>
    <cellStyle name="Normalny 23 6" xfId="666"/>
    <cellStyle name="Normalny 23 6 2" xfId="1384"/>
    <cellStyle name="Normalny 23 6 2 2" xfId="2823"/>
    <cellStyle name="Normalny 23 6 3" xfId="2105"/>
    <cellStyle name="Normalny 23 7" xfId="1206"/>
    <cellStyle name="Normalny 23 7 2" xfId="2645"/>
    <cellStyle name="Normalny 23 8" xfId="1927"/>
    <cellStyle name="Normalny 24" xfId="489"/>
    <cellStyle name="Normalny 24 2" xfId="559"/>
    <cellStyle name="Normalny 24 2 2" xfId="917"/>
    <cellStyle name="Normalny 24 2 2 2" xfId="1635"/>
    <cellStyle name="Normalny 24 2 2 2 2" xfId="3074"/>
    <cellStyle name="Normalny 24 2 2 3" xfId="2356"/>
    <cellStyle name="Normalny 24 2 3" xfId="1097"/>
    <cellStyle name="Normalny 24 2 3 2" xfId="1815"/>
    <cellStyle name="Normalny 24 2 3 2 2" xfId="3254"/>
    <cellStyle name="Normalny 24 2 3 3" xfId="2536"/>
    <cellStyle name="Normalny 24 2 4" xfId="737"/>
    <cellStyle name="Normalny 24 2 4 2" xfId="1455"/>
    <cellStyle name="Normalny 24 2 4 2 2" xfId="2894"/>
    <cellStyle name="Normalny 24 2 4 3" xfId="2176"/>
    <cellStyle name="Normalny 24 2 5" xfId="1277"/>
    <cellStyle name="Normalny 24 2 5 2" xfId="2716"/>
    <cellStyle name="Normalny 24 2 6" xfId="1998"/>
    <cellStyle name="Normalny 24 3" xfId="628"/>
    <cellStyle name="Normalny 24 3 2" xfId="986"/>
    <cellStyle name="Normalny 24 3 2 2" xfId="1704"/>
    <cellStyle name="Normalny 24 3 2 2 2" xfId="3143"/>
    <cellStyle name="Normalny 24 3 2 3" xfId="2425"/>
    <cellStyle name="Normalny 24 3 3" xfId="1166"/>
    <cellStyle name="Normalny 24 3 3 2" xfId="1884"/>
    <cellStyle name="Normalny 24 3 3 2 2" xfId="3323"/>
    <cellStyle name="Normalny 24 3 3 3" xfId="2605"/>
    <cellStyle name="Normalny 24 3 4" xfId="806"/>
    <cellStyle name="Normalny 24 3 4 2" xfId="1524"/>
    <cellStyle name="Normalny 24 3 4 2 2" xfId="2963"/>
    <cellStyle name="Normalny 24 3 4 3" xfId="2245"/>
    <cellStyle name="Normalny 24 3 5" xfId="1346"/>
    <cellStyle name="Normalny 24 3 5 2" xfId="2785"/>
    <cellStyle name="Normalny 24 3 6" xfId="2067"/>
    <cellStyle name="Normalny 24 4" xfId="849"/>
    <cellStyle name="Normalny 24 4 2" xfId="1567"/>
    <cellStyle name="Normalny 24 4 2 2" xfId="3006"/>
    <cellStyle name="Normalny 24 4 3" xfId="2288"/>
    <cellStyle name="Normalny 24 5" xfId="1029"/>
    <cellStyle name="Normalny 24 5 2" xfId="1747"/>
    <cellStyle name="Normalny 24 5 2 2" xfId="3186"/>
    <cellStyle name="Normalny 24 5 3" xfId="2468"/>
    <cellStyle name="Normalny 24 6" xfId="669"/>
    <cellStyle name="Normalny 24 6 2" xfId="1387"/>
    <cellStyle name="Normalny 24 6 2 2" xfId="2826"/>
    <cellStyle name="Normalny 24 6 3" xfId="2108"/>
    <cellStyle name="Normalny 24 7" xfId="1209"/>
    <cellStyle name="Normalny 24 7 2" xfId="2648"/>
    <cellStyle name="Normalny 24 8" xfId="1930"/>
    <cellStyle name="Normalny 25" xfId="492"/>
    <cellStyle name="Normalny 25 2" xfId="493"/>
    <cellStyle name="Normalny 25 2 2" xfId="563"/>
    <cellStyle name="Normalny 25 2 2 2" xfId="921"/>
    <cellStyle name="Normalny 25 2 2 2 2" xfId="1639"/>
    <cellStyle name="Normalny 25 2 2 2 2 2" xfId="3078"/>
    <cellStyle name="Normalny 25 2 2 2 3" xfId="2360"/>
    <cellStyle name="Normalny 25 2 2 3" xfId="1101"/>
    <cellStyle name="Normalny 25 2 2 3 2" xfId="1819"/>
    <cellStyle name="Normalny 25 2 2 3 2 2" xfId="3258"/>
    <cellStyle name="Normalny 25 2 2 3 3" xfId="2540"/>
    <cellStyle name="Normalny 25 2 2 4" xfId="741"/>
    <cellStyle name="Normalny 25 2 2 4 2" xfId="1459"/>
    <cellStyle name="Normalny 25 2 2 4 2 2" xfId="2898"/>
    <cellStyle name="Normalny 25 2 2 4 3" xfId="2180"/>
    <cellStyle name="Normalny 25 2 2 5" xfId="1281"/>
    <cellStyle name="Normalny 25 2 2 5 2" xfId="2720"/>
    <cellStyle name="Normalny 25 2 2 6" xfId="2002"/>
    <cellStyle name="Normalny 25 2 3" xfId="632"/>
    <cellStyle name="Normalny 25 2 3 2" xfId="990"/>
    <cellStyle name="Normalny 25 2 3 2 2" xfId="1708"/>
    <cellStyle name="Normalny 25 2 3 2 2 2" xfId="3147"/>
    <cellStyle name="Normalny 25 2 3 2 3" xfId="2429"/>
    <cellStyle name="Normalny 25 2 3 3" xfId="1170"/>
    <cellStyle name="Normalny 25 2 3 3 2" xfId="1888"/>
    <cellStyle name="Normalny 25 2 3 3 2 2" xfId="3327"/>
    <cellStyle name="Normalny 25 2 3 3 3" xfId="2609"/>
    <cellStyle name="Normalny 25 2 3 4" xfId="810"/>
    <cellStyle name="Normalny 25 2 3 4 2" xfId="1528"/>
    <cellStyle name="Normalny 25 2 3 4 2 2" xfId="2967"/>
    <cellStyle name="Normalny 25 2 3 4 3" xfId="2249"/>
    <cellStyle name="Normalny 25 2 3 5" xfId="1350"/>
    <cellStyle name="Normalny 25 2 3 5 2" xfId="2789"/>
    <cellStyle name="Normalny 25 2 3 6" xfId="2071"/>
    <cellStyle name="Normalny 25 2 4" xfId="853"/>
    <cellStyle name="Normalny 25 2 4 2" xfId="1571"/>
    <cellStyle name="Normalny 25 2 4 2 2" xfId="3010"/>
    <cellStyle name="Normalny 25 2 4 3" xfId="2292"/>
    <cellStyle name="Normalny 25 2 5" xfId="1033"/>
    <cellStyle name="Normalny 25 2 5 2" xfId="1751"/>
    <cellStyle name="Normalny 25 2 5 2 2" xfId="3190"/>
    <cellStyle name="Normalny 25 2 5 3" xfId="2472"/>
    <cellStyle name="Normalny 25 2 6" xfId="673"/>
    <cellStyle name="Normalny 25 2 6 2" xfId="1391"/>
    <cellStyle name="Normalny 25 2 6 2 2" xfId="2830"/>
    <cellStyle name="Normalny 25 2 6 3" xfId="2112"/>
    <cellStyle name="Normalny 25 2 7" xfId="1213"/>
    <cellStyle name="Normalny 25 2 7 2" xfId="2652"/>
    <cellStyle name="Normalny 25 2 8" xfId="1934"/>
    <cellStyle name="Normalny 25 3" xfId="562"/>
    <cellStyle name="Normalny 25 3 2" xfId="920"/>
    <cellStyle name="Normalny 25 3 2 2" xfId="1638"/>
    <cellStyle name="Normalny 25 3 2 2 2" xfId="3077"/>
    <cellStyle name="Normalny 25 3 2 3" xfId="2359"/>
    <cellStyle name="Normalny 25 3 3" xfId="1100"/>
    <cellStyle name="Normalny 25 3 3 2" xfId="1818"/>
    <cellStyle name="Normalny 25 3 3 2 2" xfId="3257"/>
    <cellStyle name="Normalny 25 3 3 3" xfId="2539"/>
    <cellStyle name="Normalny 25 3 4" xfId="740"/>
    <cellStyle name="Normalny 25 3 4 2" xfId="1458"/>
    <cellStyle name="Normalny 25 3 4 2 2" xfId="2897"/>
    <cellStyle name="Normalny 25 3 4 3" xfId="2179"/>
    <cellStyle name="Normalny 25 3 5" xfId="1280"/>
    <cellStyle name="Normalny 25 3 5 2" xfId="2719"/>
    <cellStyle name="Normalny 25 3 6" xfId="2001"/>
    <cellStyle name="Normalny 25 4" xfId="631"/>
    <cellStyle name="Normalny 25 4 2" xfId="989"/>
    <cellStyle name="Normalny 25 4 2 2" xfId="1707"/>
    <cellStyle name="Normalny 25 4 2 2 2" xfId="3146"/>
    <cellStyle name="Normalny 25 4 2 3" xfId="2428"/>
    <cellStyle name="Normalny 25 4 3" xfId="1169"/>
    <cellStyle name="Normalny 25 4 3 2" xfId="1887"/>
    <cellStyle name="Normalny 25 4 3 2 2" xfId="3326"/>
    <cellStyle name="Normalny 25 4 3 3" xfId="2608"/>
    <cellStyle name="Normalny 25 4 4" xfId="809"/>
    <cellStyle name="Normalny 25 4 4 2" xfId="1527"/>
    <cellStyle name="Normalny 25 4 4 2 2" xfId="2966"/>
    <cellStyle name="Normalny 25 4 4 3" xfId="2248"/>
    <cellStyle name="Normalny 25 4 5" xfId="1349"/>
    <cellStyle name="Normalny 25 4 5 2" xfId="2788"/>
    <cellStyle name="Normalny 25 4 6" xfId="2070"/>
    <cellStyle name="Normalny 25 5" xfId="852"/>
    <cellStyle name="Normalny 25 5 2" xfId="1570"/>
    <cellStyle name="Normalny 25 5 2 2" xfId="3009"/>
    <cellStyle name="Normalny 25 5 3" xfId="2291"/>
    <cellStyle name="Normalny 25 6" xfId="1032"/>
    <cellStyle name="Normalny 25 6 2" xfId="1750"/>
    <cellStyle name="Normalny 25 6 2 2" xfId="3189"/>
    <cellStyle name="Normalny 25 6 3" xfId="2471"/>
    <cellStyle name="Normalny 25 7" xfId="672"/>
    <cellStyle name="Normalny 25 7 2" xfId="1390"/>
    <cellStyle name="Normalny 25 7 2 2" xfId="2829"/>
    <cellStyle name="Normalny 25 7 3" xfId="2111"/>
    <cellStyle name="Normalny 25 8" xfId="1212"/>
    <cellStyle name="Normalny 25 8 2" xfId="2651"/>
    <cellStyle name="Normalny 25 9" xfId="1933"/>
    <cellStyle name="Normalny 26" xfId="494"/>
    <cellStyle name="Normalny 26 2" xfId="564"/>
    <cellStyle name="Normalny 26 2 2" xfId="922"/>
    <cellStyle name="Normalny 26 2 2 2" xfId="1640"/>
    <cellStyle name="Normalny 26 2 2 2 2" xfId="3079"/>
    <cellStyle name="Normalny 26 2 2 3" xfId="2361"/>
    <cellStyle name="Normalny 26 2 3" xfId="1102"/>
    <cellStyle name="Normalny 26 2 3 2" xfId="1820"/>
    <cellStyle name="Normalny 26 2 3 2 2" xfId="3259"/>
    <cellStyle name="Normalny 26 2 3 3" xfId="2541"/>
    <cellStyle name="Normalny 26 2 4" xfId="742"/>
    <cellStyle name="Normalny 26 2 4 2" xfId="1460"/>
    <cellStyle name="Normalny 26 2 4 2 2" xfId="2899"/>
    <cellStyle name="Normalny 26 2 4 3" xfId="2181"/>
    <cellStyle name="Normalny 26 2 5" xfId="1282"/>
    <cellStyle name="Normalny 26 2 5 2" xfId="2721"/>
    <cellStyle name="Normalny 26 2 6" xfId="2003"/>
    <cellStyle name="Normalny 26 3" xfId="633"/>
    <cellStyle name="Normalny 26 3 2" xfId="991"/>
    <cellStyle name="Normalny 26 3 2 2" xfId="1709"/>
    <cellStyle name="Normalny 26 3 2 2 2" xfId="3148"/>
    <cellStyle name="Normalny 26 3 2 3" xfId="2430"/>
    <cellStyle name="Normalny 26 3 3" xfId="1171"/>
    <cellStyle name="Normalny 26 3 3 2" xfId="1889"/>
    <cellStyle name="Normalny 26 3 3 2 2" xfId="3328"/>
    <cellStyle name="Normalny 26 3 3 3" xfId="2610"/>
    <cellStyle name="Normalny 26 3 4" xfId="811"/>
    <cellStyle name="Normalny 26 3 4 2" xfId="1529"/>
    <cellStyle name="Normalny 26 3 4 2 2" xfId="2968"/>
    <cellStyle name="Normalny 26 3 4 3" xfId="2250"/>
    <cellStyle name="Normalny 26 3 5" xfId="1351"/>
    <cellStyle name="Normalny 26 3 5 2" xfId="2790"/>
    <cellStyle name="Normalny 26 3 6" xfId="2072"/>
    <cellStyle name="Normalny 26 4" xfId="854"/>
    <cellStyle name="Normalny 26 4 2" xfId="1572"/>
    <cellStyle name="Normalny 26 4 2 2" xfId="3011"/>
    <cellStyle name="Normalny 26 4 3" xfId="2293"/>
    <cellStyle name="Normalny 26 5" xfId="1034"/>
    <cellStyle name="Normalny 26 5 2" xfId="1752"/>
    <cellStyle name="Normalny 26 5 2 2" xfId="3191"/>
    <cellStyle name="Normalny 26 5 3" xfId="2473"/>
    <cellStyle name="Normalny 26 6" xfId="674"/>
    <cellStyle name="Normalny 26 6 2" xfId="1392"/>
    <cellStyle name="Normalny 26 6 2 2" xfId="2831"/>
    <cellStyle name="Normalny 26 6 3" xfId="2113"/>
    <cellStyle name="Normalny 26 7" xfId="1214"/>
    <cellStyle name="Normalny 26 7 2" xfId="2653"/>
    <cellStyle name="Normalny 26 8" xfId="1935"/>
    <cellStyle name="Normalny 27" xfId="495"/>
    <cellStyle name="Normalny 27 2" xfId="565"/>
    <cellStyle name="Normalny 27 2 2" xfId="923"/>
    <cellStyle name="Normalny 27 2 2 2" xfId="1641"/>
    <cellStyle name="Normalny 27 2 2 2 2" xfId="3080"/>
    <cellStyle name="Normalny 27 2 2 3" xfId="2362"/>
    <cellStyle name="Normalny 27 2 3" xfId="1103"/>
    <cellStyle name="Normalny 27 2 3 2" xfId="1821"/>
    <cellStyle name="Normalny 27 2 3 2 2" xfId="3260"/>
    <cellStyle name="Normalny 27 2 3 3" xfId="2542"/>
    <cellStyle name="Normalny 27 2 4" xfId="743"/>
    <cellStyle name="Normalny 27 2 4 2" xfId="1461"/>
    <cellStyle name="Normalny 27 2 4 2 2" xfId="2900"/>
    <cellStyle name="Normalny 27 2 4 3" xfId="2182"/>
    <cellStyle name="Normalny 27 2 5" xfId="1283"/>
    <cellStyle name="Normalny 27 2 5 2" xfId="2722"/>
    <cellStyle name="Normalny 27 2 6" xfId="2004"/>
    <cellStyle name="Normalny 27 3" xfId="634"/>
    <cellStyle name="Normalny 27 3 2" xfId="992"/>
    <cellStyle name="Normalny 27 3 2 2" xfId="1710"/>
    <cellStyle name="Normalny 27 3 2 2 2" xfId="3149"/>
    <cellStyle name="Normalny 27 3 2 3" xfId="2431"/>
    <cellStyle name="Normalny 27 3 3" xfId="1172"/>
    <cellStyle name="Normalny 27 3 3 2" xfId="1890"/>
    <cellStyle name="Normalny 27 3 3 2 2" xfId="3329"/>
    <cellStyle name="Normalny 27 3 3 3" xfId="2611"/>
    <cellStyle name="Normalny 27 3 4" xfId="812"/>
    <cellStyle name="Normalny 27 3 4 2" xfId="1530"/>
    <cellStyle name="Normalny 27 3 4 2 2" xfId="2969"/>
    <cellStyle name="Normalny 27 3 4 3" xfId="2251"/>
    <cellStyle name="Normalny 27 3 5" xfId="1352"/>
    <cellStyle name="Normalny 27 3 5 2" xfId="2791"/>
    <cellStyle name="Normalny 27 3 6" xfId="2073"/>
    <cellStyle name="Normalny 27 4" xfId="855"/>
    <cellStyle name="Normalny 27 4 2" xfId="1573"/>
    <cellStyle name="Normalny 27 4 2 2" xfId="3012"/>
    <cellStyle name="Normalny 27 4 3" xfId="2294"/>
    <cellStyle name="Normalny 27 5" xfId="1035"/>
    <cellStyle name="Normalny 27 5 2" xfId="1753"/>
    <cellStyle name="Normalny 27 5 2 2" xfId="3192"/>
    <cellStyle name="Normalny 27 5 3" xfId="2474"/>
    <cellStyle name="Normalny 27 6" xfId="675"/>
    <cellStyle name="Normalny 27 6 2" xfId="1393"/>
    <cellStyle name="Normalny 27 6 2 2" xfId="2832"/>
    <cellStyle name="Normalny 27 6 3" xfId="2114"/>
    <cellStyle name="Normalny 27 7" xfId="1215"/>
    <cellStyle name="Normalny 27 7 2" xfId="2654"/>
    <cellStyle name="Normalny 27 8" xfId="1936"/>
    <cellStyle name="Normalny 28" xfId="496"/>
    <cellStyle name="Normalny 28 2" xfId="566"/>
    <cellStyle name="Normalny 28 2 2" xfId="924"/>
    <cellStyle name="Normalny 28 2 2 2" xfId="1642"/>
    <cellStyle name="Normalny 28 2 2 2 2" xfId="3081"/>
    <cellStyle name="Normalny 28 2 2 3" xfId="2363"/>
    <cellStyle name="Normalny 28 2 3" xfId="1104"/>
    <cellStyle name="Normalny 28 2 3 2" xfId="1822"/>
    <cellStyle name="Normalny 28 2 3 2 2" xfId="3261"/>
    <cellStyle name="Normalny 28 2 3 3" xfId="2543"/>
    <cellStyle name="Normalny 28 2 4" xfId="744"/>
    <cellStyle name="Normalny 28 2 4 2" xfId="1462"/>
    <cellStyle name="Normalny 28 2 4 2 2" xfId="2901"/>
    <cellStyle name="Normalny 28 2 4 3" xfId="2183"/>
    <cellStyle name="Normalny 28 2 5" xfId="1284"/>
    <cellStyle name="Normalny 28 2 5 2" xfId="2723"/>
    <cellStyle name="Normalny 28 2 6" xfId="2005"/>
    <cellStyle name="Normalny 28 3" xfId="635"/>
    <cellStyle name="Normalny 28 3 2" xfId="993"/>
    <cellStyle name="Normalny 28 3 2 2" xfId="1711"/>
    <cellStyle name="Normalny 28 3 2 2 2" xfId="3150"/>
    <cellStyle name="Normalny 28 3 2 3" xfId="2432"/>
    <cellStyle name="Normalny 28 3 3" xfId="1173"/>
    <cellStyle name="Normalny 28 3 3 2" xfId="1891"/>
    <cellStyle name="Normalny 28 3 3 2 2" xfId="3330"/>
    <cellStyle name="Normalny 28 3 3 3" xfId="2612"/>
    <cellStyle name="Normalny 28 3 4" xfId="813"/>
    <cellStyle name="Normalny 28 3 4 2" xfId="1531"/>
    <cellStyle name="Normalny 28 3 4 2 2" xfId="2970"/>
    <cellStyle name="Normalny 28 3 4 3" xfId="2252"/>
    <cellStyle name="Normalny 28 3 5" xfId="1353"/>
    <cellStyle name="Normalny 28 3 5 2" xfId="2792"/>
    <cellStyle name="Normalny 28 3 6" xfId="2074"/>
    <cellStyle name="Normalny 28 4" xfId="856"/>
    <cellStyle name="Normalny 28 4 2" xfId="1574"/>
    <cellStyle name="Normalny 28 4 2 2" xfId="3013"/>
    <cellStyle name="Normalny 28 4 3" xfId="2295"/>
    <cellStyle name="Normalny 28 5" xfId="1036"/>
    <cellStyle name="Normalny 28 5 2" xfId="1754"/>
    <cellStyle name="Normalny 28 5 2 2" xfId="3193"/>
    <cellStyle name="Normalny 28 5 3" xfId="2475"/>
    <cellStyle name="Normalny 28 6" xfId="676"/>
    <cellStyle name="Normalny 28 6 2" xfId="1394"/>
    <cellStyle name="Normalny 28 6 2 2" xfId="2833"/>
    <cellStyle name="Normalny 28 6 3" xfId="2115"/>
    <cellStyle name="Normalny 28 7" xfId="1216"/>
    <cellStyle name="Normalny 28 7 2" xfId="2655"/>
    <cellStyle name="Normalny 28 8" xfId="1937"/>
    <cellStyle name="Normalny 29" xfId="507"/>
    <cellStyle name="Normalny 29 2" xfId="576"/>
    <cellStyle name="Normalny 29 2 2" xfId="934"/>
    <cellStyle name="Normalny 29 2 2 2" xfId="1652"/>
    <cellStyle name="Normalny 29 2 2 2 2" xfId="3091"/>
    <cellStyle name="Normalny 29 2 2 3" xfId="2373"/>
    <cellStyle name="Normalny 29 2 3" xfId="1114"/>
    <cellStyle name="Normalny 29 2 3 2" xfId="1832"/>
    <cellStyle name="Normalny 29 2 3 2 2" xfId="3271"/>
    <cellStyle name="Normalny 29 2 3 3" xfId="2553"/>
    <cellStyle name="Normalny 29 2 4" xfId="754"/>
    <cellStyle name="Normalny 29 2 4 2" xfId="1472"/>
    <cellStyle name="Normalny 29 2 4 2 2" xfId="2911"/>
    <cellStyle name="Normalny 29 2 4 3" xfId="2193"/>
    <cellStyle name="Normalny 29 2 5" xfId="1294"/>
    <cellStyle name="Normalny 29 2 5 2" xfId="2733"/>
    <cellStyle name="Normalny 29 2 6" xfId="2015"/>
    <cellStyle name="Normalny 29 3" xfId="645"/>
    <cellStyle name="Normalny 29 3 2" xfId="1003"/>
    <cellStyle name="Normalny 29 3 2 2" xfId="1721"/>
    <cellStyle name="Normalny 29 3 2 2 2" xfId="3160"/>
    <cellStyle name="Normalny 29 3 2 3" xfId="2442"/>
    <cellStyle name="Normalny 29 3 3" xfId="1183"/>
    <cellStyle name="Normalny 29 3 3 2" xfId="1901"/>
    <cellStyle name="Normalny 29 3 3 2 2" xfId="3340"/>
    <cellStyle name="Normalny 29 3 3 3" xfId="2622"/>
    <cellStyle name="Normalny 29 3 4" xfId="823"/>
    <cellStyle name="Normalny 29 3 4 2" xfId="1541"/>
    <cellStyle name="Normalny 29 3 4 2 2" xfId="2980"/>
    <cellStyle name="Normalny 29 3 4 3" xfId="2262"/>
    <cellStyle name="Normalny 29 3 5" xfId="1363"/>
    <cellStyle name="Normalny 29 3 5 2" xfId="2802"/>
    <cellStyle name="Normalny 29 3 6" xfId="2084"/>
    <cellStyle name="Normalny 29 4" xfId="866"/>
    <cellStyle name="Normalny 29 4 2" xfId="1584"/>
    <cellStyle name="Normalny 29 4 2 2" xfId="3023"/>
    <cellStyle name="Normalny 29 4 3" xfId="2305"/>
    <cellStyle name="Normalny 29 5" xfId="1046"/>
    <cellStyle name="Normalny 29 5 2" xfId="1764"/>
    <cellStyle name="Normalny 29 5 2 2" xfId="3203"/>
    <cellStyle name="Normalny 29 5 3" xfId="2485"/>
    <cellStyle name="Normalny 29 6" xfId="686"/>
    <cellStyle name="Normalny 29 6 2" xfId="1404"/>
    <cellStyle name="Normalny 29 6 2 2" xfId="2843"/>
    <cellStyle name="Normalny 29 6 3" xfId="2125"/>
    <cellStyle name="Normalny 29 7" xfId="1226"/>
    <cellStyle name="Normalny 29 7 2" xfId="2665"/>
    <cellStyle name="Normalny 29 8" xfId="1947"/>
    <cellStyle name="Normalny 3" xfId="313"/>
    <cellStyle name="Normalny 3 10" xfId="469"/>
    <cellStyle name="Normalny 3 10 2" xfId="522"/>
    <cellStyle name="Normalny 3 10 2 2" xfId="590"/>
    <cellStyle name="Normalny 3 10 2 2 2" xfId="948"/>
    <cellStyle name="Normalny 3 10 2 2 2 2" xfId="1666"/>
    <cellStyle name="Normalny 3 10 2 2 2 2 2" xfId="3105"/>
    <cellStyle name="Normalny 3 10 2 2 2 3" xfId="2387"/>
    <cellStyle name="Normalny 3 10 2 2 3" xfId="1128"/>
    <cellStyle name="Normalny 3 10 2 2 3 2" xfId="1846"/>
    <cellStyle name="Normalny 3 10 2 2 3 2 2" xfId="3285"/>
    <cellStyle name="Normalny 3 10 2 2 3 3" xfId="2567"/>
    <cellStyle name="Normalny 3 10 2 2 4" xfId="768"/>
    <cellStyle name="Normalny 3 10 2 2 4 2" xfId="1486"/>
    <cellStyle name="Normalny 3 10 2 2 4 2 2" xfId="2925"/>
    <cellStyle name="Normalny 3 10 2 2 4 3" xfId="2207"/>
    <cellStyle name="Normalny 3 10 2 2 5" xfId="1308"/>
    <cellStyle name="Normalny 3 10 2 2 5 2" xfId="2747"/>
    <cellStyle name="Normalny 3 10 2 2 6" xfId="2029"/>
    <cellStyle name="Normalny 3 10 2 3" xfId="880"/>
    <cellStyle name="Normalny 3 10 2 3 2" xfId="1598"/>
    <cellStyle name="Normalny 3 10 2 3 2 2" xfId="3037"/>
    <cellStyle name="Normalny 3 10 2 3 3" xfId="2319"/>
    <cellStyle name="Normalny 3 10 2 4" xfId="1060"/>
    <cellStyle name="Normalny 3 10 2 4 2" xfId="1778"/>
    <cellStyle name="Normalny 3 10 2 4 2 2" xfId="3217"/>
    <cellStyle name="Normalny 3 10 2 4 3" xfId="2499"/>
    <cellStyle name="Normalny 3 10 2 5" xfId="700"/>
    <cellStyle name="Normalny 3 10 2 5 2" xfId="1418"/>
    <cellStyle name="Normalny 3 10 2 5 2 2" xfId="2857"/>
    <cellStyle name="Normalny 3 10 2 5 3" xfId="2139"/>
    <cellStyle name="Normalny 3 10 2 6" xfId="1240"/>
    <cellStyle name="Normalny 3 10 2 6 2" xfId="2679"/>
    <cellStyle name="Normalny 3 10 2 7" xfId="1961"/>
    <cellStyle name="Normalny 3 10 3" xfId="545"/>
    <cellStyle name="Normalny 3 10 3 2" xfId="903"/>
    <cellStyle name="Normalny 3 10 3 2 2" xfId="1621"/>
    <cellStyle name="Normalny 3 10 3 2 2 2" xfId="3060"/>
    <cellStyle name="Normalny 3 10 3 2 3" xfId="2342"/>
    <cellStyle name="Normalny 3 10 3 3" xfId="1083"/>
    <cellStyle name="Normalny 3 10 3 3 2" xfId="1801"/>
    <cellStyle name="Normalny 3 10 3 3 2 2" xfId="3240"/>
    <cellStyle name="Normalny 3 10 3 3 3" xfId="2522"/>
    <cellStyle name="Normalny 3 10 3 4" xfId="723"/>
    <cellStyle name="Normalny 3 10 3 4 2" xfId="1441"/>
    <cellStyle name="Normalny 3 10 3 4 2 2" xfId="2880"/>
    <cellStyle name="Normalny 3 10 3 4 3" xfId="2162"/>
    <cellStyle name="Normalny 3 10 3 5" xfId="1263"/>
    <cellStyle name="Normalny 3 10 3 5 2" xfId="2702"/>
    <cellStyle name="Normalny 3 10 3 6" xfId="1984"/>
    <cellStyle name="Normalny 3 10 4" xfId="614"/>
    <cellStyle name="Normalny 3 10 4 2" xfId="972"/>
    <cellStyle name="Normalny 3 10 4 2 2" xfId="1690"/>
    <cellStyle name="Normalny 3 10 4 2 2 2" xfId="3129"/>
    <cellStyle name="Normalny 3 10 4 2 3" xfId="2411"/>
    <cellStyle name="Normalny 3 10 4 3" xfId="1152"/>
    <cellStyle name="Normalny 3 10 4 3 2" xfId="1870"/>
    <cellStyle name="Normalny 3 10 4 3 2 2" xfId="3309"/>
    <cellStyle name="Normalny 3 10 4 3 3" xfId="2591"/>
    <cellStyle name="Normalny 3 10 4 4" xfId="792"/>
    <cellStyle name="Normalny 3 10 4 4 2" xfId="1510"/>
    <cellStyle name="Normalny 3 10 4 4 2 2" xfId="2949"/>
    <cellStyle name="Normalny 3 10 4 4 3" xfId="2231"/>
    <cellStyle name="Normalny 3 10 4 5" xfId="1332"/>
    <cellStyle name="Normalny 3 10 4 5 2" xfId="2771"/>
    <cellStyle name="Normalny 3 10 4 6" xfId="2053"/>
    <cellStyle name="Normalny 3 10 5" xfId="835"/>
    <cellStyle name="Normalny 3 10 5 2" xfId="1553"/>
    <cellStyle name="Normalny 3 10 5 2 2" xfId="2992"/>
    <cellStyle name="Normalny 3 10 5 3" xfId="2274"/>
    <cellStyle name="Normalny 3 10 6" xfId="1015"/>
    <cellStyle name="Normalny 3 10 6 2" xfId="1733"/>
    <cellStyle name="Normalny 3 10 6 2 2" xfId="3172"/>
    <cellStyle name="Normalny 3 10 6 3" xfId="2454"/>
    <cellStyle name="Normalny 3 10 7" xfId="655"/>
    <cellStyle name="Normalny 3 10 7 2" xfId="1373"/>
    <cellStyle name="Normalny 3 10 7 2 2" xfId="2812"/>
    <cellStyle name="Normalny 3 10 7 3" xfId="2094"/>
    <cellStyle name="Normalny 3 10 8" xfId="1195"/>
    <cellStyle name="Normalny 3 10 8 2" xfId="2634"/>
    <cellStyle name="Normalny 3 10 9" xfId="1916"/>
    <cellStyle name="Normalny 3 11" xfId="472"/>
    <cellStyle name="Normalny 3 11 2" xfId="525"/>
    <cellStyle name="Normalny 3 11 2 2" xfId="593"/>
    <cellStyle name="Normalny 3 11 2 2 2" xfId="951"/>
    <cellStyle name="Normalny 3 11 2 2 2 2" xfId="1669"/>
    <cellStyle name="Normalny 3 11 2 2 2 2 2" xfId="3108"/>
    <cellStyle name="Normalny 3 11 2 2 2 3" xfId="2390"/>
    <cellStyle name="Normalny 3 11 2 2 3" xfId="1131"/>
    <cellStyle name="Normalny 3 11 2 2 3 2" xfId="1849"/>
    <cellStyle name="Normalny 3 11 2 2 3 2 2" xfId="3288"/>
    <cellStyle name="Normalny 3 11 2 2 3 3" xfId="2570"/>
    <cellStyle name="Normalny 3 11 2 2 4" xfId="771"/>
    <cellStyle name="Normalny 3 11 2 2 4 2" xfId="1489"/>
    <cellStyle name="Normalny 3 11 2 2 4 2 2" xfId="2928"/>
    <cellStyle name="Normalny 3 11 2 2 4 3" xfId="2210"/>
    <cellStyle name="Normalny 3 11 2 2 5" xfId="1311"/>
    <cellStyle name="Normalny 3 11 2 2 5 2" xfId="2750"/>
    <cellStyle name="Normalny 3 11 2 2 6" xfId="2032"/>
    <cellStyle name="Normalny 3 11 2 3" xfId="883"/>
    <cellStyle name="Normalny 3 11 2 3 2" xfId="1601"/>
    <cellStyle name="Normalny 3 11 2 3 2 2" xfId="3040"/>
    <cellStyle name="Normalny 3 11 2 3 3" xfId="2322"/>
    <cellStyle name="Normalny 3 11 2 4" xfId="1063"/>
    <cellStyle name="Normalny 3 11 2 4 2" xfId="1781"/>
    <cellStyle name="Normalny 3 11 2 4 2 2" xfId="3220"/>
    <cellStyle name="Normalny 3 11 2 4 3" xfId="2502"/>
    <cellStyle name="Normalny 3 11 2 5" xfId="703"/>
    <cellStyle name="Normalny 3 11 2 5 2" xfId="1421"/>
    <cellStyle name="Normalny 3 11 2 5 2 2" xfId="2860"/>
    <cellStyle name="Normalny 3 11 2 5 3" xfId="2142"/>
    <cellStyle name="Normalny 3 11 2 6" xfId="1243"/>
    <cellStyle name="Normalny 3 11 2 6 2" xfId="2682"/>
    <cellStyle name="Normalny 3 11 2 7" xfId="1964"/>
    <cellStyle name="Normalny 3 11 3" xfId="548"/>
    <cellStyle name="Normalny 3 11 3 2" xfId="906"/>
    <cellStyle name="Normalny 3 11 3 2 2" xfId="1624"/>
    <cellStyle name="Normalny 3 11 3 2 2 2" xfId="3063"/>
    <cellStyle name="Normalny 3 11 3 2 3" xfId="2345"/>
    <cellStyle name="Normalny 3 11 3 3" xfId="1086"/>
    <cellStyle name="Normalny 3 11 3 3 2" xfId="1804"/>
    <cellStyle name="Normalny 3 11 3 3 2 2" xfId="3243"/>
    <cellStyle name="Normalny 3 11 3 3 3" xfId="2525"/>
    <cellStyle name="Normalny 3 11 3 4" xfId="726"/>
    <cellStyle name="Normalny 3 11 3 4 2" xfId="1444"/>
    <cellStyle name="Normalny 3 11 3 4 2 2" xfId="2883"/>
    <cellStyle name="Normalny 3 11 3 4 3" xfId="2165"/>
    <cellStyle name="Normalny 3 11 3 5" xfId="1266"/>
    <cellStyle name="Normalny 3 11 3 5 2" xfId="2705"/>
    <cellStyle name="Normalny 3 11 3 6" xfId="1987"/>
    <cellStyle name="Normalny 3 11 4" xfId="617"/>
    <cellStyle name="Normalny 3 11 4 2" xfId="975"/>
    <cellStyle name="Normalny 3 11 4 2 2" xfId="1693"/>
    <cellStyle name="Normalny 3 11 4 2 2 2" xfId="3132"/>
    <cellStyle name="Normalny 3 11 4 2 3" xfId="2414"/>
    <cellStyle name="Normalny 3 11 4 3" xfId="1155"/>
    <cellStyle name="Normalny 3 11 4 3 2" xfId="1873"/>
    <cellStyle name="Normalny 3 11 4 3 2 2" xfId="3312"/>
    <cellStyle name="Normalny 3 11 4 3 3" xfId="2594"/>
    <cellStyle name="Normalny 3 11 4 4" xfId="795"/>
    <cellStyle name="Normalny 3 11 4 4 2" xfId="1513"/>
    <cellStyle name="Normalny 3 11 4 4 2 2" xfId="2952"/>
    <cellStyle name="Normalny 3 11 4 4 3" xfId="2234"/>
    <cellStyle name="Normalny 3 11 4 5" xfId="1335"/>
    <cellStyle name="Normalny 3 11 4 5 2" xfId="2774"/>
    <cellStyle name="Normalny 3 11 4 6" xfId="2056"/>
    <cellStyle name="Normalny 3 11 5" xfId="838"/>
    <cellStyle name="Normalny 3 11 5 2" xfId="1556"/>
    <cellStyle name="Normalny 3 11 5 2 2" xfId="2995"/>
    <cellStyle name="Normalny 3 11 5 3" xfId="2277"/>
    <cellStyle name="Normalny 3 11 6" xfId="1018"/>
    <cellStyle name="Normalny 3 11 6 2" xfId="1736"/>
    <cellStyle name="Normalny 3 11 6 2 2" xfId="3175"/>
    <cellStyle name="Normalny 3 11 6 3" xfId="2457"/>
    <cellStyle name="Normalny 3 11 7" xfId="658"/>
    <cellStyle name="Normalny 3 11 7 2" xfId="1376"/>
    <cellStyle name="Normalny 3 11 7 2 2" xfId="2815"/>
    <cellStyle name="Normalny 3 11 7 3" xfId="2097"/>
    <cellStyle name="Normalny 3 11 8" xfId="1198"/>
    <cellStyle name="Normalny 3 11 8 2" xfId="2637"/>
    <cellStyle name="Normalny 3 11 9" xfId="1919"/>
    <cellStyle name="Normalny 3 12" xfId="474"/>
    <cellStyle name="Normalny 3 12 2" xfId="527"/>
    <cellStyle name="Normalny 3 12 2 2" xfId="595"/>
    <cellStyle name="Normalny 3 12 2 2 2" xfId="953"/>
    <cellStyle name="Normalny 3 12 2 2 2 2" xfId="1671"/>
    <cellStyle name="Normalny 3 12 2 2 2 2 2" xfId="3110"/>
    <cellStyle name="Normalny 3 12 2 2 2 3" xfId="2392"/>
    <cellStyle name="Normalny 3 12 2 2 3" xfId="1133"/>
    <cellStyle name="Normalny 3 12 2 2 3 2" xfId="1851"/>
    <cellStyle name="Normalny 3 12 2 2 3 2 2" xfId="3290"/>
    <cellStyle name="Normalny 3 12 2 2 3 3" xfId="2572"/>
    <cellStyle name="Normalny 3 12 2 2 4" xfId="773"/>
    <cellStyle name="Normalny 3 12 2 2 4 2" xfId="1491"/>
    <cellStyle name="Normalny 3 12 2 2 4 2 2" xfId="2930"/>
    <cellStyle name="Normalny 3 12 2 2 4 3" xfId="2212"/>
    <cellStyle name="Normalny 3 12 2 2 5" xfId="1313"/>
    <cellStyle name="Normalny 3 12 2 2 5 2" xfId="2752"/>
    <cellStyle name="Normalny 3 12 2 2 6" xfId="2034"/>
    <cellStyle name="Normalny 3 12 2 3" xfId="885"/>
    <cellStyle name="Normalny 3 12 2 3 2" xfId="1603"/>
    <cellStyle name="Normalny 3 12 2 3 2 2" xfId="3042"/>
    <cellStyle name="Normalny 3 12 2 3 3" xfId="2324"/>
    <cellStyle name="Normalny 3 12 2 4" xfId="1065"/>
    <cellStyle name="Normalny 3 12 2 4 2" xfId="1783"/>
    <cellStyle name="Normalny 3 12 2 4 2 2" xfId="3222"/>
    <cellStyle name="Normalny 3 12 2 4 3" xfId="2504"/>
    <cellStyle name="Normalny 3 12 2 5" xfId="705"/>
    <cellStyle name="Normalny 3 12 2 5 2" xfId="1423"/>
    <cellStyle name="Normalny 3 12 2 5 2 2" xfId="2862"/>
    <cellStyle name="Normalny 3 12 2 5 3" xfId="2144"/>
    <cellStyle name="Normalny 3 12 2 6" xfId="1245"/>
    <cellStyle name="Normalny 3 12 2 6 2" xfId="2684"/>
    <cellStyle name="Normalny 3 12 2 7" xfId="1966"/>
    <cellStyle name="Normalny 3 12 3" xfId="550"/>
    <cellStyle name="Normalny 3 12 3 2" xfId="908"/>
    <cellStyle name="Normalny 3 12 3 2 2" xfId="1626"/>
    <cellStyle name="Normalny 3 12 3 2 2 2" xfId="3065"/>
    <cellStyle name="Normalny 3 12 3 2 3" xfId="2347"/>
    <cellStyle name="Normalny 3 12 3 3" xfId="1088"/>
    <cellStyle name="Normalny 3 12 3 3 2" xfId="1806"/>
    <cellStyle name="Normalny 3 12 3 3 2 2" xfId="3245"/>
    <cellStyle name="Normalny 3 12 3 3 3" xfId="2527"/>
    <cellStyle name="Normalny 3 12 3 4" xfId="728"/>
    <cellStyle name="Normalny 3 12 3 4 2" xfId="1446"/>
    <cellStyle name="Normalny 3 12 3 4 2 2" xfId="2885"/>
    <cellStyle name="Normalny 3 12 3 4 3" xfId="2167"/>
    <cellStyle name="Normalny 3 12 3 5" xfId="1268"/>
    <cellStyle name="Normalny 3 12 3 5 2" xfId="2707"/>
    <cellStyle name="Normalny 3 12 3 6" xfId="1989"/>
    <cellStyle name="Normalny 3 12 4" xfId="619"/>
    <cellStyle name="Normalny 3 12 4 2" xfId="977"/>
    <cellStyle name="Normalny 3 12 4 2 2" xfId="1695"/>
    <cellStyle name="Normalny 3 12 4 2 2 2" xfId="3134"/>
    <cellStyle name="Normalny 3 12 4 2 3" xfId="2416"/>
    <cellStyle name="Normalny 3 12 4 3" xfId="1157"/>
    <cellStyle name="Normalny 3 12 4 3 2" xfId="1875"/>
    <cellStyle name="Normalny 3 12 4 3 2 2" xfId="3314"/>
    <cellStyle name="Normalny 3 12 4 3 3" xfId="2596"/>
    <cellStyle name="Normalny 3 12 4 4" xfId="797"/>
    <cellStyle name="Normalny 3 12 4 4 2" xfId="1515"/>
    <cellStyle name="Normalny 3 12 4 4 2 2" xfId="2954"/>
    <cellStyle name="Normalny 3 12 4 4 3" xfId="2236"/>
    <cellStyle name="Normalny 3 12 4 5" xfId="1337"/>
    <cellStyle name="Normalny 3 12 4 5 2" xfId="2776"/>
    <cellStyle name="Normalny 3 12 4 6" xfId="2058"/>
    <cellStyle name="Normalny 3 12 5" xfId="840"/>
    <cellStyle name="Normalny 3 12 5 2" xfId="1558"/>
    <cellStyle name="Normalny 3 12 5 2 2" xfId="2997"/>
    <cellStyle name="Normalny 3 12 5 3" xfId="2279"/>
    <cellStyle name="Normalny 3 12 6" xfId="1020"/>
    <cellStyle name="Normalny 3 12 6 2" xfId="1738"/>
    <cellStyle name="Normalny 3 12 6 2 2" xfId="3177"/>
    <cellStyle name="Normalny 3 12 6 3" xfId="2459"/>
    <cellStyle name="Normalny 3 12 7" xfId="660"/>
    <cellStyle name="Normalny 3 12 7 2" xfId="1378"/>
    <cellStyle name="Normalny 3 12 7 2 2" xfId="2817"/>
    <cellStyle name="Normalny 3 12 7 3" xfId="2099"/>
    <cellStyle name="Normalny 3 12 8" xfId="1200"/>
    <cellStyle name="Normalny 3 12 8 2" xfId="2639"/>
    <cellStyle name="Normalny 3 12 9" xfId="1921"/>
    <cellStyle name="Normalny 3 13" xfId="476"/>
    <cellStyle name="Normalny 3 13 2" xfId="529"/>
    <cellStyle name="Normalny 3 13 2 2" xfId="597"/>
    <cellStyle name="Normalny 3 13 2 2 2" xfId="955"/>
    <cellStyle name="Normalny 3 13 2 2 2 2" xfId="1673"/>
    <cellStyle name="Normalny 3 13 2 2 2 2 2" xfId="3112"/>
    <cellStyle name="Normalny 3 13 2 2 2 3" xfId="2394"/>
    <cellStyle name="Normalny 3 13 2 2 3" xfId="1135"/>
    <cellStyle name="Normalny 3 13 2 2 3 2" xfId="1853"/>
    <cellStyle name="Normalny 3 13 2 2 3 2 2" xfId="3292"/>
    <cellStyle name="Normalny 3 13 2 2 3 3" xfId="2574"/>
    <cellStyle name="Normalny 3 13 2 2 4" xfId="775"/>
    <cellStyle name="Normalny 3 13 2 2 4 2" xfId="1493"/>
    <cellStyle name="Normalny 3 13 2 2 4 2 2" xfId="2932"/>
    <cellStyle name="Normalny 3 13 2 2 4 3" xfId="2214"/>
    <cellStyle name="Normalny 3 13 2 2 5" xfId="1315"/>
    <cellStyle name="Normalny 3 13 2 2 5 2" xfId="2754"/>
    <cellStyle name="Normalny 3 13 2 2 6" xfId="2036"/>
    <cellStyle name="Normalny 3 13 2 3" xfId="887"/>
    <cellStyle name="Normalny 3 13 2 3 2" xfId="1605"/>
    <cellStyle name="Normalny 3 13 2 3 2 2" xfId="3044"/>
    <cellStyle name="Normalny 3 13 2 3 3" xfId="2326"/>
    <cellStyle name="Normalny 3 13 2 4" xfId="1067"/>
    <cellStyle name="Normalny 3 13 2 4 2" xfId="1785"/>
    <cellStyle name="Normalny 3 13 2 4 2 2" xfId="3224"/>
    <cellStyle name="Normalny 3 13 2 4 3" xfId="2506"/>
    <cellStyle name="Normalny 3 13 2 5" xfId="707"/>
    <cellStyle name="Normalny 3 13 2 5 2" xfId="1425"/>
    <cellStyle name="Normalny 3 13 2 5 2 2" xfId="2864"/>
    <cellStyle name="Normalny 3 13 2 5 3" xfId="2146"/>
    <cellStyle name="Normalny 3 13 2 6" xfId="1247"/>
    <cellStyle name="Normalny 3 13 2 6 2" xfId="2686"/>
    <cellStyle name="Normalny 3 13 2 7" xfId="1968"/>
    <cellStyle name="Normalny 3 13 3" xfId="552"/>
    <cellStyle name="Normalny 3 13 3 2" xfId="910"/>
    <cellStyle name="Normalny 3 13 3 2 2" xfId="1628"/>
    <cellStyle name="Normalny 3 13 3 2 2 2" xfId="3067"/>
    <cellStyle name="Normalny 3 13 3 2 3" xfId="2349"/>
    <cellStyle name="Normalny 3 13 3 3" xfId="1090"/>
    <cellStyle name="Normalny 3 13 3 3 2" xfId="1808"/>
    <cellStyle name="Normalny 3 13 3 3 2 2" xfId="3247"/>
    <cellStyle name="Normalny 3 13 3 3 3" xfId="2529"/>
    <cellStyle name="Normalny 3 13 3 4" xfId="730"/>
    <cellStyle name="Normalny 3 13 3 4 2" xfId="1448"/>
    <cellStyle name="Normalny 3 13 3 4 2 2" xfId="2887"/>
    <cellStyle name="Normalny 3 13 3 4 3" xfId="2169"/>
    <cellStyle name="Normalny 3 13 3 5" xfId="1270"/>
    <cellStyle name="Normalny 3 13 3 5 2" xfId="2709"/>
    <cellStyle name="Normalny 3 13 3 6" xfId="1991"/>
    <cellStyle name="Normalny 3 13 4" xfId="621"/>
    <cellStyle name="Normalny 3 13 4 2" xfId="979"/>
    <cellStyle name="Normalny 3 13 4 2 2" xfId="1697"/>
    <cellStyle name="Normalny 3 13 4 2 2 2" xfId="3136"/>
    <cellStyle name="Normalny 3 13 4 2 3" xfId="2418"/>
    <cellStyle name="Normalny 3 13 4 3" xfId="1159"/>
    <cellStyle name="Normalny 3 13 4 3 2" xfId="1877"/>
    <cellStyle name="Normalny 3 13 4 3 2 2" xfId="3316"/>
    <cellStyle name="Normalny 3 13 4 3 3" xfId="2598"/>
    <cellStyle name="Normalny 3 13 4 4" xfId="799"/>
    <cellStyle name="Normalny 3 13 4 4 2" xfId="1517"/>
    <cellStyle name="Normalny 3 13 4 4 2 2" xfId="2956"/>
    <cellStyle name="Normalny 3 13 4 4 3" xfId="2238"/>
    <cellStyle name="Normalny 3 13 4 5" xfId="1339"/>
    <cellStyle name="Normalny 3 13 4 5 2" xfId="2778"/>
    <cellStyle name="Normalny 3 13 4 6" xfId="2060"/>
    <cellStyle name="Normalny 3 13 5" xfId="842"/>
    <cellStyle name="Normalny 3 13 5 2" xfId="1560"/>
    <cellStyle name="Normalny 3 13 5 2 2" xfId="2999"/>
    <cellStyle name="Normalny 3 13 5 3" xfId="2281"/>
    <cellStyle name="Normalny 3 13 6" xfId="1022"/>
    <cellStyle name="Normalny 3 13 6 2" xfId="1740"/>
    <cellStyle name="Normalny 3 13 6 2 2" xfId="3179"/>
    <cellStyle name="Normalny 3 13 6 3" xfId="2461"/>
    <cellStyle name="Normalny 3 13 7" xfId="662"/>
    <cellStyle name="Normalny 3 13 7 2" xfId="1380"/>
    <cellStyle name="Normalny 3 13 7 2 2" xfId="2819"/>
    <cellStyle name="Normalny 3 13 7 3" xfId="2101"/>
    <cellStyle name="Normalny 3 13 8" xfId="1202"/>
    <cellStyle name="Normalny 3 13 8 2" xfId="2641"/>
    <cellStyle name="Normalny 3 13 9" xfId="1923"/>
    <cellStyle name="Normalny 3 14" xfId="478"/>
    <cellStyle name="Normalny 3 14 2" xfId="531"/>
    <cellStyle name="Normalny 3 14 2 2" xfId="599"/>
    <cellStyle name="Normalny 3 14 2 2 2" xfId="957"/>
    <cellStyle name="Normalny 3 14 2 2 2 2" xfId="1675"/>
    <cellStyle name="Normalny 3 14 2 2 2 2 2" xfId="3114"/>
    <cellStyle name="Normalny 3 14 2 2 2 3" xfId="2396"/>
    <cellStyle name="Normalny 3 14 2 2 3" xfId="1137"/>
    <cellStyle name="Normalny 3 14 2 2 3 2" xfId="1855"/>
    <cellStyle name="Normalny 3 14 2 2 3 2 2" xfId="3294"/>
    <cellStyle name="Normalny 3 14 2 2 3 3" xfId="2576"/>
    <cellStyle name="Normalny 3 14 2 2 4" xfId="777"/>
    <cellStyle name="Normalny 3 14 2 2 4 2" xfId="1495"/>
    <cellStyle name="Normalny 3 14 2 2 4 2 2" xfId="2934"/>
    <cellStyle name="Normalny 3 14 2 2 4 3" xfId="2216"/>
    <cellStyle name="Normalny 3 14 2 2 5" xfId="1317"/>
    <cellStyle name="Normalny 3 14 2 2 5 2" xfId="2756"/>
    <cellStyle name="Normalny 3 14 2 2 6" xfId="2038"/>
    <cellStyle name="Normalny 3 14 2 3" xfId="889"/>
    <cellStyle name="Normalny 3 14 2 3 2" xfId="1607"/>
    <cellStyle name="Normalny 3 14 2 3 2 2" xfId="3046"/>
    <cellStyle name="Normalny 3 14 2 3 3" xfId="2328"/>
    <cellStyle name="Normalny 3 14 2 4" xfId="1069"/>
    <cellStyle name="Normalny 3 14 2 4 2" xfId="1787"/>
    <cellStyle name="Normalny 3 14 2 4 2 2" xfId="3226"/>
    <cellStyle name="Normalny 3 14 2 4 3" xfId="2508"/>
    <cellStyle name="Normalny 3 14 2 5" xfId="709"/>
    <cellStyle name="Normalny 3 14 2 5 2" xfId="1427"/>
    <cellStyle name="Normalny 3 14 2 5 2 2" xfId="2866"/>
    <cellStyle name="Normalny 3 14 2 5 3" xfId="2148"/>
    <cellStyle name="Normalny 3 14 2 6" xfId="1249"/>
    <cellStyle name="Normalny 3 14 2 6 2" xfId="2688"/>
    <cellStyle name="Normalny 3 14 2 7" xfId="1970"/>
    <cellStyle name="Normalny 3 14 3" xfId="554"/>
    <cellStyle name="Normalny 3 14 3 2" xfId="912"/>
    <cellStyle name="Normalny 3 14 3 2 2" xfId="1630"/>
    <cellStyle name="Normalny 3 14 3 2 2 2" xfId="3069"/>
    <cellStyle name="Normalny 3 14 3 2 3" xfId="2351"/>
    <cellStyle name="Normalny 3 14 3 3" xfId="1092"/>
    <cellStyle name="Normalny 3 14 3 3 2" xfId="1810"/>
    <cellStyle name="Normalny 3 14 3 3 2 2" xfId="3249"/>
    <cellStyle name="Normalny 3 14 3 3 3" xfId="2531"/>
    <cellStyle name="Normalny 3 14 3 4" xfId="732"/>
    <cellStyle name="Normalny 3 14 3 4 2" xfId="1450"/>
    <cellStyle name="Normalny 3 14 3 4 2 2" xfId="2889"/>
    <cellStyle name="Normalny 3 14 3 4 3" xfId="2171"/>
    <cellStyle name="Normalny 3 14 3 5" xfId="1272"/>
    <cellStyle name="Normalny 3 14 3 5 2" xfId="2711"/>
    <cellStyle name="Normalny 3 14 3 6" xfId="1993"/>
    <cellStyle name="Normalny 3 14 4" xfId="623"/>
    <cellStyle name="Normalny 3 14 4 2" xfId="981"/>
    <cellStyle name="Normalny 3 14 4 2 2" xfId="1699"/>
    <cellStyle name="Normalny 3 14 4 2 2 2" xfId="3138"/>
    <cellStyle name="Normalny 3 14 4 2 3" xfId="2420"/>
    <cellStyle name="Normalny 3 14 4 3" xfId="1161"/>
    <cellStyle name="Normalny 3 14 4 3 2" xfId="1879"/>
    <cellStyle name="Normalny 3 14 4 3 2 2" xfId="3318"/>
    <cellStyle name="Normalny 3 14 4 3 3" xfId="2600"/>
    <cellStyle name="Normalny 3 14 4 4" xfId="801"/>
    <cellStyle name="Normalny 3 14 4 4 2" xfId="1519"/>
    <cellStyle name="Normalny 3 14 4 4 2 2" xfId="2958"/>
    <cellStyle name="Normalny 3 14 4 4 3" xfId="2240"/>
    <cellStyle name="Normalny 3 14 4 5" xfId="1341"/>
    <cellStyle name="Normalny 3 14 4 5 2" xfId="2780"/>
    <cellStyle name="Normalny 3 14 4 6" xfId="2062"/>
    <cellStyle name="Normalny 3 14 5" xfId="844"/>
    <cellStyle name="Normalny 3 14 5 2" xfId="1562"/>
    <cellStyle name="Normalny 3 14 5 2 2" xfId="3001"/>
    <cellStyle name="Normalny 3 14 5 3" xfId="2283"/>
    <cellStyle name="Normalny 3 14 6" xfId="1024"/>
    <cellStyle name="Normalny 3 14 6 2" xfId="1742"/>
    <cellStyle name="Normalny 3 14 6 2 2" xfId="3181"/>
    <cellStyle name="Normalny 3 14 6 3" xfId="2463"/>
    <cellStyle name="Normalny 3 14 7" xfId="664"/>
    <cellStyle name="Normalny 3 14 7 2" xfId="1382"/>
    <cellStyle name="Normalny 3 14 7 2 2" xfId="2821"/>
    <cellStyle name="Normalny 3 14 7 3" xfId="2103"/>
    <cellStyle name="Normalny 3 14 8" xfId="1204"/>
    <cellStyle name="Normalny 3 14 8 2" xfId="2643"/>
    <cellStyle name="Normalny 3 14 9" xfId="1925"/>
    <cellStyle name="Normalny 3 15" xfId="481"/>
    <cellStyle name="Normalny 3 15 2" xfId="557"/>
    <cellStyle name="Normalny 3 15 2 2" xfId="915"/>
    <cellStyle name="Normalny 3 15 2 2 2" xfId="1633"/>
    <cellStyle name="Normalny 3 15 2 2 2 2" xfId="3072"/>
    <cellStyle name="Normalny 3 15 2 2 3" xfId="2354"/>
    <cellStyle name="Normalny 3 15 2 3" xfId="1095"/>
    <cellStyle name="Normalny 3 15 2 3 2" xfId="1813"/>
    <cellStyle name="Normalny 3 15 2 3 2 2" xfId="3252"/>
    <cellStyle name="Normalny 3 15 2 3 3" xfId="2534"/>
    <cellStyle name="Normalny 3 15 2 4" xfId="735"/>
    <cellStyle name="Normalny 3 15 2 4 2" xfId="1453"/>
    <cellStyle name="Normalny 3 15 2 4 2 2" xfId="2892"/>
    <cellStyle name="Normalny 3 15 2 4 3" xfId="2174"/>
    <cellStyle name="Normalny 3 15 2 5" xfId="1275"/>
    <cellStyle name="Normalny 3 15 2 5 2" xfId="2714"/>
    <cellStyle name="Normalny 3 15 2 6" xfId="1996"/>
    <cellStyle name="Normalny 3 15 3" xfId="626"/>
    <cellStyle name="Normalny 3 15 3 2" xfId="984"/>
    <cellStyle name="Normalny 3 15 3 2 2" xfId="1702"/>
    <cellStyle name="Normalny 3 15 3 2 2 2" xfId="3141"/>
    <cellStyle name="Normalny 3 15 3 2 3" xfId="2423"/>
    <cellStyle name="Normalny 3 15 3 3" xfId="1164"/>
    <cellStyle name="Normalny 3 15 3 3 2" xfId="1882"/>
    <cellStyle name="Normalny 3 15 3 3 2 2" xfId="3321"/>
    <cellStyle name="Normalny 3 15 3 3 3" xfId="2603"/>
    <cellStyle name="Normalny 3 15 3 4" xfId="804"/>
    <cellStyle name="Normalny 3 15 3 4 2" xfId="1522"/>
    <cellStyle name="Normalny 3 15 3 4 2 2" xfId="2961"/>
    <cellStyle name="Normalny 3 15 3 4 3" xfId="2243"/>
    <cellStyle name="Normalny 3 15 3 5" xfId="1344"/>
    <cellStyle name="Normalny 3 15 3 5 2" xfId="2783"/>
    <cellStyle name="Normalny 3 15 3 6" xfId="2065"/>
    <cellStyle name="Normalny 3 15 4" xfId="847"/>
    <cellStyle name="Normalny 3 15 4 2" xfId="1565"/>
    <cellStyle name="Normalny 3 15 4 2 2" xfId="3004"/>
    <cellStyle name="Normalny 3 15 4 3" xfId="2286"/>
    <cellStyle name="Normalny 3 15 5" xfId="1027"/>
    <cellStyle name="Normalny 3 15 5 2" xfId="1745"/>
    <cellStyle name="Normalny 3 15 5 2 2" xfId="3184"/>
    <cellStyle name="Normalny 3 15 5 3" xfId="2466"/>
    <cellStyle name="Normalny 3 15 6" xfId="667"/>
    <cellStyle name="Normalny 3 15 6 2" xfId="1385"/>
    <cellStyle name="Normalny 3 15 6 2 2" xfId="2824"/>
    <cellStyle name="Normalny 3 15 6 3" xfId="2106"/>
    <cellStyle name="Normalny 3 15 7" xfId="1207"/>
    <cellStyle name="Normalny 3 15 7 2" xfId="2646"/>
    <cellStyle name="Normalny 3 15 8" xfId="1928"/>
    <cellStyle name="Normalny 3 16" xfId="490"/>
    <cellStyle name="Normalny 3 16 2" xfId="560"/>
    <cellStyle name="Normalny 3 16 2 2" xfId="918"/>
    <cellStyle name="Normalny 3 16 2 2 2" xfId="1636"/>
    <cellStyle name="Normalny 3 16 2 2 2 2" xfId="3075"/>
    <cellStyle name="Normalny 3 16 2 2 3" xfId="2357"/>
    <cellStyle name="Normalny 3 16 2 3" xfId="1098"/>
    <cellStyle name="Normalny 3 16 2 3 2" xfId="1816"/>
    <cellStyle name="Normalny 3 16 2 3 2 2" xfId="3255"/>
    <cellStyle name="Normalny 3 16 2 3 3" xfId="2537"/>
    <cellStyle name="Normalny 3 16 2 4" xfId="738"/>
    <cellStyle name="Normalny 3 16 2 4 2" xfId="1456"/>
    <cellStyle name="Normalny 3 16 2 4 2 2" xfId="2895"/>
    <cellStyle name="Normalny 3 16 2 4 3" xfId="2177"/>
    <cellStyle name="Normalny 3 16 2 5" xfId="1278"/>
    <cellStyle name="Normalny 3 16 2 5 2" xfId="2717"/>
    <cellStyle name="Normalny 3 16 2 6" xfId="1999"/>
    <cellStyle name="Normalny 3 16 3" xfId="629"/>
    <cellStyle name="Normalny 3 16 3 2" xfId="987"/>
    <cellStyle name="Normalny 3 16 3 2 2" xfId="1705"/>
    <cellStyle name="Normalny 3 16 3 2 2 2" xfId="3144"/>
    <cellStyle name="Normalny 3 16 3 2 3" xfId="2426"/>
    <cellStyle name="Normalny 3 16 3 3" xfId="1167"/>
    <cellStyle name="Normalny 3 16 3 3 2" xfId="1885"/>
    <cellStyle name="Normalny 3 16 3 3 2 2" xfId="3324"/>
    <cellStyle name="Normalny 3 16 3 3 3" xfId="2606"/>
    <cellStyle name="Normalny 3 16 3 4" xfId="807"/>
    <cellStyle name="Normalny 3 16 3 4 2" xfId="1525"/>
    <cellStyle name="Normalny 3 16 3 4 2 2" xfId="2964"/>
    <cellStyle name="Normalny 3 16 3 4 3" xfId="2246"/>
    <cellStyle name="Normalny 3 16 3 5" xfId="1347"/>
    <cellStyle name="Normalny 3 16 3 5 2" xfId="2786"/>
    <cellStyle name="Normalny 3 16 3 6" xfId="2068"/>
    <cellStyle name="Normalny 3 16 4" xfId="850"/>
    <cellStyle name="Normalny 3 16 4 2" xfId="1568"/>
    <cellStyle name="Normalny 3 16 4 2 2" xfId="3007"/>
    <cellStyle name="Normalny 3 16 4 3" xfId="2289"/>
    <cellStyle name="Normalny 3 16 5" xfId="1030"/>
    <cellStyle name="Normalny 3 16 5 2" xfId="1748"/>
    <cellStyle name="Normalny 3 16 5 2 2" xfId="3187"/>
    <cellStyle name="Normalny 3 16 5 3" xfId="2469"/>
    <cellStyle name="Normalny 3 16 6" xfId="670"/>
    <cellStyle name="Normalny 3 16 6 2" xfId="1388"/>
    <cellStyle name="Normalny 3 16 6 2 2" xfId="2827"/>
    <cellStyle name="Normalny 3 16 6 3" xfId="2109"/>
    <cellStyle name="Normalny 3 16 7" xfId="1210"/>
    <cellStyle name="Normalny 3 16 7 2" xfId="2649"/>
    <cellStyle name="Normalny 3 16 8" xfId="1931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10" xfId="1914"/>
    <cellStyle name="Normalny 3 9 2" xfId="505"/>
    <cellStyle name="Normalny 3 9 2 2" xfId="574"/>
    <cellStyle name="Normalny 3 9 2 2 2" xfId="932"/>
    <cellStyle name="Normalny 3 9 2 2 2 2" xfId="1650"/>
    <cellStyle name="Normalny 3 9 2 2 2 2 2" xfId="3089"/>
    <cellStyle name="Normalny 3 9 2 2 2 3" xfId="2371"/>
    <cellStyle name="Normalny 3 9 2 2 3" xfId="1112"/>
    <cellStyle name="Normalny 3 9 2 2 3 2" xfId="1830"/>
    <cellStyle name="Normalny 3 9 2 2 3 2 2" xfId="3269"/>
    <cellStyle name="Normalny 3 9 2 2 3 3" xfId="2551"/>
    <cellStyle name="Normalny 3 9 2 2 4" xfId="752"/>
    <cellStyle name="Normalny 3 9 2 2 4 2" xfId="1470"/>
    <cellStyle name="Normalny 3 9 2 2 4 2 2" xfId="2909"/>
    <cellStyle name="Normalny 3 9 2 2 4 3" xfId="2191"/>
    <cellStyle name="Normalny 3 9 2 2 5" xfId="1292"/>
    <cellStyle name="Normalny 3 9 2 2 5 2" xfId="2731"/>
    <cellStyle name="Normalny 3 9 2 2 6" xfId="2013"/>
    <cellStyle name="Normalny 3 9 2 3" xfId="643"/>
    <cellStyle name="Normalny 3 9 2 3 2" xfId="1001"/>
    <cellStyle name="Normalny 3 9 2 3 2 2" xfId="1719"/>
    <cellStyle name="Normalny 3 9 2 3 2 2 2" xfId="3158"/>
    <cellStyle name="Normalny 3 9 2 3 2 3" xfId="2440"/>
    <cellStyle name="Normalny 3 9 2 3 3" xfId="1181"/>
    <cellStyle name="Normalny 3 9 2 3 3 2" xfId="1899"/>
    <cellStyle name="Normalny 3 9 2 3 3 2 2" xfId="3338"/>
    <cellStyle name="Normalny 3 9 2 3 3 3" xfId="2620"/>
    <cellStyle name="Normalny 3 9 2 3 4" xfId="821"/>
    <cellStyle name="Normalny 3 9 2 3 4 2" xfId="1539"/>
    <cellStyle name="Normalny 3 9 2 3 4 2 2" xfId="2978"/>
    <cellStyle name="Normalny 3 9 2 3 4 3" xfId="2260"/>
    <cellStyle name="Normalny 3 9 2 3 5" xfId="1361"/>
    <cellStyle name="Normalny 3 9 2 3 5 2" xfId="2800"/>
    <cellStyle name="Normalny 3 9 2 3 6" xfId="2082"/>
    <cellStyle name="Normalny 3 9 2 4" xfId="864"/>
    <cellStyle name="Normalny 3 9 2 4 2" xfId="1582"/>
    <cellStyle name="Normalny 3 9 2 4 2 2" xfId="3021"/>
    <cellStyle name="Normalny 3 9 2 4 3" xfId="2303"/>
    <cellStyle name="Normalny 3 9 2 5" xfId="1044"/>
    <cellStyle name="Normalny 3 9 2 5 2" xfId="1762"/>
    <cellStyle name="Normalny 3 9 2 5 2 2" xfId="3201"/>
    <cellStyle name="Normalny 3 9 2 5 3" xfId="2483"/>
    <cellStyle name="Normalny 3 9 2 6" xfId="684"/>
    <cellStyle name="Normalny 3 9 2 6 2" xfId="1402"/>
    <cellStyle name="Normalny 3 9 2 6 2 2" xfId="2841"/>
    <cellStyle name="Normalny 3 9 2 6 3" xfId="2123"/>
    <cellStyle name="Normalny 3 9 2 7" xfId="1224"/>
    <cellStyle name="Normalny 3 9 2 7 2" xfId="2663"/>
    <cellStyle name="Normalny 3 9 2 8" xfId="1945"/>
    <cellStyle name="Normalny 3 9 3" xfId="520"/>
    <cellStyle name="Normalny 3 9 3 2" xfId="588"/>
    <cellStyle name="Normalny 3 9 3 2 2" xfId="946"/>
    <cellStyle name="Normalny 3 9 3 2 2 2" xfId="1664"/>
    <cellStyle name="Normalny 3 9 3 2 2 2 2" xfId="3103"/>
    <cellStyle name="Normalny 3 9 3 2 2 3" xfId="2385"/>
    <cellStyle name="Normalny 3 9 3 2 3" xfId="1126"/>
    <cellStyle name="Normalny 3 9 3 2 3 2" xfId="1844"/>
    <cellStyle name="Normalny 3 9 3 2 3 2 2" xfId="3283"/>
    <cellStyle name="Normalny 3 9 3 2 3 3" xfId="2565"/>
    <cellStyle name="Normalny 3 9 3 2 4" xfId="766"/>
    <cellStyle name="Normalny 3 9 3 2 4 2" xfId="1484"/>
    <cellStyle name="Normalny 3 9 3 2 4 2 2" xfId="2923"/>
    <cellStyle name="Normalny 3 9 3 2 4 3" xfId="2205"/>
    <cellStyle name="Normalny 3 9 3 2 5" xfId="1306"/>
    <cellStyle name="Normalny 3 9 3 2 5 2" xfId="2745"/>
    <cellStyle name="Normalny 3 9 3 2 6" xfId="2027"/>
    <cellStyle name="Normalny 3 9 3 3" xfId="878"/>
    <cellStyle name="Normalny 3 9 3 3 2" xfId="1596"/>
    <cellStyle name="Normalny 3 9 3 3 2 2" xfId="3035"/>
    <cellStyle name="Normalny 3 9 3 3 3" xfId="2317"/>
    <cellStyle name="Normalny 3 9 3 4" xfId="1058"/>
    <cellStyle name="Normalny 3 9 3 4 2" xfId="1776"/>
    <cellStyle name="Normalny 3 9 3 4 2 2" xfId="3215"/>
    <cellStyle name="Normalny 3 9 3 4 3" xfId="2497"/>
    <cellStyle name="Normalny 3 9 3 5" xfId="698"/>
    <cellStyle name="Normalny 3 9 3 5 2" xfId="1416"/>
    <cellStyle name="Normalny 3 9 3 5 2 2" xfId="2855"/>
    <cellStyle name="Normalny 3 9 3 5 3" xfId="2137"/>
    <cellStyle name="Normalny 3 9 3 6" xfId="1238"/>
    <cellStyle name="Normalny 3 9 3 6 2" xfId="2677"/>
    <cellStyle name="Normalny 3 9 3 7" xfId="1959"/>
    <cellStyle name="Normalny 3 9 4" xfId="543"/>
    <cellStyle name="Normalny 3 9 4 2" xfId="901"/>
    <cellStyle name="Normalny 3 9 4 2 2" xfId="1619"/>
    <cellStyle name="Normalny 3 9 4 2 2 2" xfId="3058"/>
    <cellStyle name="Normalny 3 9 4 2 3" xfId="2340"/>
    <cellStyle name="Normalny 3 9 4 3" xfId="1081"/>
    <cellStyle name="Normalny 3 9 4 3 2" xfId="1799"/>
    <cellStyle name="Normalny 3 9 4 3 2 2" xfId="3238"/>
    <cellStyle name="Normalny 3 9 4 3 3" xfId="2520"/>
    <cellStyle name="Normalny 3 9 4 4" xfId="721"/>
    <cellStyle name="Normalny 3 9 4 4 2" xfId="1439"/>
    <cellStyle name="Normalny 3 9 4 4 2 2" xfId="2878"/>
    <cellStyle name="Normalny 3 9 4 4 3" xfId="2160"/>
    <cellStyle name="Normalny 3 9 4 5" xfId="1261"/>
    <cellStyle name="Normalny 3 9 4 5 2" xfId="2700"/>
    <cellStyle name="Normalny 3 9 4 6" xfId="1982"/>
    <cellStyle name="Normalny 3 9 5" xfId="612"/>
    <cellStyle name="Normalny 3 9 5 2" xfId="970"/>
    <cellStyle name="Normalny 3 9 5 2 2" xfId="1688"/>
    <cellStyle name="Normalny 3 9 5 2 2 2" xfId="3127"/>
    <cellStyle name="Normalny 3 9 5 2 3" xfId="2409"/>
    <cellStyle name="Normalny 3 9 5 3" xfId="1150"/>
    <cellStyle name="Normalny 3 9 5 3 2" xfId="1868"/>
    <cellStyle name="Normalny 3 9 5 3 2 2" xfId="3307"/>
    <cellStyle name="Normalny 3 9 5 3 3" xfId="2589"/>
    <cellStyle name="Normalny 3 9 5 4" xfId="790"/>
    <cellStyle name="Normalny 3 9 5 4 2" xfId="1508"/>
    <cellStyle name="Normalny 3 9 5 4 2 2" xfId="2947"/>
    <cellStyle name="Normalny 3 9 5 4 3" xfId="2229"/>
    <cellStyle name="Normalny 3 9 5 5" xfId="1330"/>
    <cellStyle name="Normalny 3 9 5 5 2" xfId="2769"/>
    <cellStyle name="Normalny 3 9 5 6" xfId="2051"/>
    <cellStyle name="Normalny 3 9 6" xfId="833"/>
    <cellStyle name="Normalny 3 9 6 2" xfId="1551"/>
    <cellStyle name="Normalny 3 9 6 2 2" xfId="2990"/>
    <cellStyle name="Normalny 3 9 6 3" xfId="2272"/>
    <cellStyle name="Normalny 3 9 7" xfId="1013"/>
    <cellStyle name="Normalny 3 9 7 2" xfId="1731"/>
    <cellStyle name="Normalny 3 9 7 2 2" xfId="3170"/>
    <cellStyle name="Normalny 3 9 7 3" xfId="2452"/>
    <cellStyle name="Normalny 3 9 8" xfId="653"/>
    <cellStyle name="Normalny 3 9 8 2" xfId="1371"/>
    <cellStyle name="Normalny 3 9 8 2 2" xfId="2810"/>
    <cellStyle name="Normalny 3 9 8 3" xfId="2092"/>
    <cellStyle name="Normalny 3 9 9" xfId="1193"/>
    <cellStyle name="Normalny 3 9 9 2" xfId="2632"/>
    <cellStyle name="Normalny 3_Kopia Operatywka czerwiec 2016 BSE dla BP i PM_TW" xfId="323"/>
    <cellStyle name="Normalny 30" xfId="509"/>
    <cellStyle name="Normalny 31" xfId="510"/>
    <cellStyle name="Normalny 31 2" xfId="578"/>
    <cellStyle name="Normalny 31 2 2" xfId="936"/>
    <cellStyle name="Normalny 31 2 2 2" xfId="1654"/>
    <cellStyle name="Normalny 31 2 2 2 2" xfId="3093"/>
    <cellStyle name="Normalny 31 2 2 3" xfId="2375"/>
    <cellStyle name="Normalny 31 2 3" xfId="1116"/>
    <cellStyle name="Normalny 31 2 3 2" xfId="1834"/>
    <cellStyle name="Normalny 31 2 3 2 2" xfId="3273"/>
    <cellStyle name="Normalny 31 2 3 3" xfId="2555"/>
    <cellStyle name="Normalny 31 2 4" xfId="756"/>
    <cellStyle name="Normalny 31 2 4 2" xfId="1474"/>
    <cellStyle name="Normalny 31 2 4 2 2" xfId="2913"/>
    <cellStyle name="Normalny 31 2 4 3" xfId="2195"/>
    <cellStyle name="Normalny 31 2 5" xfId="1296"/>
    <cellStyle name="Normalny 31 2 5 2" xfId="2735"/>
    <cellStyle name="Normalny 31 2 6" xfId="2017"/>
    <cellStyle name="Normalny 31 3" xfId="868"/>
    <cellStyle name="Normalny 31 3 2" xfId="1586"/>
    <cellStyle name="Normalny 31 3 2 2" xfId="3025"/>
    <cellStyle name="Normalny 31 3 3" xfId="2307"/>
    <cellStyle name="Normalny 31 4" xfId="1048"/>
    <cellStyle name="Normalny 31 4 2" xfId="1766"/>
    <cellStyle name="Normalny 31 4 2 2" xfId="3205"/>
    <cellStyle name="Normalny 31 4 3" xfId="2487"/>
    <cellStyle name="Normalny 31 5" xfId="688"/>
    <cellStyle name="Normalny 31 5 2" xfId="1406"/>
    <cellStyle name="Normalny 31 5 2 2" xfId="2845"/>
    <cellStyle name="Normalny 31 5 3" xfId="2127"/>
    <cellStyle name="Normalny 31 6" xfId="1228"/>
    <cellStyle name="Normalny 31 6 2" xfId="2667"/>
    <cellStyle name="Normalny 31 7" xfId="1949"/>
    <cellStyle name="Normalny 32" xfId="512"/>
    <cellStyle name="Normalny 32 2" xfId="580"/>
    <cellStyle name="Normalny 32 2 2" xfId="938"/>
    <cellStyle name="Normalny 32 2 2 2" xfId="1656"/>
    <cellStyle name="Normalny 32 2 2 2 2" xfId="3095"/>
    <cellStyle name="Normalny 32 2 2 3" xfId="2377"/>
    <cellStyle name="Normalny 32 2 3" xfId="1118"/>
    <cellStyle name="Normalny 32 2 3 2" xfId="1836"/>
    <cellStyle name="Normalny 32 2 3 2 2" xfId="3275"/>
    <cellStyle name="Normalny 32 2 3 3" xfId="2557"/>
    <cellStyle name="Normalny 32 2 4" xfId="758"/>
    <cellStyle name="Normalny 32 2 4 2" xfId="1476"/>
    <cellStyle name="Normalny 32 2 4 2 2" xfId="2915"/>
    <cellStyle name="Normalny 32 2 4 3" xfId="2197"/>
    <cellStyle name="Normalny 32 2 5" xfId="1298"/>
    <cellStyle name="Normalny 32 2 5 2" xfId="2737"/>
    <cellStyle name="Normalny 32 2 6" xfId="2019"/>
    <cellStyle name="Normalny 32 3" xfId="870"/>
    <cellStyle name="Normalny 32 3 2" xfId="1588"/>
    <cellStyle name="Normalny 32 3 2 2" xfId="3027"/>
    <cellStyle name="Normalny 32 3 3" xfId="2309"/>
    <cellStyle name="Normalny 32 4" xfId="1050"/>
    <cellStyle name="Normalny 32 4 2" xfId="1768"/>
    <cellStyle name="Normalny 32 4 2 2" xfId="3207"/>
    <cellStyle name="Normalny 32 4 3" xfId="2489"/>
    <cellStyle name="Normalny 32 5" xfId="690"/>
    <cellStyle name="Normalny 32 5 2" xfId="1408"/>
    <cellStyle name="Normalny 32 5 2 2" xfId="2847"/>
    <cellStyle name="Normalny 32 5 3" xfId="2129"/>
    <cellStyle name="Normalny 32 6" xfId="1230"/>
    <cellStyle name="Normalny 32 6 2" xfId="2669"/>
    <cellStyle name="Normalny 32 7" xfId="1951"/>
    <cellStyle name="Normalny 33" xfId="533"/>
    <cellStyle name="Normalny 33 2" xfId="601"/>
    <cellStyle name="Normalny 33 2 2" xfId="959"/>
    <cellStyle name="Normalny 33 2 2 2" xfId="1677"/>
    <cellStyle name="Normalny 33 2 2 2 2" xfId="3116"/>
    <cellStyle name="Normalny 33 2 2 3" xfId="2398"/>
    <cellStyle name="Normalny 33 2 3" xfId="1139"/>
    <cellStyle name="Normalny 33 2 3 2" xfId="1857"/>
    <cellStyle name="Normalny 33 2 3 2 2" xfId="3296"/>
    <cellStyle name="Normalny 33 2 3 3" xfId="2578"/>
    <cellStyle name="Normalny 33 2 4" xfId="779"/>
    <cellStyle name="Normalny 33 2 4 2" xfId="1497"/>
    <cellStyle name="Normalny 33 2 4 2 2" xfId="2936"/>
    <cellStyle name="Normalny 33 2 4 3" xfId="2218"/>
    <cellStyle name="Normalny 33 2 5" xfId="1319"/>
    <cellStyle name="Normalny 33 2 5 2" xfId="2758"/>
    <cellStyle name="Normalny 33 2 6" xfId="2040"/>
    <cellStyle name="Normalny 33 3" xfId="891"/>
    <cellStyle name="Normalny 33 3 2" xfId="1609"/>
    <cellStyle name="Normalny 33 3 2 2" xfId="3048"/>
    <cellStyle name="Normalny 33 3 3" xfId="2330"/>
    <cellStyle name="Normalny 33 4" xfId="1071"/>
    <cellStyle name="Normalny 33 4 2" xfId="1789"/>
    <cellStyle name="Normalny 33 4 2 2" xfId="3228"/>
    <cellStyle name="Normalny 33 4 3" xfId="2510"/>
    <cellStyle name="Normalny 33 5" xfId="711"/>
    <cellStyle name="Normalny 33 5 2" xfId="1429"/>
    <cellStyle name="Normalny 33 5 2 2" xfId="2868"/>
    <cellStyle name="Normalny 33 5 3" xfId="2150"/>
    <cellStyle name="Normalny 33 6" xfId="1251"/>
    <cellStyle name="Normalny 33 6 2" xfId="2690"/>
    <cellStyle name="Normalny 33 7" xfId="1972"/>
    <cellStyle name="Normalny 34" xfId="534"/>
    <cellStyle name="Normalny 34 2" xfId="602"/>
    <cellStyle name="Normalny 34 2 2" xfId="960"/>
    <cellStyle name="Normalny 34 2 2 2" xfId="1678"/>
    <cellStyle name="Normalny 34 2 2 2 2" xfId="3117"/>
    <cellStyle name="Normalny 34 2 2 3" xfId="2399"/>
    <cellStyle name="Normalny 34 2 3" xfId="1140"/>
    <cellStyle name="Normalny 34 2 3 2" xfId="1858"/>
    <cellStyle name="Normalny 34 2 3 2 2" xfId="3297"/>
    <cellStyle name="Normalny 34 2 3 3" xfId="2579"/>
    <cellStyle name="Normalny 34 2 4" xfId="780"/>
    <cellStyle name="Normalny 34 2 4 2" xfId="1498"/>
    <cellStyle name="Normalny 34 2 4 2 2" xfId="2937"/>
    <cellStyle name="Normalny 34 2 4 3" xfId="2219"/>
    <cellStyle name="Normalny 34 2 5" xfId="1320"/>
    <cellStyle name="Normalny 34 2 5 2" xfId="2759"/>
    <cellStyle name="Normalny 34 2 6" xfId="2041"/>
    <cellStyle name="Normalny 34 3" xfId="892"/>
    <cellStyle name="Normalny 34 3 2" xfId="1610"/>
    <cellStyle name="Normalny 34 3 2 2" xfId="3049"/>
    <cellStyle name="Normalny 34 3 3" xfId="2331"/>
    <cellStyle name="Normalny 34 4" xfId="1072"/>
    <cellStyle name="Normalny 34 4 2" xfId="1790"/>
    <cellStyle name="Normalny 34 4 2 2" xfId="3229"/>
    <cellStyle name="Normalny 34 4 3" xfId="2511"/>
    <cellStyle name="Normalny 34 5" xfId="712"/>
    <cellStyle name="Normalny 34 5 2" xfId="1430"/>
    <cellStyle name="Normalny 34 5 2 2" xfId="2869"/>
    <cellStyle name="Normalny 34 5 3" xfId="2151"/>
    <cellStyle name="Normalny 34 6" xfId="1252"/>
    <cellStyle name="Normalny 34 6 2" xfId="2691"/>
    <cellStyle name="Normalny 34 7" xfId="1973"/>
    <cellStyle name="Normalny 35" xfId="535"/>
    <cellStyle name="Normalny 35 2" xfId="603"/>
    <cellStyle name="Normalny 35 2 2" xfId="961"/>
    <cellStyle name="Normalny 35 2 2 2" xfId="1679"/>
    <cellStyle name="Normalny 35 2 2 2 2" xfId="3118"/>
    <cellStyle name="Normalny 35 2 2 3" xfId="2400"/>
    <cellStyle name="Normalny 35 2 3" xfId="1141"/>
    <cellStyle name="Normalny 35 2 3 2" xfId="1859"/>
    <cellStyle name="Normalny 35 2 3 2 2" xfId="3298"/>
    <cellStyle name="Normalny 35 2 3 3" xfId="2580"/>
    <cellStyle name="Normalny 35 2 4" xfId="781"/>
    <cellStyle name="Normalny 35 2 4 2" xfId="1499"/>
    <cellStyle name="Normalny 35 2 4 2 2" xfId="2938"/>
    <cellStyle name="Normalny 35 2 4 3" xfId="2220"/>
    <cellStyle name="Normalny 35 2 5" xfId="1321"/>
    <cellStyle name="Normalny 35 2 5 2" xfId="2760"/>
    <cellStyle name="Normalny 35 2 6" xfId="2042"/>
    <cellStyle name="Normalny 35 3" xfId="893"/>
    <cellStyle name="Normalny 35 3 2" xfId="1611"/>
    <cellStyle name="Normalny 35 3 2 2" xfId="3050"/>
    <cellStyle name="Normalny 35 3 3" xfId="2332"/>
    <cellStyle name="Normalny 35 4" xfId="1073"/>
    <cellStyle name="Normalny 35 4 2" xfId="1791"/>
    <cellStyle name="Normalny 35 4 2 2" xfId="3230"/>
    <cellStyle name="Normalny 35 4 3" xfId="2512"/>
    <cellStyle name="Normalny 35 5" xfId="713"/>
    <cellStyle name="Normalny 35 5 2" xfId="1431"/>
    <cellStyle name="Normalny 35 5 2 2" xfId="2870"/>
    <cellStyle name="Normalny 35 5 3" xfId="2152"/>
    <cellStyle name="Normalny 35 6" xfId="1253"/>
    <cellStyle name="Normalny 35 6 2" xfId="2692"/>
    <cellStyle name="Normalny 35 7" xfId="1974"/>
    <cellStyle name="Normalny 36" xfId="536"/>
    <cellStyle name="Normalny 36 2" xfId="604"/>
    <cellStyle name="Normalny 36 2 2" xfId="962"/>
    <cellStyle name="Normalny 36 2 2 2" xfId="1680"/>
    <cellStyle name="Normalny 36 2 2 2 2" xfId="3119"/>
    <cellStyle name="Normalny 36 2 2 3" xfId="2401"/>
    <cellStyle name="Normalny 36 2 3" xfId="1142"/>
    <cellStyle name="Normalny 36 2 3 2" xfId="1860"/>
    <cellStyle name="Normalny 36 2 3 2 2" xfId="3299"/>
    <cellStyle name="Normalny 36 2 3 3" xfId="2581"/>
    <cellStyle name="Normalny 36 2 4" xfId="782"/>
    <cellStyle name="Normalny 36 2 4 2" xfId="1500"/>
    <cellStyle name="Normalny 36 2 4 2 2" xfId="2939"/>
    <cellStyle name="Normalny 36 2 4 3" xfId="2221"/>
    <cellStyle name="Normalny 36 2 5" xfId="1322"/>
    <cellStyle name="Normalny 36 2 5 2" xfId="2761"/>
    <cellStyle name="Normalny 36 2 6" xfId="2043"/>
    <cellStyle name="Normalny 36 3" xfId="894"/>
    <cellStyle name="Normalny 36 3 2" xfId="1612"/>
    <cellStyle name="Normalny 36 3 2 2" xfId="3051"/>
    <cellStyle name="Normalny 36 3 3" xfId="2333"/>
    <cellStyle name="Normalny 36 4" xfId="1074"/>
    <cellStyle name="Normalny 36 4 2" xfId="1792"/>
    <cellStyle name="Normalny 36 4 2 2" xfId="3231"/>
    <cellStyle name="Normalny 36 4 3" xfId="2513"/>
    <cellStyle name="Normalny 36 5" xfId="714"/>
    <cellStyle name="Normalny 36 5 2" xfId="1432"/>
    <cellStyle name="Normalny 36 5 2 2" xfId="2871"/>
    <cellStyle name="Normalny 36 5 3" xfId="2153"/>
    <cellStyle name="Normalny 36 6" xfId="1254"/>
    <cellStyle name="Normalny 36 6 2" xfId="2693"/>
    <cellStyle name="Normalny 36 7" xfId="1975"/>
    <cellStyle name="Normalny 37" xfId="605"/>
    <cellStyle name="Normalny 37 2" xfId="963"/>
    <cellStyle name="Normalny 37 2 2" xfId="1681"/>
    <cellStyle name="Normalny 37 2 2 2" xfId="3120"/>
    <cellStyle name="Normalny 37 2 3" xfId="2402"/>
    <cellStyle name="Normalny 37 3" xfId="1143"/>
    <cellStyle name="Normalny 37 3 2" xfId="1861"/>
    <cellStyle name="Normalny 37 3 2 2" xfId="3300"/>
    <cellStyle name="Normalny 37 3 3" xfId="2582"/>
    <cellStyle name="Normalny 37 4" xfId="783"/>
    <cellStyle name="Normalny 37 4 2" xfId="1501"/>
    <cellStyle name="Normalny 37 4 2 2" xfId="2940"/>
    <cellStyle name="Normalny 37 4 3" xfId="2222"/>
    <cellStyle name="Normalny 37 5" xfId="1323"/>
    <cellStyle name="Normalny 37 5 2" xfId="2762"/>
    <cellStyle name="Normalny 37 6" xfId="2044"/>
    <cellStyle name="Normalny 38" xfId="825"/>
    <cellStyle name="Normalny 38 2" xfId="1005"/>
    <cellStyle name="Normalny 38 2 2" xfId="1723"/>
    <cellStyle name="Normalny 38 2 2 2" xfId="3162"/>
    <cellStyle name="Normalny 38 2 3" xfId="2444"/>
    <cellStyle name="Normalny 38 3" xfId="1185"/>
    <cellStyle name="Normalny 38 3 2" xfId="1903"/>
    <cellStyle name="Normalny 38 3 2 2" xfId="3342"/>
    <cellStyle name="Normalny 38 3 3" xfId="2624"/>
    <cellStyle name="Normalny 38 4" xfId="1543"/>
    <cellStyle name="Normalny 38 4 2" xfId="2982"/>
    <cellStyle name="Normalny 38 5" xfId="2264"/>
    <cellStyle name="Normalny 39" xfId="1905"/>
    <cellStyle name="Normalny 39 2" xfId="3344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40" xfId="1907"/>
    <cellStyle name="Normalny 41" xfId="3346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0 2" xfId="530"/>
    <cellStyle name="Procentowy 10 2 2" xfId="598"/>
    <cellStyle name="Procentowy 10 2 2 2" xfId="956"/>
    <cellStyle name="Procentowy 10 2 2 2 2" xfId="1674"/>
    <cellStyle name="Procentowy 10 2 2 2 2 2" xfId="3113"/>
    <cellStyle name="Procentowy 10 2 2 2 3" xfId="2395"/>
    <cellStyle name="Procentowy 10 2 2 3" xfId="1136"/>
    <cellStyle name="Procentowy 10 2 2 3 2" xfId="1854"/>
    <cellStyle name="Procentowy 10 2 2 3 2 2" xfId="3293"/>
    <cellStyle name="Procentowy 10 2 2 3 3" xfId="2575"/>
    <cellStyle name="Procentowy 10 2 2 4" xfId="776"/>
    <cellStyle name="Procentowy 10 2 2 4 2" xfId="1494"/>
    <cellStyle name="Procentowy 10 2 2 4 2 2" xfId="2933"/>
    <cellStyle name="Procentowy 10 2 2 4 3" xfId="2215"/>
    <cellStyle name="Procentowy 10 2 2 5" xfId="1316"/>
    <cellStyle name="Procentowy 10 2 2 5 2" xfId="2755"/>
    <cellStyle name="Procentowy 10 2 2 6" xfId="2037"/>
    <cellStyle name="Procentowy 10 2 3" xfId="888"/>
    <cellStyle name="Procentowy 10 2 3 2" xfId="1606"/>
    <cellStyle name="Procentowy 10 2 3 2 2" xfId="3045"/>
    <cellStyle name="Procentowy 10 2 3 3" xfId="2327"/>
    <cellStyle name="Procentowy 10 2 4" xfId="1068"/>
    <cellStyle name="Procentowy 10 2 4 2" xfId="1786"/>
    <cellStyle name="Procentowy 10 2 4 2 2" xfId="3225"/>
    <cellStyle name="Procentowy 10 2 4 3" xfId="2507"/>
    <cellStyle name="Procentowy 10 2 5" xfId="708"/>
    <cellStyle name="Procentowy 10 2 5 2" xfId="1426"/>
    <cellStyle name="Procentowy 10 2 5 2 2" xfId="2865"/>
    <cellStyle name="Procentowy 10 2 5 3" xfId="2147"/>
    <cellStyle name="Procentowy 10 2 6" xfId="1248"/>
    <cellStyle name="Procentowy 10 2 6 2" xfId="2687"/>
    <cellStyle name="Procentowy 10 2 7" xfId="1969"/>
    <cellStyle name="Procentowy 10 3" xfId="553"/>
    <cellStyle name="Procentowy 10 3 2" xfId="911"/>
    <cellStyle name="Procentowy 10 3 2 2" xfId="1629"/>
    <cellStyle name="Procentowy 10 3 2 2 2" xfId="3068"/>
    <cellStyle name="Procentowy 10 3 2 3" xfId="2350"/>
    <cellStyle name="Procentowy 10 3 3" xfId="1091"/>
    <cellStyle name="Procentowy 10 3 3 2" xfId="1809"/>
    <cellStyle name="Procentowy 10 3 3 2 2" xfId="3248"/>
    <cellStyle name="Procentowy 10 3 3 3" xfId="2530"/>
    <cellStyle name="Procentowy 10 3 4" xfId="731"/>
    <cellStyle name="Procentowy 10 3 4 2" xfId="1449"/>
    <cellStyle name="Procentowy 10 3 4 2 2" xfId="2888"/>
    <cellStyle name="Procentowy 10 3 4 3" xfId="2170"/>
    <cellStyle name="Procentowy 10 3 5" xfId="1271"/>
    <cellStyle name="Procentowy 10 3 5 2" xfId="2710"/>
    <cellStyle name="Procentowy 10 3 6" xfId="1992"/>
    <cellStyle name="Procentowy 10 4" xfId="622"/>
    <cellStyle name="Procentowy 10 4 2" xfId="980"/>
    <cellStyle name="Procentowy 10 4 2 2" xfId="1698"/>
    <cellStyle name="Procentowy 10 4 2 2 2" xfId="3137"/>
    <cellStyle name="Procentowy 10 4 2 3" xfId="2419"/>
    <cellStyle name="Procentowy 10 4 3" xfId="1160"/>
    <cellStyle name="Procentowy 10 4 3 2" xfId="1878"/>
    <cellStyle name="Procentowy 10 4 3 2 2" xfId="3317"/>
    <cellStyle name="Procentowy 10 4 3 3" xfId="2599"/>
    <cellStyle name="Procentowy 10 4 4" xfId="800"/>
    <cellStyle name="Procentowy 10 4 4 2" xfId="1518"/>
    <cellStyle name="Procentowy 10 4 4 2 2" xfId="2957"/>
    <cellStyle name="Procentowy 10 4 4 3" xfId="2239"/>
    <cellStyle name="Procentowy 10 4 5" xfId="1340"/>
    <cellStyle name="Procentowy 10 4 5 2" xfId="2779"/>
    <cellStyle name="Procentowy 10 4 6" xfId="2061"/>
    <cellStyle name="Procentowy 10 5" xfId="843"/>
    <cellStyle name="Procentowy 10 5 2" xfId="1561"/>
    <cellStyle name="Procentowy 10 5 2 2" xfId="3000"/>
    <cellStyle name="Procentowy 10 5 3" xfId="2282"/>
    <cellStyle name="Procentowy 10 6" xfId="1023"/>
    <cellStyle name="Procentowy 10 6 2" xfId="1741"/>
    <cellStyle name="Procentowy 10 6 2 2" xfId="3180"/>
    <cellStyle name="Procentowy 10 6 3" xfId="2462"/>
    <cellStyle name="Procentowy 10 7" xfId="663"/>
    <cellStyle name="Procentowy 10 7 2" xfId="1381"/>
    <cellStyle name="Procentowy 10 7 2 2" xfId="2820"/>
    <cellStyle name="Procentowy 10 7 3" xfId="2102"/>
    <cellStyle name="Procentowy 10 8" xfId="1203"/>
    <cellStyle name="Procentowy 10 8 2" xfId="2642"/>
    <cellStyle name="Procentowy 10 9" xfId="1924"/>
    <cellStyle name="Procentowy 11" xfId="479"/>
    <cellStyle name="Procentowy 11 2" xfId="532"/>
    <cellStyle name="Procentowy 11 2 2" xfId="600"/>
    <cellStyle name="Procentowy 11 2 2 2" xfId="958"/>
    <cellStyle name="Procentowy 11 2 2 2 2" xfId="1676"/>
    <cellStyle name="Procentowy 11 2 2 2 2 2" xfId="3115"/>
    <cellStyle name="Procentowy 11 2 2 2 3" xfId="2397"/>
    <cellStyle name="Procentowy 11 2 2 3" xfId="1138"/>
    <cellStyle name="Procentowy 11 2 2 3 2" xfId="1856"/>
    <cellStyle name="Procentowy 11 2 2 3 2 2" xfId="3295"/>
    <cellStyle name="Procentowy 11 2 2 3 3" xfId="2577"/>
    <cellStyle name="Procentowy 11 2 2 4" xfId="778"/>
    <cellStyle name="Procentowy 11 2 2 4 2" xfId="1496"/>
    <cellStyle name="Procentowy 11 2 2 4 2 2" xfId="2935"/>
    <cellStyle name="Procentowy 11 2 2 4 3" xfId="2217"/>
    <cellStyle name="Procentowy 11 2 2 5" xfId="1318"/>
    <cellStyle name="Procentowy 11 2 2 5 2" xfId="2757"/>
    <cellStyle name="Procentowy 11 2 2 6" xfId="2039"/>
    <cellStyle name="Procentowy 11 2 3" xfId="890"/>
    <cellStyle name="Procentowy 11 2 3 2" xfId="1608"/>
    <cellStyle name="Procentowy 11 2 3 2 2" xfId="3047"/>
    <cellStyle name="Procentowy 11 2 3 3" xfId="2329"/>
    <cellStyle name="Procentowy 11 2 4" xfId="1070"/>
    <cellStyle name="Procentowy 11 2 4 2" xfId="1788"/>
    <cellStyle name="Procentowy 11 2 4 2 2" xfId="3227"/>
    <cellStyle name="Procentowy 11 2 4 3" xfId="2509"/>
    <cellStyle name="Procentowy 11 2 5" xfId="710"/>
    <cellStyle name="Procentowy 11 2 5 2" xfId="1428"/>
    <cellStyle name="Procentowy 11 2 5 2 2" xfId="2867"/>
    <cellStyle name="Procentowy 11 2 5 3" xfId="2149"/>
    <cellStyle name="Procentowy 11 2 6" xfId="1250"/>
    <cellStyle name="Procentowy 11 2 6 2" xfId="2689"/>
    <cellStyle name="Procentowy 11 2 7" xfId="1971"/>
    <cellStyle name="Procentowy 11 3" xfId="555"/>
    <cellStyle name="Procentowy 11 3 2" xfId="913"/>
    <cellStyle name="Procentowy 11 3 2 2" xfId="1631"/>
    <cellStyle name="Procentowy 11 3 2 2 2" xfId="3070"/>
    <cellStyle name="Procentowy 11 3 2 3" xfId="2352"/>
    <cellStyle name="Procentowy 11 3 3" xfId="1093"/>
    <cellStyle name="Procentowy 11 3 3 2" xfId="1811"/>
    <cellStyle name="Procentowy 11 3 3 2 2" xfId="3250"/>
    <cellStyle name="Procentowy 11 3 3 3" xfId="2532"/>
    <cellStyle name="Procentowy 11 3 4" xfId="733"/>
    <cellStyle name="Procentowy 11 3 4 2" xfId="1451"/>
    <cellStyle name="Procentowy 11 3 4 2 2" xfId="2890"/>
    <cellStyle name="Procentowy 11 3 4 3" xfId="2172"/>
    <cellStyle name="Procentowy 11 3 5" xfId="1273"/>
    <cellStyle name="Procentowy 11 3 5 2" xfId="2712"/>
    <cellStyle name="Procentowy 11 3 6" xfId="1994"/>
    <cellStyle name="Procentowy 11 4" xfId="624"/>
    <cellStyle name="Procentowy 11 4 2" xfId="982"/>
    <cellStyle name="Procentowy 11 4 2 2" xfId="1700"/>
    <cellStyle name="Procentowy 11 4 2 2 2" xfId="3139"/>
    <cellStyle name="Procentowy 11 4 2 3" xfId="2421"/>
    <cellStyle name="Procentowy 11 4 3" xfId="1162"/>
    <cellStyle name="Procentowy 11 4 3 2" xfId="1880"/>
    <cellStyle name="Procentowy 11 4 3 2 2" xfId="3319"/>
    <cellStyle name="Procentowy 11 4 3 3" xfId="2601"/>
    <cellStyle name="Procentowy 11 4 4" xfId="802"/>
    <cellStyle name="Procentowy 11 4 4 2" xfId="1520"/>
    <cellStyle name="Procentowy 11 4 4 2 2" xfId="2959"/>
    <cellStyle name="Procentowy 11 4 4 3" xfId="2241"/>
    <cellStyle name="Procentowy 11 4 5" xfId="1342"/>
    <cellStyle name="Procentowy 11 4 5 2" xfId="2781"/>
    <cellStyle name="Procentowy 11 4 6" xfId="2063"/>
    <cellStyle name="Procentowy 11 5" xfId="845"/>
    <cellStyle name="Procentowy 11 5 2" xfId="1563"/>
    <cellStyle name="Procentowy 11 5 2 2" xfId="3002"/>
    <cellStyle name="Procentowy 11 5 3" xfId="2284"/>
    <cellStyle name="Procentowy 11 6" xfId="1025"/>
    <cellStyle name="Procentowy 11 6 2" xfId="1743"/>
    <cellStyle name="Procentowy 11 6 2 2" xfId="3182"/>
    <cellStyle name="Procentowy 11 6 3" xfId="2464"/>
    <cellStyle name="Procentowy 11 7" xfId="665"/>
    <cellStyle name="Procentowy 11 7 2" xfId="1383"/>
    <cellStyle name="Procentowy 11 7 2 2" xfId="2822"/>
    <cellStyle name="Procentowy 11 7 3" xfId="2104"/>
    <cellStyle name="Procentowy 11 8" xfId="1205"/>
    <cellStyle name="Procentowy 11 8 2" xfId="2644"/>
    <cellStyle name="Procentowy 11 9" xfId="1926"/>
    <cellStyle name="Procentowy 12" xfId="482"/>
    <cellStyle name="Procentowy 12 2" xfId="558"/>
    <cellStyle name="Procentowy 12 2 2" xfId="916"/>
    <cellStyle name="Procentowy 12 2 2 2" xfId="1634"/>
    <cellStyle name="Procentowy 12 2 2 2 2" xfId="3073"/>
    <cellStyle name="Procentowy 12 2 2 3" xfId="2355"/>
    <cellStyle name="Procentowy 12 2 3" xfId="1096"/>
    <cellStyle name="Procentowy 12 2 3 2" xfId="1814"/>
    <cellStyle name="Procentowy 12 2 3 2 2" xfId="3253"/>
    <cellStyle name="Procentowy 12 2 3 3" xfId="2535"/>
    <cellStyle name="Procentowy 12 2 4" xfId="736"/>
    <cellStyle name="Procentowy 12 2 4 2" xfId="1454"/>
    <cellStyle name="Procentowy 12 2 4 2 2" xfId="2893"/>
    <cellStyle name="Procentowy 12 2 4 3" xfId="2175"/>
    <cellStyle name="Procentowy 12 2 5" xfId="1276"/>
    <cellStyle name="Procentowy 12 2 5 2" xfId="2715"/>
    <cellStyle name="Procentowy 12 2 6" xfId="1997"/>
    <cellStyle name="Procentowy 12 3" xfId="627"/>
    <cellStyle name="Procentowy 12 3 2" xfId="985"/>
    <cellStyle name="Procentowy 12 3 2 2" xfId="1703"/>
    <cellStyle name="Procentowy 12 3 2 2 2" xfId="3142"/>
    <cellStyle name="Procentowy 12 3 2 3" xfId="2424"/>
    <cellStyle name="Procentowy 12 3 3" xfId="1165"/>
    <cellStyle name="Procentowy 12 3 3 2" xfId="1883"/>
    <cellStyle name="Procentowy 12 3 3 2 2" xfId="3322"/>
    <cellStyle name="Procentowy 12 3 3 3" xfId="2604"/>
    <cellStyle name="Procentowy 12 3 4" xfId="805"/>
    <cellStyle name="Procentowy 12 3 4 2" xfId="1523"/>
    <cellStyle name="Procentowy 12 3 4 2 2" xfId="2962"/>
    <cellStyle name="Procentowy 12 3 4 3" xfId="2244"/>
    <cellStyle name="Procentowy 12 3 5" xfId="1345"/>
    <cellStyle name="Procentowy 12 3 5 2" xfId="2784"/>
    <cellStyle name="Procentowy 12 3 6" xfId="2066"/>
    <cellStyle name="Procentowy 12 4" xfId="848"/>
    <cellStyle name="Procentowy 12 4 2" xfId="1566"/>
    <cellStyle name="Procentowy 12 4 2 2" xfId="3005"/>
    <cellStyle name="Procentowy 12 4 3" xfId="2287"/>
    <cellStyle name="Procentowy 12 5" xfId="1028"/>
    <cellStyle name="Procentowy 12 5 2" xfId="1746"/>
    <cellStyle name="Procentowy 12 5 2 2" xfId="3185"/>
    <cellStyle name="Procentowy 12 5 3" xfId="2467"/>
    <cellStyle name="Procentowy 12 6" xfId="668"/>
    <cellStyle name="Procentowy 12 6 2" xfId="1386"/>
    <cellStyle name="Procentowy 12 6 2 2" xfId="2825"/>
    <cellStyle name="Procentowy 12 6 3" xfId="2107"/>
    <cellStyle name="Procentowy 12 7" xfId="1208"/>
    <cellStyle name="Procentowy 12 7 2" xfId="2647"/>
    <cellStyle name="Procentowy 12 8" xfId="1929"/>
    <cellStyle name="Procentowy 13" xfId="491"/>
    <cellStyle name="Procentowy 13 2" xfId="561"/>
    <cellStyle name="Procentowy 13 2 2" xfId="919"/>
    <cellStyle name="Procentowy 13 2 2 2" xfId="1637"/>
    <cellStyle name="Procentowy 13 2 2 2 2" xfId="3076"/>
    <cellStyle name="Procentowy 13 2 2 3" xfId="2358"/>
    <cellStyle name="Procentowy 13 2 3" xfId="1099"/>
    <cellStyle name="Procentowy 13 2 3 2" xfId="1817"/>
    <cellStyle name="Procentowy 13 2 3 2 2" xfId="3256"/>
    <cellStyle name="Procentowy 13 2 3 3" xfId="2538"/>
    <cellStyle name="Procentowy 13 2 4" xfId="739"/>
    <cellStyle name="Procentowy 13 2 4 2" xfId="1457"/>
    <cellStyle name="Procentowy 13 2 4 2 2" xfId="2896"/>
    <cellStyle name="Procentowy 13 2 4 3" xfId="2178"/>
    <cellStyle name="Procentowy 13 2 5" xfId="1279"/>
    <cellStyle name="Procentowy 13 2 5 2" xfId="2718"/>
    <cellStyle name="Procentowy 13 2 6" xfId="2000"/>
    <cellStyle name="Procentowy 13 3" xfId="630"/>
    <cellStyle name="Procentowy 13 3 2" xfId="988"/>
    <cellStyle name="Procentowy 13 3 2 2" xfId="1706"/>
    <cellStyle name="Procentowy 13 3 2 2 2" xfId="3145"/>
    <cellStyle name="Procentowy 13 3 2 3" xfId="2427"/>
    <cellStyle name="Procentowy 13 3 3" xfId="1168"/>
    <cellStyle name="Procentowy 13 3 3 2" xfId="1886"/>
    <cellStyle name="Procentowy 13 3 3 2 2" xfId="3325"/>
    <cellStyle name="Procentowy 13 3 3 3" xfId="2607"/>
    <cellStyle name="Procentowy 13 3 4" xfId="808"/>
    <cellStyle name="Procentowy 13 3 4 2" xfId="1526"/>
    <cellStyle name="Procentowy 13 3 4 2 2" xfId="2965"/>
    <cellStyle name="Procentowy 13 3 4 3" xfId="2247"/>
    <cellStyle name="Procentowy 13 3 5" xfId="1348"/>
    <cellStyle name="Procentowy 13 3 5 2" xfId="2787"/>
    <cellStyle name="Procentowy 13 3 6" xfId="2069"/>
    <cellStyle name="Procentowy 13 4" xfId="851"/>
    <cellStyle name="Procentowy 13 4 2" xfId="1569"/>
    <cellStyle name="Procentowy 13 4 2 2" xfId="3008"/>
    <cellStyle name="Procentowy 13 4 3" xfId="2290"/>
    <cellStyle name="Procentowy 13 5" xfId="1031"/>
    <cellStyle name="Procentowy 13 5 2" xfId="1749"/>
    <cellStyle name="Procentowy 13 5 2 2" xfId="3188"/>
    <cellStyle name="Procentowy 13 5 3" xfId="2470"/>
    <cellStyle name="Procentowy 13 6" xfId="671"/>
    <cellStyle name="Procentowy 13 6 2" xfId="1389"/>
    <cellStyle name="Procentowy 13 6 2 2" xfId="2828"/>
    <cellStyle name="Procentowy 13 6 3" xfId="2110"/>
    <cellStyle name="Procentowy 13 7" xfId="1211"/>
    <cellStyle name="Procentowy 13 7 2" xfId="2650"/>
    <cellStyle name="Procentowy 13 8" xfId="1932"/>
    <cellStyle name="Procentowy 14" xfId="497"/>
    <cellStyle name="Procentowy 14 2" xfId="567"/>
    <cellStyle name="Procentowy 14 2 2" xfId="925"/>
    <cellStyle name="Procentowy 14 2 2 2" xfId="1643"/>
    <cellStyle name="Procentowy 14 2 2 2 2" xfId="3082"/>
    <cellStyle name="Procentowy 14 2 2 3" xfId="2364"/>
    <cellStyle name="Procentowy 14 2 3" xfId="1105"/>
    <cellStyle name="Procentowy 14 2 3 2" xfId="1823"/>
    <cellStyle name="Procentowy 14 2 3 2 2" xfId="3262"/>
    <cellStyle name="Procentowy 14 2 3 3" xfId="2544"/>
    <cellStyle name="Procentowy 14 2 4" xfId="745"/>
    <cellStyle name="Procentowy 14 2 4 2" xfId="1463"/>
    <cellStyle name="Procentowy 14 2 4 2 2" xfId="2902"/>
    <cellStyle name="Procentowy 14 2 4 3" xfId="2184"/>
    <cellStyle name="Procentowy 14 2 5" xfId="1285"/>
    <cellStyle name="Procentowy 14 2 5 2" xfId="2724"/>
    <cellStyle name="Procentowy 14 2 6" xfId="2006"/>
    <cellStyle name="Procentowy 14 3" xfId="636"/>
    <cellStyle name="Procentowy 14 3 2" xfId="994"/>
    <cellStyle name="Procentowy 14 3 2 2" xfId="1712"/>
    <cellStyle name="Procentowy 14 3 2 2 2" xfId="3151"/>
    <cellStyle name="Procentowy 14 3 2 3" xfId="2433"/>
    <cellStyle name="Procentowy 14 3 3" xfId="1174"/>
    <cellStyle name="Procentowy 14 3 3 2" xfId="1892"/>
    <cellStyle name="Procentowy 14 3 3 2 2" xfId="3331"/>
    <cellStyle name="Procentowy 14 3 3 3" xfId="2613"/>
    <cellStyle name="Procentowy 14 3 4" xfId="814"/>
    <cellStyle name="Procentowy 14 3 4 2" xfId="1532"/>
    <cellStyle name="Procentowy 14 3 4 2 2" xfId="2971"/>
    <cellStyle name="Procentowy 14 3 4 3" xfId="2253"/>
    <cellStyle name="Procentowy 14 3 5" xfId="1354"/>
    <cellStyle name="Procentowy 14 3 5 2" xfId="2793"/>
    <cellStyle name="Procentowy 14 3 6" xfId="2075"/>
    <cellStyle name="Procentowy 14 4" xfId="857"/>
    <cellStyle name="Procentowy 14 4 2" xfId="1575"/>
    <cellStyle name="Procentowy 14 4 2 2" xfId="3014"/>
    <cellStyle name="Procentowy 14 4 3" xfId="2296"/>
    <cellStyle name="Procentowy 14 5" xfId="1037"/>
    <cellStyle name="Procentowy 14 5 2" xfId="1755"/>
    <cellStyle name="Procentowy 14 5 2 2" xfId="3194"/>
    <cellStyle name="Procentowy 14 5 3" xfId="2476"/>
    <cellStyle name="Procentowy 14 6" xfId="677"/>
    <cellStyle name="Procentowy 14 6 2" xfId="1395"/>
    <cellStyle name="Procentowy 14 6 2 2" xfId="2834"/>
    <cellStyle name="Procentowy 14 6 3" xfId="2116"/>
    <cellStyle name="Procentowy 14 7" xfId="1217"/>
    <cellStyle name="Procentowy 14 7 2" xfId="2656"/>
    <cellStyle name="Procentowy 14 8" xfId="1938"/>
    <cellStyle name="Procentowy 15" xfId="508"/>
    <cellStyle name="Procentowy 15 2" xfId="577"/>
    <cellStyle name="Procentowy 15 2 2" xfId="935"/>
    <cellStyle name="Procentowy 15 2 2 2" xfId="1653"/>
    <cellStyle name="Procentowy 15 2 2 2 2" xfId="3092"/>
    <cellStyle name="Procentowy 15 2 2 3" xfId="2374"/>
    <cellStyle name="Procentowy 15 2 3" xfId="1115"/>
    <cellStyle name="Procentowy 15 2 3 2" xfId="1833"/>
    <cellStyle name="Procentowy 15 2 3 2 2" xfId="3272"/>
    <cellStyle name="Procentowy 15 2 3 3" xfId="2554"/>
    <cellStyle name="Procentowy 15 2 4" xfId="755"/>
    <cellStyle name="Procentowy 15 2 4 2" xfId="1473"/>
    <cellStyle name="Procentowy 15 2 4 2 2" xfId="2912"/>
    <cellStyle name="Procentowy 15 2 4 3" xfId="2194"/>
    <cellStyle name="Procentowy 15 2 5" xfId="1295"/>
    <cellStyle name="Procentowy 15 2 5 2" xfId="2734"/>
    <cellStyle name="Procentowy 15 2 6" xfId="2016"/>
    <cellStyle name="Procentowy 15 3" xfId="646"/>
    <cellStyle name="Procentowy 15 3 2" xfId="1004"/>
    <cellStyle name="Procentowy 15 3 2 2" xfId="1722"/>
    <cellStyle name="Procentowy 15 3 2 2 2" xfId="3161"/>
    <cellStyle name="Procentowy 15 3 2 3" xfId="2443"/>
    <cellStyle name="Procentowy 15 3 3" xfId="1184"/>
    <cellStyle name="Procentowy 15 3 3 2" xfId="1902"/>
    <cellStyle name="Procentowy 15 3 3 2 2" xfId="3341"/>
    <cellStyle name="Procentowy 15 3 3 3" xfId="2623"/>
    <cellStyle name="Procentowy 15 3 4" xfId="824"/>
    <cellStyle name="Procentowy 15 3 4 2" xfId="1542"/>
    <cellStyle name="Procentowy 15 3 4 2 2" xfId="2981"/>
    <cellStyle name="Procentowy 15 3 4 3" xfId="2263"/>
    <cellStyle name="Procentowy 15 3 5" xfId="1364"/>
    <cellStyle name="Procentowy 15 3 5 2" xfId="2803"/>
    <cellStyle name="Procentowy 15 3 6" xfId="2085"/>
    <cellStyle name="Procentowy 15 4" xfId="867"/>
    <cellStyle name="Procentowy 15 4 2" xfId="1585"/>
    <cellStyle name="Procentowy 15 4 2 2" xfId="3024"/>
    <cellStyle name="Procentowy 15 4 3" xfId="2306"/>
    <cellStyle name="Procentowy 15 5" xfId="1047"/>
    <cellStyle name="Procentowy 15 5 2" xfId="1765"/>
    <cellStyle name="Procentowy 15 5 2 2" xfId="3204"/>
    <cellStyle name="Procentowy 15 5 3" xfId="2486"/>
    <cellStyle name="Procentowy 15 6" xfId="687"/>
    <cellStyle name="Procentowy 15 6 2" xfId="1405"/>
    <cellStyle name="Procentowy 15 6 2 2" xfId="2844"/>
    <cellStyle name="Procentowy 15 6 3" xfId="2126"/>
    <cellStyle name="Procentowy 15 7" xfId="1227"/>
    <cellStyle name="Procentowy 15 7 2" xfId="2666"/>
    <cellStyle name="Procentowy 15 8" xfId="1948"/>
    <cellStyle name="Procentowy 16" xfId="511"/>
    <cellStyle name="Procentowy 16 2" xfId="579"/>
    <cellStyle name="Procentowy 16 2 2" xfId="937"/>
    <cellStyle name="Procentowy 16 2 2 2" xfId="1655"/>
    <cellStyle name="Procentowy 16 2 2 2 2" xfId="3094"/>
    <cellStyle name="Procentowy 16 2 2 3" xfId="2376"/>
    <cellStyle name="Procentowy 16 2 3" xfId="1117"/>
    <cellStyle name="Procentowy 16 2 3 2" xfId="1835"/>
    <cellStyle name="Procentowy 16 2 3 2 2" xfId="3274"/>
    <cellStyle name="Procentowy 16 2 3 3" xfId="2556"/>
    <cellStyle name="Procentowy 16 2 4" xfId="757"/>
    <cellStyle name="Procentowy 16 2 4 2" xfId="1475"/>
    <cellStyle name="Procentowy 16 2 4 2 2" xfId="2914"/>
    <cellStyle name="Procentowy 16 2 4 3" xfId="2196"/>
    <cellStyle name="Procentowy 16 2 5" xfId="1297"/>
    <cellStyle name="Procentowy 16 2 5 2" xfId="2736"/>
    <cellStyle name="Procentowy 16 2 6" xfId="2018"/>
    <cellStyle name="Procentowy 16 3" xfId="869"/>
    <cellStyle name="Procentowy 16 3 2" xfId="1587"/>
    <cellStyle name="Procentowy 16 3 2 2" xfId="3026"/>
    <cellStyle name="Procentowy 16 3 3" xfId="2308"/>
    <cellStyle name="Procentowy 16 4" xfId="1049"/>
    <cellStyle name="Procentowy 16 4 2" xfId="1767"/>
    <cellStyle name="Procentowy 16 4 2 2" xfId="3206"/>
    <cellStyle name="Procentowy 16 4 3" xfId="2488"/>
    <cellStyle name="Procentowy 16 5" xfId="689"/>
    <cellStyle name="Procentowy 16 5 2" xfId="1407"/>
    <cellStyle name="Procentowy 16 5 2 2" xfId="2846"/>
    <cellStyle name="Procentowy 16 5 3" xfId="2128"/>
    <cellStyle name="Procentowy 16 6" xfId="1229"/>
    <cellStyle name="Procentowy 16 6 2" xfId="2668"/>
    <cellStyle name="Procentowy 16 7" xfId="1950"/>
    <cellStyle name="Procentowy 17" xfId="513"/>
    <cellStyle name="Procentowy 17 2" xfId="581"/>
    <cellStyle name="Procentowy 17 2 2" xfId="939"/>
    <cellStyle name="Procentowy 17 2 2 2" xfId="1657"/>
    <cellStyle name="Procentowy 17 2 2 2 2" xfId="3096"/>
    <cellStyle name="Procentowy 17 2 2 3" xfId="2378"/>
    <cellStyle name="Procentowy 17 2 3" xfId="1119"/>
    <cellStyle name="Procentowy 17 2 3 2" xfId="1837"/>
    <cellStyle name="Procentowy 17 2 3 2 2" xfId="3276"/>
    <cellStyle name="Procentowy 17 2 3 3" xfId="2558"/>
    <cellStyle name="Procentowy 17 2 4" xfId="759"/>
    <cellStyle name="Procentowy 17 2 4 2" xfId="1477"/>
    <cellStyle name="Procentowy 17 2 4 2 2" xfId="2916"/>
    <cellStyle name="Procentowy 17 2 4 3" xfId="2198"/>
    <cellStyle name="Procentowy 17 2 5" xfId="1299"/>
    <cellStyle name="Procentowy 17 2 5 2" xfId="2738"/>
    <cellStyle name="Procentowy 17 2 6" xfId="2020"/>
    <cellStyle name="Procentowy 17 3" xfId="871"/>
    <cellStyle name="Procentowy 17 3 2" xfId="1589"/>
    <cellStyle name="Procentowy 17 3 2 2" xfId="3028"/>
    <cellStyle name="Procentowy 17 3 3" xfId="2310"/>
    <cellStyle name="Procentowy 17 4" xfId="1051"/>
    <cellStyle name="Procentowy 17 4 2" xfId="1769"/>
    <cellStyle name="Procentowy 17 4 2 2" xfId="3208"/>
    <cellStyle name="Procentowy 17 4 3" xfId="2490"/>
    <cellStyle name="Procentowy 17 5" xfId="691"/>
    <cellStyle name="Procentowy 17 5 2" xfId="1409"/>
    <cellStyle name="Procentowy 17 5 2 2" xfId="2848"/>
    <cellStyle name="Procentowy 17 5 3" xfId="2130"/>
    <cellStyle name="Procentowy 17 6" xfId="1231"/>
    <cellStyle name="Procentowy 17 6 2" xfId="2670"/>
    <cellStyle name="Procentowy 17 7" xfId="1952"/>
    <cellStyle name="Procentowy 18" xfId="826"/>
    <cellStyle name="Procentowy 18 2" xfId="1006"/>
    <cellStyle name="Procentowy 18 2 2" xfId="1724"/>
    <cellStyle name="Procentowy 18 2 2 2" xfId="3163"/>
    <cellStyle name="Procentowy 18 2 3" xfId="2445"/>
    <cellStyle name="Procentowy 18 3" xfId="1186"/>
    <cellStyle name="Procentowy 18 3 2" xfId="1904"/>
    <cellStyle name="Procentowy 18 3 2 2" xfId="3343"/>
    <cellStyle name="Procentowy 18 3 3" xfId="2625"/>
    <cellStyle name="Procentowy 18 4" xfId="1544"/>
    <cellStyle name="Procentowy 18 4 2" xfId="2983"/>
    <cellStyle name="Procentowy 18 5" xfId="2265"/>
    <cellStyle name="Procentowy 19" xfId="1906"/>
    <cellStyle name="Procentowy 19 2" xfId="3345"/>
    <cellStyle name="Procentowy 2" xfId="358"/>
    <cellStyle name="Procentowy 2 2" xfId="359"/>
    <cellStyle name="Procentowy 2 3" xfId="453"/>
    <cellStyle name="Procentowy 20" xfId="3347"/>
    <cellStyle name="Procentowy 3" xfId="360"/>
    <cellStyle name="Procentowy 4" xfId="361"/>
    <cellStyle name="Procentowy 5" xfId="460"/>
    <cellStyle name="Procentowy 5 10" xfId="1912"/>
    <cellStyle name="Procentowy 5 2" xfId="503"/>
    <cellStyle name="Procentowy 5 2 2" xfId="572"/>
    <cellStyle name="Procentowy 5 2 2 2" xfId="930"/>
    <cellStyle name="Procentowy 5 2 2 2 2" xfId="1648"/>
    <cellStyle name="Procentowy 5 2 2 2 2 2" xfId="3087"/>
    <cellStyle name="Procentowy 5 2 2 2 3" xfId="2369"/>
    <cellStyle name="Procentowy 5 2 2 3" xfId="1110"/>
    <cellStyle name="Procentowy 5 2 2 3 2" xfId="1828"/>
    <cellStyle name="Procentowy 5 2 2 3 2 2" xfId="3267"/>
    <cellStyle name="Procentowy 5 2 2 3 3" xfId="2549"/>
    <cellStyle name="Procentowy 5 2 2 4" xfId="750"/>
    <cellStyle name="Procentowy 5 2 2 4 2" xfId="1468"/>
    <cellStyle name="Procentowy 5 2 2 4 2 2" xfId="2907"/>
    <cellStyle name="Procentowy 5 2 2 4 3" xfId="2189"/>
    <cellStyle name="Procentowy 5 2 2 5" xfId="1290"/>
    <cellStyle name="Procentowy 5 2 2 5 2" xfId="2729"/>
    <cellStyle name="Procentowy 5 2 2 6" xfId="2011"/>
    <cellStyle name="Procentowy 5 2 3" xfId="641"/>
    <cellStyle name="Procentowy 5 2 3 2" xfId="999"/>
    <cellStyle name="Procentowy 5 2 3 2 2" xfId="1717"/>
    <cellStyle name="Procentowy 5 2 3 2 2 2" xfId="3156"/>
    <cellStyle name="Procentowy 5 2 3 2 3" xfId="2438"/>
    <cellStyle name="Procentowy 5 2 3 3" xfId="1179"/>
    <cellStyle name="Procentowy 5 2 3 3 2" xfId="1897"/>
    <cellStyle name="Procentowy 5 2 3 3 2 2" xfId="3336"/>
    <cellStyle name="Procentowy 5 2 3 3 3" xfId="2618"/>
    <cellStyle name="Procentowy 5 2 3 4" xfId="819"/>
    <cellStyle name="Procentowy 5 2 3 4 2" xfId="1537"/>
    <cellStyle name="Procentowy 5 2 3 4 2 2" xfId="2976"/>
    <cellStyle name="Procentowy 5 2 3 4 3" xfId="2258"/>
    <cellStyle name="Procentowy 5 2 3 5" xfId="1359"/>
    <cellStyle name="Procentowy 5 2 3 5 2" xfId="2798"/>
    <cellStyle name="Procentowy 5 2 3 6" xfId="2080"/>
    <cellStyle name="Procentowy 5 2 4" xfId="862"/>
    <cellStyle name="Procentowy 5 2 4 2" xfId="1580"/>
    <cellStyle name="Procentowy 5 2 4 2 2" xfId="3019"/>
    <cellStyle name="Procentowy 5 2 4 3" xfId="2301"/>
    <cellStyle name="Procentowy 5 2 5" xfId="1042"/>
    <cellStyle name="Procentowy 5 2 5 2" xfId="1760"/>
    <cellStyle name="Procentowy 5 2 5 2 2" xfId="3199"/>
    <cellStyle name="Procentowy 5 2 5 3" xfId="2481"/>
    <cellStyle name="Procentowy 5 2 6" xfId="682"/>
    <cellStyle name="Procentowy 5 2 6 2" xfId="1400"/>
    <cellStyle name="Procentowy 5 2 6 2 2" xfId="2839"/>
    <cellStyle name="Procentowy 5 2 6 3" xfId="2121"/>
    <cellStyle name="Procentowy 5 2 7" xfId="1222"/>
    <cellStyle name="Procentowy 5 2 7 2" xfId="2661"/>
    <cellStyle name="Procentowy 5 2 8" xfId="1943"/>
    <cellStyle name="Procentowy 5 3" xfId="518"/>
    <cellStyle name="Procentowy 5 3 2" xfId="586"/>
    <cellStyle name="Procentowy 5 3 2 2" xfId="944"/>
    <cellStyle name="Procentowy 5 3 2 2 2" xfId="1662"/>
    <cellStyle name="Procentowy 5 3 2 2 2 2" xfId="3101"/>
    <cellStyle name="Procentowy 5 3 2 2 3" xfId="2383"/>
    <cellStyle name="Procentowy 5 3 2 3" xfId="1124"/>
    <cellStyle name="Procentowy 5 3 2 3 2" xfId="1842"/>
    <cellStyle name="Procentowy 5 3 2 3 2 2" xfId="3281"/>
    <cellStyle name="Procentowy 5 3 2 3 3" xfId="2563"/>
    <cellStyle name="Procentowy 5 3 2 4" xfId="764"/>
    <cellStyle name="Procentowy 5 3 2 4 2" xfId="1482"/>
    <cellStyle name="Procentowy 5 3 2 4 2 2" xfId="2921"/>
    <cellStyle name="Procentowy 5 3 2 4 3" xfId="2203"/>
    <cellStyle name="Procentowy 5 3 2 5" xfId="1304"/>
    <cellStyle name="Procentowy 5 3 2 5 2" xfId="2743"/>
    <cellStyle name="Procentowy 5 3 2 6" xfId="2025"/>
    <cellStyle name="Procentowy 5 3 3" xfId="876"/>
    <cellStyle name="Procentowy 5 3 3 2" xfId="1594"/>
    <cellStyle name="Procentowy 5 3 3 2 2" xfId="3033"/>
    <cellStyle name="Procentowy 5 3 3 3" xfId="2315"/>
    <cellStyle name="Procentowy 5 3 4" xfId="1056"/>
    <cellStyle name="Procentowy 5 3 4 2" xfId="1774"/>
    <cellStyle name="Procentowy 5 3 4 2 2" xfId="3213"/>
    <cellStyle name="Procentowy 5 3 4 3" xfId="2495"/>
    <cellStyle name="Procentowy 5 3 5" xfId="696"/>
    <cellStyle name="Procentowy 5 3 5 2" xfId="1414"/>
    <cellStyle name="Procentowy 5 3 5 2 2" xfId="2853"/>
    <cellStyle name="Procentowy 5 3 5 3" xfId="2135"/>
    <cellStyle name="Procentowy 5 3 6" xfId="1236"/>
    <cellStyle name="Procentowy 5 3 6 2" xfId="2675"/>
    <cellStyle name="Procentowy 5 3 7" xfId="1957"/>
    <cellStyle name="Procentowy 5 4" xfId="541"/>
    <cellStyle name="Procentowy 5 4 2" xfId="899"/>
    <cellStyle name="Procentowy 5 4 2 2" xfId="1617"/>
    <cellStyle name="Procentowy 5 4 2 2 2" xfId="3056"/>
    <cellStyle name="Procentowy 5 4 2 3" xfId="2338"/>
    <cellStyle name="Procentowy 5 4 3" xfId="1079"/>
    <cellStyle name="Procentowy 5 4 3 2" xfId="1797"/>
    <cellStyle name="Procentowy 5 4 3 2 2" xfId="3236"/>
    <cellStyle name="Procentowy 5 4 3 3" xfId="2518"/>
    <cellStyle name="Procentowy 5 4 4" xfId="719"/>
    <cellStyle name="Procentowy 5 4 4 2" xfId="1437"/>
    <cellStyle name="Procentowy 5 4 4 2 2" xfId="2876"/>
    <cellStyle name="Procentowy 5 4 4 3" xfId="2158"/>
    <cellStyle name="Procentowy 5 4 5" xfId="1259"/>
    <cellStyle name="Procentowy 5 4 5 2" xfId="2698"/>
    <cellStyle name="Procentowy 5 4 6" xfId="1980"/>
    <cellStyle name="Procentowy 5 5" xfId="610"/>
    <cellStyle name="Procentowy 5 5 2" xfId="968"/>
    <cellStyle name="Procentowy 5 5 2 2" xfId="1686"/>
    <cellStyle name="Procentowy 5 5 2 2 2" xfId="3125"/>
    <cellStyle name="Procentowy 5 5 2 3" xfId="2407"/>
    <cellStyle name="Procentowy 5 5 3" xfId="1148"/>
    <cellStyle name="Procentowy 5 5 3 2" xfId="1866"/>
    <cellStyle name="Procentowy 5 5 3 2 2" xfId="3305"/>
    <cellStyle name="Procentowy 5 5 3 3" xfId="2587"/>
    <cellStyle name="Procentowy 5 5 4" xfId="788"/>
    <cellStyle name="Procentowy 5 5 4 2" xfId="1506"/>
    <cellStyle name="Procentowy 5 5 4 2 2" xfId="2945"/>
    <cellStyle name="Procentowy 5 5 4 3" xfId="2227"/>
    <cellStyle name="Procentowy 5 5 5" xfId="1328"/>
    <cellStyle name="Procentowy 5 5 5 2" xfId="2767"/>
    <cellStyle name="Procentowy 5 5 6" xfId="2049"/>
    <cellStyle name="Procentowy 5 6" xfId="831"/>
    <cellStyle name="Procentowy 5 6 2" xfId="1549"/>
    <cellStyle name="Procentowy 5 6 2 2" xfId="2988"/>
    <cellStyle name="Procentowy 5 6 3" xfId="2270"/>
    <cellStyle name="Procentowy 5 7" xfId="1011"/>
    <cellStyle name="Procentowy 5 7 2" xfId="1729"/>
    <cellStyle name="Procentowy 5 7 2 2" xfId="3168"/>
    <cellStyle name="Procentowy 5 7 3" xfId="2450"/>
    <cellStyle name="Procentowy 5 8" xfId="651"/>
    <cellStyle name="Procentowy 5 8 2" xfId="1369"/>
    <cellStyle name="Procentowy 5 8 2 2" xfId="2808"/>
    <cellStyle name="Procentowy 5 8 3" xfId="2090"/>
    <cellStyle name="Procentowy 5 9" xfId="1191"/>
    <cellStyle name="Procentowy 5 9 2" xfId="2630"/>
    <cellStyle name="Procentowy 6" xfId="464"/>
    <cellStyle name="Procentowy 6 10" xfId="1915"/>
    <cellStyle name="Procentowy 6 2" xfId="506"/>
    <cellStyle name="Procentowy 6 2 2" xfId="575"/>
    <cellStyle name="Procentowy 6 2 2 2" xfId="933"/>
    <cellStyle name="Procentowy 6 2 2 2 2" xfId="1651"/>
    <cellStyle name="Procentowy 6 2 2 2 2 2" xfId="3090"/>
    <cellStyle name="Procentowy 6 2 2 2 3" xfId="2372"/>
    <cellStyle name="Procentowy 6 2 2 3" xfId="1113"/>
    <cellStyle name="Procentowy 6 2 2 3 2" xfId="1831"/>
    <cellStyle name="Procentowy 6 2 2 3 2 2" xfId="3270"/>
    <cellStyle name="Procentowy 6 2 2 3 3" xfId="2552"/>
    <cellStyle name="Procentowy 6 2 2 4" xfId="753"/>
    <cellStyle name="Procentowy 6 2 2 4 2" xfId="1471"/>
    <cellStyle name="Procentowy 6 2 2 4 2 2" xfId="2910"/>
    <cellStyle name="Procentowy 6 2 2 4 3" xfId="2192"/>
    <cellStyle name="Procentowy 6 2 2 5" xfId="1293"/>
    <cellStyle name="Procentowy 6 2 2 5 2" xfId="2732"/>
    <cellStyle name="Procentowy 6 2 2 6" xfId="2014"/>
    <cellStyle name="Procentowy 6 2 3" xfId="644"/>
    <cellStyle name="Procentowy 6 2 3 2" xfId="1002"/>
    <cellStyle name="Procentowy 6 2 3 2 2" xfId="1720"/>
    <cellStyle name="Procentowy 6 2 3 2 2 2" xfId="3159"/>
    <cellStyle name="Procentowy 6 2 3 2 3" xfId="2441"/>
    <cellStyle name="Procentowy 6 2 3 3" xfId="1182"/>
    <cellStyle name="Procentowy 6 2 3 3 2" xfId="1900"/>
    <cellStyle name="Procentowy 6 2 3 3 2 2" xfId="3339"/>
    <cellStyle name="Procentowy 6 2 3 3 3" xfId="2621"/>
    <cellStyle name="Procentowy 6 2 3 4" xfId="822"/>
    <cellStyle name="Procentowy 6 2 3 4 2" xfId="1540"/>
    <cellStyle name="Procentowy 6 2 3 4 2 2" xfId="2979"/>
    <cellStyle name="Procentowy 6 2 3 4 3" xfId="2261"/>
    <cellStyle name="Procentowy 6 2 3 5" xfId="1362"/>
    <cellStyle name="Procentowy 6 2 3 5 2" xfId="2801"/>
    <cellStyle name="Procentowy 6 2 3 6" xfId="2083"/>
    <cellStyle name="Procentowy 6 2 4" xfId="865"/>
    <cellStyle name="Procentowy 6 2 4 2" xfId="1583"/>
    <cellStyle name="Procentowy 6 2 4 2 2" xfId="3022"/>
    <cellStyle name="Procentowy 6 2 4 3" xfId="2304"/>
    <cellStyle name="Procentowy 6 2 5" xfId="1045"/>
    <cellStyle name="Procentowy 6 2 5 2" xfId="1763"/>
    <cellStyle name="Procentowy 6 2 5 2 2" xfId="3202"/>
    <cellStyle name="Procentowy 6 2 5 3" xfId="2484"/>
    <cellStyle name="Procentowy 6 2 6" xfId="685"/>
    <cellStyle name="Procentowy 6 2 6 2" xfId="1403"/>
    <cellStyle name="Procentowy 6 2 6 2 2" xfId="2842"/>
    <cellStyle name="Procentowy 6 2 6 3" xfId="2124"/>
    <cellStyle name="Procentowy 6 2 7" xfId="1225"/>
    <cellStyle name="Procentowy 6 2 7 2" xfId="2664"/>
    <cellStyle name="Procentowy 6 2 8" xfId="1946"/>
    <cellStyle name="Procentowy 6 3" xfId="521"/>
    <cellStyle name="Procentowy 6 3 2" xfId="589"/>
    <cellStyle name="Procentowy 6 3 2 2" xfId="947"/>
    <cellStyle name="Procentowy 6 3 2 2 2" xfId="1665"/>
    <cellStyle name="Procentowy 6 3 2 2 2 2" xfId="3104"/>
    <cellStyle name="Procentowy 6 3 2 2 3" xfId="2386"/>
    <cellStyle name="Procentowy 6 3 2 3" xfId="1127"/>
    <cellStyle name="Procentowy 6 3 2 3 2" xfId="1845"/>
    <cellStyle name="Procentowy 6 3 2 3 2 2" xfId="3284"/>
    <cellStyle name="Procentowy 6 3 2 3 3" xfId="2566"/>
    <cellStyle name="Procentowy 6 3 2 4" xfId="767"/>
    <cellStyle name="Procentowy 6 3 2 4 2" xfId="1485"/>
    <cellStyle name="Procentowy 6 3 2 4 2 2" xfId="2924"/>
    <cellStyle name="Procentowy 6 3 2 4 3" xfId="2206"/>
    <cellStyle name="Procentowy 6 3 2 5" xfId="1307"/>
    <cellStyle name="Procentowy 6 3 2 5 2" xfId="2746"/>
    <cellStyle name="Procentowy 6 3 2 6" xfId="2028"/>
    <cellStyle name="Procentowy 6 3 3" xfId="879"/>
    <cellStyle name="Procentowy 6 3 3 2" xfId="1597"/>
    <cellStyle name="Procentowy 6 3 3 2 2" xfId="3036"/>
    <cellStyle name="Procentowy 6 3 3 3" xfId="2318"/>
    <cellStyle name="Procentowy 6 3 4" xfId="1059"/>
    <cellStyle name="Procentowy 6 3 4 2" xfId="1777"/>
    <cellStyle name="Procentowy 6 3 4 2 2" xfId="3216"/>
    <cellStyle name="Procentowy 6 3 4 3" xfId="2498"/>
    <cellStyle name="Procentowy 6 3 5" xfId="699"/>
    <cellStyle name="Procentowy 6 3 5 2" xfId="1417"/>
    <cellStyle name="Procentowy 6 3 5 2 2" xfId="2856"/>
    <cellStyle name="Procentowy 6 3 5 3" xfId="2138"/>
    <cellStyle name="Procentowy 6 3 6" xfId="1239"/>
    <cellStyle name="Procentowy 6 3 6 2" xfId="2678"/>
    <cellStyle name="Procentowy 6 3 7" xfId="1960"/>
    <cellStyle name="Procentowy 6 4" xfId="544"/>
    <cellStyle name="Procentowy 6 4 2" xfId="902"/>
    <cellStyle name="Procentowy 6 4 2 2" xfId="1620"/>
    <cellStyle name="Procentowy 6 4 2 2 2" xfId="3059"/>
    <cellStyle name="Procentowy 6 4 2 3" xfId="2341"/>
    <cellStyle name="Procentowy 6 4 3" xfId="1082"/>
    <cellStyle name="Procentowy 6 4 3 2" xfId="1800"/>
    <cellStyle name="Procentowy 6 4 3 2 2" xfId="3239"/>
    <cellStyle name="Procentowy 6 4 3 3" xfId="2521"/>
    <cellStyle name="Procentowy 6 4 4" xfId="722"/>
    <cellStyle name="Procentowy 6 4 4 2" xfId="1440"/>
    <cellStyle name="Procentowy 6 4 4 2 2" xfId="2879"/>
    <cellStyle name="Procentowy 6 4 4 3" xfId="2161"/>
    <cellStyle name="Procentowy 6 4 5" xfId="1262"/>
    <cellStyle name="Procentowy 6 4 5 2" xfId="2701"/>
    <cellStyle name="Procentowy 6 4 6" xfId="1983"/>
    <cellStyle name="Procentowy 6 5" xfId="613"/>
    <cellStyle name="Procentowy 6 5 2" xfId="971"/>
    <cellStyle name="Procentowy 6 5 2 2" xfId="1689"/>
    <cellStyle name="Procentowy 6 5 2 2 2" xfId="3128"/>
    <cellStyle name="Procentowy 6 5 2 3" xfId="2410"/>
    <cellStyle name="Procentowy 6 5 3" xfId="1151"/>
    <cellStyle name="Procentowy 6 5 3 2" xfId="1869"/>
    <cellStyle name="Procentowy 6 5 3 2 2" xfId="3308"/>
    <cellStyle name="Procentowy 6 5 3 3" xfId="2590"/>
    <cellStyle name="Procentowy 6 5 4" xfId="791"/>
    <cellStyle name="Procentowy 6 5 4 2" xfId="1509"/>
    <cellStyle name="Procentowy 6 5 4 2 2" xfId="2948"/>
    <cellStyle name="Procentowy 6 5 4 3" xfId="2230"/>
    <cellStyle name="Procentowy 6 5 5" xfId="1331"/>
    <cellStyle name="Procentowy 6 5 5 2" xfId="2770"/>
    <cellStyle name="Procentowy 6 5 6" xfId="2052"/>
    <cellStyle name="Procentowy 6 6" xfId="834"/>
    <cellStyle name="Procentowy 6 6 2" xfId="1552"/>
    <cellStyle name="Procentowy 6 6 2 2" xfId="2991"/>
    <cellStyle name="Procentowy 6 6 3" xfId="2273"/>
    <cellStyle name="Procentowy 6 7" xfId="1014"/>
    <cellStyle name="Procentowy 6 7 2" xfId="1732"/>
    <cellStyle name="Procentowy 6 7 2 2" xfId="3171"/>
    <cellStyle name="Procentowy 6 7 3" xfId="2453"/>
    <cellStyle name="Procentowy 6 8" xfId="654"/>
    <cellStyle name="Procentowy 6 8 2" xfId="1372"/>
    <cellStyle name="Procentowy 6 8 2 2" xfId="2811"/>
    <cellStyle name="Procentowy 6 8 3" xfId="2093"/>
    <cellStyle name="Procentowy 6 9" xfId="1194"/>
    <cellStyle name="Procentowy 6 9 2" xfId="2633"/>
    <cellStyle name="Procentowy 7" xfId="470"/>
    <cellStyle name="Procentowy 7 2" xfId="523"/>
    <cellStyle name="Procentowy 7 2 2" xfId="591"/>
    <cellStyle name="Procentowy 7 2 2 2" xfId="949"/>
    <cellStyle name="Procentowy 7 2 2 2 2" xfId="1667"/>
    <cellStyle name="Procentowy 7 2 2 2 2 2" xfId="3106"/>
    <cellStyle name="Procentowy 7 2 2 2 3" xfId="2388"/>
    <cellStyle name="Procentowy 7 2 2 3" xfId="1129"/>
    <cellStyle name="Procentowy 7 2 2 3 2" xfId="1847"/>
    <cellStyle name="Procentowy 7 2 2 3 2 2" xfId="3286"/>
    <cellStyle name="Procentowy 7 2 2 3 3" xfId="2568"/>
    <cellStyle name="Procentowy 7 2 2 4" xfId="769"/>
    <cellStyle name="Procentowy 7 2 2 4 2" xfId="1487"/>
    <cellStyle name="Procentowy 7 2 2 4 2 2" xfId="2926"/>
    <cellStyle name="Procentowy 7 2 2 4 3" xfId="2208"/>
    <cellStyle name="Procentowy 7 2 2 5" xfId="1309"/>
    <cellStyle name="Procentowy 7 2 2 5 2" xfId="2748"/>
    <cellStyle name="Procentowy 7 2 2 6" xfId="2030"/>
    <cellStyle name="Procentowy 7 2 3" xfId="881"/>
    <cellStyle name="Procentowy 7 2 3 2" xfId="1599"/>
    <cellStyle name="Procentowy 7 2 3 2 2" xfId="3038"/>
    <cellStyle name="Procentowy 7 2 3 3" xfId="2320"/>
    <cellStyle name="Procentowy 7 2 4" xfId="1061"/>
    <cellStyle name="Procentowy 7 2 4 2" xfId="1779"/>
    <cellStyle name="Procentowy 7 2 4 2 2" xfId="3218"/>
    <cellStyle name="Procentowy 7 2 4 3" xfId="2500"/>
    <cellStyle name="Procentowy 7 2 5" xfId="701"/>
    <cellStyle name="Procentowy 7 2 5 2" xfId="1419"/>
    <cellStyle name="Procentowy 7 2 5 2 2" xfId="2858"/>
    <cellStyle name="Procentowy 7 2 5 3" xfId="2140"/>
    <cellStyle name="Procentowy 7 2 6" xfId="1241"/>
    <cellStyle name="Procentowy 7 2 6 2" xfId="2680"/>
    <cellStyle name="Procentowy 7 2 7" xfId="1962"/>
    <cellStyle name="Procentowy 7 3" xfId="546"/>
    <cellStyle name="Procentowy 7 3 2" xfId="904"/>
    <cellStyle name="Procentowy 7 3 2 2" xfId="1622"/>
    <cellStyle name="Procentowy 7 3 2 2 2" xfId="3061"/>
    <cellStyle name="Procentowy 7 3 2 3" xfId="2343"/>
    <cellStyle name="Procentowy 7 3 3" xfId="1084"/>
    <cellStyle name="Procentowy 7 3 3 2" xfId="1802"/>
    <cellStyle name="Procentowy 7 3 3 2 2" xfId="3241"/>
    <cellStyle name="Procentowy 7 3 3 3" xfId="2523"/>
    <cellStyle name="Procentowy 7 3 4" xfId="724"/>
    <cellStyle name="Procentowy 7 3 4 2" xfId="1442"/>
    <cellStyle name="Procentowy 7 3 4 2 2" xfId="2881"/>
    <cellStyle name="Procentowy 7 3 4 3" xfId="2163"/>
    <cellStyle name="Procentowy 7 3 5" xfId="1264"/>
    <cellStyle name="Procentowy 7 3 5 2" xfId="2703"/>
    <cellStyle name="Procentowy 7 3 6" xfId="1985"/>
    <cellStyle name="Procentowy 7 4" xfId="615"/>
    <cellStyle name="Procentowy 7 4 2" xfId="973"/>
    <cellStyle name="Procentowy 7 4 2 2" xfId="1691"/>
    <cellStyle name="Procentowy 7 4 2 2 2" xfId="3130"/>
    <cellStyle name="Procentowy 7 4 2 3" xfId="2412"/>
    <cellStyle name="Procentowy 7 4 3" xfId="1153"/>
    <cellStyle name="Procentowy 7 4 3 2" xfId="1871"/>
    <cellStyle name="Procentowy 7 4 3 2 2" xfId="3310"/>
    <cellStyle name="Procentowy 7 4 3 3" xfId="2592"/>
    <cellStyle name="Procentowy 7 4 4" xfId="793"/>
    <cellStyle name="Procentowy 7 4 4 2" xfId="1511"/>
    <cellStyle name="Procentowy 7 4 4 2 2" xfId="2950"/>
    <cellStyle name="Procentowy 7 4 4 3" xfId="2232"/>
    <cellStyle name="Procentowy 7 4 5" xfId="1333"/>
    <cellStyle name="Procentowy 7 4 5 2" xfId="2772"/>
    <cellStyle name="Procentowy 7 4 6" xfId="2054"/>
    <cellStyle name="Procentowy 7 5" xfId="836"/>
    <cellStyle name="Procentowy 7 5 2" xfId="1554"/>
    <cellStyle name="Procentowy 7 5 2 2" xfId="2993"/>
    <cellStyle name="Procentowy 7 5 3" xfId="2275"/>
    <cellStyle name="Procentowy 7 6" xfId="1016"/>
    <cellStyle name="Procentowy 7 6 2" xfId="1734"/>
    <cellStyle name="Procentowy 7 6 2 2" xfId="3173"/>
    <cellStyle name="Procentowy 7 6 3" xfId="2455"/>
    <cellStyle name="Procentowy 7 7" xfId="656"/>
    <cellStyle name="Procentowy 7 7 2" xfId="1374"/>
    <cellStyle name="Procentowy 7 7 2 2" xfId="2813"/>
    <cellStyle name="Procentowy 7 7 3" xfId="2095"/>
    <cellStyle name="Procentowy 7 8" xfId="1196"/>
    <cellStyle name="Procentowy 7 8 2" xfId="2635"/>
    <cellStyle name="Procentowy 7 9" xfId="1917"/>
    <cellStyle name="Procentowy 8" xfId="473"/>
    <cellStyle name="Procentowy 8 2" xfId="526"/>
    <cellStyle name="Procentowy 8 2 2" xfId="594"/>
    <cellStyle name="Procentowy 8 2 2 2" xfId="952"/>
    <cellStyle name="Procentowy 8 2 2 2 2" xfId="1670"/>
    <cellStyle name="Procentowy 8 2 2 2 2 2" xfId="3109"/>
    <cellStyle name="Procentowy 8 2 2 2 3" xfId="2391"/>
    <cellStyle name="Procentowy 8 2 2 3" xfId="1132"/>
    <cellStyle name="Procentowy 8 2 2 3 2" xfId="1850"/>
    <cellStyle name="Procentowy 8 2 2 3 2 2" xfId="3289"/>
    <cellStyle name="Procentowy 8 2 2 3 3" xfId="2571"/>
    <cellStyle name="Procentowy 8 2 2 4" xfId="772"/>
    <cellStyle name="Procentowy 8 2 2 4 2" xfId="1490"/>
    <cellStyle name="Procentowy 8 2 2 4 2 2" xfId="2929"/>
    <cellStyle name="Procentowy 8 2 2 4 3" xfId="2211"/>
    <cellStyle name="Procentowy 8 2 2 5" xfId="1312"/>
    <cellStyle name="Procentowy 8 2 2 5 2" xfId="2751"/>
    <cellStyle name="Procentowy 8 2 2 6" xfId="2033"/>
    <cellStyle name="Procentowy 8 2 3" xfId="884"/>
    <cellStyle name="Procentowy 8 2 3 2" xfId="1602"/>
    <cellStyle name="Procentowy 8 2 3 2 2" xfId="3041"/>
    <cellStyle name="Procentowy 8 2 3 3" xfId="2323"/>
    <cellStyle name="Procentowy 8 2 4" xfId="1064"/>
    <cellStyle name="Procentowy 8 2 4 2" xfId="1782"/>
    <cellStyle name="Procentowy 8 2 4 2 2" xfId="3221"/>
    <cellStyle name="Procentowy 8 2 4 3" xfId="2503"/>
    <cellStyle name="Procentowy 8 2 5" xfId="704"/>
    <cellStyle name="Procentowy 8 2 5 2" xfId="1422"/>
    <cellStyle name="Procentowy 8 2 5 2 2" xfId="2861"/>
    <cellStyle name="Procentowy 8 2 5 3" xfId="2143"/>
    <cellStyle name="Procentowy 8 2 6" xfId="1244"/>
    <cellStyle name="Procentowy 8 2 6 2" xfId="2683"/>
    <cellStyle name="Procentowy 8 2 7" xfId="1965"/>
    <cellStyle name="Procentowy 8 3" xfId="549"/>
    <cellStyle name="Procentowy 8 3 2" xfId="907"/>
    <cellStyle name="Procentowy 8 3 2 2" xfId="1625"/>
    <cellStyle name="Procentowy 8 3 2 2 2" xfId="3064"/>
    <cellStyle name="Procentowy 8 3 2 3" xfId="2346"/>
    <cellStyle name="Procentowy 8 3 3" xfId="1087"/>
    <cellStyle name="Procentowy 8 3 3 2" xfId="1805"/>
    <cellStyle name="Procentowy 8 3 3 2 2" xfId="3244"/>
    <cellStyle name="Procentowy 8 3 3 3" xfId="2526"/>
    <cellStyle name="Procentowy 8 3 4" xfId="727"/>
    <cellStyle name="Procentowy 8 3 4 2" xfId="1445"/>
    <cellStyle name="Procentowy 8 3 4 2 2" xfId="2884"/>
    <cellStyle name="Procentowy 8 3 4 3" xfId="2166"/>
    <cellStyle name="Procentowy 8 3 5" xfId="1267"/>
    <cellStyle name="Procentowy 8 3 5 2" xfId="2706"/>
    <cellStyle name="Procentowy 8 3 6" xfId="1988"/>
    <cellStyle name="Procentowy 8 4" xfId="618"/>
    <cellStyle name="Procentowy 8 4 2" xfId="976"/>
    <cellStyle name="Procentowy 8 4 2 2" xfId="1694"/>
    <cellStyle name="Procentowy 8 4 2 2 2" xfId="3133"/>
    <cellStyle name="Procentowy 8 4 2 3" xfId="2415"/>
    <cellStyle name="Procentowy 8 4 3" xfId="1156"/>
    <cellStyle name="Procentowy 8 4 3 2" xfId="1874"/>
    <cellStyle name="Procentowy 8 4 3 2 2" xfId="3313"/>
    <cellStyle name="Procentowy 8 4 3 3" xfId="2595"/>
    <cellStyle name="Procentowy 8 4 4" xfId="796"/>
    <cellStyle name="Procentowy 8 4 4 2" xfId="1514"/>
    <cellStyle name="Procentowy 8 4 4 2 2" xfId="2953"/>
    <cellStyle name="Procentowy 8 4 4 3" xfId="2235"/>
    <cellStyle name="Procentowy 8 4 5" xfId="1336"/>
    <cellStyle name="Procentowy 8 4 5 2" xfId="2775"/>
    <cellStyle name="Procentowy 8 4 6" xfId="2057"/>
    <cellStyle name="Procentowy 8 5" xfId="839"/>
    <cellStyle name="Procentowy 8 5 2" xfId="1557"/>
    <cellStyle name="Procentowy 8 5 2 2" xfId="2996"/>
    <cellStyle name="Procentowy 8 5 3" xfId="2278"/>
    <cellStyle name="Procentowy 8 6" xfId="1019"/>
    <cellStyle name="Procentowy 8 6 2" xfId="1737"/>
    <cellStyle name="Procentowy 8 6 2 2" xfId="3176"/>
    <cellStyle name="Procentowy 8 6 3" xfId="2458"/>
    <cellStyle name="Procentowy 8 7" xfId="659"/>
    <cellStyle name="Procentowy 8 7 2" xfId="1377"/>
    <cellStyle name="Procentowy 8 7 2 2" xfId="2816"/>
    <cellStyle name="Procentowy 8 7 3" xfId="2098"/>
    <cellStyle name="Procentowy 8 8" xfId="1199"/>
    <cellStyle name="Procentowy 8 8 2" xfId="2638"/>
    <cellStyle name="Procentowy 8 9" xfId="1920"/>
    <cellStyle name="Procentowy 9" xfId="475"/>
    <cellStyle name="Procentowy 9 2" xfId="528"/>
    <cellStyle name="Procentowy 9 2 2" xfId="596"/>
    <cellStyle name="Procentowy 9 2 2 2" xfId="954"/>
    <cellStyle name="Procentowy 9 2 2 2 2" xfId="1672"/>
    <cellStyle name="Procentowy 9 2 2 2 2 2" xfId="3111"/>
    <cellStyle name="Procentowy 9 2 2 2 3" xfId="2393"/>
    <cellStyle name="Procentowy 9 2 2 3" xfId="1134"/>
    <cellStyle name="Procentowy 9 2 2 3 2" xfId="1852"/>
    <cellStyle name="Procentowy 9 2 2 3 2 2" xfId="3291"/>
    <cellStyle name="Procentowy 9 2 2 3 3" xfId="2573"/>
    <cellStyle name="Procentowy 9 2 2 4" xfId="774"/>
    <cellStyle name="Procentowy 9 2 2 4 2" xfId="1492"/>
    <cellStyle name="Procentowy 9 2 2 4 2 2" xfId="2931"/>
    <cellStyle name="Procentowy 9 2 2 4 3" xfId="2213"/>
    <cellStyle name="Procentowy 9 2 2 5" xfId="1314"/>
    <cellStyle name="Procentowy 9 2 2 5 2" xfId="2753"/>
    <cellStyle name="Procentowy 9 2 2 6" xfId="2035"/>
    <cellStyle name="Procentowy 9 2 3" xfId="886"/>
    <cellStyle name="Procentowy 9 2 3 2" xfId="1604"/>
    <cellStyle name="Procentowy 9 2 3 2 2" xfId="3043"/>
    <cellStyle name="Procentowy 9 2 3 3" xfId="2325"/>
    <cellStyle name="Procentowy 9 2 4" xfId="1066"/>
    <cellStyle name="Procentowy 9 2 4 2" xfId="1784"/>
    <cellStyle name="Procentowy 9 2 4 2 2" xfId="3223"/>
    <cellStyle name="Procentowy 9 2 4 3" xfId="2505"/>
    <cellStyle name="Procentowy 9 2 5" xfId="706"/>
    <cellStyle name="Procentowy 9 2 5 2" xfId="1424"/>
    <cellStyle name="Procentowy 9 2 5 2 2" xfId="2863"/>
    <cellStyle name="Procentowy 9 2 5 3" xfId="2145"/>
    <cellStyle name="Procentowy 9 2 6" xfId="1246"/>
    <cellStyle name="Procentowy 9 2 6 2" xfId="2685"/>
    <cellStyle name="Procentowy 9 2 7" xfId="1967"/>
    <cellStyle name="Procentowy 9 3" xfId="551"/>
    <cellStyle name="Procentowy 9 3 2" xfId="909"/>
    <cellStyle name="Procentowy 9 3 2 2" xfId="1627"/>
    <cellStyle name="Procentowy 9 3 2 2 2" xfId="3066"/>
    <cellStyle name="Procentowy 9 3 2 3" xfId="2348"/>
    <cellStyle name="Procentowy 9 3 3" xfId="1089"/>
    <cellStyle name="Procentowy 9 3 3 2" xfId="1807"/>
    <cellStyle name="Procentowy 9 3 3 2 2" xfId="3246"/>
    <cellStyle name="Procentowy 9 3 3 3" xfId="2528"/>
    <cellStyle name="Procentowy 9 3 4" xfId="729"/>
    <cellStyle name="Procentowy 9 3 4 2" xfId="1447"/>
    <cellStyle name="Procentowy 9 3 4 2 2" xfId="2886"/>
    <cellStyle name="Procentowy 9 3 4 3" xfId="2168"/>
    <cellStyle name="Procentowy 9 3 5" xfId="1269"/>
    <cellStyle name="Procentowy 9 3 5 2" xfId="2708"/>
    <cellStyle name="Procentowy 9 3 6" xfId="1990"/>
    <cellStyle name="Procentowy 9 4" xfId="620"/>
    <cellStyle name="Procentowy 9 4 2" xfId="978"/>
    <cellStyle name="Procentowy 9 4 2 2" xfId="1696"/>
    <cellStyle name="Procentowy 9 4 2 2 2" xfId="3135"/>
    <cellStyle name="Procentowy 9 4 2 3" xfId="2417"/>
    <cellStyle name="Procentowy 9 4 3" xfId="1158"/>
    <cellStyle name="Procentowy 9 4 3 2" xfId="1876"/>
    <cellStyle name="Procentowy 9 4 3 2 2" xfId="3315"/>
    <cellStyle name="Procentowy 9 4 3 3" xfId="2597"/>
    <cellStyle name="Procentowy 9 4 4" xfId="798"/>
    <cellStyle name="Procentowy 9 4 4 2" xfId="1516"/>
    <cellStyle name="Procentowy 9 4 4 2 2" xfId="2955"/>
    <cellStyle name="Procentowy 9 4 4 3" xfId="2237"/>
    <cellStyle name="Procentowy 9 4 5" xfId="1338"/>
    <cellStyle name="Procentowy 9 4 5 2" xfId="2777"/>
    <cellStyle name="Procentowy 9 4 6" xfId="2059"/>
    <cellStyle name="Procentowy 9 5" xfId="841"/>
    <cellStyle name="Procentowy 9 5 2" xfId="1559"/>
    <cellStyle name="Procentowy 9 5 2 2" xfId="2998"/>
    <cellStyle name="Procentowy 9 5 3" xfId="2280"/>
    <cellStyle name="Procentowy 9 6" xfId="1021"/>
    <cellStyle name="Procentowy 9 6 2" xfId="1739"/>
    <cellStyle name="Procentowy 9 6 2 2" xfId="3178"/>
    <cellStyle name="Procentowy 9 6 3" xfId="2460"/>
    <cellStyle name="Procentowy 9 7" xfId="661"/>
    <cellStyle name="Procentowy 9 7 2" xfId="1379"/>
    <cellStyle name="Procentowy 9 7 2 2" xfId="2818"/>
    <cellStyle name="Procentowy 9 7 3" xfId="2100"/>
    <cellStyle name="Procentowy 9 8" xfId="1201"/>
    <cellStyle name="Procentowy 9 8 2" xfId="2640"/>
    <cellStyle name="Procentowy 9 9" xfId="1922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10" xfId="1908"/>
    <cellStyle name="Walutowy 2 2" xfId="498"/>
    <cellStyle name="Walutowy 2 2 2" xfId="568"/>
    <cellStyle name="Walutowy 2 2 2 2" xfId="926"/>
    <cellStyle name="Walutowy 2 2 2 2 2" xfId="1644"/>
    <cellStyle name="Walutowy 2 2 2 2 2 2" xfId="3083"/>
    <cellStyle name="Walutowy 2 2 2 2 3" xfId="2365"/>
    <cellStyle name="Walutowy 2 2 2 3" xfId="1106"/>
    <cellStyle name="Walutowy 2 2 2 3 2" xfId="1824"/>
    <cellStyle name="Walutowy 2 2 2 3 2 2" xfId="3263"/>
    <cellStyle name="Walutowy 2 2 2 3 3" xfId="2545"/>
    <cellStyle name="Walutowy 2 2 2 4" xfId="746"/>
    <cellStyle name="Walutowy 2 2 2 4 2" xfId="1464"/>
    <cellStyle name="Walutowy 2 2 2 4 2 2" xfId="2903"/>
    <cellStyle name="Walutowy 2 2 2 4 3" xfId="2185"/>
    <cellStyle name="Walutowy 2 2 2 5" xfId="1286"/>
    <cellStyle name="Walutowy 2 2 2 5 2" xfId="2725"/>
    <cellStyle name="Walutowy 2 2 2 6" xfId="2007"/>
    <cellStyle name="Walutowy 2 2 3" xfId="637"/>
    <cellStyle name="Walutowy 2 2 3 2" xfId="995"/>
    <cellStyle name="Walutowy 2 2 3 2 2" xfId="1713"/>
    <cellStyle name="Walutowy 2 2 3 2 2 2" xfId="3152"/>
    <cellStyle name="Walutowy 2 2 3 2 3" xfId="2434"/>
    <cellStyle name="Walutowy 2 2 3 3" xfId="1175"/>
    <cellStyle name="Walutowy 2 2 3 3 2" xfId="1893"/>
    <cellStyle name="Walutowy 2 2 3 3 2 2" xfId="3332"/>
    <cellStyle name="Walutowy 2 2 3 3 3" xfId="2614"/>
    <cellStyle name="Walutowy 2 2 3 4" xfId="815"/>
    <cellStyle name="Walutowy 2 2 3 4 2" xfId="1533"/>
    <cellStyle name="Walutowy 2 2 3 4 2 2" xfId="2972"/>
    <cellStyle name="Walutowy 2 2 3 4 3" xfId="2254"/>
    <cellStyle name="Walutowy 2 2 3 5" xfId="1355"/>
    <cellStyle name="Walutowy 2 2 3 5 2" xfId="2794"/>
    <cellStyle name="Walutowy 2 2 3 6" xfId="2076"/>
    <cellStyle name="Walutowy 2 2 4" xfId="858"/>
    <cellStyle name="Walutowy 2 2 4 2" xfId="1576"/>
    <cellStyle name="Walutowy 2 2 4 2 2" xfId="3015"/>
    <cellStyle name="Walutowy 2 2 4 3" xfId="2297"/>
    <cellStyle name="Walutowy 2 2 5" xfId="1038"/>
    <cellStyle name="Walutowy 2 2 5 2" xfId="1756"/>
    <cellStyle name="Walutowy 2 2 5 2 2" xfId="3195"/>
    <cellStyle name="Walutowy 2 2 5 3" xfId="2477"/>
    <cellStyle name="Walutowy 2 2 6" xfId="678"/>
    <cellStyle name="Walutowy 2 2 6 2" xfId="1396"/>
    <cellStyle name="Walutowy 2 2 6 2 2" xfId="2835"/>
    <cellStyle name="Walutowy 2 2 6 3" xfId="2117"/>
    <cellStyle name="Walutowy 2 2 7" xfId="1218"/>
    <cellStyle name="Walutowy 2 2 7 2" xfId="2657"/>
    <cellStyle name="Walutowy 2 2 8" xfId="1939"/>
    <cellStyle name="Walutowy 2 3" xfId="514"/>
    <cellStyle name="Walutowy 2 3 2" xfId="582"/>
    <cellStyle name="Walutowy 2 3 2 2" xfId="940"/>
    <cellStyle name="Walutowy 2 3 2 2 2" xfId="1658"/>
    <cellStyle name="Walutowy 2 3 2 2 2 2" xfId="3097"/>
    <cellStyle name="Walutowy 2 3 2 2 3" xfId="2379"/>
    <cellStyle name="Walutowy 2 3 2 3" xfId="1120"/>
    <cellStyle name="Walutowy 2 3 2 3 2" xfId="1838"/>
    <cellStyle name="Walutowy 2 3 2 3 2 2" xfId="3277"/>
    <cellStyle name="Walutowy 2 3 2 3 3" xfId="2559"/>
    <cellStyle name="Walutowy 2 3 2 4" xfId="760"/>
    <cellStyle name="Walutowy 2 3 2 4 2" xfId="1478"/>
    <cellStyle name="Walutowy 2 3 2 4 2 2" xfId="2917"/>
    <cellStyle name="Walutowy 2 3 2 4 3" xfId="2199"/>
    <cellStyle name="Walutowy 2 3 2 5" xfId="1300"/>
    <cellStyle name="Walutowy 2 3 2 5 2" xfId="2739"/>
    <cellStyle name="Walutowy 2 3 2 6" xfId="2021"/>
    <cellStyle name="Walutowy 2 3 3" xfId="872"/>
    <cellStyle name="Walutowy 2 3 3 2" xfId="1590"/>
    <cellStyle name="Walutowy 2 3 3 2 2" xfId="3029"/>
    <cellStyle name="Walutowy 2 3 3 3" xfId="2311"/>
    <cellStyle name="Walutowy 2 3 4" xfId="1052"/>
    <cellStyle name="Walutowy 2 3 4 2" xfId="1770"/>
    <cellStyle name="Walutowy 2 3 4 2 2" xfId="3209"/>
    <cellStyle name="Walutowy 2 3 4 3" xfId="2491"/>
    <cellStyle name="Walutowy 2 3 5" xfId="692"/>
    <cellStyle name="Walutowy 2 3 5 2" xfId="1410"/>
    <cellStyle name="Walutowy 2 3 5 2 2" xfId="2849"/>
    <cellStyle name="Walutowy 2 3 5 3" xfId="2131"/>
    <cellStyle name="Walutowy 2 3 6" xfId="1232"/>
    <cellStyle name="Walutowy 2 3 6 2" xfId="2671"/>
    <cellStyle name="Walutowy 2 3 7" xfId="1953"/>
    <cellStyle name="Walutowy 2 4" xfId="537"/>
    <cellStyle name="Walutowy 2 4 2" xfId="895"/>
    <cellStyle name="Walutowy 2 4 2 2" xfId="1613"/>
    <cellStyle name="Walutowy 2 4 2 2 2" xfId="3052"/>
    <cellStyle name="Walutowy 2 4 2 3" xfId="2334"/>
    <cellStyle name="Walutowy 2 4 3" xfId="1075"/>
    <cellStyle name="Walutowy 2 4 3 2" xfId="1793"/>
    <cellStyle name="Walutowy 2 4 3 2 2" xfId="3232"/>
    <cellStyle name="Walutowy 2 4 3 3" xfId="2514"/>
    <cellStyle name="Walutowy 2 4 4" xfId="715"/>
    <cellStyle name="Walutowy 2 4 4 2" xfId="1433"/>
    <cellStyle name="Walutowy 2 4 4 2 2" xfId="2872"/>
    <cellStyle name="Walutowy 2 4 4 3" xfId="2154"/>
    <cellStyle name="Walutowy 2 4 5" xfId="1255"/>
    <cellStyle name="Walutowy 2 4 5 2" xfId="2694"/>
    <cellStyle name="Walutowy 2 4 6" xfId="1976"/>
    <cellStyle name="Walutowy 2 5" xfId="606"/>
    <cellStyle name="Walutowy 2 5 2" xfId="964"/>
    <cellStyle name="Walutowy 2 5 2 2" xfId="1682"/>
    <cellStyle name="Walutowy 2 5 2 2 2" xfId="3121"/>
    <cellStyle name="Walutowy 2 5 2 3" xfId="2403"/>
    <cellStyle name="Walutowy 2 5 3" xfId="1144"/>
    <cellStyle name="Walutowy 2 5 3 2" xfId="1862"/>
    <cellStyle name="Walutowy 2 5 3 2 2" xfId="3301"/>
    <cellStyle name="Walutowy 2 5 3 3" xfId="2583"/>
    <cellStyle name="Walutowy 2 5 4" xfId="784"/>
    <cellStyle name="Walutowy 2 5 4 2" xfId="1502"/>
    <cellStyle name="Walutowy 2 5 4 2 2" xfId="2941"/>
    <cellStyle name="Walutowy 2 5 4 3" xfId="2223"/>
    <cellStyle name="Walutowy 2 5 5" xfId="1324"/>
    <cellStyle name="Walutowy 2 5 5 2" xfId="2763"/>
    <cellStyle name="Walutowy 2 5 6" xfId="2045"/>
    <cellStyle name="Walutowy 2 6" xfId="827"/>
    <cellStyle name="Walutowy 2 6 2" xfId="1545"/>
    <cellStyle name="Walutowy 2 6 2 2" xfId="2984"/>
    <cellStyle name="Walutowy 2 6 3" xfId="2266"/>
    <cellStyle name="Walutowy 2 7" xfId="1007"/>
    <cellStyle name="Walutowy 2 7 2" xfId="1725"/>
    <cellStyle name="Walutowy 2 7 2 2" xfId="3164"/>
    <cellStyle name="Walutowy 2 7 3" xfId="2446"/>
    <cellStyle name="Walutowy 2 8" xfId="647"/>
    <cellStyle name="Walutowy 2 8 2" xfId="1365"/>
    <cellStyle name="Walutowy 2 8 2 2" xfId="2804"/>
    <cellStyle name="Walutowy 2 8 3" xfId="2086"/>
    <cellStyle name="Walutowy 2 9" xfId="1187"/>
    <cellStyle name="Walutowy 2 9 2" xfId="2626"/>
    <cellStyle name="Waluty [0]" xfId="440"/>
    <cellStyle name="Waluty [0] 10" xfId="1909"/>
    <cellStyle name="Waluty [0] 2" xfId="499"/>
    <cellStyle name="Waluty [0] 2 2" xfId="569"/>
    <cellStyle name="Waluty [0] 2 2 2" xfId="927"/>
    <cellStyle name="Waluty [0] 2 2 2 2" xfId="1645"/>
    <cellStyle name="Waluty [0] 2 2 2 2 2" xfId="3084"/>
    <cellStyle name="Waluty [0] 2 2 2 3" xfId="2366"/>
    <cellStyle name="Waluty [0] 2 2 3" xfId="1107"/>
    <cellStyle name="Waluty [0] 2 2 3 2" xfId="1825"/>
    <cellStyle name="Waluty [0] 2 2 3 2 2" xfId="3264"/>
    <cellStyle name="Waluty [0] 2 2 3 3" xfId="2546"/>
    <cellStyle name="Waluty [0] 2 2 4" xfId="747"/>
    <cellStyle name="Waluty [0] 2 2 4 2" xfId="1465"/>
    <cellStyle name="Waluty [0] 2 2 4 2 2" xfId="2904"/>
    <cellStyle name="Waluty [0] 2 2 4 3" xfId="2186"/>
    <cellStyle name="Waluty [0] 2 2 5" xfId="1287"/>
    <cellStyle name="Waluty [0] 2 2 5 2" xfId="2726"/>
    <cellStyle name="Waluty [0] 2 2 6" xfId="2008"/>
    <cellStyle name="Waluty [0] 2 3" xfId="638"/>
    <cellStyle name="Waluty [0] 2 3 2" xfId="996"/>
    <cellStyle name="Waluty [0] 2 3 2 2" xfId="1714"/>
    <cellStyle name="Waluty [0] 2 3 2 2 2" xfId="3153"/>
    <cellStyle name="Waluty [0] 2 3 2 3" xfId="2435"/>
    <cellStyle name="Waluty [0] 2 3 3" xfId="1176"/>
    <cellStyle name="Waluty [0] 2 3 3 2" xfId="1894"/>
    <cellStyle name="Waluty [0] 2 3 3 2 2" xfId="3333"/>
    <cellStyle name="Waluty [0] 2 3 3 3" xfId="2615"/>
    <cellStyle name="Waluty [0] 2 3 4" xfId="816"/>
    <cellStyle name="Waluty [0] 2 3 4 2" xfId="1534"/>
    <cellStyle name="Waluty [0] 2 3 4 2 2" xfId="2973"/>
    <cellStyle name="Waluty [0] 2 3 4 3" xfId="2255"/>
    <cellStyle name="Waluty [0] 2 3 5" xfId="1356"/>
    <cellStyle name="Waluty [0] 2 3 5 2" xfId="2795"/>
    <cellStyle name="Waluty [0] 2 3 6" xfId="2077"/>
    <cellStyle name="Waluty [0] 2 4" xfId="859"/>
    <cellStyle name="Waluty [0] 2 4 2" xfId="1577"/>
    <cellStyle name="Waluty [0] 2 4 2 2" xfId="3016"/>
    <cellStyle name="Waluty [0] 2 4 3" xfId="2298"/>
    <cellStyle name="Waluty [0] 2 5" xfId="1039"/>
    <cellStyle name="Waluty [0] 2 5 2" xfId="1757"/>
    <cellStyle name="Waluty [0] 2 5 2 2" xfId="3196"/>
    <cellStyle name="Waluty [0] 2 5 3" xfId="2478"/>
    <cellStyle name="Waluty [0] 2 6" xfId="679"/>
    <cellStyle name="Waluty [0] 2 6 2" xfId="1397"/>
    <cellStyle name="Waluty [0] 2 6 2 2" xfId="2836"/>
    <cellStyle name="Waluty [0] 2 6 3" xfId="2118"/>
    <cellStyle name="Waluty [0] 2 7" xfId="1219"/>
    <cellStyle name="Waluty [0] 2 7 2" xfId="2658"/>
    <cellStyle name="Waluty [0] 2 8" xfId="1940"/>
    <cellStyle name="Waluty [0] 3" xfId="515"/>
    <cellStyle name="Waluty [0] 3 2" xfId="583"/>
    <cellStyle name="Waluty [0] 3 2 2" xfId="941"/>
    <cellStyle name="Waluty [0] 3 2 2 2" xfId="1659"/>
    <cellStyle name="Waluty [0] 3 2 2 2 2" xfId="3098"/>
    <cellStyle name="Waluty [0] 3 2 2 3" xfId="2380"/>
    <cellStyle name="Waluty [0] 3 2 3" xfId="1121"/>
    <cellStyle name="Waluty [0] 3 2 3 2" xfId="1839"/>
    <cellStyle name="Waluty [0] 3 2 3 2 2" xfId="3278"/>
    <cellStyle name="Waluty [0] 3 2 3 3" xfId="2560"/>
    <cellStyle name="Waluty [0] 3 2 4" xfId="761"/>
    <cellStyle name="Waluty [0] 3 2 4 2" xfId="1479"/>
    <cellStyle name="Waluty [0] 3 2 4 2 2" xfId="2918"/>
    <cellStyle name="Waluty [0] 3 2 4 3" xfId="2200"/>
    <cellStyle name="Waluty [0] 3 2 5" xfId="1301"/>
    <cellStyle name="Waluty [0] 3 2 5 2" xfId="2740"/>
    <cellStyle name="Waluty [0] 3 2 6" xfId="2022"/>
    <cellStyle name="Waluty [0] 3 3" xfId="873"/>
    <cellStyle name="Waluty [0] 3 3 2" xfId="1591"/>
    <cellStyle name="Waluty [0] 3 3 2 2" xfId="3030"/>
    <cellStyle name="Waluty [0] 3 3 3" xfId="2312"/>
    <cellStyle name="Waluty [0] 3 4" xfId="1053"/>
    <cellStyle name="Waluty [0] 3 4 2" xfId="1771"/>
    <cellStyle name="Waluty [0] 3 4 2 2" xfId="3210"/>
    <cellStyle name="Waluty [0] 3 4 3" xfId="2492"/>
    <cellStyle name="Waluty [0] 3 5" xfId="693"/>
    <cellStyle name="Waluty [0] 3 5 2" xfId="1411"/>
    <cellStyle name="Waluty [0] 3 5 2 2" xfId="2850"/>
    <cellStyle name="Waluty [0] 3 5 3" xfId="2132"/>
    <cellStyle name="Waluty [0] 3 6" xfId="1233"/>
    <cellStyle name="Waluty [0] 3 6 2" xfId="2672"/>
    <cellStyle name="Waluty [0] 3 7" xfId="1954"/>
    <cellStyle name="Waluty [0] 4" xfId="538"/>
    <cellStyle name="Waluty [0] 4 2" xfId="896"/>
    <cellStyle name="Waluty [0] 4 2 2" xfId="1614"/>
    <cellStyle name="Waluty [0] 4 2 2 2" xfId="3053"/>
    <cellStyle name="Waluty [0] 4 2 3" xfId="2335"/>
    <cellStyle name="Waluty [0] 4 3" xfId="1076"/>
    <cellStyle name="Waluty [0] 4 3 2" xfId="1794"/>
    <cellStyle name="Waluty [0] 4 3 2 2" xfId="3233"/>
    <cellStyle name="Waluty [0] 4 3 3" xfId="2515"/>
    <cellStyle name="Waluty [0] 4 4" xfId="716"/>
    <cellStyle name="Waluty [0] 4 4 2" xfId="1434"/>
    <cellStyle name="Waluty [0] 4 4 2 2" xfId="2873"/>
    <cellStyle name="Waluty [0] 4 4 3" xfId="2155"/>
    <cellStyle name="Waluty [0] 4 5" xfId="1256"/>
    <cellStyle name="Waluty [0] 4 5 2" xfId="2695"/>
    <cellStyle name="Waluty [0] 4 6" xfId="1977"/>
    <cellStyle name="Waluty [0] 5" xfId="607"/>
    <cellStyle name="Waluty [0] 5 2" xfId="965"/>
    <cellStyle name="Waluty [0] 5 2 2" xfId="1683"/>
    <cellStyle name="Waluty [0] 5 2 2 2" xfId="3122"/>
    <cellStyle name="Waluty [0] 5 2 3" xfId="2404"/>
    <cellStyle name="Waluty [0] 5 3" xfId="1145"/>
    <cellStyle name="Waluty [0] 5 3 2" xfId="1863"/>
    <cellStyle name="Waluty [0] 5 3 2 2" xfId="3302"/>
    <cellStyle name="Waluty [0] 5 3 3" xfId="2584"/>
    <cellStyle name="Waluty [0] 5 4" xfId="785"/>
    <cellStyle name="Waluty [0] 5 4 2" xfId="1503"/>
    <cellStyle name="Waluty [0] 5 4 2 2" xfId="2942"/>
    <cellStyle name="Waluty [0] 5 4 3" xfId="2224"/>
    <cellStyle name="Waluty [0] 5 5" xfId="1325"/>
    <cellStyle name="Waluty [0] 5 5 2" xfId="2764"/>
    <cellStyle name="Waluty [0] 5 6" xfId="2046"/>
    <cellStyle name="Waluty [0] 6" xfId="828"/>
    <cellStyle name="Waluty [0] 6 2" xfId="1546"/>
    <cellStyle name="Waluty [0] 6 2 2" xfId="2985"/>
    <cellStyle name="Waluty [0] 6 3" xfId="2267"/>
    <cellStyle name="Waluty [0] 7" xfId="1008"/>
    <cellStyle name="Waluty [0] 7 2" xfId="1726"/>
    <cellStyle name="Waluty [0] 7 2 2" xfId="3165"/>
    <cellStyle name="Waluty [0] 7 3" xfId="2447"/>
    <cellStyle name="Waluty [0] 8" xfId="648"/>
    <cellStyle name="Waluty [0] 8 2" xfId="1366"/>
    <cellStyle name="Waluty [0] 8 2 2" xfId="2805"/>
    <cellStyle name="Waluty [0] 8 3" xfId="2087"/>
    <cellStyle name="Waluty [0] 9" xfId="1188"/>
    <cellStyle name="Waluty [0] 9 2" xfId="2627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 - VIII 2021  r.</a:t>
            </a:r>
          </a:p>
        </c:rich>
      </c:tx>
      <c:layout>
        <c:manualLayout>
          <c:xMode val="edge"/>
          <c:yMode val="edge"/>
          <c:x val="0.24517370224555265"/>
          <c:y val="3.806238697374624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19483375389E-3"/>
                  <c:y val="-4.34569381249489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</c:strLit>
          </c:cat>
          <c:val>
            <c:numLit>
              <c:formatCode>#,##0</c:formatCode>
              <c:ptCount val="8"/>
              <c:pt idx="0">
                <c:v>40655.999196670018</c:v>
              </c:pt>
              <c:pt idx="1">
                <c:v>30440.749178739963</c:v>
              </c:pt>
              <c:pt idx="2">
                <c:v>29963.856785210228</c:v>
              </c:pt>
              <c:pt idx="3">
                <c:v>46006.113931790547</c:v>
              </c:pt>
              <c:pt idx="4">
                <c:v>34412.087870009651</c:v>
              </c:pt>
              <c:pt idx="5">
                <c:v>52492.194178349659</c:v>
              </c:pt>
              <c:pt idx="6">
                <c:v>44112.529046889365</c:v>
              </c:pt>
              <c:pt idx="7">
                <c:v>42019.895502788713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43139400"/>
        <c:axId val="743140968"/>
      </c:barChart>
      <c:catAx>
        <c:axId val="74313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43140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43140968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606007582386E-2"/>
              <c:y val="0.519031756419187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3139400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 - VIII 2021 r.</a:t>
            </a:r>
          </a:p>
        </c:rich>
      </c:tx>
      <c:layout>
        <c:manualLayout>
          <c:xMode val="edge"/>
          <c:yMode val="edge"/>
          <c:x val="0.12698436132983376"/>
          <c:y val="4.844295198394318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140021889.42149001</c:v>
              </c:pt>
              <c:pt idx="1">
                <c:v>48149083.724930011</c:v>
              </c:pt>
              <c:pt idx="2">
                <c:v>34958653.635709994</c:v>
              </c:pt>
              <c:pt idx="3">
                <c:v>36306057.743469998</c:v>
              </c:pt>
              <c:pt idx="4">
                <c:v>9481610.31635</c:v>
              </c:pt>
              <c:pt idx="5">
                <c:v>9204851.1011400223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 - VIII 2021 r.</a:t>
            </a:r>
          </a:p>
        </c:rich>
      </c:tx>
      <c:layout>
        <c:manualLayout>
          <c:xMode val="edge"/>
          <c:yMode val="edge"/>
          <c:x val="0.25562718722659666"/>
          <c:y val="4.15225682996521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292249927092447"/>
                  <c:y val="-0.105769967159902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#,##0</c:formatCode>
              <c:ptCount val="5"/>
              <c:pt idx="0">
                <c:v>1060663.9486500002</c:v>
              </c:pt>
              <c:pt idx="1">
                <c:v>8876858.4058400001</c:v>
              </c:pt>
              <c:pt idx="2">
                <c:v>3853683.3077500002</c:v>
              </c:pt>
              <c:pt idx="3">
                <c:v>24911087.582818136</c:v>
              </c:pt>
              <c:pt idx="4">
                <c:v>2092175.585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2020 - 2021</a:t>
            </a:r>
          </a:p>
        </c:rich>
      </c:tx>
      <c:layout>
        <c:manualLayout>
          <c:xMode val="edge"/>
          <c:yMode val="edge"/>
          <c:x val="0.2325582193792041"/>
          <c:y val="3.56082954419429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I-VIII 2020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Nadwyżka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268909.81300000002</c:v>
              </c:pt>
              <c:pt idx="1">
                <c:v>282208.42599999998</c:v>
              </c:pt>
              <c:pt idx="2">
                <c:v>-13298.612999999999</c:v>
              </c:pt>
              <c:pt idx="3">
                <c:v>13298.612999999999</c:v>
              </c:pt>
              <c:pt idx="4">
                <c:v>22560.261999999999</c:v>
              </c:pt>
              <c:pt idx="5">
                <c:v>-9261.6489999999994</c:v>
              </c:pt>
            </c:numLit>
          </c:val>
        </c:ser>
        <c:ser>
          <c:idx val="1"/>
          <c:order val="1"/>
          <c:tx>
            <c:v>Wykonanie I-VIII 2021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Nadwyżka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320103.42599999998</c:v>
              </c:pt>
              <c:pt idx="1">
                <c:v>276736.27299999999</c:v>
              </c:pt>
              <c:pt idx="2">
                <c:v>43367.152999999998</c:v>
              </c:pt>
              <c:pt idx="3">
                <c:v>-43367.152999999998</c:v>
              </c:pt>
              <c:pt idx="4">
                <c:v>-73652.312999999995</c:v>
              </c:pt>
              <c:pt idx="5">
                <c:v>30285.16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021544"/>
        <c:axId val="745026248"/>
      </c:barChart>
      <c:catAx>
        <c:axId val="74502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5026248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745026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31799639502897E-2"/>
              <c:y val="0.31750767069609254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50215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690" b="0" i="0" baseline="0"/>
            </a:pPr>
            <a:endParaRPr lang="pl-PL"/>
          </a:p>
        </c:txPr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 - VIII 2021 r.</a:t>
            </a:r>
          </a:p>
        </c:rich>
      </c:tx>
      <c:layout>
        <c:manualLayout>
          <c:xMode val="edge"/>
          <c:yMode val="edge"/>
          <c:x val="0.21063019371713482"/>
          <c:y val="3.303296843992061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156491.01021489984</c:v>
              </c:pt>
              <c:pt idx="1">
                <c:v>19421.992502590008</c:v>
              </c:pt>
              <c:pt idx="2">
                <c:v>54338.79376078998</c:v>
              </c:pt>
              <c:pt idx="3">
                <c:v>6711.5599820699917</c:v>
              </c:pt>
              <c:pt idx="4">
                <c:v>15986.684183820002</c:v>
              </c:pt>
              <c:pt idx="5">
                <c:v>18873.32919357</c:v>
              </c:pt>
              <c:pt idx="6">
                <c:v>4912.902951729995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 - VIII 2021 r.</a:t>
            </a:r>
          </a:p>
        </c:rich>
      </c:tx>
      <c:layout>
        <c:manualLayout>
          <c:xMode val="edge"/>
          <c:yMode val="edge"/>
          <c:x val="0.26510756590208834"/>
          <c:y val="3.806223419933470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</c:strLit>
          </c:cat>
          <c:val>
            <c:numLit>
              <c:formatCode>#,##0</c:formatCode>
              <c:ptCount val="8"/>
              <c:pt idx="0" formatCode="#\ ##0&quot; &quot;">
                <c:v>34010.718642370011</c:v>
              </c:pt>
              <c:pt idx="1">
                <c:v>36210.144738209994</c:v>
              </c:pt>
              <c:pt idx="2">
                <c:v>34254.08545714998</c:v>
              </c:pt>
              <c:pt idx="3">
                <c:v>33432.849348529882</c:v>
              </c:pt>
              <c:pt idx="4">
                <c:v>34220.806690460013</c:v>
              </c:pt>
              <c:pt idx="5">
                <c:v>33851.032028420042</c:v>
              </c:pt>
              <c:pt idx="6">
                <c:v>36850.310877899989</c:v>
              </c:pt>
              <c:pt idx="7">
                <c:v>33906.325006429892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43144496"/>
        <c:axId val="743144888"/>
      </c:barChart>
      <c:catAx>
        <c:axId val="74314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431448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43144888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09688462858E-2"/>
              <c:y val="0.498270523671172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31444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 - VIII 2021 r. 
(w skali miesiąca)</a:t>
            </a:r>
          </a:p>
        </c:rich>
      </c:tx>
      <c:layout>
        <c:manualLayout>
          <c:xMode val="edge"/>
          <c:yMode val="edge"/>
          <c:x val="0.19808304773135807"/>
          <c:y val="3.793094227832780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9938411069351307E-3"/>
                  <c:y val="-5.20057943576725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</c:strLit>
          </c:cat>
          <c:val>
            <c:numLit>
              <c:formatCode>#,##0</c:formatCode>
              <c:ptCount val="8"/>
              <c:pt idx="0">
                <c:v>6645.2805543000068</c:v>
              </c:pt>
              <c:pt idx="1">
                <c:v>-5769.395559470031</c:v>
              </c:pt>
              <c:pt idx="2">
                <c:v>-4290.2286719397525</c:v>
              </c:pt>
              <c:pt idx="3">
                <c:v>12573.264583260665</c:v>
              </c:pt>
              <c:pt idx="4">
                <c:v>191.28117954963818</c:v>
              </c:pt>
              <c:pt idx="5">
                <c:v>18641.162149929616</c:v>
              </c:pt>
              <c:pt idx="6">
                <c:v>7262.2181689893769</c:v>
              </c:pt>
              <c:pt idx="7">
                <c:v>8113.5704963588214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43139792"/>
        <c:axId val="743140184"/>
      </c:barChart>
      <c:catAx>
        <c:axId val="74313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43140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3140184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56457470899E-2"/>
              <c:y val="0.59655175810798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313979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 - VIII 2021 r.</a:t>
            </a:r>
          </a:p>
        </c:rich>
      </c:tx>
      <c:layout>
        <c:manualLayout>
          <c:xMode val="edge"/>
          <c:yMode val="edge"/>
          <c:x val="0.12938615091638417"/>
          <c:y val="3.80621731746447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8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</c:strLit>
          </c:cat>
          <c:val>
            <c:numLit>
              <c:formatCode>#,##0</c:formatCode>
              <c:ptCount val="8"/>
              <c:pt idx="0">
                <c:v>34010.718642370011</c:v>
              </c:pt>
              <c:pt idx="1">
                <c:v>36210.144738209994</c:v>
              </c:pt>
              <c:pt idx="2">
                <c:v>34254.08545714998</c:v>
              </c:pt>
              <c:pt idx="3">
                <c:v>33432.849348529882</c:v>
              </c:pt>
              <c:pt idx="4">
                <c:v>34220.806690460013</c:v>
              </c:pt>
              <c:pt idx="5">
                <c:v>33851.032028420042</c:v>
              </c:pt>
              <c:pt idx="6">
                <c:v>36850.310877899989</c:v>
              </c:pt>
              <c:pt idx="7">
                <c:v>33906.325006429892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Lit>
              <c:ptCount val="8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</c:strLit>
          </c:cat>
          <c:val>
            <c:numLit>
              <c:formatCode>#,##0</c:formatCode>
              <c:ptCount val="8"/>
              <c:pt idx="0">
                <c:v>40655.999196670018</c:v>
              </c:pt>
              <c:pt idx="1">
                <c:v>30440.749178739963</c:v>
              </c:pt>
              <c:pt idx="2">
                <c:v>29963.856785210228</c:v>
              </c:pt>
              <c:pt idx="3">
                <c:v>46006.113931790547</c:v>
              </c:pt>
              <c:pt idx="4">
                <c:v>34412.087870009651</c:v>
              </c:pt>
              <c:pt idx="5">
                <c:v>52492.194178349659</c:v>
              </c:pt>
              <c:pt idx="6">
                <c:v>44112.529046889365</c:v>
              </c:pt>
              <c:pt idx="7">
                <c:v>42019.895502788713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43140576"/>
        <c:axId val="743145280"/>
      </c:barChart>
      <c:catAx>
        <c:axId val="74314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431452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4314528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85870891349E-2"/>
              <c:y val="0.47750931389330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314057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 -</a:t>
            </a:r>
            <a:r>
              <a:rPr lang="pl-PL" baseline="0"/>
              <a:t> VIII </a:t>
            </a:r>
            <a:r>
              <a:rPr lang="pl-PL"/>
              <a:t>2021 r.</a:t>
            </a:r>
          </a:p>
        </c:rich>
      </c:tx>
      <c:layout>
        <c:manualLayout>
          <c:xMode val="edge"/>
          <c:yMode val="edge"/>
          <c:x val="0.31992404427707405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05922629236563E-3"/>
                  <c:y val="1.04375613525762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500216820723582E-2"/>
                  <c:y val="-1.238538816600179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0637909391760814E-4"/>
                  <c:y val="-1.87067399068485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369140.01299999998</c:v>
              </c:pt>
              <c:pt idx="1">
                <c:v>32752.862000000001</c:v>
              </c:pt>
              <c:pt idx="2">
                <c:v>2591.1529999999998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209672066853666E-2"/>
                  <c:y val="1.1342578717452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799292479744379E-2"/>
                  <c:y val="-3.96499509179399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860664156110921E-3"/>
                  <c:y val="-1.25274128532341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278122.14594309003</c:v>
              </c:pt>
              <c:pt idx="1">
                <c:v>40794.468830058133</c:v>
              </c:pt>
              <c:pt idx="2">
                <c:v>1186.8109172999998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142928"/>
        <c:axId val="743142144"/>
      </c:barChart>
      <c:catAx>
        <c:axId val="74314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3142144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74314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111719730688E-2"/>
              <c:y val="0.394464444479936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314292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356498915895E-2"/>
          <c:y val="0.79357535683293146"/>
          <c:w val="0.19157128837156226"/>
          <c:h val="0.1557098060511198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 - VIII 2021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5339495606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202140656830085E-17"/>
                  <c:y val="1.384083044982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889E-3"/>
                  <c:y val="-2.7681660899653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956521739130435E-3"/>
                  <c:y val="-1.03836755153616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412874158733106E-3"/>
                  <c:y val="-7.92264963610248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6376811594202897E-3"/>
                  <c:y val="-2.5607468827669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080680132374756E-2"/>
                  <c:y val="4.53518243906514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270322.25514124992</c:v>
              </c:pt>
              <c:pt idx="1">
                <c:v>29744.8429125</c:v>
              </c:pt>
              <c:pt idx="2">
                <c:v>93085.975938289892</c:v>
              </c:pt>
              <c:pt idx="3">
                <c:v>25276.006449520009</c:v>
              </c:pt>
              <c:pt idx="4">
                <c:v>27999.9</c:v>
              </c:pt>
              <c:pt idx="5">
                <c:v>28520.043000000001</c:v>
              </c:pt>
              <c:pt idx="6">
                <c:v>11835.004558439992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1406048157023851E-2"/>
                  <c:y val="5.5247603333402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191513760635488E-2"/>
                  <c:y val="5.850312138341348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849281697964866E-2"/>
                  <c:y val="3.44359466265752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99873726329751E-2"/>
                  <c:y val="-3.64601966659557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07977846736851E-2"/>
                  <c:y val="-8.82965139560463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1896339015904498E-3"/>
                  <c:y val="7.81063952967998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156491.01021489984</c:v>
              </c:pt>
              <c:pt idx="1">
                <c:v>19421.992502590008</c:v>
              </c:pt>
              <c:pt idx="2">
                <c:v>54338.79376078998</c:v>
              </c:pt>
              <c:pt idx="3">
                <c:v>6711.5599820699917</c:v>
              </c:pt>
              <c:pt idx="4">
                <c:v>15986.684183820002</c:v>
              </c:pt>
              <c:pt idx="5">
                <c:v>18873.32919357</c:v>
              </c:pt>
              <c:pt idx="6">
                <c:v>4912.902951729995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146064"/>
        <c:axId val="743142536"/>
      </c:barChart>
      <c:catAx>
        <c:axId val="74314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314253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743142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2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01517745064E-3"/>
              <c:y val="0.3598622180341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4314606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20746319753"/>
          <c:y val="0.21453333546288458"/>
          <c:w val="0.19050170033093683"/>
          <c:h val="0.1446766010232493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 - VIII 2021 r.</a:t>
            </a:r>
          </a:p>
        </c:rich>
      </c:tx>
      <c:layout>
        <c:manualLayout>
          <c:xMode val="edge"/>
          <c:yMode val="edge"/>
          <c:x val="0.26260504393472556"/>
          <c:y val="3.41296790233877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223341502.95000002</c:v>
              </c:pt>
              <c:pt idx="1">
                <c:v>276658497.04999995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 - VIII 2021 r.</a:t>
            </a:r>
          </a:p>
        </c:rich>
      </c:tx>
      <c:layout>
        <c:manualLayout>
          <c:xMode val="edge"/>
          <c:yMode val="edge"/>
          <c:x val="0.26422809128025665"/>
          <c:y val="3.384623575197116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15415573931.49</c:v>
              </c:pt>
              <c:pt idx="1">
                <c:v>16615414068.51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 - VIII 2021 r.</a:t>
            </a:r>
          </a:p>
        </c:rich>
      </c:tx>
      <c:layout>
        <c:manualLayout>
          <c:xMode val="edge"/>
          <c:yMode val="edge"/>
          <c:x val="0.16598351650877266"/>
          <c:y val="4.848489527044413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278122145.94309002</c:v>
              </c:pt>
              <c:pt idx="1">
                <c:v>40794468.830058135</c:v>
              </c:pt>
              <c:pt idx="2">
                <c:v>1186810.9172999999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91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181</xdr:row>
      <xdr:rowOff>0</xdr:rowOff>
    </xdr:from>
    <xdr:to>
      <xdr:col>0</xdr:col>
      <xdr:colOff>47625</xdr:colOff>
      <xdr:row>181</xdr:row>
      <xdr:rowOff>47625</xdr:rowOff>
    </xdr:to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181</xdr:row>
      <xdr:rowOff>0</xdr:rowOff>
    </xdr:from>
    <xdr:to>
      <xdr:col>0</xdr:col>
      <xdr:colOff>47625</xdr:colOff>
      <xdr:row>181</xdr:row>
      <xdr:rowOff>47625</xdr:rowOff>
    </xdr:to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181</xdr:row>
      <xdr:rowOff>0</xdr:rowOff>
    </xdr:from>
    <xdr:to>
      <xdr:col>0</xdr:col>
      <xdr:colOff>47625</xdr:colOff>
      <xdr:row>181</xdr:row>
      <xdr:rowOff>47625</xdr:rowOff>
    </xdr:to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7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423</xdr:row>
      <xdr:rowOff>0</xdr:rowOff>
    </xdr:from>
    <xdr:to>
      <xdr:col>14</xdr:col>
      <xdr:colOff>47625</xdr:colOff>
      <xdr:row>423</xdr:row>
      <xdr:rowOff>47625</xdr:rowOff>
    </xdr:to>
    <xdr:pic>
      <xdr:nvPicPr>
        <xdr:cNvPr id="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9398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436</xdr:row>
      <xdr:rowOff>0</xdr:rowOff>
    </xdr:from>
    <xdr:to>
      <xdr:col>14</xdr:col>
      <xdr:colOff>47625</xdr:colOff>
      <xdr:row>436</xdr:row>
      <xdr:rowOff>47625</xdr:rowOff>
    </xdr:to>
    <xdr:pic>
      <xdr:nvPicPr>
        <xdr:cNvPr id="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444</xdr:row>
      <xdr:rowOff>0</xdr:rowOff>
    </xdr:from>
    <xdr:to>
      <xdr:col>5</xdr:col>
      <xdr:colOff>47625</xdr:colOff>
      <xdr:row>444</xdr:row>
      <xdr:rowOff>47625</xdr:rowOff>
    </xdr:to>
    <xdr:pic>
      <xdr:nvPicPr>
        <xdr:cNvPr id="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97555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441</xdr:row>
      <xdr:rowOff>0</xdr:rowOff>
    </xdr:from>
    <xdr:to>
      <xdr:col>8</xdr:col>
      <xdr:colOff>47625</xdr:colOff>
      <xdr:row>441</xdr:row>
      <xdr:rowOff>47625</xdr:rowOff>
    </xdr:to>
    <xdr:pic>
      <xdr:nvPicPr>
        <xdr:cNvPr id="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429</xdr:row>
      <xdr:rowOff>0</xdr:rowOff>
    </xdr:from>
    <xdr:to>
      <xdr:col>14</xdr:col>
      <xdr:colOff>47625</xdr:colOff>
      <xdr:row>429</xdr:row>
      <xdr:rowOff>47625</xdr:rowOff>
    </xdr:to>
    <xdr:pic>
      <xdr:nvPicPr>
        <xdr:cNvPr id="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545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425</xdr:row>
      <xdr:rowOff>0</xdr:rowOff>
    </xdr:from>
    <xdr:to>
      <xdr:col>14</xdr:col>
      <xdr:colOff>47625</xdr:colOff>
      <xdr:row>425</xdr:row>
      <xdr:rowOff>47625</xdr:rowOff>
    </xdr:to>
    <xdr:pic>
      <xdr:nvPicPr>
        <xdr:cNvPr id="1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440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1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428</xdr:row>
      <xdr:rowOff>0</xdr:rowOff>
    </xdr:from>
    <xdr:to>
      <xdr:col>14</xdr:col>
      <xdr:colOff>47625</xdr:colOff>
      <xdr:row>428</xdr:row>
      <xdr:rowOff>47625</xdr:rowOff>
    </xdr:to>
    <xdr:pic>
      <xdr:nvPicPr>
        <xdr:cNvPr id="1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95259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431</xdr:row>
      <xdr:rowOff>0</xdr:rowOff>
    </xdr:from>
    <xdr:to>
      <xdr:col>14</xdr:col>
      <xdr:colOff>47625</xdr:colOff>
      <xdr:row>431</xdr:row>
      <xdr:rowOff>47625</xdr:rowOff>
    </xdr:to>
    <xdr:pic>
      <xdr:nvPicPr>
        <xdr:cNvPr id="1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95840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0</xdr:colOff>
      <xdr:row>426</xdr:row>
      <xdr:rowOff>0</xdr:rowOff>
    </xdr:from>
    <xdr:ext cx="47625" cy="47625"/>
    <xdr:pic>
      <xdr:nvPicPr>
        <xdr:cNvPr id="14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668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16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17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427</xdr:row>
      <xdr:rowOff>0</xdr:rowOff>
    </xdr:from>
    <xdr:to>
      <xdr:col>14</xdr:col>
      <xdr:colOff>47625</xdr:colOff>
      <xdr:row>427</xdr:row>
      <xdr:rowOff>47625</xdr:rowOff>
    </xdr:to>
    <xdr:pic>
      <xdr:nvPicPr>
        <xdr:cNvPr id="23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0</xdr:colOff>
      <xdr:row>427</xdr:row>
      <xdr:rowOff>0</xdr:rowOff>
    </xdr:from>
    <xdr:ext cx="47625" cy="47625"/>
    <xdr:pic>
      <xdr:nvPicPr>
        <xdr:cNvPr id="25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="70" zoomScaleNormal="70" workbookViewId="0">
      <selection activeCell="I46" sqref="I4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247" t="s">
        <v>465</v>
      </c>
      <c r="B9" s="247"/>
      <c r="C9" s="247"/>
    </row>
    <row r="16" spans="1:13" ht="20.45" customHeight="1">
      <c r="B16" s="1720" t="s">
        <v>466</v>
      </c>
      <c r="C16" s="1720"/>
      <c r="D16" s="1720"/>
      <c r="E16" s="1720"/>
      <c r="F16" s="1720"/>
      <c r="G16" s="1720"/>
      <c r="H16" s="1720"/>
      <c r="I16" s="1720"/>
      <c r="J16" s="1720"/>
      <c r="K16" s="1720"/>
      <c r="L16" s="1720"/>
      <c r="M16" s="1720"/>
    </row>
    <row r="17" spans="2:13"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</row>
    <row r="18" spans="2:13" ht="20.45" customHeight="1">
      <c r="B18" s="1721" t="s">
        <v>778</v>
      </c>
      <c r="C18" s="1721"/>
      <c r="D18" s="1721"/>
      <c r="E18" s="1721"/>
      <c r="F18" s="1721"/>
      <c r="G18" s="1721"/>
      <c r="H18" s="1721"/>
      <c r="I18" s="1721"/>
      <c r="J18" s="1721"/>
      <c r="K18" s="1721"/>
      <c r="L18" s="1721"/>
      <c r="M18" s="1721"/>
    </row>
    <row r="30" spans="2:13" ht="14.25">
      <c r="C30" s="619"/>
      <c r="D30" s="620"/>
      <c r="E30" s="620"/>
      <c r="F30" s="620"/>
      <c r="G30" s="620"/>
      <c r="H30" s="620"/>
    </row>
    <row r="34" spans="1:14" s="249" customFormat="1" ht="18">
      <c r="A34" s="1722" t="s">
        <v>779</v>
      </c>
      <c r="B34" s="1722"/>
      <c r="C34" s="1722"/>
      <c r="D34" s="1722"/>
      <c r="E34" s="1722"/>
      <c r="F34" s="1722"/>
      <c r="G34" s="1722"/>
      <c r="H34" s="1722"/>
      <c r="I34" s="1722"/>
      <c r="J34" s="1722"/>
      <c r="K34" s="1722"/>
      <c r="L34" s="1722"/>
      <c r="M34" s="1722"/>
      <c r="N34" s="1722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88"/>
  <sheetViews>
    <sheetView showGridLines="0" zoomScale="70" zoomScaleNormal="70" zoomScaleSheetLayoutView="55" workbookViewId="0">
      <selection activeCell="G160" sqref="G160"/>
    </sheetView>
  </sheetViews>
  <sheetFormatPr defaultColWidth="16.28515625" defaultRowHeight="15"/>
  <cols>
    <col min="1" max="1" width="5.42578125" style="846" customWidth="1"/>
    <col min="2" max="2" width="1.42578125" style="846" customWidth="1"/>
    <col min="3" max="3" width="42.5703125" style="846" bestFit="1" customWidth="1"/>
    <col min="4" max="4" width="3.7109375" style="846" customWidth="1"/>
    <col min="5" max="5" width="17.7109375" style="846" customWidth="1"/>
    <col min="6" max="6" width="14.7109375" style="846" customWidth="1"/>
    <col min="7" max="7" width="14.5703125" style="846" customWidth="1"/>
    <col min="8" max="8" width="14.5703125" style="846" bestFit="1" customWidth="1"/>
    <col min="9" max="9" width="14.7109375" style="846" customWidth="1"/>
    <col min="10" max="10" width="14.5703125" style="846" customWidth="1"/>
    <col min="11" max="11" width="14.7109375" style="846" customWidth="1"/>
    <col min="12" max="12" width="22.5703125" style="846" bestFit="1" customWidth="1"/>
    <col min="13" max="16384" width="16.28515625" style="846"/>
  </cols>
  <sheetData>
    <row r="1" spans="1:12" ht="16.5" customHeight="1">
      <c r="A1" s="851" t="s">
        <v>348</v>
      </c>
      <c r="B1" s="851"/>
      <c r="C1" s="840"/>
      <c r="D1" s="840"/>
      <c r="E1" s="840"/>
      <c r="F1" s="840"/>
      <c r="G1" s="840"/>
      <c r="H1" s="840"/>
      <c r="I1" s="840"/>
      <c r="J1" s="840"/>
      <c r="K1" s="840"/>
      <c r="L1" s="840"/>
    </row>
    <row r="2" spans="1:12" ht="15" customHeight="1">
      <c r="A2" s="858" t="s">
        <v>349</v>
      </c>
      <c r="B2" s="858"/>
      <c r="C2" s="858"/>
      <c r="D2" s="858"/>
      <c r="E2" s="858"/>
      <c r="F2" s="858"/>
      <c r="G2" s="859"/>
      <c r="H2" s="859"/>
      <c r="I2" s="859"/>
      <c r="J2" s="859"/>
      <c r="K2" s="859"/>
      <c r="L2" s="859"/>
    </row>
    <row r="3" spans="1:12" ht="15" customHeight="1">
      <c r="A3" s="858"/>
      <c r="B3" s="858"/>
      <c r="C3" s="858"/>
      <c r="D3" s="858"/>
      <c r="E3" s="858"/>
      <c r="F3" s="858"/>
      <c r="G3" s="859"/>
      <c r="H3" s="859"/>
      <c r="I3" s="859"/>
      <c r="J3" s="859"/>
      <c r="K3" s="859"/>
      <c r="L3" s="859"/>
    </row>
    <row r="4" spans="1:12" ht="15.2" customHeight="1">
      <c r="A4" s="840"/>
      <c r="B4" s="860"/>
      <c r="C4" s="860"/>
      <c r="D4" s="840"/>
      <c r="E4" s="840"/>
      <c r="F4" s="840"/>
      <c r="G4" s="840"/>
      <c r="H4" s="840"/>
      <c r="I4" s="840"/>
      <c r="J4" s="851"/>
      <c r="K4" s="851"/>
      <c r="L4" s="861" t="s">
        <v>2</v>
      </c>
    </row>
    <row r="5" spans="1:12" ht="15.95" customHeight="1">
      <c r="A5" s="862" t="s">
        <v>4</v>
      </c>
      <c r="B5" s="863" t="s">
        <v>4</v>
      </c>
      <c r="C5" s="863" t="s">
        <v>3</v>
      </c>
      <c r="D5" s="864"/>
      <c r="E5" s="839" t="s">
        <v>4</v>
      </c>
      <c r="F5" s="852" t="s">
        <v>4</v>
      </c>
      <c r="G5" s="837" t="s">
        <v>4</v>
      </c>
      <c r="H5" s="838" t="s">
        <v>4</v>
      </c>
      <c r="I5" s="839" t="s">
        <v>4</v>
      </c>
      <c r="J5" s="838" t="s">
        <v>4</v>
      </c>
      <c r="K5" s="839" t="s">
        <v>4</v>
      </c>
      <c r="L5" s="839" t="s">
        <v>4</v>
      </c>
    </row>
    <row r="6" spans="1:12" ht="15.95" customHeight="1">
      <c r="A6" s="865"/>
      <c r="B6" s="866"/>
      <c r="C6" s="841" t="s">
        <v>731</v>
      </c>
      <c r="D6" s="866"/>
      <c r="E6" s="853"/>
      <c r="F6" s="854" t="s">
        <v>5</v>
      </c>
      <c r="G6" s="842" t="s">
        <v>6</v>
      </c>
      <c r="H6" s="843" t="s">
        <v>7</v>
      </c>
      <c r="I6" s="844" t="s">
        <v>7</v>
      </c>
      <c r="J6" s="843" t="s">
        <v>8</v>
      </c>
      <c r="K6" s="845" t="s">
        <v>9</v>
      </c>
      <c r="L6" s="844" t="s">
        <v>10</v>
      </c>
    </row>
    <row r="7" spans="1:12" ht="15.95" customHeight="1">
      <c r="A7" s="865" t="s">
        <v>4</v>
      </c>
      <c r="B7" s="866"/>
      <c r="C7" s="841" t="s">
        <v>11</v>
      </c>
      <c r="D7" s="840"/>
      <c r="E7" s="845" t="s">
        <v>12</v>
      </c>
      <c r="F7" s="854" t="s">
        <v>13</v>
      </c>
      <c r="G7" s="847" t="s">
        <v>14</v>
      </c>
      <c r="H7" s="843" t="s">
        <v>15</v>
      </c>
      <c r="I7" s="844" t="s">
        <v>16</v>
      </c>
      <c r="J7" s="843" t="s">
        <v>17</v>
      </c>
      <c r="K7" s="844" t="s">
        <v>18</v>
      </c>
      <c r="L7" s="848" t="s">
        <v>19</v>
      </c>
    </row>
    <row r="8" spans="1:12" ht="15.95" customHeight="1">
      <c r="A8" s="867" t="s">
        <v>4</v>
      </c>
      <c r="B8" s="868"/>
      <c r="C8" s="841" t="s">
        <v>702</v>
      </c>
      <c r="D8" s="840"/>
      <c r="E8" s="845" t="s">
        <v>4</v>
      </c>
      <c r="F8" s="854" t="s">
        <v>20</v>
      </c>
      <c r="G8" s="847" t="s">
        <v>21</v>
      </c>
      <c r="H8" s="843" t="s">
        <v>22</v>
      </c>
      <c r="I8" s="844" t="s">
        <v>4</v>
      </c>
      <c r="J8" s="843" t="s">
        <v>23</v>
      </c>
      <c r="K8" s="844" t="s">
        <v>24</v>
      </c>
      <c r="L8" s="844" t="s">
        <v>25</v>
      </c>
    </row>
    <row r="9" spans="1:12" ht="15.95" customHeight="1">
      <c r="A9" s="869" t="s">
        <v>4</v>
      </c>
      <c r="B9" s="870"/>
      <c r="C9" s="841" t="s">
        <v>26</v>
      </c>
      <c r="D9" s="840"/>
      <c r="E9" s="855" t="s">
        <v>4</v>
      </c>
      <c r="F9" s="854" t="s">
        <v>4</v>
      </c>
      <c r="G9" s="847" t="s">
        <v>4</v>
      </c>
      <c r="H9" s="843" t="s">
        <v>27</v>
      </c>
      <c r="I9" s="844"/>
      <c r="J9" s="843" t="s">
        <v>28</v>
      </c>
      <c r="K9" s="844" t="s">
        <v>4</v>
      </c>
      <c r="L9" s="844" t="s">
        <v>29</v>
      </c>
    </row>
    <row r="10" spans="1:12" ht="15.95" customHeight="1">
      <c r="A10" s="865"/>
      <c r="B10" s="866"/>
      <c r="C10" s="841" t="s">
        <v>30</v>
      </c>
      <c r="D10" s="871"/>
      <c r="E10" s="849"/>
      <c r="F10" s="872"/>
      <c r="G10" s="873"/>
      <c r="H10" s="863"/>
      <c r="I10" s="874"/>
      <c r="J10" s="875"/>
      <c r="K10" s="863"/>
      <c r="L10" s="874"/>
    </row>
    <row r="11" spans="1:12" s="884" customFormat="1" ht="9.9499999999999993" customHeight="1">
      <c r="A11" s="876">
        <v>1</v>
      </c>
      <c r="B11" s="877"/>
      <c r="C11" s="877"/>
      <c r="D11" s="877"/>
      <c r="E11" s="878" t="s">
        <v>32</v>
      </c>
      <c r="F11" s="878">
        <v>3</v>
      </c>
      <c r="G11" s="879" t="s">
        <v>34</v>
      </c>
      <c r="H11" s="880" t="s">
        <v>35</v>
      </c>
      <c r="I11" s="881" t="s">
        <v>36</v>
      </c>
      <c r="J11" s="882">
        <v>7</v>
      </c>
      <c r="K11" s="916">
        <v>8</v>
      </c>
      <c r="L11" s="883">
        <v>9</v>
      </c>
    </row>
    <row r="12" spans="1:12" ht="18.95" customHeight="1">
      <c r="A12" s="885"/>
      <c r="B12" s="886"/>
      <c r="C12" s="887" t="s">
        <v>40</v>
      </c>
      <c r="D12" s="888" t="s">
        <v>41</v>
      </c>
      <c r="E12" s="978">
        <v>486784028000</v>
      </c>
      <c r="F12" s="978">
        <v>272213318000</v>
      </c>
      <c r="G12" s="978">
        <v>28644786000</v>
      </c>
      <c r="H12" s="978">
        <v>93634712000</v>
      </c>
      <c r="I12" s="978">
        <v>23888606000</v>
      </c>
      <c r="J12" s="978">
        <v>27999900000</v>
      </c>
      <c r="K12" s="978">
        <v>28520043000</v>
      </c>
      <c r="L12" s="979">
        <v>11882663000</v>
      </c>
    </row>
    <row r="13" spans="1:12" ht="18.95" customHeight="1">
      <c r="A13" s="889"/>
      <c r="B13" s="890"/>
      <c r="C13" s="891"/>
      <c r="D13" s="872" t="s">
        <v>42</v>
      </c>
      <c r="E13" s="980">
        <v>486784028000</v>
      </c>
      <c r="F13" s="978">
        <v>270322255141.25</v>
      </c>
      <c r="G13" s="978">
        <v>29744842912.499996</v>
      </c>
      <c r="H13" s="978">
        <v>93085975938.290024</v>
      </c>
      <c r="I13" s="978">
        <v>25276006449.519997</v>
      </c>
      <c r="J13" s="978">
        <v>27999900000</v>
      </c>
      <c r="K13" s="978">
        <v>28520043000</v>
      </c>
      <c r="L13" s="981">
        <v>11835004558.439999</v>
      </c>
    </row>
    <row r="14" spans="1:12" ht="18.95" customHeight="1">
      <c r="A14" s="889"/>
      <c r="B14" s="890"/>
      <c r="C14" s="856" t="s">
        <v>4</v>
      </c>
      <c r="D14" s="872" t="s">
        <v>43</v>
      </c>
      <c r="E14" s="980">
        <v>276736272789.47003</v>
      </c>
      <c r="F14" s="978">
        <v>156491010214.90002</v>
      </c>
      <c r="G14" s="978">
        <v>19421992502.59</v>
      </c>
      <c r="H14" s="978">
        <v>54338793760.790024</v>
      </c>
      <c r="I14" s="978">
        <v>6711559982.0699987</v>
      </c>
      <c r="J14" s="978">
        <v>15986684183.820002</v>
      </c>
      <c r="K14" s="978">
        <v>18873329193.57</v>
      </c>
      <c r="L14" s="981">
        <v>4912902951.7299986</v>
      </c>
    </row>
    <row r="15" spans="1:12" ht="18.95" customHeight="1">
      <c r="A15" s="889"/>
      <c r="B15" s="890"/>
      <c r="C15" s="891"/>
      <c r="D15" s="872" t="s">
        <v>44</v>
      </c>
      <c r="E15" s="917">
        <v>0.56849908146425465</v>
      </c>
      <c r="F15" s="918">
        <v>0.57488373957845817</v>
      </c>
      <c r="G15" s="918">
        <v>0.67802889163109825</v>
      </c>
      <c r="H15" s="918">
        <v>0.58032745122118845</v>
      </c>
      <c r="I15" s="918">
        <v>0.28095234950377596</v>
      </c>
      <c r="J15" s="918">
        <v>0.5709550456901632</v>
      </c>
      <c r="K15" s="918">
        <v>0.66175668786929953</v>
      </c>
      <c r="L15" s="919">
        <v>0.41345134097718655</v>
      </c>
    </row>
    <row r="16" spans="1:12" ht="18.95" customHeight="1">
      <c r="A16" s="892"/>
      <c r="B16" s="893"/>
      <c r="C16" s="894"/>
      <c r="D16" s="872" t="s">
        <v>45</v>
      </c>
      <c r="E16" s="920">
        <v>0.56849908146425465</v>
      </c>
      <c r="F16" s="921">
        <v>0.57890538880392828</v>
      </c>
      <c r="G16" s="921">
        <v>0.65295327192425978</v>
      </c>
      <c r="H16" s="921">
        <v>0.58374844559628536</v>
      </c>
      <c r="I16" s="921">
        <v>0.26553086997639436</v>
      </c>
      <c r="J16" s="921">
        <v>0.5709550456901632</v>
      </c>
      <c r="K16" s="921">
        <v>0.66175668786929953</v>
      </c>
      <c r="L16" s="922">
        <v>0.41511627033775983</v>
      </c>
    </row>
    <row r="17" spans="1:12" ht="18.95" customHeight="1">
      <c r="A17" s="895" t="s">
        <v>350</v>
      </c>
      <c r="B17" s="896" t="s">
        <v>47</v>
      </c>
      <c r="C17" s="897" t="s">
        <v>351</v>
      </c>
      <c r="D17" s="898" t="s">
        <v>41</v>
      </c>
      <c r="E17" s="982">
        <v>5876017000</v>
      </c>
      <c r="F17" s="977">
        <v>2627083000</v>
      </c>
      <c r="G17" s="977">
        <v>2056000</v>
      </c>
      <c r="H17" s="977">
        <v>1149882000</v>
      </c>
      <c r="I17" s="977">
        <v>146726000</v>
      </c>
      <c r="J17" s="977">
        <v>0</v>
      </c>
      <c r="K17" s="977">
        <v>0</v>
      </c>
      <c r="L17" s="985">
        <v>1950270000</v>
      </c>
    </row>
    <row r="18" spans="1:12" ht="18.95" customHeight="1">
      <c r="A18" s="899"/>
      <c r="B18" s="896"/>
      <c r="C18" s="897"/>
      <c r="D18" s="900" t="s">
        <v>42</v>
      </c>
      <c r="E18" s="984">
        <v>7600241917.3599997</v>
      </c>
      <c r="F18" s="977">
        <v>3594448997.0699997</v>
      </c>
      <c r="G18" s="977">
        <v>2697783.99</v>
      </c>
      <c r="H18" s="977">
        <v>1847078893.0500002</v>
      </c>
      <c r="I18" s="977">
        <v>163132899.25</v>
      </c>
      <c r="J18" s="977">
        <v>0</v>
      </c>
      <c r="K18" s="977">
        <v>0</v>
      </c>
      <c r="L18" s="985">
        <v>1992883344</v>
      </c>
    </row>
    <row r="19" spans="1:12" ht="18.95" customHeight="1">
      <c r="A19" s="899"/>
      <c r="B19" s="896"/>
      <c r="C19" s="897"/>
      <c r="D19" s="900" t="s">
        <v>43</v>
      </c>
      <c r="E19" s="984">
        <v>5375115211.1800003</v>
      </c>
      <c r="F19" s="977">
        <v>2320692411.5900002</v>
      </c>
      <c r="G19" s="1050">
        <v>1330910.1800000006</v>
      </c>
      <c r="H19" s="977">
        <v>1327240409.5400004</v>
      </c>
      <c r="I19" s="977">
        <v>59153881.349999994</v>
      </c>
      <c r="J19" s="977">
        <v>0</v>
      </c>
      <c r="K19" s="977">
        <v>0</v>
      </c>
      <c r="L19" s="985">
        <v>1666697598.5200005</v>
      </c>
    </row>
    <row r="20" spans="1:12" ht="18.95" customHeight="1">
      <c r="A20" s="899"/>
      <c r="B20" s="897"/>
      <c r="C20" s="897"/>
      <c r="D20" s="900" t="s">
        <v>44</v>
      </c>
      <c r="E20" s="923">
        <v>0.9147548775267329</v>
      </c>
      <c r="F20" s="857">
        <v>0.88337232268261034</v>
      </c>
      <c r="G20" s="857">
        <v>0.6473298540856034</v>
      </c>
      <c r="H20" s="857">
        <v>1.1542405303674641</v>
      </c>
      <c r="I20" s="857">
        <v>0.40315882222646288</v>
      </c>
      <c r="J20" s="857">
        <v>0</v>
      </c>
      <c r="K20" s="857">
        <v>0</v>
      </c>
      <c r="L20" s="924">
        <v>0.85459838818214939</v>
      </c>
    </row>
    <row r="21" spans="1:12" s="904" customFormat="1" ht="18.95" customHeight="1">
      <c r="A21" s="901"/>
      <c r="B21" s="902"/>
      <c r="C21" s="902"/>
      <c r="D21" s="903" t="s">
        <v>45</v>
      </c>
      <c r="E21" s="925">
        <v>0.70722948948539344</v>
      </c>
      <c r="F21" s="926">
        <v>0.64563231067729798</v>
      </c>
      <c r="G21" s="926">
        <v>0.49333459792679712</v>
      </c>
      <c r="H21" s="926">
        <v>0.71856184082553543</v>
      </c>
      <c r="I21" s="926">
        <v>0.36261159840816104</v>
      </c>
      <c r="J21" s="926">
        <v>0</v>
      </c>
      <c r="K21" s="926">
        <v>0</v>
      </c>
      <c r="L21" s="927">
        <v>0.83632471691729915</v>
      </c>
    </row>
    <row r="22" spans="1:12" ht="18.95" customHeight="1">
      <c r="A22" s="895" t="s">
        <v>352</v>
      </c>
      <c r="B22" s="896" t="s">
        <v>47</v>
      </c>
      <c r="C22" s="897" t="s">
        <v>353</v>
      </c>
      <c r="D22" s="900" t="s">
        <v>41</v>
      </c>
      <c r="E22" s="982">
        <v>12817000</v>
      </c>
      <c r="F22" s="977">
        <v>7036000</v>
      </c>
      <c r="G22" s="977">
        <v>8000</v>
      </c>
      <c r="H22" s="977">
        <v>1472000</v>
      </c>
      <c r="I22" s="977">
        <v>0</v>
      </c>
      <c r="J22" s="977">
        <v>0</v>
      </c>
      <c r="K22" s="977">
        <v>0</v>
      </c>
      <c r="L22" s="985">
        <v>4301000</v>
      </c>
    </row>
    <row r="23" spans="1:12" ht="18.95" customHeight="1">
      <c r="A23" s="895"/>
      <c r="B23" s="896"/>
      <c r="C23" s="897"/>
      <c r="D23" s="900" t="s">
        <v>42</v>
      </c>
      <c r="E23" s="984">
        <v>13370384.949999999</v>
      </c>
      <c r="F23" s="977">
        <v>7409384.9500000002</v>
      </c>
      <c r="G23" s="977">
        <v>8000</v>
      </c>
      <c r="H23" s="977">
        <v>1652000</v>
      </c>
      <c r="I23" s="977">
        <v>0</v>
      </c>
      <c r="J23" s="977">
        <v>0</v>
      </c>
      <c r="K23" s="977">
        <v>0</v>
      </c>
      <c r="L23" s="985">
        <v>4301000</v>
      </c>
    </row>
    <row r="24" spans="1:12" ht="18.95" customHeight="1">
      <c r="A24" s="895"/>
      <c r="B24" s="896"/>
      <c r="C24" s="897"/>
      <c r="D24" s="900" t="s">
        <v>43</v>
      </c>
      <c r="E24" s="984">
        <v>4593314.08</v>
      </c>
      <c r="F24" s="977">
        <v>2003490.41</v>
      </c>
      <c r="G24" s="977">
        <v>228.69</v>
      </c>
      <c r="H24" s="977">
        <v>796467.45000000007</v>
      </c>
      <c r="I24" s="977">
        <v>0</v>
      </c>
      <c r="J24" s="977">
        <v>0</v>
      </c>
      <c r="K24" s="977">
        <v>0</v>
      </c>
      <c r="L24" s="985">
        <v>1793127.5299999998</v>
      </c>
    </row>
    <row r="25" spans="1:12" ht="18.95" customHeight="1">
      <c r="A25" s="895"/>
      <c r="B25" s="897"/>
      <c r="C25" s="897"/>
      <c r="D25" s="900" t="s">
        <v>44</v>
      </c>
      <c r="E25" s="923">
        <v>0.35837669345400641</v>
      </c>
      <c r="F25" s="857">
        <v>0.28474849488345649</v>
      </c>
      <c r="G25" s="857">
        <v>2.8586250000000001E-2</v>
      </c>
      <c r="H25" s="857">
        <v>0.54107843070652184</v>
      </c>
      <c r="I25" s="857">
        <v>0</v>
      </c>
      <c r="J25" s="857">
        <v>0</v>
      </c>
      <c r="K25" s="857">
        <v>0</v>
      </c>
      <c r="L25" s="924">
        <v>0.41690944664031615</v>
      </c>
    </row>
    <row r="26" spans="1:12" ht="18.95" customHeight="1">
      <c r="A26" s="901"/>
      <c r="B26" s="902"/>
      <c r="C26" s="902"/>
      <c r="D26" s="900" t="s">
        <v>45</v>
      </c>
      <c r="E26" s="925">
        <v>0.34354389175608591</v>
      </c>
      <c r="F26" s="926">
        <v>0.27039901739752364</v>
      </c>
      <c r="G26" s="926">
        <v>2.8586250000000001E-2</v>
      </c>
      <c r="H26" s="926">
        <v>0.48212315375302667</v>
      </c>
      <c r="I26" s="926">
        <v>0</v>
      </c>
      <c r="J26" s="926">
        <v>0</v>
      </c>
      <c r="K26" s="926">
        <v>0</v>
      </c>
      <c r="L26" s="927">
        <v>0.41690944664031615</v>
      </c>
    </row>
    <row r="27" spans="1:12" ht="18.95" customHeight="1">
      <c r="A27" s="895" t="s">
        <v>354</v>
      </c>
      <c r="B27" s="896" t="s">
        <v>47</v>
      </c>
      <c r="C27" s="897" t="s">
        <v>355</v>
      </c>
      <c r="D27" s="898" t="s">
        <v>41</v>
      </c>
      <c r="E27" s="982">
        <v>113702000</v>
      </c>
      <c r="F27" s="977">
        <v>5219000</v>
      </c>
      <c r="G27" s="977">
        <v>1218000</v>
      </c>
      <c r="H27" s="977">
        <v>40133000</v>
      </c>
      <c r="I27" s="977">
        <v>100000</v>
      </c>
      <c r="J27" s="977">
        <v>0</v>
      </c>
      <c r="K27" s="977">
        <v>0</v>
      </c>
      <c r="L27" s="985">
        <v>67032000</v>
      </c>
    </row>
    <row r="28" spans="1:12" ht="18.95" customHeight="1">
      <c r="A28" s="895"/>
      <c r="B28" s="896"/>
      <c r="C28" s="897"/>
      <c r="D28" s="900" t="s">
        <v>42</v>
      </c>
      <c r="E28" s="984">
        <v>114096685</v>
      </c>
      <c r="F28" s="977">
        <v>5219000</v>
      </c>
      <c r="G28" s="977">
        <v>1319300</v>
      </c>
      <c r="H28" s="977">
        <v>40235285</v>
      </c>
      <c r="I28" s="977">
        <v>291100</v>
      </c>
      <c r="J28" s="977">
        <v>0</v>
      </c>
      <c r="K28" s="977">
        <v>0</v>
      </c>
      <c r="L28" s="985">
        <v>67032000</v>
      </c>
    </row>
    <row r="29" spans="1:12" ht="18.95" customHeight="1">
      <c r="A29" s="895"/>
      <c r="B29" s="896"/>
      <c r="C29" s="897"/>
      <c r="D29" s="900" t="s">
        <v>43</v>
      </c>
      <c r="E29" s="984">
        <v>81337685.470000029</v>
      </c>
      <c r="F29" s="977">
        <v>3178248</v>
      </c>
      <c r="G29" s="977">
        <v>676554.29</v>
      </c>
      <c r="H29" s="977">
        <v>24426314.960000016</v>
      </c>
      <c r="I29" s="977">
        <v>68531.91</v>
      </c>
      <c r="J29" s="977">
        <v>0</v>
      </c>
      <c r="K29" s="977">
        <v>0</v>
      </c>
      <c r="L29" s="985">
        <v>52988036.31000001</v>
      </c>
    </row>
    <row r="30" spans="1:12" ht="18.95" customHeight="1">
      <c r="A30" s="899"/>
      <c r="B30" s="897"/>
      <c r="C30" s="897"/>
      <c r="D30" s="900" t="s">
        <v>44</v>
      </c>
      <c r="E30" s="923">
        <v>0.71535844110042068</v>
      </c>
      <c r="F30" s="857">
        <v>0.60897643226671772</v>
      </c>
      <c r="G30" s="857">
        <v>0.5554632922824303</v>
      </c>
      <c r="H30" s="857">
        <v>0.60863416540004522</v>
      </c>
      <c r="I30" s="857">
        <v>0.68531910000000007</v>
      </c>
      <c r="J30" s="857">
        <v>0</v>
      </c>
      <c r="K30" s="857">
        <v>0</v>
      </c>
      <c r="L30" s="924">
        <v>0.79048866675617635</v>
      </c>
    </row>
    <row r="31" spans="1:12" ht="18.95" customHeight="1">
      <c r="A31" s="901"/>
      <c r="B31" s="902"/>
      <c r="C31" s="902"/>
      <c r="D31" s="905" t="s">
        <v>45</v>
      </c>
      <c r="E31" s="925">
        <v>0.71288386222614641</v>
      </c>
      <c r="F31" s="926">
        <v>0.60897643226671772</v>
      </c>
      <c r="G31" s="926">
        <v>0.5128130751155916</v>
      </c>
      <c r="H31" s="926">
        <v>0.60708691289250261</v>
      </c>
      <c r="I31" s="926">
        <v>0.23542394366197184</v>
      </c>
      <c r="J31" s="926">
        <v>0</v>
      </c>
      <c r="K31" s="926">
        <v>0</v>
      </c>
      <c r="L31" s="927">
        <v>0.79048866675617635</v>
      </c>
    </row>
    <row r="32" spans="1:12" ht="18.95" customHeight="1">
      <c r="A32" s="895" t="s">
        <v>356</v>
      </c>
      <c r="B32" s="896" t="s">
        <v>47</v>
      </c>
      <c r="C32" s="897" t="s">
        <v>357</v>
      </c>
      <c r="D32" s="900" t="s">
        <v>41</v>
      </c>
      <c r="E32" s="982">
        <v>409287000</v>
      </c>
      <c r="F32" s="977">
        <v>409287000</v>
      </c>
      <c r="G32" s="977">
        <v>0</v>
      </c>
      <c r="H32" s="977">
        <v>0</v>
      </c>
      <c r="I32" s="977">
        <v>0</v>
      </c>
      <c r="J32" s="977">
        <v>0</v>
      </c>
      <c r="K32" s="977">
        <v>0</v>
      </c>
      <c r="L32" s="985">
        <v>0</v>
      </c>
    </row>
    <row r="33" spans="1:12" ht="18.95" customHeight="1">
      <c r="A33" s="895"/>
      <c r="B33" s="896"/>
      <c r="C33" s="897"/>
      <c r="D33" s="900" t="s">
        <v>42</v>
      </c>
      <c r="E33" s="984">
        <v>559252600</v>
      </c>
      <c r="F33" s="977">
        <v>559252600</v>
      </c>
      <c r="G33" s="977">
        <v>0</v>
      </c>
      <c r="H33" s="977">
        <v>0</v>
      </c>
      <c r="I33" s="977">
        <v>0</v>
      </c>
      <c r="J33" s="977">
        <v>0</v>
      </c>
      <c r="K33" s="977">
        <v>0</v>
      </c>
      <c r="L33" s="985">
        <v>0</v>
      </c>
    </row>
    <row r="34" spans="1:12" ht="18.95" customHeight="1">
      <c r="A34" s="895"/>
      <c r="B34" s="896"/>
      <c r="C34" s="897"/>
      <c r="D34" s="900" t="s">
        <v>43</v>
      </c>
      <c r="E34" s="984">
        <v>283838776.18000001</v>
      </c>
      <c r="F34" s="977">
        <v>283838776.18000001</v>
      </c>
      <c r="G34" s="977">
        <v>0</v>
      </c>
      <c r="H34" s="977">
        <v>0</v>
      </c>
      <c r="I34" s="977">
        <v>0</v>
      </c>
      <c r="J34" s="977">
        <v>0</v>
      </c>
      <c r="K34" s="977">
        <v>0</v>
      </c>
      <c r="L34" s="985">
        <v>0</v>
      </c>
    </row>
    <row r="35" spans="1:12" ht="18.95" customHeight="1">
      <c r="A35" s="899"/>
      <c r="B35" s="897"/>
      <c r="C35" s="897"/>
      <c r="D35" s="900" t="s">
        <v>44</v>
      </c>
      <c r="E35" s="923">
        <v>0.69349570394368742</v>
      </c>
      <c r="F35" s="857">
        <v>0.69349570394368742</v>
      </c>
      <c r="G35" s="857">
        <v>0</v>
      </c>
      <c r="H35" s="857">
        <v>0</v>
      </c>
      <c r="I35" s="857">
        <v>0</v>
      </c>
      <c r="J35" s="857">
        <v>0</v>
      </c>
      <c r="K35" s="857">
        <v>0</v>
      </c>
      <c r="L35" s="924">
        <v>0</v>
      </c>
    </row>
    <row r="36" spans="1:12" ht="18.95" customHeight="1">
      <c r="A36" s="901"/>
      <c r="B36" s="902"/>
      <c r="C36" s="902"/>
      <c r="D36" s="900" t="s">
        <v>45</v>
      </c>
      <c r="E36" s="925">
        <v>0.5075323318657794</v>
      </c>
      <c r="F36" s="926">
        <v>0.5075323318657794</v>
      </c>
      <c r="G36" s="926">
        <v>0</v>
      </c>
      <c r="H36" s="926">
        <v>0</v>
      </c>
      <c r="I36" s="926">
        <v>0</v>
      </c>
      <c r="J36" s="926">
        <v>0</v>
      </c>
      <c r="K36" s="926">
        <v>0</v>
      </c>
      <c r="L36" s="927">
        <v>0</v>
      </c>
    </row>
    <row r="37" spans="1:12" ht="18.95" customHeight="1">
      <c r="A37" s="895" t="s">
        <v>358</v>
      </c>
      <c r="B37" s="896" t="s">
        <v>47</v>
      </c>
      <c r="C37" s="897" t="s">
        <v>359</v>
      </c>
      <c r="D37" s="898" t="s">
        <v>41</v>
      </c>
      <c r="E37" s="982">
        <v>1049733000</v>
      </c>
      <c r="F37" s="977">
        <v>143607000</v>
      </c>
      <c r="G37" s="977">
        <v>154000</v>
      </c>
      <c r="H37" s="977">
        <v>599889000</v>
      </c>
      <c r="I37" s="977">
        <v>192886000</v>
      </c>
      <c r="J37" s="977">
        <v>0</v>
      </c>
      <c r="K37" s="977">
        <v>0</v>
      </c>
      <c r="L37" s="985">
        <v>113197000</v>
      </c>
    </row>
    <row r="38" spans="1:12" ht="18.95" customHeight="1">
      <c r="A38" s="895"/>
      <c r="B38" s="896"/>
      <c r="C38" s="897"/>
      <c r="D38" s="900" t="s">
        <v>42</v>
      </c>
      <c r="E38" s="984">
        <v>1088614564</v>
      </c>
      <c r="F38" s="977">
        <v>173275417</v>
      </c>
      <c r="G38" s="977">
        <v>133230</v>
      </c>
      <c r="H38" s="977">
        <v>612644087</v>
      </c>
      <c r="I38" s="977">
        <v>192474639</v>
      </c>
      <c r="J38" s="977">
        <v>0</v>
      </c>
      <c r="K38" s="977">
        <v>0</v>
      </c>
      <c r="L38" s="985">
        <v>110087191</v>
      </c>
    </row>
    <row r="39" spans="1:12" ht="18.95" customHeight="1">
      <c r="A39" s="895"/>
      <c r="B39" s="896"/>
      <c r="C39" s="897"/>
      <c r="D39" s="900" t="s">
        <v>43</v>
      </c>
      <c r="E39" s="984">
        <v>433084034.44999999</v>
      </c>
      <c r="F39" s="977">
        <v>107776741.78999999</v>
      </c>
      <c r="G39" s="977">
        <v>121694.68000000001</v>
      </c>
      <c r="H39" s="977">
        <v>149314944.44999999</v>
      </c>
      <c r="I39" s="977">
        <v>97389301.540000007</v>
      </c>
      <c r="J39" s="977">
        <v>0</v>
      </c>
      <c r="K39" s="977">
        <v>0</v>
      </c>
      <c r="L39" s="985">
        <v>78481351.989999995</v>
      </c>
    </row>
    <row r="40" spans="1:12" ht="18.95" customHeight="1">
      <c r="A40" s="899"/>
      <c r="B40" s="897"/>
      <c r="C40" s="897"/>
      <c r="D40" s="900" t="s">
        <v>44</v>
      </c>
      <c r="E40" s="923">
        <v>0.4125658948037263</v>
      </c>
      <c r="F40" s="857">
        <v>0.75049782942335674</v>
      </c>
      <c r="G40" s="857">
        <v>0.79022519480519482</v>
      </c>
      <c r="H40" s="857">
        <v>0.24890428804328799</v>
      </c>
      <c r="I40" s="857">
        <v>0.50490601464077234</v>
      </c>
      <c r="J40" s="857">
        <v>0</v>
      </c>
      <c r="K40" s="857">
        <v>0</v>
      </c>
      <c r="L40" s="924">
        <v>0.69331653656899028</v>
      </c>
    </row>
    <row r="41" spans="1:12" ht="18.95" customHeight="1">
      <c r="A41" s="901"/>
      <c r="B41" s="902"/>
      <c r="C41" s="902"/>
      <c r="D41" s="906" t="s">
        <v>45</v>
      </c>
      <c r="E41" s="925">
        <v>0.39783046155351637</v>
      </c>
      <c r="F41" s="926">
        <v>0.62199672438243214</v>
      </c>
      <c r="G41" s="926">
        <v>0.91341799894918563</v>
      </c>
      <c r="H41" s="926">
        <v>0.24372216694552051</v>
      </c>
      <c r="I41" s="926">
        <v>0.50598511079685671</v>
      </c>
      <c r="J41" s="926">
        <v>0</v>
      </c>
      <c r="K41" s="926">
        <v>0</v>
      </c>
      <c r="L41" s="927">
        <v>0.71290175793476274</v>
      </c>
    </row>
    <row r="42" spans="1:12" ht="18.75" customHeight="1">
      <c r="A42" s="907" t="s">
        <v>360</v>
      </c>
      <c r="B42" s="908" t="s">
        <v>47</v>
      </c>
      <c r="C42" s="909" t="s">
        <v>361</v>
      </c>
      <c r="D42" s="910" t="s">
        <v>41</v>
      </c>
      <c r="E42" s="1051">
        <v>0</v>
      </c>
      <c r="F42" s="1050">
        <v>0</v>
      </c>
      <c r="G42" s="1050">
        <v>0</v>
      </c>
      <c r="H42" s="1050">
        <v>0</v>
      </c>
      <c r="I42" s="1050">
        <v>0</v>
      </c>
      <c r="J42" s="1050">
        <v>0</v>
      </c>
      <c r="K42" s="1050">
        <v>0</v>
      </c>
      <c r="L42" s="1053">
        <v>0</v>
      </c>
    </row>
    <row r="43" spans="1:12" ht="18.95" customHeight="1">
      <c r="A43" s="899"/>
      <c r="B43" s="897"/>
      <c r="C43" s="897" t="s">
        <v>362</v>
      </c>
      <c r="D43" s="900" t="s">
        <v>42</v>
      </c>
      <c r="E43" s="1052">
        <v>55929.68</v>
      </c>
      <c r="F43" s="1050">
        <v>0</v>
      </c>
      <c r="G43" s="1050">
        <v>0</v>
      </c>
      <c r="H43" s="1050">
        <v>0</v>
      </c>
      <c r="I43" s="1050">
        <v>55929.68</v>
      </c>
      <c r="J43" s="1050">
        <v>0</v>
      </c>
      <c r="K43" s="1050">
        <v>0</v>
      </c>
      <c r="L43" s="1053">
        <v>0</v>
      </c>
    </row>
    <row r="44" spans="1:12" ht="18.95" customHeight="1">
      <c r="A44" s="899"/>
      <c r="B44" s="897"/>
      <c r="C44" s="897"/>
      <c r="D44" s="900" t="s">
        <v>43</v>
      </c>
      <c r="E44" s="1052">
        <v>0</v>
      </c>
      <c r="F44" s="1050">
        <v>0</v>
      </c>
      <c r="G44" s="1050">
        <v>0</v>
      </c>
      <c r="H44" s="1050">
        <v>0</v>
      </c>
      <c r="I44" s="1050">
        <v>0</v>
      </c>
      <c r="J44" s="1050">
        <v>0</v>
      </c>
      <c r="K44" s="1050">
        <v>0</v>
      </c>
      <c r="L44" s="1053">
        <v>0</v>
      </c>
    </row>
    <row r="45" spans="1:12" ht="18.95" customHeight="1">
      <c r="A45" s="899"/>
      <c r="B45" s="897"/>
      <c r="C45" s="897"/>
      <c r="D45" s="900" t="s">
        <v>44</v>
      </c>
      <c r="E45" s="1045">
        <v>0</v>
      </c>
      <c r="F45" s="1044">
        <v>0</v>
      </c>
      <c r="G45" s="1044">
        <v>0</v>
      </c>
      <c r="H45" s="1044">
        <v>0</v>
      </c>
      <c r="I45" s="1044">
        <v>0</v>
      </c>
      <c r="J45" s="1044">
        <v>0</v>
      </c>
      <c r="K45" s="1044">
        <v>0</v>
      </c>
      <c r="L45" s="1046">
        <v>0</v>
      </c>
    </row>
    <row r="46" spans="1:12" ht="18.95" customHeight="1">
      <c r="A46" s="901"/>
      <c r="B46" s="902"/>
      <c r="C46" s="902"/>
      <c r="D46" s="903" t="s">
        <v>45</v>
      </c>
      <c r="E46" s="1047">
        <v>0</v>
      </c>
      <c r="F46" s="1048">
        <v>0</v>
      </c>
      <c r="G46" s="1048">
        <v>0</v>
      </c>
      <c r="H46" s="1048">
        <v>0</v>
      </c>
      <c r="I46" s="1048">
        <v>0</v>
      </c>
      <c r="J46" s="1048">
        <v>0</v>
      </c>
      <c r="K46" s="1048">
        <v>0</v>
      </c>
      <c r="L46" s="1049">
        <v>0</v>
      </c>
    </row>
    <row r="47" spans="1:12" ht="18.95" customHeight="1">
      <c r="A47" s="895" t="s">
        <v>363</v>
      </c>
      <c r="B47" s="896" t="s">
        <v>47</v>
      </c>
      <c r="C47" s="897" t="s">
        <v>364</v>
      </c>
      <c r="D47" s="911" t="s">
        <v>41</v>
      </c>
      <c r="E47" s="982">
        <v>468788000</v>
      </c>
      <c r="F47" s="977">
        <v>375118000</v>
      </c>
      <c r="G47" s="977">
        <v>210000</v>
      </c>
      <c r="H47" s="977">
        <v>92512000</v>
      </c>
      <c r="I47" s="977">
        <v>948000</v>
      </c>
      <c r="J47" s="977">
        <v>0</v>
      </c>
      <c r="K47" s="977">
        <v>0</v>
      </c>
      <c r="L47" s="985">
        <v>0</v>
      </c>
    </row>
    <row r="48" spans="1:12" ht="18.95" customHeight="1">
      <c r="A48" s="895"/>
      <c r="B48" s="896"/>
      <c r="C48" s="897"/>
      <c r="D48" s="900" t="s">
        <v>42</v>
      </c>
      <c r="E48" s="984">
        <v>469053500</v>
      </c>
      <c r="F48" s="977">
        <v>375118000</v>
      </c>
      <c r="G48" s="977">
        <v>210000</v>
      </c>
      <c r="H48" s="977">
        <v>92723500</v>
      </c>
      <c r="I48" s="977">
        <v>1002000</v>
      </c>
      <c r="J48" s="977">
        <v>0</v>
      </c>
      <c r="K48" s="977">
        <v>0</v>
      </c>
      <c r="L48" s="985">
        <v>0</v>
      </c>
    </row>
    <row r="49" spans="1:12" ht="18.95" customHeight="1">
      <c r="A49" s="895"/>
      <c r="B49" s="896"/>
      <c r="C49" s="897"/>
      <c r="D49" s="900" t="s">
        <v>43</v>
      </c>
      <c r="E49" s="984">
        <v>313127874.63</v>
      </c>
      <c r="F49" s="977">
        <v>255134305.57999998</v>
      </c>
      <c r="G49" s="977">
        <v>80589.080000000016</v>
      </c>
      <c r="H49" s="977">
        <v>57798797.449999996</v>
      </c>
      <c r="I49" s="977">
        <v>114182.51999999999</v>
      </c>
      <c r="J49" s="977">
        <v>0</v>
      </c>
      <c r="K49" s="977">
        <v>0</v>
      </c>
      <c r="L49" s="985">
        <v>0</v>
      </c>
    </row>
    <row r="50" spans="1:12" ht="18.95" customHeight="1">
      <c r="A50" s="895"/>
      <c r="B50" s="897"/>
      <c r="C50" s="897"/>
      <c r="D50" s="900" t="s">
        <v>44</v>
      </c>
      <c r="E50" s="923">
        <v>0.66795198390317156</v>
      </c>
      <c r="F50" s="857">
        <v>0.68014412952724201</v>
      </c>
      <c r="G50" s="857">
        <v>0.38375752380952388</v>
      </c>
      <c r="H50" s="857">
        <v>0.62477081297561388</v>
      </c>
      <c r="I50" s="857">
        <v>0.12044569620253164</v>
      </c>
      <c r="J50" s="857">
        <v>0</v>
      </c>
      <c r="K50" s="857">
        <v>0</v>
      </c>
      <c r="L50" s="924">
        <v>0</v>
      </c>
    </row>
    <row r="51" spans="1:12" ht="18.95" customHeight="1">
      <c r="A51" s="901"/>
      <c r="B51" s="902"/>
      <c r="C51" s="902"/>
      <c r="D51" s="905" t="s">
        <v>45</v>
      </c>
      <c r="E51" s="925">
        <v>0.66757390069576283</v>
      </c>
      <c r="F51" s="926">
        <v>0.68014412952724201</v>
      </c>
      <c r="G51" s="926">
        <v>0.38375752380952388</v>
      </c>
      <c r="H51" s="926">
        <v>0.62334572627219631</v>
      </c>
      <c r="I51" s="926">
        <v>0.1139546107784431</v>
      </c>
      <c r="J51" s="926">
        <v>0</v>
      </c>
      <c r="K51" s="926">
        <v>0</v>
      </c>
      <c r="L51" s="927">
        <v>0</v>
      </c>
    </row>
    <row r="52" spans="1:12" ht="18.95" customHeight="1">
      <c r="A52" s="895" t="s">
        <v>365</v>
      </c>
      <c r="B52" s="896" t="s">
        <v>47</v>
      </c>
      <c r="C52" s="897" t="s">
        <v>366</v>
      </c>
      <c r="D52" s="898" t="s">
        <v>41</v>
      </c>
      <c r="E52" s="982">
        <v>20219000</v>
      </c>
      <c r="F52" s="977">
        <v>20219000</v>
      </c>
      <c r="G52" s="977">
        <v>0</v>
      </c>
      <c r="H52" s="977">
        <v>0</v>
      </c>
      <c r="I52" s="977">
        <v>0</v>
      </c>
      <c r="J52" s="977">
        <v>0</v>
      </c>
      <c r="K52" s="977">
        <v>0</v>
      </c>
      <c r="L52" s="985">
        <v>0</v>
      </c>
    </row>
    <row r="53" spans="1:12" ht="18.95" customHeight="1">
      <c r="A53" s="895"/>
      <c r="B53" s="896"/>
      <c r="C53" s="897"/>
      <c r="D53" s="900" t="s">
        <v>42</v>
      </c>
      <c r="E53" s="984">
        <v>20219000</v>
      </c>
      <c r="F53" s="977">
        <v>20219000</v>
      </c>
      <c r="G53" s="977">
        <v>0</v>
      </c>
      <c r="H53" s="977">
        <v>0</v>
      </c>
      <c r="I53" s="977">
        <v>0</v>
      </c>
      <c r="J53" s="977">
        <v>0</v>
      </c>
      <c r="K53" s="977">
        <v>0</v>
      </c>
      <c r="L53" s="985">
        <v>0</v>
      </c>
    </row>
    <row r="54" spans="1:12" ht="18.95" customHeight="1">
      <c r="A54" s="895"/>
      <c r="B54" s="896"/>
      <c r="C54" s="897"/>
      <c r="D54" s="900" t="s">
        <v>43</v>
      </c>
      <c r="E54" s="984">
        <v>6089390</v>
      </c>
      <c r="F54" s="977">
        <v>6089390</v>
      </c>
      <c r="G54" s="977">
        <v>0</v>
      </c>
      <c r="H54" s="977">
        <v>0</v>
      </c>
      <c r="I54" s="977">
        <v>0</v>
      </c>
      <c r="J54" s="977">
        <v>0</v>
      </c>
      <c r="K54" s="977">
        <v>0</v>
      </c>
      <c r="L54" s="985">
        <v>0</v>
      </c>
    </row>
    <row r="55" spans="1:12" ht="18.95" customHeight="1">
      <c r="A55" s="899"/>
      <c r="B55" s="897"/>
      <c r="C55" s="897"/>
      <c r="D55" s="900" t="s">
        <v>44</v>
      </c>
      <c r="E55" s="923">
        <v>0.30117167021118751</v>
      </c>
      <c r="F55" s="857">
        <v>0.30117167021118751</v>
      </c>
      <c r="G55" s="857">
        <v>0</v>
      </c>
      <c r="H55" s="857">
        <v>0</v>
      </c>
      <c r="I55" s="857">
        <v>0</v>
      </c>
      <c r="J55" s="857">
        <v>0</v>
      </c>
      <c r="K55" s="857">
        <v>0</v>
      </c>
      <c r="L55" s="924">
        <v>0</v>
      </c>
    </row>
    <row r="56" spans="1:12" ht="18.95" customHeight="1">
      <c r="A56" s="901"/>
      <c r="B56" s="902"/>
      <c r="C56" s="902"/>
      <c r="D56" s="905" t="s">
        <v>45</v>
      </c>
      <c r="E56" s="925">
        <v>0.30117167021118751</v>
      </c>
      <c r="F56" s="926">
        <v>0.30117167021118751</v>
      </c>
      <c r="G56" s="926">
        <v>0</v>
      </c>
      <c r="H56" s="926">
        <v>0</v>
      </c>
      <c r="I56" s="926">
        <v>0</v>
      </c>
      <c r="J56" s="926">
        <v>0</v>
      </c>
      <c r="K56" s="926">
        <v>0</v>
      </c>
      <c r="L56" s="927">
        <v>0</v>
      </c>
    </row>
    <row r="57" spans="1:12" ht="18.95" customHeight="1">
      <c r="A57" s="895" t="s">
        <v>367</v>
      </c>
      <c r="B57" s="896" t="s">
        <v>47</v>
      </c>
      <c r="C57" s="897" t="s">
        <v>368</v>
      </c>
      <c r="D57" s="900" t="s">
        <v>41</v>
      </c>
      <c r="E57" s="982">
        <v>8861998000</v>
      </c>
      <c r="F57" s="977">
        <v>1929797000</v>
      </c>
      <c r="G57" s="977">
        <v>14026000</v>
      </c>
      <c r="H57" s="977">
        <v>4075033000</v>
      </c>
      <c r="I57" s="977">
        <v>1800665000</v>
      </c>
      <c r="J57" s="977">
        <v>0</v>
      </c>
      <c r="K57" s="977">
        <v>0</v>
      </c>
      <c r="L57" s="985">
        <v>1042477000</v>
      </c>
    </row>
    <row r="58" spans="1:12" ht="18.95" customHeight="1">
      <c r="A58" s="895"/>
      <c r="B58" s="896"/>
      <c r="C58" s="897"/>
      <c r="D58" s="900" t="s">
        <v>42</v>
      </c>
      <c r="E58" s="984">
        <v>9720514687.0200005</v>
      </c>
      <c r="F58" s="977">
        <v>1934448987.55</v>
      </c>
      <c r="G58" s="977">
        <v>15034980</v>
      </c>
      <c r="H58" s="977">
        <v>4140070861.5999999</v>
      </c>
      <c r="I58" s="977">
        <v>2330518918.8699999</v>
      </c>
      <c r="J58" s="977">
        <v>0</v>
      </c>
      <c r="K58" s="977">
        <v>0</v>
      </c>
      <c r="L58" s="985">
        <v>1300440939</v>
      </c>
    </row>
    <row r="59" spans="1:12" ht="18.95" customHeight="1">
      <c r="A59" s="895"/>
      <c r="B59" s="896"/>
      <c r="C59" s="897"/>
      <c r="D59" s="900" t="s">
        <v>43</v>
      </c>
      <c r="E59" s="984">
        <v>4751809686.3100014</v>
      </c>
      <c r="F59" s="977">
        <v>878203159.79999971</v>
      </c>
      <c r="G59" s="977">
        <v>7866977.3299999982</v>
      </c>
      <c r="H59" s="977">
        <v>2159069444.7400012</v>
      </c>
      <c r="I59" s="977">
        <v>925538395.64999998</v>
      </c>
      <c r="J59" s="977">
        <v>0</v>
      </c>
      <c r="K59" s="977">
        <v>0</v>
      </c>
      <c r="L59" s="985">
        <v>781131708.78999996</v>
      </c>
    </row>
    <row r="60" spans="1:12" ht="18.95" customHeight="1">
      <c r="A60" s="899"/>
      <c r="B60" s="897"/>
      <c r="C60" s="897"/>
      <c r="D60" s="900" t="s">
        <v>44</v>
      </c>
      <c r="E60" s="923">
        <v>0.53620071752555143</v>
      </c>
      <c r="F60" s="857">
        <v>0.45507540938243751</v>
      </c>
      <c r="G60" s="857">
        <v>0.56088530799942948</v>
      </c>
      <c r="H60" s="857">
        <v>0.52982870193689258</v>
      </c>
      <c r="I60" s="857">
        <v>0.51399810383941491</v>
      </c>
      <c r="J60" s="857">
        <v>0</v>
      </c>
      <c r="K60" s="857">
        <v>0</v>
      </c>
      <c r="L60" s="924">
        <v>0.74930354222683082</v>
      </c>
    </row>
    <row r="61" spans="1:12" ht="18.95" customHeight="1">
      <c r="A61" s="901"/>
      <c r="B61" s="902"/>
      <c r="C61" s="902"/>
      <c r="D61" s="900" t="s">
        <v>45</v>
      </c>
      <c r="E61" s="925">
        <v>0.48884342437702283</v>
      </c>
      <c r="F61" s="926">
        <v>0.45398103824503189</v>
      </c>
      <c r="G61" s="926">
        <v>0.52324494811433064</v>
      </c>
      <c r="H61" s="926">
        <v>0.52150543237455427</v>
      </c>
      <c r="I61" s="926">
        <v>0.39713833179211705</v>
      </c>
      <c r="J61" s="926">
        <v>0</v>
      </c>
      <c r="K61" s="926">
        <v>0</v>
      </c>
      <c r="L61" s="927">
        <v>0.60066680874462997</v>
      </c>
    </row>
    <row r="62" spans="1:12" ht="18.95" customHeight="1">
      <c r="A62" s="895" t="s">
        <v>369</v>
      </c>
      <c r="B62" s="896" t="s">
        <v>47</v>
      </c>
      <c r="C62" s="897" t="s">
        <v>132</v>
      </c>
      <c r="D62" s="898" t="s">
        <v>41</v>
      </c>
      <c r="E62" s="982">
        <v>61872000</v>
      </c>
      <c r="F62" s="977">
        <v>58172000</v>
      </c>
      <c r="G62" s="977">
        <v>10000</v>
      </c>
      <c r="H62" s="977">
        <v>3390000</v>
      </c>
      <c r="I62" s="977">
        <v>300000</v>
      </c>
      <c r="J62" s="977">
        <v>0</v>
      </c>
      <c r="K62" s="977">
        <v>0</v>
      </c>
      <c r="L62" s="985">
        <v>0</v>
      </c>
    </row>
    <row r="63" spans="1:12" ht="18.95" customHeight="1">
      <c r="A63" s="895"/>
      <c r="B63" s="896"/>
      <c r="C63" s="897"/>
      <c r="D63" s="900" t="s">
        <v>42</v>
      </c>
      <c r="E63" s="984">
        <v>61995493</v>
      </c>
      <c r="F63" s="977">
        <v>58172053</v>
      </c>
      <c r="G63" s="977">
        <v>10000</v>
      </c>
      <c r="H63" s="977">
        <v>3389947</v>
      </c>
      <c r="I63" s="977">
        <v>300000</v>
      </c>
      <c r="J63" s="977">
        <v>0</v>
      </c>
      <c r="K63" s="977">
        <v>0</v>
      </c>
      <c r="L63" s="985">
        <v>123493</v>
      </c>
    </row>
    <row r="64" spans="1:12" ht="18.95" customHeight="1">
      <c r="A64" s="895"/>
      <c r="B64" s="896"/>
      <c r="C64" s="897"/>
      <c r="D64" s="900" t="s">
        <v>43</v>
      </c>
      <c r="E64" s="984">
        <v>51431516.100000009</v>
      </c>
      <c r="F64" s="977">
        <v>49753314.920000002</v>
      </c>
      <c r="G64" s="977">
        <v>2739.84</v>
      </c>
      <c r="H64" s="977">
        <v>1646538.07</v>
      </c>
      <c r="I64" s="977">
        <v>0</v>
      </c>
      <c r="J64" s="977">
        <v>0</v>
      </c>
      <c r="K64" s="977">
        <v>0</v>
      </c>
      <c r="L64" s="985">
        <v>28923.27</v>
      </c>
    </row>
    <row r="65" spans="1:12" ht="18.95" customHeight="1">
      <c r="A65" s="899"/>
      <c r="B65" s="897"/>
      <c r="C65" s="897"/>
      <c r="D65" s="900" t="s">
        <v>44</v>
      </c>
      <c r="E65" s="923">
        <v>0.83125672517455407</v>
      </c>
      <c r="F65" s="857">
        <v>0.85527942859107475</v>
      </c>
      <c r="G65" s="857">
        <v>0.27398400000000001</v>
      </c>
      <c r="H65" s="857">
        <v>0.48570444542772861</v>
      </c>
      <c r="I65" s="857">
        <v>0</v>
      </c>
      <c r="J65" s="857">
        <v>0</v>
      </c>
      <c r="K65" s="857">
        <v>0</v>
      </c>
      <c r="L65" s="924">
        <v>0</v>
      </c>
    </row>
    <row r="66" spans="1:12" ht="18.95" customHeight="1">
      <c r="A66" s="901"/>
      <c r="B66" s="902"/>
      <c r="C66" s="902"/>
      <c r="D66" s="905" t="s">
        <v>45</v>
      </c>
      <c r="E66" s="925">
        <v>0.82960088889042316</v>
      </c>
      <c r="F66" s="926">
        <v>0.85527864935418385</v>
      </c>
      <c r="G66" s="926">
        <v>0.27398400000000001</v>
      </c>
      <c r="H66" s="926">
        <v>0.48571203915577443</v>
      </c>
      <c r="I66" s="926">
        <v>0</v>
      </c>
      <c r="J66" s="926">
        <v>0</v>
      </c>
      <c r="K66" s="926">
        <v>0</v>
      </c>
      <c r="L66" s="927">
        <v>0.23420979326763461</v>
      </c>
    </row>
    <row r="67" spans="1:12" ht="18.95" customHeight="1">
      <c r="A67" s="895" t="s">
        <v>370</v>
      </c>
      <c r="B67" s="896" t="s">
        <v>47</v>
      </c>
      <c r="C67" s="897" t="s">
        <v>371</v>
      </c>
      <c r="D67" s="898" t="s">
        <v>41</v>
      </c>
      <c r="E67" s="982">
        <v>416360000</v>
      </c>
      <c r="F67" s="977">
        <v>400721000</v>
      </c>
      <c r="G67" s="977">
        <v>331000</v>
      </c>
      <c r="H67" s="977">
        <v>15169000</v>
      </c>
      <c r="I67" s="977">
        <v>139000</v>
      </c>
      <c r="J67" s="977">
        <v>0</v>
      </c>
      <c r="K67" s="977">
        <v>0</v>
      </c>
      <c r="L67" s="985">
        <v>0</v>
      </c>
    </row>
    <row r="68" spans="1:12" ht="18.95" customHeight="1">
      <c r="A68" s="895"/>
      <c r="B68" s="896"/>
      <c r="C68" s="897"/>
      <c r="D68" s="900" t="s">
        <v>42</v>
      </c>
      <c r="E68" s="984">
        <v>697879603.5200001</v>
      </c>
      <c r="F68" s="977">
        <v>646274540.87000012</v>
      </c>
      <c r="G68" s="977">
        <v>331000</v>
      </c>
      <c r="H68" s="977">
        <v>46249731.609999992</v>
      </c>
      <c r="I68" s="977">
        <v>5024331.04</v>
      </c>
      <c r="J68" s="977">
        <v>0</v>
      </c>
      <c r="K68" s="977">
        <v>0</v>
      </c>
      <c r="L68" s="985">
        <v>0</v>
      </c>
    </row>
    <row r="69" spans="1:12" ht="18.95" customHeight="1">
      <c r="A69" s="895"/>
      <c r="B69" s="896"/>
      <c r="C69" s="897"/>
      <c r="D69" s="900" t="s">
        <v>43</v>
      </c>
      <c r="E69" s="984">
        <v>486202987.07999992</v>
      </c>
      <c r="F69" s="977">
        <v>454141977.22999996</v>
      </c>
      <c r="G69" s="977">
        <v>61419.01</v>
      </c>
      <c r="H69" s="977">
        <v>30985824.840000004</v>
      </c>
      <c r="I69" s="977">
        <v>1013766</v>
      </c>
      <c r="J69" s="977">
        <v>0</v>
      </c>
      <c r="K69" s="977">
        <v>0</v>
      </c>
      <c r="L69" s="985">
        <v>0</v>
      </c>
    </row>
    <row r="70" spans="1:12" ht="18.95" customHeight="1">
      <c r="A70" s="899"/>
      <c r="B70" s="897"/>
      <c r="C70" s="897"/>
      <c r="D70" s="900" t="s">
        <v>44</v>
      </c>
      <c r="E70" s="923">
        <v>1.1677466305120567</v>
      </c>
      <c r="F70" s="857">
        <v>1.133312147928359</v>
      </c>
      <c r="G70" s="857">
        <v>0.18555592145015107</v>
      </c>
      <c r="H70" s="857">
        <v>2.0427071553826885</v>
      </c>
      <c r="I70" s="857">
        <v>7.2932805755395682</v>
      </c>
      <c r="J70" s="857">
        <v>0</v>
      </c>
      <c r="K70" s="857">
        <v>0</v>
      </c>
      <c r="L70" s="924">
        <v>0</v>
      </c>
    </row>
    <row r="71" spans="1:12" ht="18.95" customHeight="1">
      <c r="A71" s="901"/>
      <c r="B71" s="902"/>
      <c r="C71" s="902"/>
      <c r="D71" s="903" t="s">
        <v>45</v>
      </c>
      <c r="E71" s="925">
        <v>0.69668605390910543</v>
      </c>
      <c r="F71" s="926">
        <v>0.70270751593996617</v>
      </c>
      <c r="G71" s="926">
        <v>0.18555592145015107</v>
      </c>
      <c r="H71" s="926">
        <v>0.66996766816481013</v>
      </c>
      <c r="I71" s="926">
        <v>0.20177133869745972</v>
      </c>
      <c r="J71" s="926">
        <v>0</v>
      </c>
      <c r="K71" s="926">
        <v>0</v>
      </c>
      <c r="L71" s="927">
        <v>0</v>
      </c>
    </row>
    <row r="72" spans="1:12" ht="18.95" customHeight="1">
      <c r="A72" s="912" t="s">
        <v>372</v>
      </c>
      <c r="B72" s="908" t="s">
        <v>47</v>
      </c>
      <c r="C72" s="913" t="s">
        <v>373</v>
      </c>
      <c r="D72" s="910" t="s">
        <v>41</v>
      </c>
      <c r="E72" s="982">
        <v>518007000</v>
      </c>
      <c r="F72" s="977">
        <v>358593000</v>
      </c>
      <c r="G72" s="977">
        <v>237000</v>
      </c>
      <c r="H72" s="977">
        <v>133498000</v>
      </c>
      <c r="I72" s="977">
        <v>8792000</v>
      </c>
      <c r="J72" s="977">
        <v>0</v>
      </c>
      <c r="K72" s="977">
        <v>0</v>
      </c>
      <c r="L72" s="985">
        <v>16887000</v>
      </c>
    </row>
    <row r="73" spans="1:12" ht="18.95" customHeight="1">
      <c r="A73" s="895"/>
      <c r="B73" s="896"/>
      <c r="C73" s="897"/>
      <c r="D73" s="900" t="s">
        <v>42</v>
      </c>
      <c r="E73" s="984">
        <v>534783994.57999992</v>
      </c>
      <c r="F73" s="977">
        <v>361643749.16999996</v>
      </c>
      <c r="G73" s="977">
        <v>250050</v>
      </c>
      <c r="H73" s="977">
        <v>144386266.00999999</v>
      </c>
      <c r="I73" s="977">
        <v>10974045.4</v>
      </c>
      <c r="J73" s="977">
        <v>0</v>
      </c>
      <c r="K73" s="977">
        <v>0</v>
      </c>
      <c r="L73" s="985">
        <v>17529884</v>
      </c>
    </row>
    <row r="74" spans="1:12" ht="18.95" customHeight="1">
      <c r="A74" s="895"/>
      <c r="B74" s="896"/>
      <c r="C74" s="897"/>
      <c r="D74" s="900" t="s">
        <v>43</v>
      </c>
      <c r="E74" s="984">
        <v>304970917.56999999</v>
      </c>
      <c r="F74" s="977">
        <v>219196014.16</v>
      </c>
      <c r="G74" s="977">
        <v>106184.44</v>
      </c>
      <c r="H74" s="977">
        <v>74712466.780000016</v>
      </c>
      <c r="I74" s="977">
        <v>2171717.59</v>
      </c>
      <c r="J74" s="977">
        <v>0</v>
      </c>
      <c r="K74" s="977">
        <v>0</v>
      </c>
      <c r="L74" s="985">
        <v>8784534.5999999996</v>
      </c>
    </row>
    <row r="75" spans="1:12" ht="18.95" customHeight="1">
      <c r="A75" s="899"/>
      <c r="B75" s="897"/>
      <c r="C75" s="897" t="s">
        <v>4</v>
      </c>
      <c r="D75" s="900" t="s">
        <v>44</v>
      </c>
      <c r="E75" s="923">
        <v>0.58873898918354384</v>
      </c>
      <c r="F75" s="857">
        <v>0.61126685172326289</v>
      </c>
      <c r="G75" s="857">
        <v>0.44803561181434598</v>
      </c>
      <c r="H75" s="857">
        <v>0.55965233022217575</v>
      </c>
      <c r="I75" s="857">
        <v>0.24701064490445859</v>
      </c>
      <c r="J75" s="857">
        <v>0</v>
      </c>
      <c r="K75" s="857">
        <v>0</v>
      </c>
      <c r="L75" s="924">
        <v>0.52019509682003906</v>
      </c>
    </row>
    <row r="76" spans="1:12" ht="18.95" customHeight="1">
      <c r="A76" s="901"/>
      <c r="B76" s="902"/>
      <c r="C76" s="902"/>
      <c r="D76" s="906" t="s">
        <v>45</v>
      </c>
      <c r="E76" s="925">
        <v>0.57026934362445381</v>
      </c>
      <c r="F76" s="926">
        <v>0.60611033555279636</v>
      </c>
      <c r="G76" s="926">
        <v>0.4246528294341132</v>
      </c>
      <c r="H76" s="926">
        <v>0.51744856934540806</v>
      </c>
      <c r="I76" s="926">
        <v>0.19789580877804641</v>
      </c>
      <c r="J76" s="926">
        <v>0</v>
      </c>
      <c r="K76" s="926">
        <v>0</v>
      </c>
      <c r="L76" s="927">
        <v>0.50111766854817752</v>
      </c>
    </row>
    <row r="77" spans="1:12" ht="18.95" customHeight="1">
      <c r="A77" s="895" t="s">
        <v>374</v>
      </c>
      <c r="B77" s="896" t="s">
        <v>47</v>
      </c>
      <c r="C77" s="897" t="s">
        <v>375</v>
      </c>
      <c r="D77" s="911" t="s">
        <v>41</v>
      </c>
      <c r="E77" s="982">
        <v>22794000</v>
      </c>
      <c r="F77" s="977">
        <v>0</v>
      </c>
      <c r="G77" s="977">
        <v>37000</v>
      </c>
      <c r="H77" s="977">
        <v>21724000</v>
      </c>
      <c r="I77" s="977">
        <v>0</v>
      </c>
      <c r="J77" s="977">
        <v>0</v>
      </c>
      <c r="K77" s="977">
        <v>0</v>
      </c>
      <c r="L77" s="985">
        <v>1033000</v>
      </c>
    </row>
    <row r="78" spans="1:12" ht="18.95" customHeight="1">
      <c r="A78" s="895"/>
      <c r="B78" s="896"/>
      <c r="C78" s="897"/>
      <c r="D78" s="900" t="s">
        <v>42</v>
      </c>
      <c r="E78" s="984">
        <v>22848029</v>
      </c>
      <c r="F78" s="977">
        <v>0</v>
      </c>
      <c r="G78" s="977">
        <v>37000</v>
      </c>
      <c r="H78" s="977">
        <v>21724000</v>
      </c>
      <c r="I78" s="977">
        <v>0</v>
      </c>
      <c r="J78" s="977">
        <v>0</v>
      </c>
      <c r="K78" s="977">
        <v>0</v>
      </c>
      <c r="L78" s="985">
        <v>1087029</v>
      </c>
    </row>
    <row r="79" spans="1:12" ht="18.95" customHeight="1">
      <c r="A79" s="895"/>
      <c r="B79" s="896"/>
      <c r="C79" s="897"/>
      <c r="D79" s="900" t="s">
        <v>43</v>
      </c>
      <c r="E79" s="984">
        <v>14697585.279999997</v>
      </c>
      <c r="F79" s="977">
        <v>0</v>
      </c>
      <c r="G79" s="977">
        <v>11957.88</v>
      </c>
      <c r="H79" s="977">
        <v>14117761.539999997</v>
      </c>
      <c r="I79" s="977">
        <v>0</v>
      </c>
      <c r="J79" s="977">
        <v>0</v>
      </c>
      <c r="K79" s="977">
        <v>0</v>
      </c>
      <c r="L79" s="985">
        <v>567865.85999999987</v>
      </c>
    </row>
    <row r="80" spans="1:12" ht="18.95" customHeight="1">
      <c r="A80" s="899"/>
      <c r="B80" s="897"/>
      <c r="C80" s="897"/>
      <c r="D80" s="900" t="s">
        <v>44</v>
      </c>
      <c r="E80" s="923">
        <v>0.64480061770641384</v>
      </c>
      <c r="F80" s="857">
        <v>0</v>
      </c>
      <c r="G80" s="857">
        <v>0.32318594594594591</v>
      </c>
      <c r="H80" s="857">
        <v>0.64986933990057072</v>
      </c>
      <c r="I80" s="857">
        <v>0</v>
      </c>
      <c r="J80" s="857">
        <v>0</v>
      </c>
      <c r="K80" s="857">
        <v>0</v>
      </c>
      <c r="L80" s="924">
        <v>0.54972493707647618</v>
      </c>
    </row>
    <row r="81" spans="1:12" ht="18.95" customHeight="1">
      <c r="A81" s="901"/>
      <c r="B81" s="902"/>
      <c r="C81" s="902"/>
      <c r="D81" s="900" t="s">
        <v>45</v>
      </c>
      <c r="E81" s="925">
        <v>0.64327585018383848</v>
      </c>
      <c r="F81" s="926">
        <v>0</v>
      </c>
      <c r="G81" s="926">
        <v>0.32318594594594591</v>
      </c>
      <c r="H81" s="926">
        <v>0.64986933990057072</v>
      </c>
      <c r="I81" s="926">
        <v>0</v>
      </c>
      <c r="J81" s="926">
        <v>0</v>
      </c>
      <c r="K81" s="926">
        <v>0</v>
      </c>
      <c r="L81" s="927">
        <v>0.52240175745081308</v>
      </c>
    </row>
    <row r="82" spans="1:12" ht="18.95" customHeight="1">
      <c r="A82" s="895" t="s">
        <v>376</v>
      </c>
      <c r="B82" s="896" t="s">
        <v>47</v>
      </c>
      <c r="C82" s="897" t="s">
        <v>711</v>
      </c>
      <c r="D82" s="898" t="s">
        <v>41</v>
      </c>
      <c r="E82" s="982">
        <v>25450061000</v>
      </c>
      <c r="F82" s="977">
        <v>23422975000</v>
      </c>
      <c r="G82" s="977">
        <v>70515000</v>
      </c>
      <c r="H82" s="977">
        <v>873413000</v>
      </c>
      <c r="I82" s="977">
        <v>768555000</v>
      </c>
      <c r="J82" s="977">
        <v>0</v>
      </c>
      <c r="K82" s="977">
        <v>0</v>
      </c>
      <c r="L82" s="985">
        <v>314603000</v>
      </c>
    </row>
    <row r="83" spans="1:12" ht="18.95" customHeight="1">
      <c r="A83" s="895"/>
      <c r="B83" s="896"/>
      <c r="C83" s="897"/>
      <c r="D83" s="900" t="s">
        <v>42</v>
      </c>
      <c r="E83" s="984">
        <v>26241902714</v>
      </c>
      <c r="F83" s="977">
        <v>23968616666</v>
      </c>
      <c r="G83" s="977">
        <v>70012720</v>
      </c>
      <c r="H83" s="977">
        <v>993218657</v>
      </c>
      <c r="I83" s="977">
        <v>887941979</v>
      </c>
      <c r="J83" s="977">
        <v>0</v>
      </c>
      <c r="K83" s="977">
        <v>0</v>
      </c>
      <c r="L83" s="985">
        <v>322112692</v>
      </c>
    </row>
    <row r="84" spans="1:12" ht="18.95" customHeight="1">
      <c r="A84" s="895"/>
      <c r="B84" s="896"/>
      <c r="C84" s="897"/>
      <c r="D84" s="900" t="s">
        <v>43</v>
      </c>
      <c r="E84" s="984">
        <v>17275441960.520004</v>
      </c>
      <c r="F84" s="977">
        <v>16106577390.680002</v>
      </c>
      <c r="G84" s="977">
        <v>45041153.869999997</v>
      </c>
      <c r="H84" s="977">
        <v>622996335.82999992</v>
      </c>
      <c r="I84" s="977">
        <v>228778142.24000001</v>
      </c>
      <c r="J84" s="977">
        <v>0</v>
      </c>
      <c r="K84" s="977">
        <v>0</v>
      </c>
      <c r="L84" s="985">
        <v>272048937.90000004</v>
      </c>
    </row>
    <row r="85" spans="1:12" ht="18.95" customHeight="1">
      <c r="A85" s="899"/>
      <c r="B85" s="897"/>
      <c r="C85" s="897"/>
      <c r="D85" s="900" t="s">
        <v>44</v>
      </c>
      <c r="E85" s="923">
        <v>0.67879766419891896</v>
      </c>
      <c r="F85" s="857">
        <v>0.68764012217406212</v>
      </c>
      <c r="G85" s="857">
        <v>0.63874571183436146</v>
      </c>
      <c r="H85" s="857">
        <v>0.71328951576173005</v>
      </c>
      <c r="I85" s="857">
        <v>0.29767309072219944</v>
      </c>
      <c r="J85" s="857">
        <v>0</v>
      </c>
      <c r="K85" s="857">
        <v>0</v>
      </c>
      <c r="L85" s="924">
        <v>0.86473726537890627</v>
      </c>
    </row>
    <row r="86" spans="1:12" ht="18.95" customHeight="1">
      <c r="A86" s="901"/>
      <c r="B86" s="902"/>
      <c r="C86" s="902"/>
      <c r="D86" s="905" t="s">
        <v>45</v>
      </c>
      <c r="E86" s="925">
        <v>0.65831514386735346</v>
      </c>
      <c r="F86" s="926">
        <v>0.67198610646260326</v>
      </c>
      <c r="G86" s="926">
        <v>0.64332815336984472</v>
      </c>
      <c r="H86" s="926">
        <v>0.62724993277084595</v>
      </c>
      <c r="I86" s="926">
        <v>0.25764987763913344</v>
      </c>
      <c r="J86" s="926">
        <v>0</v>
      </c>
      <c r="K86" s="926">
        <v>0</v>
      </c>
      <c r="L86" s="927">
        <v>0.84457689701963079</v>
      </c>
    </row>
    <row r="87" spans="1:12" ht="18.95" customHeight="1">
      <c r="A87" s="895" t="s">
        <v>377</v>
      </c>
      <c r="B87" s="896" t="s">
        <v>47</v>
      </c>
      <c r="C87" s="897" t="s">
        <v>83</v>
      </c>
      <c r="D87" s="900" t="s">
        <v>41</v>
      </c>
      <c r="E87" s="982">
        <v>16396259000</v>
      </c>
      <c r="F87" s="977">
        <v>974759000</v>
      </c>
      <c r="G87" s="977">
        <v>395847000</v>
      </c>
      <c r="H87" s="977">
        <v>13757558000</v>
      </c>
      <c r="I87" s="977">
        <v>382811000</v>
      </c>
      <c r="J87" s="977">
        <v>0</v>
      </c>
      <c r="K87" s="977">
        <v>0</v>
      </c>
      <c r="L87" s="985">
        <v>885284000</v>
      </c>
    </row>
    <row r="88" spans="1:12" ht="18.95" customHeight="1">
      <c r="A88" s="895"/>
      <c r="B88" s="896"/>
      <c r="C88" s="897"/>
      <c r="D88" s="900" t="s">
        <v>42</v>
      </c>
      <c r="E88" s="984">
        <v>17443994139.670006</v>
      </c>
      <c r="F88" s="977">
        <v>1047054546.1100001</v>
      </c>
      <c r="G88" s="977">
        <v>394042560.58999997</v>
      </c>
      <c r="H88" s="977">
        <v>14311712635.620005</v>
      </c>
      <c r="I88" s="977">
        <v>691028715.78999984</v>
      </c>
      <c r="J88" s="977">
        <v>0</v>
      </c>
      <c r="K88" s="977">
        <v>0</v>
      </c>
      <c r="L88" s="985">
        <v>1000155681.5599998</v>
      </c>
    </row>
    <row r="89" spans="1:12" ht="18.95" customHeight="1">
      <c r="A89" s="895"/>
      <c r="B89" s="896"/>
      <c r="C89" s="897"/>
      <c r="D89" s="900" t="s">
        <v>43</v>
      </c>
      <c r="E89" s="984">
        <v>10541028964.43001</v>
      </c>
      <c r="F89" s="977">
        <v>709961225.97000015</v>
      </c>
      <c r="G89" s="977">
        <v>203024917.55000004</v>
      </c>
      <c r="H89" s="977">
        <v>8970119782.1500111</v>
      </c>
      <c r="I89" s="977">
        <v>126771212.47999997</v>
      </c>
      <c r="J89" s="977">
        <v>0</v>
      </c>
      <c r="K89" s="977">
        <v>0</v>
      </c>
      <c r="L89" s="985">
        <v>531151826.27999961</v>
      </c>
    </row>
    <row r="90" spans="1:12" ht="18.95" customHeight="1">
      <c r="A90" s="895"/>
      <c r="B90" s="897"/>
      <c r="C90" s="897"/>
      <c r="D90" s="900" t="s">
        <v>44</v>
      </c>
      <c r="E90" s="923">
        <v>0.64289231857279217</v>
      </c>
      <c r="F90" s="857">
        <v>0.72834539200971737</v>
      </c>
      <c r="G90" s="857">
        <v>0.51288734675265957</v>
      </c>
      <c r="H90" s="857">
        <v>0.65201395350468527</v>
      </c>
      <c r="I90" s="857">
        <v>0.33115875061061456</v>
      </c>
      <c r="J90" s="857">
        <v>0</v>
      </c>
      <c r="K90" s="857">
        <v>0</v>
      </c>
      <c r="L90" s="924">
        <v>0.59997901947849464</v>
      </c>
    </row>
    <row r="91" spans="1:12" ht="18.95" customHeight="1">
      <c r="A91" s="901"/>
      <c r="B91" s="902"/>
      <c r="C91" s="902"/>
      <c r="D91" s="903" t="s">
        <v>45</v>
      </c>
      <c r="E91" s="925">
        <v>0.60427840550910772</v>
      </c>
      <c r="F91" s="926">
        <v>0.67805562623994753</v>
      </c>
      <c r="G91" s="926">
        <v>0.51523601218612225</v>
      </c>
      <c r="H91" s="926">
        <v>0.62676773985976642</v>
      </c>
      <c r="I91" s="926">
        <v>0.18345288637545579</v>
      </c>
      <c r="J91" s="926">
        <v>0</v>
      </c>
      <c r="K91" s="926">
        <v>0</v>
      </c>
      <c r="L91" s="927">
        <v>0.5310691486064768</v>
      </c>
    </row>
    <row r="92" spans="1:12" ht="18.95" customHeight="1">
      <c r="A92" s="895" t="s">
        <v>378</v>
      </c>
      <c r="B92" s="896" t="s">
        <v>47</v>
      </c>
      <c r="C92" s="897" t="s">
        <v>379</v>
      </c>
      <c r="D92" s="898" t="s">
        <v>41</v>
      </c>
      <c r="E92" s="982">
        <v>2752517000</v>
      </c>
      <c r="F92" s="977">
        <v>8050000</v>
      </c>
      <c r="G92" s="977">
        <v>138806000</v>
      </c>
      <c r="H92" s="977">
        <v>2447687000</v>
      </c>
      <c r="I92" s="977">
        <v>157963000</v>
      </c>
      <c r="J92" s="977">
        <v>0</v>
      </c>
      <c r="K92" s="977">
        <v>0</v>
      </c>
      <c r="L92" s="985">
        <v>11000</v>
      </c>
    </row>
    <row r="93" spans="1:12" ht="18.95" customHeight="1">
      <c r="A93" s="895"/>
      <c r="B93" s="896"/>
      <c r="C93" s="897" t="s">
        <v>380</v>
      </c>
      <c r="D93" s="900" t="s">
        <v>42</v>
      </c>
      <c r="E93" s="984">
        <v>2760263435</v>
      </c>
      <c r="F93" s="977">
        <v>11915433</v>
      </c>
      <c r="G93" s="977">
        <v>139773969</v>
      </c>
      <c r="H93" s="977">
        <v>2448908106</v>
      </c>
      <c r="I93" s="977">
        <v>159654927</v>
      </c>
      <c r="J93" s="977">
        <v>0</v>
      </c>
      <c r="K93" s="977">
        <v>0</v>
      </c>
      <c r="L93" s="985">
        <v>11000</v>
      </c>
    </row>
    <row r="94" spans="1:12" ht="18.95" customHeight="1">
      <c r="A94" s="895"/>
      <c r="B94" s="896"/>
      <c r="C94" s="897" t="s">
        <v>381</v>
      </c>
      <c r="D94" s="900" t="s">
        <v>43</v>
      </c>
      <c r="E94" s="984">
        <v>1598783033.470001</v>
      </c>
      <c r="F94" s="977">
        <v>8428052.4900000002</v>
      </c>
      <c r="G94" s="977">
        <v>101364983.46000001</v>
      </c>
      <c r="H94" s="977">
        <v>1454637586.930001</v>
      </c>
      <c r="I94" s="977">
        <v>34352410.590000004</v>
      </c>
      <c r="J94" s="977">
        <v>0</v>
      </c>
      <c r="K94" s="977">
        <v>0</v>
      </c>
      <c r="L94" s="985">
        <v>0</v>
      </c>
    </row>
    <row r="95" spans="1:12" ht="18.95" customHeight="1">
      <c r="A95" s="899"/>
      <c r="B95" s="897"/>
      <c r="C95" s="897" t="s">
        <v>382</v>
      </c>
      <c r="D95" s="900" t="s">
        <v>44</v>
      </c>
      <c r="E95" s="923">
        <v>0.58084401784621165</v>
      </c>
      <c r="F95" s="857">
        <v>1.0469630422360248</v>
      </c>
      <c r="G95" s="857">
        <v>0.73026370228952642</v>
      </c>
      <c r="H95" s="857">
        <v>0.59429068623970349</v>
      </c>
      <c r="I95" s="857">
        <v>0.21747124700087997</v>
      </c>
      <c r="J95" s="857">
        <v>0</v>
      </c>
      <c r="K95" s="857">
        <v>0</v>
      </c>
      <c r="L95" s="924">
        <v>0</v>
      </c>
    </row>
    <row r="96" spans="1:12" ht="18.95" customHeight="1">
      <c r="A96" s="901"/>
      <c r="B96" s="902"/>
      <c r="C96" s="902"/>
      <c r="D96" s="905" t="s">
        <v>45</v>
      </c>
      <c r="E96" s="925">
        <v>0.57921393052471493</v>
      </c>
      <c r="F96" s="926">
        <v>0.70732238517895241</v>
      </c>
      <c r="G96" s="926">
        <v>0.72520644713179749</v>
      </c>
      <c r="H96" s="926">
        <v>0.59399435338795892</v>
      </c>
      <c r="I96" s="926">
        <v>0.21516661737598616</v>
      </c>
      <c r="J96" s="926">
        <v>0</v>
      </c>
      <c r="K96" s="926">
        <v>0</v>
      </c>
      <c r="L96" s="927">
        <v>0</v>
      </c>
    </row>
    <row r="97" spans="1:12" ht="18.95" customHeight="1">
      <c r="A97" s="895" t="s">
        <v>383</v>
      </c>
      <c r="B97" s="896" t="s">
        <v>47</v>
      </c>
      <c r="C97" s="897" t="s">
        <v>113</v>
      </c>
      <c r="D97" s="900" t="s">
        <v>41</v>
      </c>
      <c r="E97" s="982">
        <v>42178633000</v>
      </c>
      <c r="F97" s="977">
        <v>1722559000</v>
      </c>
      <c r="G97" s="977">
        <v>1792145000</v>
      </c>
      <c r="H97" s="977">
        <v>23489084000</v>
      </c>
      <c r="I97" s="977">
        <v>15174228000</v>
      </c>
      <c r="J97" s="977">
        <v>0</v>
      </c>
      <c r="K97" s="977">
        <v>0</v>
      </c>
      <c r="L97" s="985">
        <v>617000</v>
      </c>
    </row>
    <row r="98" spans="1:12" ht="18.95" customHeight="1">
      <c r="A98" s="895"/>
      <c r="B98" s="896"/>
      <c r="C98" s="897"/>
      <c r="D98" s="900" t="s">
        <v>42</v>
      </c>
      <c r="E98" s="984">
        <v>42194056226</v>
      </c>
      <c r="F98" s="977">
        <v>2010258504.76</v>
      </c>
      <c r="G98" s="977">
        <v>1647648010.8599999</v>
      </c>
      <c r="H98" s="977">
        <v>23089494875.380005</v>
      </c>
      <c r="I98" s="977">
        <v>15446037835</v>
      </c>
      <c r="J98" s="977">
        <v>0</v>
      </c>
      <c r="K98" s="977">
        <v>0</v>
      </c>
      <c r="L98" s="985">
        <v>617000</v>
      </c>
    </row>
    <row r="99" spans="1:12" ht="18.95" customHeight="1">
      <c r="A99" s="895"/>
      <c r="B99" s="896"/>
      <c r="C99" s="897"/>
      <c r="D99" s="900" t="s">
        <v>43</v>
      </c>
      <c r="E99" s="984">
        <v>19543954439.549995</v>
      </c>
      <c r="F99" s="977">
        <v>1148552349.7299995</v>
      </c>
      <c r="G99" s="977">
        <v>1086611946.6999998</v>
      </c>
      <c r="H99" s="977">
        <v>13234979196.959995</v>
      </c>
      <c r="I99" s="977">
        <v>4073793470.3899989</v>
      </c>
      <c r="J99" s="977">
        <v>0</v>
      </c>
      <c r="K99" s="977">
        <v>0</v>
      </c>
      <c r="L99" s="985">
        <v>17475.77</v>
      </c>
    </row>
    <row r="100" spans="1:12" ht="18.95" customHeight="1">
      <c r="A100" s="899"/>
      <c r="B100" s="897"/>
      <c r="C100" s="897"/>
      <c r="D100" s="900" t="s">
        <v>44</v>
      </c>
      <c r="E100" s="923">
        <v>0.46336149489600564</v>
      </c>
      <c r="F100" s="857">
        <v>0.66677097836997135</v>
      </c>
      <c r="G100" s="857">
        <v>0.60631921340070127</v>
      </c>
      <c r="H100" s="857">
        <v>0.56345233372914816</v>
      </c>
      <c r="I100" s="857">
        <v>0.26846792274308773</v>
      </c>
      <c r="J100" s="857">
        <v>0</v>
      </c>
      <c r="K100" s="857">
        <v>0</v>
      </c>
      <c r="L100" s="924">
        <v>2.8323776337115074E-2</v>
      </c>
    </row>
    <row r="101" spans="1:12" ht="18.95" customHeight="1">
      <c r="A101" s="901"/>
      <c r="B101" s="902"/>
      <c r="C101" s="902"/>
      <c r="D101" s="903" t="s">
        <v>45</v>
      </c>
      <c r="E101" s="925">
        <v>0.46319212201046933</v>
      </c>
      <c r="F101" s="926">
        <v>0.57134559909105942</v>
      </c>
      <c r="G101" s="926">
        <v>0.65949276759229425</v>
      </c>
      <c r="H101" s="926">
        <v>0.5732034965854651</v>
      </c>
      <c r="I101" s="926">
        <v>0.26374359003310049</v>
      </c>
      <c r="J101" s="926">
        <v>0</v>
      </c>
      <c r="K101" s="926">
        <v>0</v>
      </c>
      <c r="L101" s="927">
        <v>2.8323776337115074E-2</v>
      </c>
    </row>
    <row r="102" spans="1:12" ht="18.95" customHeight="1">
      <c r="A102" s="912" t="s">
        <v>384</v>
      </c>
      <c r="B102" s="908" t="s">
        <v>47</v>
      </c>
      <c r="C102" s="913" t="s">
        <v>385</v>
      </c>
      <c r="D102" s="910" t="s">
        <v>41</v>
      </c>
      <c r="E102" s="982">
        <v>103741494000</v>
      </c>
      <c r="F102" s="977">
        <v>79454085000</v>
      </c>
      <c r="G102" s="977">
        <v>24156652000</v>
      </c>
      <c r="H102" s="977">
        <v>129931000</v>
      </c>
      <c r="I102" s="977">
        <v>826000</v>
      </c>
      <c r="J102" s="977">
        <v>0</v>
      </c>
      <c r="K102" s="977">
        <v>0</v>
      </c>
      <c r="L102" s="985">
        <v>0</v>
      </c>
    </row>
    <row r="103" spans="1:12" ht="18.95" customHeight="1">
      <c r="A103" s="895"/>
      <c r="B103" s="896"/>
      <c r="C103" s="897" t="s">
        <v>386</v>
      </c>
      <c r="D103" s="900" t="s">
        <v>42</v>
      </c>
      <c r="E103" s="984">
        <v>91591494000</v>
      </c>
      <c r="F103" s="977">
        <v>67454085000</v>
      </c>
      <c r="G103" s="977">
        <v>24002419336</v>
      </c>
      <c r="H103" s="977">
        <v>134163664</v>
      </c>
      <c r="I103" s="977">
        <v>826000</v>
      </c>
      <c r="J103" s="977">
        <v>0</v>
      </c>
      <c r="K103" s="977">
        <v>0</v>
      </c>
      <c r="L103" s="985">
        <v>0</v>
      </c>
    </row>
    <row r="104" spans="1:12" ht="18.95" customHeight="1">
      <c r="A104" s="895"/>
      <c r="B104" s="896"/>
      <c r="C104" s="897"/>
      <c r="D104" s="900" t="s">
        <v>43</v>
      </c>
      <c r="E104" s="984">
        <v>46313473760.609993</v>
      </c>
      <c r="F104" s="977">
        <v>29918666915.93</v>
      </c>
      <c r="G104" s="977">
        <v>16296169404.549999</v>
      </c>
      <c r="H104" s="977">
        <v>98637440.13000001</v>
      </c>
      <c r="I104" s="977">
        <v>0</v>
      </c>
      <c r="J104" s="977">
        <v>0</v>
      </c>
      <c r="K104" s="977">
        <v>0</v>
      </c>
      <c r="L104" s="985">
        <v>0</v>
      </c>
    </row>
    <row r="105" spans="1:12" ht="18.95" customHeight="1">
      <c r="A105" s="899"/>
      <c r="B105" s="897"/>
      <c r="C105" s="897"/>
      <c r="D105" s="900" t="s">
        <v>44</v>
      </c>
      <c r="E105" s="923">
        <v>0.44643152874403363</v>
      </c>
      <c r="F105" s="857">
        <v>0.37655290997221857</v>
      </c>
      <c r="G105" s="857">
        <v>0.67460380704039613</v>
      </c>
      <c r="H105" s="857">
        <v>0.75915247423632548</v>
      </c>
      <c r="I105" s="857">
        <v>0</v>
      </c>
      <c r="J105" s="857">
        <v>0</v>
      </c>
      <c r="K105" s="857">
        <v>0</v>
      </c>
      <c r="L105" s="924">
        <v>0</v>
      </c>
    </row>
    <row r="106" spans="1:12" ht="18.95" customHeight="1">
      <c r="A106" s="901"/>
      <c r="B106" s="902"/>
      <c r="C106" s="902"/>
      <c r="D106" s="906" t="s">
        <v>45</v>
      </c>
      <c r="E106" s="925">
        <v>0.5056525637698408</v>
      </c>
      <c r="F106" s="926">
        <v>0.44354121645753553</v>
      </c>
      <c r="G106" s="926">
        <v>0.67893861766293739</v>
      </c>
      <c r="H106" s="926">
        <v>0.73520234308746968</v>
      </c>
      <c r="I106" s="926">
        <v>0</v>
      </c>
      <c r="J106" s="926">
        <v>0</v>
      </c>
      <c r="K106" s="926">
        <v>0</v>
      </c>
      <c r="L106" s="927">
        <v>0</v>
      </c>
    </row>
    <row r="107" spans="1:12" ht="18.95" customHeight="1">
      <c r="A107" s="895" t="s">
        <v>387</v>
      </c>
      <c r="B107" s="896" t="s">
        <v>47</v>
      </c>
      <c r="C107" s="897" t="s">
        <v>388</v>
      </c>
      <c r="D107" s="911" t="s">
        <v>41</v>
      </c>
      <c r="E107" s="982">
        <v>16811981000</v>
      </c>
      <c r="F107" s="977">
        <v>2910184000</v>
      </c>
      <c r="G107" s="977">
        <v>258046000</v>
      </c>
      <c r="H107" s="977">
        <v>13245872000</v>
      </c>
      <c r="I107" s="977">
        <v>350815000</v>
      </c>
      <c r="J107" s="977">
        <v>0</v>
      </c>
      <c r="K107" s="977">
        <v>0</v>
      </c>
      <c r="L107" s="985">
        <v>47064000</v>
      </c>
    </row>
    <row r="108" spans="1:12" ht="18.95" customHeight="1">
      <c r="A108" s="895"/>
      <c r="B108" s="896"/>
      <c r="C108" s="897" t="s">
        <v>389</v>
      </c>
      <c r="D108" s="900" t="s">
        <v>42</v>
      </c>
      <c r="E108" s="984">
        <v>17606462351.790005</v>
      </c>
      <c r="F108" s="977">
        <v>2946227474.6800003</v>
      </c>
      <c r="G108" s="977">
        <v>317179656</v>
      </c>
      <c r="H108" s="977">
        <v>13744940489.700003</v>
      </c>
      <c r="I108" s="977">
        <v>366858598.62</v>
      </c>
      <c r="J108" s="977">
        <v>0</v>
      </c>
      <c r="K108" s="977">
        <v>0</v>
      </c>
      <c r="L108" s="985">
        <v>231256132.78999996</v>
      </c>
    </row>
    <row r="109" spans="1:12" ht="18.95" customHeight="1">
      <c r="A109" s="895"/>
      <c r="B109" s="896"/>
      <c r="C109" s="897"/>
      <c r="D109" s="900" t="s">
        <v>43</v>
      </c>
      <c r="E109" s="984">
        <v>12367995381.070004</v>
      </c>
      <c r="F109" s="977">
        <v>2218880298.73</v>
      </c>
      <c r="G109" s="977">
        <v>291169039.63</v>
      </c>
      <c r="H109" s="977">
        <v>9632365638.6800022</v>
      </c>
      <c r="I109" s="977">
        <v>117189105.58000004</v>
      </c>
      <c r="J109" s="977">
        <v>0</v>
      </c>
      <c r="K109" s="977">
        <v>0</v>
      </c>
      <c r="L109" s="985">
        <v>108391298.44999996</v>
      </c>
    </row>
    <row r="110" spans="1:12" ht="18.95" customHeight="1">
      <c r="A110" s="895"/>
      <c r="B110" s="897"/>
      <c r="C110" s="897"/>
      <c r="D110" s="900" t="s">
        <v>44</v>
      </c>
      <c r="E110" s="923">
        <v>0.73566555785841081</v>
      </c>
      <c r="F110" s="857">
        <v>0.76245361074420037</v>
      </c>
      <c r="G110" s="857">
        <v>1.1283609884671726</v>
      </c>
      <c r="H110" s="857">
        <v>0.72719754793644409</v>
      </c>
      <c r="I110" s="857">
        <v>0.33404816093952666</v>
      </c>
      <c r="J110" s="857">
        <v>0</v>
      </c>
      <c r="K110" s="857">
        <v>0</v>
      </c>
      <c r="L110" s="924">
        <v>2.3030617552694195</v>
      </c>
    </row>
    <row r="111" spans="1:12" ht="18.95" customHeight="1">
      <c r="A111" s="901"/>
      <c r="B111" s="902"/>
      <c r="C111" s="902"/>
      <c r="D111" s="900" t="s">
        <v>45</v>
      </c>
      <c r="E111" s="925">
        <v>0.70246907833887373</v>
      </c>
      <c r="F111" s="926">
        <v>0.75312592724056382</v>
      </c>
      <c r="G111" s="926">
        <v>0.91799405832636372</v>
      </c>
      <c r="H111" s="926">
        <v>0.7007935498810034</v>
      </c>
      <c r="I111" s="926">
        <v>0.31943944075681058</v>
      </c>
      <c r="J111" s="926">
        <v>0</v>
      </c>
      <c r="K111" s="926">
        <v>0</v>
      </c>
      <c r="L111" s="927">
        <v>0.46870669824972117</v>
      </c>
    </row>
    <row r="112" spans="1:12" ht="18.95" customHeight="1">
      <c r="A112" s="895" t="s">
        <v>390</v>
      </c>
      <c r="B112" s="896" t="s">
        <v>47</v>
      </c>
      <c r="C112" s="897" t="s">
        <v>391</v>
      </c>
      <c r="D112" s="898" t="s">
        <v>41</v>
      </c>
      <c r="E112" s="982">
        <v>15787467000</v>
      </c>
      <c r="F112" s="977">
        <v>188481000</v>
      </c>
      <c r="G112" s="977">
        <v>312093000</v>
      </c>
      <c r="H112" s="977">
        <v>14374598000</v>
      </c>
      <c r="I112" s="977">
        <v>892514000</v>
      </c>
      <c r="J112" s="977">
        <v>0</v>
      </c>
      <c r="K112" s="977">
        <v>0</v>
      </c>
      <c r="L112" s="985">
        <v>19781000</v>
      </c>
    </row>
    <row r="113" spans="1:12" ht="18.95" customHeight="1">
      <c r="A113" s="895"/>
      <c r="B113" s="896"/>
      <c r="C113" s="897"/>
      <c r="D113" s="900" t="s">
        <v>42</v>
      </c>
      <c r="E113" s="984">
        <v>15797302525.349998</v>
      </c>
      <c r="F113" s="977">
        <v>188481000</v>
      </c>
      <c r="G113" s="977">
        <v>302543939.00999999</v>
      </c>
      <c r="H113" s="977">
        <v>14387906684.339998</v>
      </c>
      <c r="I113" s="977">
        <v>894618670</v>
      </c>
      <c r="J113" s="977">
        <v>0</v>
      </c>
      <c r="K113" s="977">
        <v>0</v>
      </c>
      <c r="L113" s="985">
        <v>23752232</v>
      </c>
    </row>
    <row r="114" spans="1:12" ht="18.95" customHeight="1">
      <c r="A114" s="895"/>
      <c r="B114" s="896"/>
      <c r="C114" s="897"/>
      <c r="D114" s="900" t="s">
        <v>43</v>
      </c>
      <c r="E114" s="984">
        <v>9648042389.2400074</v>
      </c>
      <c r="F114" s="977">
        <v>115526149.91</v>
      </c>
      <c r="G114" s="977">
        <v>205433397.16</v>
      </c>
      <c r="H114" s="977">
        <v>9126901536.5500069</v>
      </c>
      <c r="I114" s="977">
        <v>194669650.51999998</v>
      </c>
      <c r="J114" s="977">
        <v>0</v>
      </c>
      <c r="K114" s="977">
        <v>0</v>
      </c>
      <c r="L114" s="985">
        <v>5511655.0999999996</v>
      </c>
    </row>
    <row r="115" spans="1:12" ht="18.95" customHeight="1">
      <c r="A115" s="899"/>
      <c r="B115" s="897"/>
      <c r="C115" s="897"/>
      <c r="D115" s="900" t="s">
        <v>44</v>
      </c>
      <c r="E115" s="923">
        <v>0.61112035193739489</v>
      </c>
      <c r="F115" s="857">
        <v>0.61293260280877115</v>
      </c>
      <c r="G115" s="857">
        <v>0.65824416811655495</v>
      </c>
      <c r="H115" s="857">
        <v>0.63493264552859197</v>
      </c>
      <c r="I115" s="857">
        <v>0.21811383409111787</v>
      </c>
      <c r="J115" s="857">
        <v>0</v>
      </c>
      <c r="K115" s="857">
        <v>0</v>
      </c>
      <c r="L115" s="924">
        <v>0.27863379505586167</v>
      </c>
    </row>
    <row r="116" spans="1:12" ht="18.95" customHeight="1">
      <c r="A116" s="901"/>
      <c r="B116" s="902"/>
      <c r="C116" s="902"/>
      <c r="D116" s="905" t="s">
        <v>45</v>
      </c>
      <c r="E116" s="925">
        <v>0.61073986357846555</v>
      </c>
      <c r="F116" s="926">
        <v>0.61293260280877115</v>
      </c>
      <c r="G116" s="926">
        <v>0.67902003865035221</v>
      </c>
      <c r="H116" s="926">
        <v>0.63434533853933428</v>
      </c>
      <c r="I116" s="926">
        <v>0.21760070189458486</v>
      </c>
      <c r="J116" s="926">
        <v>0</v>
      </c>
      <c r="K116" s="926">
        <v>0</v>
      </c>
      <c r="L116" s="927">
        <v>0.23204788080547545</v>
      </c>
    </row>
    <row r="117" spans="1:12" ht="18.95" customHeight="1">
      <c r="A117" s="895" t="s">
        <v>392</v>
      </c>
      <c r="B117" s="896" t="s">
        <v>47</v>
      </c>
      <c r="C117" s="897" t="s">
        <v>393</v>
      </c>
      <c r="D117" s="898" t="s">
        <v>41</v>
      </c>
      <c r="E117" s="1051">
        <v>0</v>
      </c>
      <c r="F117" s="1050">
        <v>0</v>
      </c>
      <c r="G117" s="1050">
        <v>0</v>
      </c>
      <c r="H117" s="1050">
        <v>0</v>
      </c>
      <c r="I117" s="1050">
        <v>0</v>
      </c>
      <c r="J117" s="1050">
        <v>0</v>
      </c>
      <c r="K117" s="1050">
        <v>0</v>
      </c>
      <c r="L117" s="1053">
        <v>0</v>
      </c>
    </row>
    <row r="118" spans="1:12" ht="18.95" customHeight="1">
      <c r="A118" s="895"/>
      <c r="B118" s="896"/>
      <c r="C118" s="897" t="s">
        <v>394</v>
      </c>
      <c r="D118" s="900" t="s">
        <v>42</v>
      </c>
      <c r="E118" s="984">
        <v>7481553</v>
      </c>
      <c r="F118" s="977">
        <v>7481553</v>
      </c>
      <c r="G118" s="977">
        <v>0</v>
      </c>
      <c r="H118" s="977">
        <v>0</v>
      </c>
      <c r="I118" s="977">
        <v>0</v>
      </c>
      <c r="J118" s="977">
        <v>0</v>
      </c>
      <c r="K118" s="977">
        <v>0</v>
      </c>
      <c r="L118" s="985">
        <v>0</v>
      </c>
    </row>
    <row r="119" spans="1:12" ht="18.95" customHeight="1">
      <c r="A119" s="895"/>
      <c r="B119" s="896"/>
      <c r="C119" s="897" t="s">
        <v>395</v>
      </c>
      <c r="D119" s="900" t="s">
        <v>43</v>
      </c>
      <c r="E119" s="984">
        <v>6928946.9500000002</v>
      </c>
      <c r="F119" s="977">
        <v>6928946.9500000002</v>
      </c>
      <c r="G119" s="977">
        <v>0</v>
      </c>
      <c r="H119" s="977">
        <v>0</v>
      </c>
      <c r="I119" s="977">
        <v>0</v>
      </c>
      <c r="J119" s="977">
        <v>0</v>
      </c>
      <c r="K119" s="977">
        <v>0</v>
      </c>
      <c r="L119" s="985">
        <v>0</v>
      </c>
    </row>
    <row r="120" spans="1:12" ht="18.95" customHeight="1">
      <c r="A120" s="899"/>
      <c r="B120" s="897"/>
      <c r="C120" s="897" t="s">
        <v>396</v>
      </c>
      <c r="D120" s="900" t="s">
        <v>44</v>
      </c>
      <c r="E120" s="923">
        <v>0</v>
      </c>
      <c r="F120" s="857">
        <v>0</v>
      </c>
      <c r="G120" s="857">
        <v>0</v>
      </c>
      <c r="H120" s="857">
        <v>0</v>
      </c>
      <c r="I120" s="857">
        <v>0</v>
      </c>
      <c r="J120" s="857">
        <v>0</v>
      </c>
      <c r="K120" s="857">
        <v>0</v>
      </c>
      <c r="L120" s="924">
        <v>0</v>
      </c>
    </row>
    <row r="121" spans="1:12" ht="18.95" customHeight="1">
      <c r="A121" s="901"/>
      <c r="B121" s="902"/>
      <c r="C121" s="902" t="s">
        <v>397</v>
      </c>
      <c r="D121" s="905" t="s">
        <v>45</v>
      </c>
      <c r="E121" s="925">
        <v>0.92613752118042869</v>
      </c>
      <c r="F121" s="926">
        <v>0.92613752118042869</v>
      </c>
      <c r="G121" s="926">
        <v>0</v>
      </c>
      <c r="H121" s="926">
        <v>0</v>
      </c>
      <c r="I121" s="926">
        <v>0</v>
      </c>
      <c r="J121" s="926">
        <v>0</v>
      </c>
      <c r="K121" s="926">
        <v>0</v>
      </c>
      <c r="L121" s="927">
        <v>0</v>
      </c>
    </row>
    <row r="122" spans="1:12" ht="18.95" customHeight="1">
      <c r="A122" s="895" t="s">
        <v>398</v>
      </c>
      <c r="B122" s="896" t="s">
        <v>47</v>
      </c>
      <c r="C122" s="897" t="s">
        <v>399</v>
      </c>
      <c r="D122" s="898" t="s">
        <v>41</v>
      </c>
      <c r="E122" s="982">
        <v>28000000000</v>
      </c>
      <c r="F122" s="977">
        <v>0</v>
      </c>
      <c r="G122" s="977">
        <v>0</v>
      </c>
      <c r="H122" s="977">
        <v>100000</v>
      </c>
      <c r="I122" s="977">
        <v>0</v>
      </c>
      <c r="J122" s="977">
        <v>27999900000</v>
      </c>
      <c r="K122" s="977">
        <v>0</v>
      </c>
      <c r="L122" s="985">
        <v>0</v>
      </c>
    </row>
    <row r="123" spans="1:12" ht="18.95" customHeight="1">
      <c r="A123" s="895"/>
      <c r="B123" s="896"/>
      <c r="C123" s="897"/>
      <c r="D123" s="900" t="s">
        <v>42</v>
      </c>
      <c r="E123" s="984">
        <v>28000000000</v>
      </c>
      <c r="F123" s="977">
        <v>0</v>
      </c>
      <c r="G123" s="977">
        <v>0</v>
      </c>
      <c r="H123" s="977">
        <v>100000</v>
      </c>
      <c r="I123" s="977">
        <v>0</v>
      </c>
      <c r="J123" s="977">
        <v>27999900000</v>
      </c>
      <c r="K123" s="977">
        <v>0</v>
      </c>
      <c r="L123" s="985">
        <v>0</v>
      </c>
    </row>
    <row r="124" spans="1:12" ht="18.95" customHeight="1">
      <c r="A124" s="895"/>
      <c r="B124" s="896"/>
      <c r="C124" s="897"/>
      <c r="D124" s="900" t="s">
        <v>43</v>
      </c>
      <c r="E124" s="984">
        <v>15986684183.820002</v>
      </c>
      <c r="F124" s="977">
        <v>0</v>
      </c>
      <c r="G124" s="977">
        <v>0</v>
      </c>
      <c r="H124" s="977">
        <v>0</v>
      </c>
      <c r="I124" s="977">
        <v>0</v>
      </c>
      <c r="J124" s="977">
        <v>15986684183.820002</v>
      </c>
      <c r="K124" s="977">
        <v>0</v>
      </c>
      <c r="L124" s="985">
        <v>0</v>
      </c>
    </row>
    <row r="125" spans="1:12" ht="18.95" customHeight="1">
      <c r="A125" s="899"/>
      <c r="B125" s="897"/>
      <c r="C125" s="897"/>
      <c r="D125" s="900" t="s">
        <v>44</v>
      </c>
      <c r="E125" s="923">
        <v>0.57095300656500003</v>
      </c>
      <c r="F125" s="857">
        <v>0</v>
      </c>
      <c r="G125" s="857">
        <v>0</v>
      </c>
      <c r="H125" s="857">
        <v>0</v>
      </c>
      <c r="I125" s="857">
        <v>0</v>
      </c>
      <c r="J125" s="857">
        <v>0.5709550456901632</v>
      </c>
      <c r="K125" s="857">
        <v>0</v>
      </c>
      <c r="L125" s="924">
        <v>0</v>
      </c>
    </row>
    <row r="126" spans="1:12" ht="18.95" customHeight="1">
      <c r="A126" s="901"/>
      <c r="B126" s="902"/>
      <c r="C126" s="902"/>
      <c r="D126" s="905" t="s">
        <v>45</v>
      </c>
      <c r="E126" s="925">
        <v>0.57095300656500003</v>
      </c>
      <c r="F126" s="926">
        <v>0</v>
      </c>
      <c r="G126" s="926">
        <v>0</v>
      </c>
      <c r="H126" s="926">
        <v>0</v>
      </c>
      <c r="I126" s="926">
        <v>0</v>
      </c>
      <c r="J126" s="926">
        <v>0.5709550456901632</v>
      </c>
      <c r="K126" s="926">
        <v>0</v>
      </c>
      <c r="L126" s="927">
        <v>0</v>
      </c>
    </row>
    <row r="127" spans="1:12" ht="18.95" customHeight="1">
      <c r="A127" s="895" t="s">
        <v>400</v>
      </c>
      <c r="B127" s="896" t="s">
        <v>47</v>
      </c>
      <c r="C127" s="897" t="s">
        <v>401</v>
      </c>
      <c r="D127" s="898" t="s">
        <v>41</v>
      </c>
      <c r="E127" s="982">
        <v>125613078000</v>
      </c>
      <c r="F127" s="977">
        <v>81817709000</v>
      </c>
      <c r="G127" s="977">
        <v>1287083000</v>
      </c>
      <c r="H127" s="977">
        <v>5432196000</v>
      </c>
      <c r="I127" s="977">
        <v>1685186000</v>
      </c>
      <c r="J127" s="977">
        <v>0</v>
      </c>
      <c r="K127" s="977">
        <v>28520043000</v>
      </c>
      <c r="L127" s="985">
        <v>6870861000</v>
      </c>
    </row>
    <row r="128" spans="1:12" ht="18.95" customHeight="1">
      <c r="A128" s="899"/>
      <c r="B128" s="897"/>
      <c r="C128" s="897"/>
      <c r="D128" s="900" t="s">
        <v>42</v>
      </c>
      <c r="E128" s="984">
        <v>114585345505.62003</v>
      </c>
      <c r="F128" s="977">
        <v>74452683272.580017</v>
      </c>
      <c r="G128" s="977">
        <v>1240544317.3399999</v>
      </c>
      <c r="H128" s="977">
        <v>3145761997.8600006</v>
      </c>
      <c r="I128" s="977">
        <v>1092107536.8200002</v>
      </c>
      <c r="J128" s="977">
        <v>0</v>
      </c>
      <c r="K128" s="977">
        <v>28520043000</v>
      </c>
      <c r="L128" s="985">
        <v>6134205381.0200005</v>
      </c>
    </row>
    <row r="129" spans="1:12" ht="18.95" customHeight="1">
      <c r="A129" s="899"/>
      <c r="B129" s="897"/>
      <c r="C129" s="897"/>
      <c r="D129" s="900" t="s">
        <v>43</v>
      </c>
      <c r="E129" s="984">
        <v>72056947699.62001</v>
      </c>
      <c r="F129" s="977">
        <v>51929797980.330009</v>
      </c>
      <c r="G129" s="977">
        <v>0</v>
      </c>
      <c r="H129" s="1105">
        <v>0</v>
      </c>
      <c r="I129" s="977">
        <v>173493857.11000001</v>
      </c>
      <c r="J129" s="977">
        <v>0</v>
      </c>
      <c r="K129" s="977">
        <v>18873329193.57</v>
      </c>
      <c r="L129" s="985">
        <v>1080326668.6099999</v>
      </c>
    </row>
    <row r="130" spans="1:12" ht="18.95" customHeight="1">
      <c r="A130" s="899"/>
      <c r="B130" s="897"/>
      <c r="C130" s="897"/>
      <c r="D130" s="900" t="s">
        <v>44</v>
      </c>
      <c r="E130" s="923">
        <v>0.57364208286990637</v>
      </c>
      <c r="F130" s="857">
        <v>0.63470119873840525</v>
      </c>
      <c r="G130" s="857">
        <v>0</v>
      </c>
      <c r="H130" s="857">
        <v>0</v>
      </c>
      <c r="I130" s="857">
        <v>0.10295234894545766</v>
      </c>
      <c r="J130" s="857">
        <v>0</v>
      </c>
      <c r="K130" s="857">
        <v>0.66175668786929953</v>
      </c>
      <c r="L130" s="924">
        <v>0.15723308455956247</v>
      </c>
    </row>
    <row r="131" spans="1:12" ht="18.95" customHeight="1">
      <c r="A131" s="901"/>
      <c r="B131" s="902"/>
      <c r="C131" s="902"/>
      <c r="D131" s="903" t="s">
        <v>45</v>
      </c>
      <c r="E131" s="925">
        <v>0.62884959138239771</v>
      </c>
      <c r="F131" s="926">
        <v>0.69748725899117592</v>
      </c>
      <c r="G131" s="926">
        <v>0</v>
      </c>
      <c r="H131" s="926">
        <v>0</v>
      </c>
      <c r="I131" s="926">
        <v>0.15886151432960494</v>
      </c>
      <c r="J131" s="926">
        <v>0</v>
      </c>
      <c r="K131" s="926">
        <v>0.66175668786929953</v>
      </c>
      <c r="L131" s="927">
        <v>0.17611517735494575</v>
      </c>
    </row>
    <row r="132" spans="1:12" ht="18.95" customHeight="1">
      <c r="A132" s="912" t="s">
        <v>402</v>
      </c>
      <c r="B132" s="908" t="s">
        <v>47</v>
      </c>
      <c r="C132" s="913" t="s">
        <v>115</v>
      </c>
      <c r="D132" s="910" t="s">
        <v>41</v>
      </c>
      <c r="E132" s="982">
        <v>2429197000</v>
      </c>
      <c r="F132" s="977">
        <v>166009000</v>
      </c>
      <c r="G132" s="977">
        <v>32454000</v>
      </c>
      <c r="H132" s="977">
        <v>2075502000</v>
      </c>
      <c r="I132" s="977">
        <v>64007000</v>
      </c>
      <c r="J132" s="977">
        <v>0</v>
      </c>
      <c r="K132" s="977">
        <v>0</v>
      </c>
      <c r="L132" s="985">
        <v>91225000</v>
      </c>
    </row>
    <row r="133" spans="1:12" ht="18.95" customHeight="1">
      <c r="A133" s="895"/>
      <c r="B133" s="897"/>
      <c r="C133" s="897"/>
      <c r="D133" s="900" t="s">
        <v>42</v>
      </c>
      <c r="E133" s="984">
        <v>4648506316.6600008</v>
      </c>
      <c r="F133" s="977">
        <v>2250238404.54</v>
      </c>
      <c r="G133" s="977">
        <v>33542269.100000001</v>
      </c>
      <c r="H133" s="977">
        <v>2140820017.8800001</v>
      </c>
      <c r="I133" s="977">
        <v>96183771.140000001</v>
      </c>
      <c r="J133" s="977">
        <v>0</v>
      </c>
      <c r="K133" s="977">
        <v>0</v>
      </c>
      <c r="L133" s="985">
        <v>127721854</v>
      </c>
    </row>
    <row r="134" spans="1:12" ht="18.95" customHeight="1">
      <c r="A134" s="895"/>
      <c r="B134" s="897"/>
      <c r="C134" s="897"/>
      <c r="D134" s="900" t="s">
        <v>43</v>
      </c>
      <c r="E134" s="984">
        <v>3096843168.599997</v>
      </c>
      <c r="F134" s="977">
        <v>1675717768.4399998</v>
      </c>
      <c r="G134" s="977">
        <v>13958919.050000003</v>
      </c>
      <c r="H134" s="977">
        <v>1330547080.8499973</v>
      </c>
      <c r="I134" s="977">
        <v>27524253.199999999</v>
      </c>
      <c r="J134" s="977">
        <v>0</v>
      </c>
      <c r="K134" s="977">
        <v>0</v>
      </c>
      <c r="L134" s="985">
        <v>49095147.060000017</v>
      </c>
    </row>
    <row r="135" spans="1:12" ht="18.95" customHeight="1">
      <c r="A135" s="895"/>
      <c r="B135" s="897"/>
      <c r="C135" s="897"/>
      <c r="D135" s="900" t="s">
        <v>44</v>
      </c>
      <c r="E135" s="923">
        <v>1.2748423320957489</v>
      </c>
      <c r="F135" s="857" t="s">
        <v>767</v>
      </c>
      <c r="G135" s="857">
        <v>0.43011397824613307</v>
      </c>
      <c r="H135" s="857">
        <v>0.64107241566136641</v>
      </c>
      <c r="I135" s="857">
        <v>0.43001942287562295</v>
      </c>
      <c r="J135" s="857">
        <v>0</v>
      </c>
      <c r="K135" s="857">
        <v>0</v>
      </c>
      <c r="L135" s="924">
        <v>0.53817645448067986</v>
      </c>
    </row>
    <row r="136" spans="1:12" ht="18.95" customHeight="1">
      <c r="A136" s="914"/>
      <c r="B136" s="902"/>
      <c r="C136" s="902"/>
      <c r="D136" s="903" t="s">
        <v>45</v>
      </c>
      <c r="E136" s="925">
        <v>0.66620177700976224</v>
      </c>
      <c r="F136" s="926">
        <v>0.74468454767242975</v>
      </c>
      <c r="G136" s="926">
        <v>0.41615905615640064</v>
      </c>
      <c r="H136" s="926">
        <v>0.62151281739583342</v>
      </c>
      <c r="I136" s="926">
        <v>0.286163173618314</v>
      </c>
      <c r="J136" s="926">
        <v>0</v>
      </c>
      <c r="K136" s="926">
        <v>0</v>
      </c>
      <c r="L136" s="927">
        <v>0.38439112432552081</v>
      </c>
    </row>
    <row r="137" spans="1:12" ht="18.95" customHeight="1">
      <c r="A137" s="895" t="s">
        <v>403</v>
      </c>
      <c r="B137" s="896" t="s">
        <v>47</v>
      </c>
      <c r="C137" s="897" t="s">
        <v>404</v>
      </c>
      <c r="D137" s="911" t="s">
        <v>41</v>
      </c>
      <c r="E137" s="982">
        <v>20128795000</v>
      </c>
      <c r="F137" s="977">
        <v>11944678000</v>
      </c>
      <c r="G137" s="977">
        <v>12396000</v>
      </c>
      <c r="H137" s="977">
        <v>6387919000</v>
      </c>
      <c r="I137" s="977">
        <v>1642224000</v>
      </c>
      <c r="J137" s="977">
        <v>0</v>
      </c>
      <c r="K137" s="977">
        <v>0</v>
      </c>
      <c r="L137" s="985">
        <v>141578000</v>
      </c>
    </row>
    <row r="138" spans="1:12" ht="18.95" customHeight="1">
      <c r="A138" s="895"/>
      <c r="B138" s="896"/>
      <c r="C138" s="897"/>
      <c r="D138" s="900" t="s">
        <v>42</v>
      </c>
      <c r="E138" s="984">
        <v>20225681197.610001</v>
      </c>
      <c r="F138" s="977">
        <v>11986414897.870001</v>
      </c>
      <c r="G138" s="977">
        <v>14583076.610000001</v>
      </c>
      <c r="H138" s="977">
        <v>6352438836.7999992</v>
      </c>
      <c r="I138" s="977">
        <v>1692882381.3299999</v>
      </c>
      <c r="J138" s="977">
        <v>0</v>
      </c>
      <c r="K138" s="977">
        <v>0</v>
      </c>
      <c r="L138" s="985">
        <v>179362005</v>
      </c>
    </row>
    <row r="139" spans="1:12" ht="18.95" customHeight="1">
      <c r="A139" s="895"/>
      <c r="B139" s="896"/>
      <c r="C139" s="897"/>
      <c r="D139" s="900" t="s">
        <v>43</v>
      </c>
      <c r="E139" s="984">
        <v>9113609541.1399918</v>
      </c>
      <c r="F139" s="977">
        <v>5937513441.2399969</v>
      </c>
      <c r="G139" s="977">
        <v>9133302.879999999</v>
      </c>
      <c r="H139" s="977">
        <v>2785912629.4699965</v>
      </c>
      <c r="I139" s="977">
        <v>296077290.81</v>
      </c>
      <c r="J139" s="977">
        <v>0</v>
      </c>
      <c r="K139" s="977">
        <v>0</v>
      </c>
      <c r="L139" s="985">
        <v>84972876.739999995</v>
      </c>
    </row>
    <row r="140" spans="1:12" ht="18.95" customHeight="1">
      <c r="A140" s="895"/>
      <c r="B140" s="897"/>
      <c r="C140" s="897"/>
      <c r="D140" s="900" t="s">
        <v>44</v>
      </c>
      <c r="E140" s="923">
        <v>0.45276478503258599</v>
      </c>
      <c r="F140" s="857">
        <v>0.49708442883433079</v>
      </c>
      <c r="G140" s="857">
        <v>0.73679435947079697</v>
      </c>
      <c r="H140" s="857">
        <v>0.43612209695677051</v>
      </c>
      <c r="I140" s="857">
        <v>0.18029044199207903</v>
      </c>
      <c r="J140" s="857">
        <v>0</v>
      </c>
      <c r="K140" s="857">
        <v>0</v>
      </c>
      <c r="L140" s="924">
        <v>0.60018418638489024</v>
      </c>
    </row>
    <row r="141" spans="1:12" ht="18.95" customHeight="1">
      <c r="A141" s="901"/>
      <c r="B141" s="902"/>
      <c r="C141" s="902"/>
      <c r="D141" s="903" t="s">
        <v>45</v>
      </c>
      <c r="E141" s="925">
        <v>0.45059592565005502</v>
      </c>
      <c r="F141" s="926">
        <v>0.49535357250941642</v>
      </c>
      <c r="G141" s="926">
        <v>0.62629465127660733</v>
      </c>
      <c r="H141" s="926">
        <v>0.43855796191709295</v>
      </c>
      <c r="I141" s="926">
        <v>0.1748953702131327</v>
      </c>
      <c r="J141" s="926">
        <v>0</v>
      </c>
      <c r="K141" s="926">
        <v>0</v>
      </c>
      <c r="L141" s="927">
        <v>0.4737507073474117</v>
      </c>
    </row>
    <row r="142" spans="1:12" ht="18.95" customHeight="1">
      <c r="A142" s="895" t="s">
        <v>405</v>
      </c>
      <c r="B142" s="896" t="s">
        <v>47</v>
      </c>
      <c r="C142" s="897" t="s">
        <v>406</v>
      </c>
      <c r="D142" s="910" t="s">
        <v>41</v>
      </c>
      <c r="E142" s="982">
        <v>4184883000</v>
      </c>
      <c r="F142" s="977">
        <v>4105428000</v>
      </c>
      <c r="G142" s="977">
        <v>14678000</v>
      </c>
      <c r="H142" s="977">
        <v>63556000</v>
      </c>
      <c r="I142" s="977">
        <v>134000</v>
      </c>
      <c r="J142" s="977">
        <v>0</v>
      </c>
      <c r="K142" s="977">
        <v>0</v>
      </c>
      <c r="L142" s="985">
        <v>1087000</v>
      </c>
    </row>
    <row r="143" spans="1:12" ht="18.95" customHeight="1">
      <c r="A143" s="895"/>
      <c r="B143" s="896"/>
      <c r="C143" s="897"/>
      <c r="D143" s="900" t="s">
        <v>42</v>
      </c>
      <c r="E143" s="984">
        <v>4575122778.9100008</v>
      </c>
      <c r="F143" s="977">
        <v>4427776067.5600004</v>
      </c>
      <c r="G143" s="977">
        <v>14678000</v>
      </c>
      <c r="H143" s="977">
        <v>64775921.450000003</v>
      </c>
      <c r="I143" s="977">
        <v>58462106.269999996</v>
      </c>
      <c r="J143" s="977">
        <v>0</v>
      </c>
      <c r="K143" s="977">
        <v>0</v>
      </c>
      <c r="L143" s="985">
        <v>9430683.6300000008</v>
      </c>
    </row>
    <row r="144" spans="1:12" ht="18.95" customHeight="1">
      <c r="A144" s="895"/>
      <c r="B144" s="896"/>
      <c r="C144" s="897"/>
      <c r="D144" s="900" t="s">
        <v>43</v>
      </c>
      <c r="E144" s="984">
        <v>2968643763.6999993</v>
      </c>
      <c r="F144" s="977">
        <v>2892623199.0099998</v>
      </c>
      <c r="G144" s="977">
        <v>13312147.140000001</v>
      </c>
      <c r="H144" s="977">
        <v>37172009.159999996</v>
      </c>
      <c r="I144" s="977">
        <v>18646578.560000002</v>
      </c>
      <c r="J144" s="977">
        <v>0</v>
      </c>
      <c r="K144" s="977">
        <v>0</v>
      </c>
      <c r="L144" s="985">
        <v>6889829.8300000019</v>
      </c>
    </row>
    <row r="145" spans="1:12" ht="18.95" customHeight="1">
      <c r="A145" s="895"/>
      <c r="B145" s="897"/>
      <c r="C145" s="897"/>
      <c r="D145" s="900" t="s">
        <v>44</v>
      </c>
      <c r="E145" s="923">
        <v>0.70937318049274001</v>
      </c>
      <c r="F145" s="857">
        <v>0.70458505154882745</v>
      </c>
      <c r="G145" s="857">
        <v>0.90694557432892764</v>
      </c>
      <c r="H145" s="857">
        <v>0.58487017999874125</v>
      </c>
      <c r="I145" s="857" t="s">
        <v>767</v>
      </c>
      <c r="J145" s="857">
        <v>0</v>
      </c>
      <c r="K145" s="857">
        <v>0</v>
      </c>
      <c r="L145" s="976">
        <v>6.3383899080036814</v>
      </c>
    </row>
    <row r="146" spans="1:12" ht="18.95" customHeight="1">
      <c r="A146" s="901"/>
      <c r="B146" s="902"/>
      <c r="C146" s="902"/>
      <c r="D146" s="900" t="s">
        <v>45</v>
      </c>
      <c r="E146" s="925">
        <v>0.64886646919828961</v>
      </c>
      <c r="F146" s="926">
        <v>0.65329030982454983</v>
      </c>
      <c r="G146" s="926">
        <v>0.90694557432892764</v>
      </c>
      <c r="H146" s="926">
        <v>0.57385535130816723</v>
      </c>
      <c r="I146" s="926">
        <v>0.31895153544217325</v>
      </c>
      <c r="J146" s="926">
        <v>0</v>
      </c>
      <c r="K146" s="926">
        <v>0</v>
      </c>
      <c r="L146" s="927">
        <v>0.73057586282321307</v>
      </c>
    </row>
    <row r="147" spans="1:12" ht="18.75" customHeight="1">
      <c r="A147" s="895" t="s">
        <v>407</v>
      </c>
      <c r="B147" s="896" t="s">
        <v>47</v>
      </c>
      <c r="C147" s="897" t="s">
        <v>408</v>
      </c>
      <c r="D147" s="898" t="s">
        <v>41</v>
      </c>
      <c r="E147" s="982">
        <v>1452273000</v>
      </c>
      <c r="F147" s="977">
        <v>905452000</v>
      </c>
      <c r="G147" s="977">
        <v>114259000</v>
      </c>
      <c r="H147" s="977">
        <v>300936000</v>
      </c>
      <c r="I147" s="977">
        <v>4474000</v>
      </c>
      <c r="J147" s="977">
        <v>0</v>
      </c>
      <c r="K147" s="977">
        <v>0</v>
      </c>
      <c r="L147" s="985">
        <v>127152000</v>
      </c>
    </row>
    <row r="148" spans="1:12" ht="18.95" customHeight="1">
      <c r="A148" s="895"/>
      <c r="B148" s="896"/>
      <c r="C148" s="897" t="s">
        <v>409</v>
      </c>
      <c r="D148" s="900" t="s">
        <v>42</v>
      </c>
      <c r="E148" s="984">
        <v>15025579604.84</v>
      </c>
      <c r="F148" s="977">
        <v>14430142380.76</v>
      </c>
      <c r="G148" s="977">
        <v>146238380</v>
      </c>
      <c r="H148" s="977">
        <v>310334310</v>
      </c>
      <c r="I148" s="977">
        <v>7897154.0800000001</v>
      </c>
      <c r="J148" s="977">
        <v>0</v>
      </c>
      <c r="K148" s="977">
        <v>0</v>
      </c>
      <c r="L148" s="985">
        <v>130967380</v>
      </c>
    </row>
    <row r="149" spans="1:12" ht="18.95" customHeight="1">
      <c r="A149" s="895"/>
      <c r="B149" s="896"/>
      <c r="C149" s="897"/>
      <c r="D149" s="900" t="s">
        <v>43</v>
      </c>
      <c r="E149" s="984">
        <v>1306312116.99</v>
      </c>
      <c r="F149" s="977">
        <v>928451665.6899997</v>
      </c>
      <c r="G149" s="977">
        <v>100975080.51000001</v>
      </c>
      <c r="H149" s="977">
        <v>184468062.16000026</v>
      </c>
      <c r="I149" s="977">
        <v>3147416.48</v>
      </c>
      <c r="J149" s="977">
        <v>0</v>
      </c>
      <c r="K149" s="977">
        <v>0</v>
      </c>
      <c r="L149" s="985">
        <v>89269892.149999991</v>
      </c>
    </row>
    <row r="150" spans="1:12" ht="18.95" customHeight="1">
      <c r="A150" s="895"/>
      <c r="B150" s="897"/>
      <c r="C150" s="897"/>
      <c r="D150" s="900" t="s">
        <v>44</v>
      </c>
      <c r="E150" s="923">
        <v>0.89949487251363902</v>
      </c>
      <c r="F150" s="857">
        <v>1.0254013086171323</v>
      </c>
      <c r="G150" s="857">
        <v>0.88373852834350031</v>
      </c>
      <c r="H150" s="857">
        <v>0.61298103968950302</v>
      </c>
      <c r="I150" s="857">
        <v>0.70349049620026827</v>
      </c>
      <c r="J150" s="857">
        <v>0</v>
      </c>
      <c r="K150" s="857">
        <v>0</v>
      </c>
      <c r="L150" s="924">
        <v>0.70207226115200694</v>
      </c>
    </row>
    <row r="151" spans="1:12" ht="18.95" customHeight="1">
      <c r="A151" s="901"/>
      <c r="B151" s="902"/>
      <c r="C151" s="902"/>
      <c r="D151" s="905" t="s">
        <v>45</v>
      </c>
      <c r="E151" s="925">
        <v>8.6939216412604423E-2</v>
      </c>
      <c r="F151" s="926">
        <v>6.4341129920375772E-2</v>
      </c>
      <c r="G151" s="926">
        <v>0.69048276184405222</v>
      </c>
      <c r="H151" s="926">
        <v>0.59441723398228274</v>
      </c>
      <c r="I151" s="926">
        <v>0.3985507244908662</v>
      </c>
      <c r="J151" s="926">
        <v>0</v>
      </c>
      <c r="K151" s="926">
        <v>0</v>
      </c>
      <c r="L151" s="927">
        <v>0.68161928680256101</v>
      </c>
    </row>
    <row r="152" spans="1:12" ht="18.95" customHeight="1">
      <c r="A152" s="895" t="s">
        <v>410</v>
      </c>
      <c r="B152" s="896" t="s">
        <v>47</v>
      </c>
      <c r="C152" s="897" t="s">
        <v>411</v>
      </c>
      <c r="D152" s="898" t="s">
        <v>41</v>
      </c>
      <c r="E152" s="982">
        <v>151540000</v>
      </c>
      <c r="F152" s="977">
        <v>21376000</v>
      </c>
      <c r="G152" s="977">
        <v>4175000</v>
      </c>
      <c r="H152" s="977">
        <v>121638000</v>
      </c>
      <c r="I152" s="977">
        <v>4351000</v>
      </c>
      <c r="J152" s="977">
        <v>0</v>
      </c>
      <c r="K152" s="977">
        <v>0</v>
      </c>
      <c r="L152" s="985">
        <v>0</v>
      </c>
    </row>
    <row r="153" spans="1:12" ht="18.95" customHeight="1">
      <c r="A153" s="895"/>
      <c r="B153" s="896"/>
      <c r="C153" s="897" t="s">
        <v>412</v>
      </c>
      <c r="D153" s="900" t="s">
        <v>42</v>
      </c>
      <c r="E153" s="984">
        <v>314434485</v>
      </c>
      <c r="F153" s="977">
        <v>169169649</v>
      </c>
      <c r="G153" s="977">
        <v>17033663</v>
      </c>
      <c r="H153" s="977">
        <v>123746173</v>
      </c>
      <c r="I153" s="977">
        <v>4485000</v>
      </c>
      <c r="J153" s="977">
        <v>0</v>
      </c>
      <c r="K153" s="977">
        <v>0</v>
      </c>
      <c r="L153" s="985">
        <v>0</v>
      </c>
    </row>
    <row r="154" spans="1:12" ht="18.95" customHeight="1">
      <c r="A154" s="895"/>
      <c r="B154" s="896"/>
      <c r="C154" s="897"/>
      <c r="D154" s="900" t="s">
        <v>43</v>
      </c>
      <c r="E154" s="984">
        <v>235562110.26000005</v>
      </c>
      <c r="F154" s="977">
        <v>154514788.09000003</v>
      </c>
      <c r="G154" s="977">
        <v>14266960.469999999</v>
      </c>
      <c r="H154" s="977">
        <v>66575657.240000017</v>
      </c>
      <c r="I154" s="977">
        <v>204704.46</v>
      </c>
      <c r="J154" s="977">
        <v>0</v>
      </c>
      <c r="K154" s="977">
        <v>0</v>
      </c>
      <c r="L154" s="985">
        <v>0</v>
      </c>
    </row>
    <row r="155" spans="1:12" ht="18.95" customHeight="1">
      <c r="A155" s="895"/>
      <c r="B155" s="897"/>
      <c r="C155" s="897"/>
      <c r="D155" s="900" t="s">
        <v>44</v>
      </c>
      <c r="E155" s="923">
        <v>1.5544549970964765</v>
      </c>
      <c r="F155" s="857">
        <v>7.22842384403069</v>
      </c>
      <c r="G155" s="857">
        <v>3.4172360407185627</v>
      </c>
      <c r="H155" s="857">
        <v>0.54732614183067807</v>
      </c>
      <c r="I155" s="857">
        <v>4.70476809928752E-2</v>
      </c>
      <c r="J155" s="857">
        <v>0</v>
      </c>
      <c r="K155" s="857">
        <v>0</v>
      </c>
      <c r="L155" s="924">
        <v>0</v>
      </c>
    </row>
    <row r="156" spans="1:12" ht="18.95" customHeight="1">
      <c r="A156" s="901"/>
      <c r="B156" s="902"/>
      <c r="C156" s="902"/>
      <c r="D156" s="905" t="s">
        <v>45</v>
      </c>
      <c r="E156" s="925">
        <v>0.74916118141430976</v>
      </c>
      <c r="F156" s="926">
        <v>0.91337180755160186</v>
      </c>
      <c r="G156" s="926">
        <v>0.8375744236574364</v>
      </c>
      <c r="H156" s="926">
        <v>0.53800174684998148</v>
      </c>
      <c r="I156" s="926">
        <v>4.5642020066889631E-2</v>
      </c>
      <c r="J156" s="926">
        <v>0</v>
      </c>
      <c r="K156" s="926">
        <v>0</v>
      </c>
      <c r="L156" s="927">
        <v>0</v>
      </c>
    </row>
    <row r="157" spans="1:12" ht="18.95" customHeight="1">
      <c r="A157" s="895" t="s">
        <v>426</v>
      </c>
      <c r="B157" s="896" t="s">
        <v>47</v>
      </c>
      <c r="C157" s="897" t="s">
        <v>178</v>
      </c>
      <c r="D157" s="900" t="s">
        <v>41</v>
      </c>
      <c r="E157" s="982">
        <v>58768752000</v>
      </c>
      <c r="F157" s="977">
        <v>54851523000</v>
      </c>
      <c r="G157" s="977">
        <v>16000</v>
      </c>
      <c r="H157" s="977">
        <v>3917213000</v>
      </c>
      <c r="I157" s="977">
        <v>0</v>
      </c>
      <c r="J157" s="977">
        <v>0</v>
      </c>
      <c r="K157" s="977">
        <v>0</v>
      </c>
      <c r="L157" s="985">
        <v>0</v>
      </c>
    </row>
    <row r="158" spans="1:12" ht="18.95" customHeight="1">
      <c r="A158" s="895"/>
      <c r="B158" s="896"/>
      <c r="C158" s="897"/>
      <c r="D158" s="900" t="s">
        <v>42</v>
      </c>
      <c r="E158" s="984">
        <v>59115967115.770004</v>
      </c>
      <c r="F158" s="977">
        <v>53676893591.610001</v>
      </c>
      <c r="G158" s="977">
        <v>1341786190</v>
      </c>
      <c r="H158" s="977">
        <v>3922920965.25</v>
      </c>
      <c r="I158" s="977">
        <v>174311462.90999997</v>
      </c>
      <c r="J158" s="977">
        <v>0</v>
      </c>
      <c r="K158" s="977">
        <v>0</v>
      </c>
      <c r="L158" s="985">
        <v>54906</v>
      </c>
    </row>
    <row r="159" spans="1:12" ht="18.95" customHeight="1">
      <c r="A159" s="895"/>
      <c r="B159" s="896"/>
      <c r="C159" s="897"/>
      <c r="D159" s="900" t="s">
        <v>43</v>
      </c>
      <c r="E159" s="984">
        <v>39709106196.130013</v>
      </c>
      <c r="F159" s="977">
        <v>36211774455.790009</v>
      </c>
      <c r="G159" s="977">
        <v>1007025553.5699999</v>
      </c>
      <c r="H159" s="977">
        <v>2418007110.8400006</v>
      </c>
      <c r="I159" s="977">
        <v>72254930.929999992</v>
      </c>
      <c r="J159" s="977">
        <v>0</v>
      </c>
      <c r="K159" s="977">
        <v>0</v>
      </c>
      <c r="L159" s="985">
        <v>44145</v>
      </c>
    </row>
    <row r="160" spans="1:12" ht="18.95" customHeight="1">
      <c r="A160" s="899"/>
      <c r="B160" s="897"/>
      <c r="C160" s="897"/>
      <c r="D160" s="900" t="s">
        <v>44</v>
      </c>
      <c r="E160" s="923">
        <v>0.6756840130981514</v>
      </c>
      <c r="F160" s="857">
        <v>0.66017810400250887</v>
      </c>
      <c r="G160" s="857" t="s">
        <v>767</v>
      </c>
      <c r="H160" s="857">
        <v>0.61727741402880076</v>
      </c>
      <c r="I160" s="857">
        <v>0</v>
      </c>
      <c r="J160" s="857">
        <v>0</v>
      </c>
      <c r="K160" s="857">
        <v>0</v>
      </c>
      <c r="L160" s="924">
        <v>0</v>
      </c>
    </row>
    <row r="161" spans="1:12" ht="18.75" customHeight="1">
      <c r="A161" s="901"/>
      <c r="B161" s="902"/>
      <c r="C161" s="902"/>
      <c r="D161" s="906" t="s">
        <v>45</v>
      </c>
      <c r="E161" s="925">
        <v>0.67171541181700567</v>
      </c>
      <c r="F161" s="926">
        <v>0.67462500217132748</v>
      </c>
      <c r="G161" s="926">
        <v>0.75051119252464504</v>
      </c>
      <c r="H161" s="926">
        <v>0.61637925725732934</v>
      </c>
      <c r="I161" s="926">
        <v>0.41451623274658916</v>
      </c>
      <c r="J161" s="926">
        <v>0</v>
      </c>
      <c r="K161" s="926">
        <v>0</v>
      </c>
      <c r="L161" s="927">
        <v>0.80401049065675878</v>
      </c>
    </row>
    <row r="162" spans="1:12" ht="18.95" customHeight="1">
      <c r="A162" s="912" t="s">
        <v>413</v>
      </c>
      <c r="B162" s="908" t="s">
        <v>47</v>
      </c>
      <c r="C162" s="913" t="s">
        <v>414</v>
      </c>
      <c r="D162" s="910" t="s">
        <v>41</v>
      </c>
      <c r="E162" s="982">
        <v>1568102000</v>
      </c>
      <c r="F162" s="977">
        <v>919581000</v>
      </c>
      <c r="G162" s="977">
        <v>882000</v>
      </c>
      <c r="H162" s="977">
        <v>474824000</v>
      </c>
      <c r="I162" s="977">
        <v>19764000</v>
      </c>
      <c r="J162" s="977">
        <v>0</v>
      </c>
      <c r="K162" s="977">
        <v>0</v>
      </c>
      <c r="L162" s="985">
        <v>153051000</v>
      </c>
    </row>
    <row r="163" spans="1:12" ht="18.95" customHeight="1">
      <c r="A163" s="895"/>
      <c r="B163" s="896"/>
      <c r="C163" s="897" t="s">
        <v>415</v>
      </c>
      <c r="D163" s="900" t="s">
        <v>42</v>
      </c>
      <c r="E163" s="984">
        <v>2041170573.5000002</v>
      </c>
      <c r="F163" s="977">
        <v>939576160</v>
      </c>
      <c r="G163" s="977">
        <v>1004600</v>
      </c>
      <c r="H163" s="977">
        <v>533380293.74000013</v>
      </c>
      <c r="I163" s="977">
        <v>424770805.31999999</v>
      </c>
      <c r="J163" s="977">
        <v>0</v>
      </c>
      <c r="K163" s="977">
        <v>0</v>
      </c>
      <c r="L163" s="985">
        <v>142438714.44</v>
      </c>
    </row>
    <row r="164" spans="1:12" ht="18.95" customHeight="1">
      <c r="A164" s="895"/>
      <c r="B164" s="896"/>
      <c r="C164" s="897"/>
      <c r="D164" s="900" t="s">
        <v>43</v>
      </c>
      <c r="E164" s="984">
        <v>910743048.42999971</v>
      </c>
      <c r="F164" s="977">
        <v>394941563.38</v>
      </c>
      <c r="G164" s="977">
        <v>459958.40999999992</v>
      </c>
      <c r="H164" s="977">
        <v>313884107.93999982</v>
      </c>
      <c r="I164" s="977">
        <v>127128358.41999999</v>
      </c>
      <c r="J164" s="977">
        <v>0</v>
      </c>
      <c r="K164" s="977">
        <v>0</v>
      </c>
      <c r="L164" s="985">
        <v>74329060.279999971</v>
      </c>
    </row>
    <row r="165" spans="1:12" ht="18.95" customHeight="1">
      <c r="A165" s="895"/>
      <c r="B165" s="897"/>
      <c r="C165" s="897"/>
      <c r="D165" s="900" t="s">
        <v>44</v>
      </c>
      <c r="E165" s="923">
        <v>0.58079324459123172</v>
      </c>
      <c r="F165" s="857">
        <v>0.42947990811032416</v>
      </c>
      <c r="G165" s="857">
        <v>0.52149479591836723</v>
      </c>
      <c r="H165" s="857">
        <v>0.66105358604451292</v>
      </c>
      <c r="I165" s="857">
        <v>6.4323192886055445</v>
      </c>
      <c r="J165" s="857">
        <v>0</v>
      </c>
      <c r="K165" s="857">
        <v>0</v>
      </c>
      <c r="L165" s="924">
        <v>0.48564896851376321</v>
      </c>
    </row>
    <row r="166" spans="1:12" ht="18.95" customHeight="1">
      <c r="A166" s="901"/>
      <c r="B166" s="902"/>
      <c r="C166" s="902"/>
      <c r="D166" s="905" t="s">
        <v>45</v>
      </c>
      <c r="E166" s="925">
        <v>0.44618664420012011</v>
      </c>
      <c r="F166" s="926">
        <v>0.42034012802112813</v>
      </c>
      <c r="G166" s="926">
        <v>0.45785228946844508</v>
      </c>
      <c r="H166" s="926">
        <v>0.58848088619675321</v>
      </c>
      <c r="I166" s="926">
        <v>0.29928694916833598</v>
      </c>
      <c r="J166" s="926">
        <v>0</v>
      </c>
      <c r="K166" s="926">
        <v>0</v>
      </c>
      <c r="L166" s="927">
        <v>0.52183186693467309</v>
      </c>
    </row>
    <row r="167" spans="1:12" ht="18.95" customHeight="1">
      <c r="A167" s="895" t="s">
        <v>416</v>
      </c>
      <c r="B167" s="896" t="s">
        <v>47</v>
      </c>
      <c r="C167" s="897" t="s">
        <v>417</v>
      </c>
      <c r="D167" s="900" t="s">
        <v>41</v>
      </c>
      <c r="E167" s="982">
        <v>3136940000</v>
      </c>
      <c r="F167" s="977">
        <v>2114520000</v>
      </c>
      <c r="G167" s="977">
        <v>9355000</v>
      </c>
      <c r="H167" s="977">
        <v>392881000</v>
      </c>
      <c r="I167" s="977">
        <v>589548000</v>
      </c>
      <c r="J167" s="977">
        <v>0</v>
      </c>
      <c r="K167" s="977">
        <v>0</v>
      </c>
      <c r="L167" s="985">
        <v>30636000</v>
      </c>
    </row>
    <row r="168" spans="1:12" ht="18.95" customHeight="1">
      <c r="A168" s="895"/>
      <c r="B168" s="896"/>
      <c r="C168" s="897" t="s">
        <v>418</v>
      </c>
      <c r="D168" s="900" t="s">
        <v>42</v>
      </c>
      <c r="E168" s="984">
        <v>3259472528.2399998</v>
      </c>
      <c r="F168" s="977">
        <v>2225125653.2399998</v>
      </c>
      <c r="G168" s="977">
        <v>14661881</v>
      </c>
      <c r="H168" s="977">
        <v>413937739</v>
      </c>
      <c r="I168" s="977">
        <v>570954891</v>
      </c>
      <c r="J168" s="977">
        <v>0</v>
      </c>
      <c r="K168" s="977">
        <v>0</v>
      </c>
      <c r="L168" s="985">
        <v>34792364</v>
      </c>
    </row>
    <row r="169" spans="1:12" ht="18.95" customHeight="1">
      <c r="A169" s="895"/>
      <c r="B169" s="896"/>
      <c r="C169" s="897"/>
      <c r="D169" s="900" t="s">
        <v>43</v>
      </c>
      <c r="E169" s="984">
        <v>1635616321.75</v>
      </c>
      <c r="F169" s="977">
        <v>1262041873.1000001</v>
      </c>
      <c r="G169" s="977">
        <v>10076829.739999998</v>
      </c>
      <c r="H169" s="977">
        <v>214416375.47999984</v>
      </c>
      <c r="I169" s="977">
        <v>131358471.74000001</v>
      </c>
      <c r="J169" s="977">
        <v>0</v>
      </c>
      <c r="K169" s="977">
        <v>0</v>
      </c>
      <c r="L169" s="985">
        <v>17722771.689999998</v>
      </c>
    </row>
    <row r="170" spans="1:12" ht="18.95" customHeight="1">
      <c r="A170" s="899"/>
      <c r="B170" s="897"/>
      <c r="C170" s="897"/>
      <c r="D170" s="900" t="s">
        <v>44</v>
      </c>
      <c r="E170" s="923">
        <v>0.5214050385885608</v>
      </c>
      <c r="F170" s="857">
        <v>0.59684555979607667</v>
      </c>
      <c r="G170" s="857">
        <v>1.0771597797968999</v>
      </c>
      <c r="H170" s="857">
        <v>0.54575399543373149</v>
      </c>
      <c r="I170" s="857">
        <v>0.22281217430981023</v>
      </c>
      <c r="J170" s="857">
        <v>0</v>
      </c>
      <c r="K170" s="857">
        <v>0</v>
      </c>
      <c r="L170" s="924">
        <v>0.57849496311528914</v>
      </c>
    </row>
    <row r="171" spans="1:12" ht="18.95" customHeight="1">
      <c r="A171" s="901"/>
      <c r="B171" s="902"/>
      <c r="C171" s="902"/>
      <c r="D171" s="906" t="s">
        <v>45</v>
      </c>
      <c r="E171" s="925">
        <v>0.50180399054726044</v>
      </c>
      <c r="F171" s="926">
        <v>0.56717780016708008</v>
      </c>
      <c r="G171" s="926">
        <v>0.68728082979257565</v>
      </c>
      <c r="H171" s="926">
        <v>0.51799185065365549</v>
      </c>
      <c r="I171" s="926">
        <v>0.23006803831723374</v>
      </c>
      <c r="J171" s="926">
        <v>0</v>
      </c>
      <c r="K171" s="926">
        <v>0</v>
      </c>
      <c r="L171" s="927">
        <v>0.50938682091277265</v>
      </c>
    </row>
    <row r="172" spans="1:12" ht="18.95" customHeight="1">
      <c r="A172" s="895" t="s">
        <v>419</v>
      </c>
      <c r="B172" s="896" t="s">
        <v>47</v>
      </c>
      <c r="C172" s="897" t="s">
        <v>420</v>
      </c>
      <c r="D172" s="911" t="s">
        <v>41</v>
      </c>
      <c r="E172" s="982">
        <v>112398000</v>
      </c>
      <c r="F172" s="977">
        <v>107379000</v>
      </c>
      <c r="G172" s="977">
        <v>22000</v>
      </c>
      <c r="H172" s="977">
        <v>32000</v>
      </c>
      <c r="I172" s="977">
        <v>650000</v>
      </c>
      <c r="J172" s="977">
        <v>0</v>
      </c>
      <c r="K172" s="977">
        <v>0</v>
      </c>
      <c r="L172" s="985">
        <v>4315000</v>
      </c>
    </row>
    <row r="173" spans="1:12" ht="18.95" customHeight="1">
      <c r="A173" s="899"/>
      <c r="B173" s="897"/>
      <c r="C173" s="897" t="s">
        <v>421</v>
      </c>
      <c r="D173" s="900" t="s">
        <v>42</v>
      </c>
      <c r="E173" s="984">
        <v>112672236.93000001</v>
      </c>
      <c r="F173" s="977">
        <v>107412836.93000001</v>
      </c>
      <c r="G173" s="977">
        <v>22000</v>
      </c>
      <c r="H173" s="977">
        <v>262000</v>
      </c>
      <c r="I173" s="977">
        <v>660400</v>
      </c>
      <c r="J173" s="977">
        <v>0</v>
      </c>
      <c r="K173" s="977">
        <v>0</v>
      </c>
      <c r="L173" s="985">
        <v>4315000</v>
      </c>
    </row>
    <row r="174" spans="1:12" ht="18.95" customHeight="1">
      <c r="A174" s="899"/>
      <c r="B174" s="897"/>
      <c r="C174" s="897" t="s">
        <v>422</v>
      </c>
      <c r="D174" s="900" t="s">
        <v>43</v>
      </c>
      <c r="E174" s="984">
        <v>83804818.930000007</v>
      </c>
      <c r="F174" s="977">
        <v>80806600.930000007</v>
      </c>
      <c r="G174" s="977">
        <v>6400</v>
      </c>
      <c r="H174" s="977">
        <v>9250</v>
      </c>
      <c r="I174" s="977">
        <v>450000</v>
      </c>
      <c r="J174" s="977">
        <v>0</v>
      </c>
      <c r="K174" s="977">
        <v>0</v>
      </c>
      <c r="L174" s="985">
        <v>2532568</v>
      </c>
    </row>
    <row r="175" spans="1:12" ht="18.95" customHeight="1">
      <c r="A175" s="899"/>
      <c r="B175" s="897"/>
      <c r="C175" s="897" t="s">
        <v>423</v>
      </c>
      <c r="D175" s="900" t="s">
        <v>44</v>
      </c>
      <c r="E175" s="923">
        <v>0.74560774150785603</v>
      </c>
      <c r="F175" s="857">
        <v>0.75253635189375956</v>
      </c>
      <c r="G175" s="857">
        <v>0.29090909090909089</v>
      </c>
      <c r="H175" s="975">
        <v>0.2890625</v>
      </c>
      <c r="I175" s="857">
        <v>0.69230769230769229</v>
      </c>
      <c r="J175" s="857">
        <v>0</v>
      </c>
      <c r="K175" s="857">
        <v>0</v>
      </c>
      <c r="L175" s="924">
        <v>0.58692190034762459</v>
      </c>
    </row>
    <row r="176" spans="1:12" ht="18.95" customHeight="1">
      <c r="A176" s="901"/>
      <c r="B176" s="902"/>
      <c r="C176" s="902"/>
      <c r="D176" s="905" t="s">
        <v>45</v>
      </c>
      <c r="E176" s="925">
        <v>0.74379298053757037</v>
      </c>
      <c r="F176" s="926">
        <v>0.75229928972699001</v>
      </c>
      <c r="G176" s="926">
        <v>0.29090909090909089</v>
      </c>
      <c r="H176" s="926">
        <v>3.5305343511450385E-2</v>
      </c>
      <c r="I176" s="926">
        <v>0.68140520896426404</v>
      </c>
      <c r="J176" s="926">
        <v>0</v>
      </c>
      <c r="K176" s="926">
        <v>0</v>
      </c>
      <c r="L176" s="927">
        <v>0.58692190034762459</v>
      </c>
    </row>
    <row r="177" spans="1:12" ht="18.95" customHeight="1">
      <c r="A177" s="895" t="s">
        <v>424</v>
      </c>
      <c r="B177" s="896" t="s">
        <v>47</v>
      </c>
      <c r="C177" s="897" t="s">
        <v>425</v>
      </c>
      <c r="D177" s="898" t="s">
        <v>41</v>
      </c>
      <c r="E177" s="982">
        <v>288064000</v>
      </c>
      <c r="F177" s="977">
        <v>243718000</v>
      </c>
      <c r="G177" s="977">
        <v>27075000</v>
      </c>
      <c r="H177" s="977">
        <v>17070000</v>
      </c>
      <c r="I177" s="977">
        <v>0</v>
      </c>
      <c r="J177" s="977">
        <v>0</v>
      </c>
      <c r="K177" s="977">
        <v>0</v>
      </c>
      <c r="L177" s="985">
        <v>201000</v>
      </c>
    </row>
    <row r="178" spans="1:12" ht="18.95" customHeight="1">
      <c r="A178" s="899"/>
      <c r="B178" s="897"/>
      <c r="C178" s="897"/>
      <c r="D178" s="900" t="s">
        <v>42</v>
      </c>
      <c r="E178" s="984">
        <v>334192324</v>
      </c>
      <c r="F178" s="977">
        <v>287220320</v>
      </c>
      <c r="G178" s="977">
        <v>27097000</v>
      </c>
      <c r="H178" s="977">
        <v>16998000</v>
      </c>
      <c r="I178" s="977">
        <v>2550352</v>
      </c>
      <c r="J178" s="977">
        <v>0</v>
      </c>
      <c r="K178" s="977">
        <v>0</v>
      </c>
      <c r="L178" s="985">
        <v>326652</v>
      </c>
    </row>
    <row r="179" spans="1:12" ht="18.95" customHeight="1">
      <c r="A179" s="899"/>
      <c r="B179" s="897"/>
      <c r="C179" s="897"/>
      <c r="D179" s="900" t="s">
        <v>43</v>
      </c>
      <c r="E179" s="984">
        <v>230451965.92999998</v>
      </c>
      <c r="F179" s="977">
        <v>209297718.84999999</v>
      </c>
      <c r="G179" s="977">
        <v>13703252.48</v>
      </c>
      <c r="H179" s="977">
        <v>7054990.5999999996</v>
      </c>
      <c r="I179" s="977">
        <v>270352</v>
      </c>
      <c r="J179" s="977">
        <v>0</v>
      </c>
      <c r="K179" s="977">
        <v>0</v>
      </c>
      <c r="L179" s="985">
        <v>125652</v>
      </c>
    </row>
    <row r="180" spans="1:12" ht="19.5" customHeight="1">
      <c r="A180" s="899"/>
      <c r="B180" s="897"/>
      <c r="C180" s="897"/>
      <c r="D180" s="900" t="s">
        <v>44</v>
      </c>
      <c r="E180" s="923">
        <v>0.80000265888830258</v>
      </c>
      <c r="F180" s="857">
        <v>0.85877004919620215</v>
      </c>
      <c r="G180" s="857">
        <v>0.50612197525392433</v>
      </c>
      <c r="H180" s="857">
        <v>0.413297633274751</v>
      </c>
      <c r="I180" s="857">
        <v>0</v>
      </c>
      <c r="J180" s="857">
        <v>0</v>
      </c>
      <c r="K180" s="857">
        <v>0</v>
      </c>
      <c r="L180" s="924">
        <v>0.62513432835820892</v>
      </c>
    </row>
    <row r="181" spans="1:12" ht="18.75" customHeight="1">
      <c r="A181" s="901"/>
      <c r="B181" s="902"/>
      <c r="C181" s="902"/>
      <c r="D181" s="905" t="s">
        <v>45</v>
      </c>
      <c r="E181" s="925">
        <v>0.68957887234417736</v>
      </c>
      <c r="F181" s="926">
        <v>0.72870094584533573</v>
      </c>
      <c r="G181" s="926">
        <v>0.50571105583643949</v>
      </c>
      <c r="H181" s="926">
        <v>0.41504827626779617</v>
      </c>
      <c r="I181" s="926">
        <v>0.10600575920500385</v>
      </c>
      <c r="J181" s="926">
        <v>0</v>
      </c>
      <c r="K181" s="926">
        <v>0</v>
      </c>
      <c r="L181" s="927">
        <v>0.38466625032144303</v>
      </c>
    </row>
    <row r="182" spans="1:12" s="850" customFormat="1" ht="18.75" customHeight="1">
      <c r="A182" s="1752" t="s">
        <v>738</v>
      </c>
      <c r="B182" s="1752"/>
      <c r="C182" s="1752"/>
      <c r="D182" s="1752"/>
      <c r="E182" s="1752"/>
      <c r="F182" s="1752"/>
      <c r="G182" s="1752"/>
      <c r="H182" s="1752"/>
      <c r="I182" s="1752"/>
      <c r="J182" s="1752"/>
      <c r="K182" s="1752"/>
      <c r="L182" s="1752"/>
    </row>
    <row r="183" spans="1:12">
      <c r="E183" s="915"/>
      <c r="F183" s="915"/>
      <c r="G183" s="915"/>
      <c r="H183" s="915"/>
      <c r="I183" s="915"/>
      <c r="J183" s="915"/>
      <c r="K183" s="915"/>
      <c r="L183" s="915"/>
    </row>
    <row r="187" spans="1:12">
      <c r="H187" s="904"/>
      <c r="I187" s="904"/>
      <c r="J187" s="904"/>
    </row>
    <row r="188" spans="1:12">
      <c r="H188" s="928"/>
      <c r="I188" s="929"/>
      <c r="J188" s="904"/>
    </row>
  </sheetData>
  <mergeCells count="1">
    <mergeCell ref="A182:L182"/>
  </mergeCells>
  <printOptions horizontalCentered="1"/>
  <pageMargins left="0.70866141732283472" right="0.70866141732283472" top="0.62992125984251968" bottom="0.19685039370078741" header="0.43307086614173229" footer="0"/>
  <pageSetup paperSize="9" scale="65" firstPageNumber="25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1" max="11" man="1"/>
    <brk id="101" max="11" man="1"/>
    <brk id="131" max="11" man="1"/>
    <brk id="161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5"/>
  <sheetViews>
    <sheetView showGridLines="0" zoomScale="70" zoomScaleNormal="70" workbookViewId="0">
      <selection activeCell="E439" sqref="E439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5703125" style="2" customWidth="1"/>
    <col min="8" max="9" width="15.7109375" style="2" customWidth="1"/>
    <col min="10" max="10" width="2.5703125" style="2" customWidth="1"/>
    <col min="11" max="13" width="15.7109375" style="2" customWidth="1"/>
    <col min="14" max="14" width="22.85546875" style="2" customWidth="1"/>
    <col min="15" max="16384" width="16.28515625" style="2"/>
  </cols>
  <sheetData>
    <row r="1" spans="1:16" ht="15.75" customHeight="1">
      <c r="A1" s="1" t="s">
        <v>0</v>
      </c>
    </row>
    <row r="2" spans="1:16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6" ht="15" customHeight="1">
      <c r="C4" s="1"/>
      <c r="D4" s="1"/>
      <c r="E4" s="6"/>
      <c r="F4" s="6"/>
      <c r="G4" s="6"/>
      <c r="H4" s="6"/>
      <c r="I4" s="6"/>
      <c r="J4" s="6"/>
      <c r="K4" s="6"/>
      <c r="L4" s="7"/>
      <c r="M4" s="8"/>
      <c r="N4" s="9" t="s">
        <v>2</v>
      </c>
    </row>
    <row r="5" spans="1:16" ht="15.95" customHeight="1">
      <c r="A5" s="10"/>
      <c r="B5" s="11"/>
      <c r="C5" s="12" t="s">
        <v>3</v>
      </c>
      <c r="D5" s="13"/>
      <c r="E5" s="14" t="s">
        <v>4</v>
      </c>
      <c r="F5" s="1025" t="s">
        <v>4</v>
      </c>
      <c r="G5" s="1027"/>
      <c r="H5" s="837" t="s">
        <v>4</v>
      </c>
      <c r="I5" s="838" t="s">
        <v>4</v>
      </c>
      <c r="J5" s="838"/>
      <c r="K5" s="839" t="s">
        <v>4</v>
      </c>
      <c r="L5" s="838" t="s">
        <v>4</v>
      </c>
      <c r="M5" s="15" t="s">
        <v>4</v>
      </c>
      <c r="N5" s="839" t="s">
        <v>4</v>
      </c>
    </row>
    <row r="6" spans="1:16" ht="15.95" customHeight="1">
      <c r="A6" s="16"/>
      <c r="B6" s="17"/>
      <c r="C6" s="841" t="s">
        <v>731</v>
      </c>
      <c r="D6" s="18"/>
      <c r="E6" s="19"/>
      <c r="F6" s="20" t="s">
        <v>5</v>
      </c>
      <c r="G6" s="1026"/>
      <c r="H6" s="842" t="s">
        <v>6</v>
      </c>
      <c r="I6" s="843" t="s">
        <v>7</v>
      </c>
      <c r="J6" s="843"/>
      <c r="K6" s="844" t="s">
        <v>7</v>
      </c>
      <c r="L6" s="843" t="s">
        <v>8</v>
      </c>
      <c r="M6" s="845" t="s">
        <v>9</v>
      </c>
      <c r="N6" s="844" t="s">
        <v>10</v>
      </c>
    </row>
    <row r="7" spans="1:16" ht="15.95" customHeight="1">
      <c r="A7" s="16"/>
      <c r="B7" s="17"/>
      <c r="C7" s="21" t="s">
        <v>11</v>
      </c>
      <c r="D7" s="22"/>
      <c r="E7" s="23" t="s">
        <v>12</v>
      </c>
      <c r="F7" s="20" t="s">
        <v>13</v>
      </c>
      <c r="G7" s="1026"/>
      <c r="H7" s="847" t="s">
        <v>14</v>
      </c>
      <c r="I7" s="843" t="s">
        <v>15</v>
      </c>
      <c r="J7" s="843"/>
      <c r="K7" s="844" t="s">
        <v>16</v>
      </c>
      <c r="L7" s="843" t="s">
        <v>17</v>
      </c>
      <c r="M7" s="844" t="s">
        <v>18</v>
      </c>
      <c r="N7" s="848" t="s">
        <v>19</v>
      </c>
    </row>
    <row r="8" spans="1:16" ht="15.95" customHeight="1">
      <c r="A8" s="16"/>
      <c r="B8" s="17"/>
      <c r="C8" s="21" t="s">
        <v>703</v>
      </c>
      <c r="D8" s="22"/>
      <c r="E8" s="23" t="s">
        <v>4</v>
      </c>
      <c r="F8" s="20" t="s">
        <v>20</v>
      </c>
      <c r="G8" s="1026"/>
      <c r="H8" s="847" t="s">
        <v>21</v>
      </c>
      <c r="I8" s="843" t="s">
        <v>22</v>
      </c>
      <c r="J8" s="843"/>
      <c r="K8" s="844" t="s">
        <v>4</v>
      </c>
      <c r="L8" s="843" t="s">
        <v>23</v>
      </c>
      <c r="M8" s="844" t="s">
        <v>24</v>
      </c>
      <c r="N8" s="844" t="s">
        <v>25</v>
      </c>
    </row>
    <row r="9" spans="1:16" ht="15.95" customHeight="1">
      <c r="A9" s="16"/>
      <c r="B9" s="17"/>
      <c r="C9" s="21" t="s">
        <v>26</v>
      </c>
      <c r="D9" s="22"/>
      <c r="E9" s="24" t="s">
        <v>4</v>
      </c>
      <c r="F9" s="1024" t="s">
        <v>4</v>
      </c>
      <c r="G9" s="1026"/>
      <c r="H9" s="847" t="s">
        <v>4</v>
      </c>
      <c r="I9" s="843" t="s">
        <v>27</v>
      </c>
      <c r="J9" s="843"/>
      <c r="K9" s="844"/>
      <c r="L9" s="843" t="s">
        <v>28</v>
      </c>
      <c r="M9" s="844" t="s">
        <v>4</v>
      </c>
      <c r="N9" s="844" t="s">
        <v>29</v>
      </c>
    </row>
    <row r="10" spans="1:16" ht="15.95" customHeight="1">
      <c r="A10" s="16"/>
      <c r="B10" s="17"/>
      <c r="C10" s="21" t="s">
        <v>30</v>
      </c>
      <c r="D10" s="25"/>
      <c r="E10" s="26"/>
      <c r="F10" s="1028"/>
      <c r="G10" s="1029"/>
      <c r="H10" s="849"/>
      <c r="I10" s="27"/>
      <c r="J10" s="27"/>
      <c r="K10" s="28"/>
      <c r="L10" s="29"/>
      <c r="M10" s="30"/>
      <c r="N10" s="28"/>
    </row>
    <row r="11" spans="1:16" ht="9.9499999999999993" customHeight="1">
      <c r="A11" s="31"/>
      <c r="B11" s="32"/>
      <c r="C11" s="33" t="s">
        <v>31</v>
      </c>
      <c r="D11" s="34"/>
      <c r="E11" s="35" t="s">
        <v>32</v>
      </c>
      <c r="F11" s="1755" t="s">
        <v>33</v>
      </c>
      <c r="G11" s="1756"/>
      <c r="H11" s="36" t="s">
        <v>34</v>
      </c>
      <c r="I11" s="37" t="s">
        <v>35</v>
      </c>
      <c r="J11" s="37"/>
      <c r="K11" s="38" t="s">
        <v>36</v>
      </c>
      <c r="L11" s="39" t="s">
        <v>37</v>
      </c>
      <c r="M11" s="40" t="s">
        <v>38</v>
      </c>
      <c r="N11" s="40" t="s">
        <v>39</v>
      </c>
    </row>
    <row r="12" spans="1:16" ht="18.399999999999999" customHeight="1">
      <c r="A12" s="16"/>
      <c r="B12" s="17"/>
      <c r="C12" s="41" t="s">
        <v>40</v>
      </c>
      <c r="D12" s="42" t="s">
        <v>41</v>
      </c>
      <c r="E12" s="632">
        <v>486784028000</v>
      </c>
      <c r="F12" s="633">
        <v>272213318000</v>
      </c>
      <c r="G12" s="633"/>
      <c r="H12" s="633">
        <v>28644786000</v>
      </c>
      <c r="I12" s="633">
        <v>93634712000</v>
      </c>
      <c r="J12" s="633"/>
      <c r="K12" s="633">
        <v>23888606000</v>
      </c>
      <c r="L12" s="633">
        <v>27999900000</v>
      </c>
      <c r="M12" s="633">
        <v>28520043000</v>
      </c>
      <c r="N12" s="634">
        <v>11882663000</v>
      </c>
      <c r="O12" s="44"/>
      <c r="P12" s="44"/>
    </row>
    <row r="13" spans="1:16" ht="18.399999999999999" customHeight="1">
      <c r="A13" s="16"/>
      <c r="B13" s="17"/>
      <c r="C13" s="45"/>
      <c r="D13" s="46" t="s">
        <v>42</v>
      </c>
      <c r="E13" s="635">
        <v>486784028000.00006</v>
      </c>
      <c r="F13" s="633">
        <v>270322255141.24997</v>
      </c>
      <c r="G13" s="633"/>
      <c r="H13" s="633">
        <v>29744842912.5</v>
      </c>
      <c r="I13" s="633">
        <v>93085975938.290009</v>
      </c>
      <c r="J13" s="633"/>
      <c r="K13" s="633">
        <v>25276006449.52</v>
      </c>
      <c r="L13" s="633">
        <v>27999900000</v>
      </c>
      <c r="M13" s="633">
        <v>28520043000</v>
      </c>
      <c r="N13" s="636">
        <v>11835004558.439999</v>
      </c>
      <c r="O13" s="44"/>
      <c r="P13" s="44"/>
    </row>
    <row r="14" spans="1:16" ht="18.399999999999999" customHeight="1">
      <c r="A14" s="16"/>
      <c r="B14" s="17"/>
      <c r="C14" s="47" t="s">
        <v>4</v>
      </c>
      <c r="D14" s="46" t="s">
        <v>43</v>
      </c>
      <c r="E14" s="635">
        <v>276736272789.47003</v>
      </c>
      <c r="F14" s="633">
        <v>156491010214.90002</v>
      </c>
      <c r="G14" s="633"/>
      <c r="H14" s="633">
        <v>19421992502.59</v>
      </c>
      <c r="I14" s="633">
        <v>54338793760.789986</v>
      </c>
      <c r="J14" s="633"/>
      <c r="K14" s="633">
        <v>6711559982.0700016</v>
      </c>
      <c r="L14" s="633">
        <v>15986684183.820002</v>
      </c>
      <c r="M14" s="633">
        <v>18873329193.57</v>
      </c>
      <c r="N14" s="636">
        <v>4912902951.7299976</v>
      </c>
      <c r="O14" s="44"/>
      <c r="P14" s="44"/>
    </row>
    <row r="15" spans="1:16" ht="18.399999999999999" customHeight="1">
      <c r="A15" s="16"/>
      <c r="B15" s="17"/>
      <c r="C15" s="45"/>
      <c r="D15" s="46" t="s">
        <v>44</v>
      </c>
      <c r="E15" s="271">
        <v>0.56849908146425465</v>
      </c>
      <c r="F15" s="271">
        <v>0.57488373957845817</v>
      </c>
      <c r="G15" s="271"/>
      <c r="H15" s="271">
        <v>0.67802889163109825</v>
      </c>
      <c r="I15" s="271">
        <v>0.58032745122118801</v>
      </c>
      <c r="J15" s="271"/>
      <c r="K15" s="271">
        <v>0.28095234950377607</v>
      </c>
      <c r="L15" s="271">
        <v>0.5709550456901632</v>
      </c>
      <c r="M15" s="271">
        <v>0.66175668786929953</v>
      </c>
      <c r="N15" s="272">
        <v>0.4134513409771865</v>
      </c>
      <c r="O15" s="44"/>
      <c r="P15" s="44"/>
    </row>
    <row r="16" spans="1:16" ht="18.399999999999999" customHeight="1">
      <c r="A16" s="48"/>
      <c r="B16" s="49"/>
      <c r="C16" s="50"/>
      <c r="D16" s="46" t="s">
        <v>45</v>
      </c>
      <c r="E16" s="273">
        <v>0.56849908146425465</v>
      </c>
      <c r="F16" s="273">
        <v>0.57890538880392828</v>
      </c>
      <c r="G16" s="273"/>
      <c r="H16" s="273">
        <v>0.65295327192425967</v>
      </c>
      <c r="I16" s="273">
        <v>0.58374844559628503</v>
      </c>
      <c r="J16" s="273"/>
      <c r="K16" s="273">
        <v>0.26553086997639441</v>
      </c>
      <c r="L16" s="273">
        <v>0.5709550456901632</v>
      </c>
      <c r="M16" s="273">
        <v>0.66175668786929953</v>
      </c>
      <c r="N16" s="274">
        <v>0.41511627033775977</v>
      </c>
      <c r="O16" s="44"/>
      <c r="P16" s="44"/>
    </row>
    <row r="17" spans="1:16" ht="18.399999999999999" customHeight="1">
      <c r="A17" s="51" t="s">
        <v>46</v>
      </c>
      <c r="B17" s="52" t="s">
        <v>47</v>
      </c>
      <c r="C17" s="53" t="s">
        <v>48</v>
      </c>
      <c r="D17" s="54" t="s">
        <v>41</v>
      </c>
      <c r="E17" s="637">
        <v>200927000</v>
      </c>
      <c r="F17" s="977">
        <v>30000000</v>
      </c>
      <c r="G17" s="983"/>
      <c r="H17" s="977">
        <v>857000</v>
      </c>
      <c r="I17" s="977">
        <v>158530000</v>
      </c>
      <c r="J17" s="1050"/>
      <c r="K17" s="977">
        <v>11540000</v>
      </c>
      <c r="L17" s="977">
        <v>0</v>
      </c>
      <c r="M17" s="977">
        <v>0</v>
      </c>
      <c r="N17" s="985">
        <v>0</v>
      </c>
      <c r="O17" s="44"/>
      <c r="P17" s="44"/>
    </row>
    <row r="18" spans="1:16" ht="18.399999999999999" customHeight="1">
      <c r="A18" s="56"/>
      <c r="B18" s="52"/>
      <c r="C18" s="53" t="s">
        <v>4</v>
      </c>
      <c r="D18" s="57" t="s">
        <v>42</v>
      </c>
      <c r="E18" s="637">
        <v>200927000</v>
      </c>
      <c r="F18" s="977">
        <v>30000000</v>
      </c>
      <c r="G18" s="977"/>
      <c r="H18" s="977">
        <v>1029800</v>
      </c>
      <c r="I18" s="977">
        <v>158357200</v>
      </c>
      <c r="J18" s="1050"/>
      <c r="K18" s="977">
        <v>11540000</v>
      </c>
      <c r="L18" s="977">
        <v>0</v>
      </c>
      <c r="M18" s="977">
        <v>0</v>
      </c>
      <c r="N18" s="985">
        <v>0</v>
      </c>
      <c r="O18" s="44"/>
      <c r="P18" s="44"/>
    </row>
    <row r="19" spans="1:16" ht="18.399999999999999" customHeight="1">
      <c r="A19" s="56"/>
      <c r="B19" s="52"/>
      <c r="C19" s="53" t="s">
        <v>4</v>
      </c>
      <c r="D19" s="57" t="s">
        <v>43</v>
      </c>
      <c r="E19" s="637">
        <v>99123203.089999974</v>
      </c>
      <c r="F19" s="977">
        <v>5150000</v>
      </c>
      <c r="G19" s="977"/>
      <c r="H19" s="977">
        <v>705841.42999999993</v>
      </c>
      <c r="I19" s="977">
        <v>92970347.309999973</v>
      </c>
      <c r="J19" s="1050"/>
      <c r="K19" s="977">
        <v>297014.35000000003</v>
      </c>
      <c r="L19" s="977">
        <v>0</v>
      </c>
      <c r="M19" s="977">
        <v>0</v>
      </c>
      <c r="N19" s="985">
        <v>0</v>
      </c>
      <c r="O19" s="44"/>
      <c r="P19" s="44"/>
    </row>
    <row r="20" spans="1:16" ht="18.399999999999999" customHeight="1">
      <c r="A20" s="56"/>
      <c r="B20" s="52"/>
      <c r="C20" s="53" t="s">
        <v>4</v>
      </c>
      <c r="D20" s="57" t="s">
        <v>44</v>
      </c>
      <c r="E20" s="176">
        <v>0.49332943352560865</v>
      </c>
      <c r="F20" s="176">
        <v>0.17166666666666666</v>
      </c>
      <c r="G20" s="176"/>
      <c r="H20" s="176">
        <v>0.82361893815635934</v>
      </c>
      <c r="I20" s="176">
        <v>0.58645270491389623</v>
      </c>
      <c r="J20" s="176"/>
      <c r="K20" s="176">
        <v>2.5737811958405549E-2</v>
      </c>
      <c r="L20" s="176">
        <v>0</v>
      </c>
      <c r="M20" s="176">
        <v>0</v>
      </c>
      <c r="N20" s="275">
        <v>0</v>
      </c>
      <c r="O20" s="44"/>
      <c r="P20" s="44"/>
    </row>
    <row r="21" spans="1:16" s="17" customFormat="1" ht="18.399999999999999" customHeight="1">
      <c r="A21" s="58"/>
      <c r="B21" s="59"/>
      <c r="C21" s="60" t="s">
        <v>4</v>
      </c>
      <c r="D21" s="61" t="s">
        <v>45</v>
      </c>
      <c r="E21" s="177">
        <v>0.49332943352560865</v>
      </c>
      <c r="F21" s="177">
        <v>0.17166666666666666</v>
      </c>
      <c r="G21" s="177"/>
      <c r="H21" s="177">
        <v>0.68541603223926972</v>
      </c>
      <c r="I21" s="177">
        <v>0.58709264441402076</v>
      </c>
      <c r="J21" s="177"/>
      <c r="K21" s="177">
        <v>2.5737811958405549E-2</v>
      </c>
      <c r="L21" s="177">
        <v>0</v>
      </c>
      <c r="M21" s="177">
        <v>0</v>
      </c>
      <c r="N21" s="276">
        <v>0</v>
      </c>
      <c r="O21" s="44"/>
      <c r="P21" s="44"/>
    </row>
    <row r="22" spans="1:16" ht="18.399999999999999" customHeight="1">
      <c r="A22" s="51" t="s">
        <v>49</v>
      </c>
      <c r="B22" s="52" t="s">
        <v>47</v>
      </c>
      <c r="C22" s="53" t="s">
        <v>50</v>
      </c>
      <c r="D22" s="62" t="s">
        <v>41</v>
      </c>
      <c r="E22" s="637">
        <v>515546000</v>
      </c>
      <c r="F22" s="977">
        <v>0</v>
      </c>
      <c r="G22" s="983"/>
      <c r="H22" s="977">
        <v>105235000</v>
      </c>
      <c r="I22" s="977">
        <v>375087000</v>
      </c>
      <c r="J22" s="1050"/>
      <c r="K22" s="977">
        <v>35224000</v>
      </c>
      <c r="L22" s="977">
        <v>0</v>
      </c>
      <c r="M22" s="977">
        <v>0</v>
      </c>
      <c r="N22" s="985">
        <v>0</v>
      </c>
      <c r="O22" s="44"/>
      <c r="P22" s="44"/>
    </row>
    <row r="23" spans="1:16" ht="18.399999999999999" customHeight="1">
      <c r="A23" s="56"/>
      <c r="B23" s="52"/>
      <c r="C23" s="53" t="s">
        <v>4</v>
      </c>
      <c r="D23" s="62" t="s">
        <v>42</v>
      </c>
      <c r="E23" s="637">
        <v>515546000</v>
      </c>
      <c r="F23" s="977">
        <v>0</v>
      </c>
      <c r="G23" s="977"/>
      <c r="H23" s="977">
        <v>105235000</v>
      </c>
      <c r="I23" s="977">
        <v>375087000</v>
      </c>
      <c r="J23" s="1050"/>
      <c r="K23" s="977">
        <v>35224000</v>
      </c>
      <c r="L23" s="977">
        <v>0</v>
      </c>
      <c r="M23" s="977">
        <v>0</v>
      </c>
      <c r="N23" s="985">
        <v>0</v>
      </c>
      <c r="O23" s="44"/>
      <c r="P23" s="44"/>
    </row>
    <row r="24" spans="1:16" ht="18.399999999999999" customHeight="1">
      <c r="A24" s="56"/>
      <c r="B24" s="52"/>
      <c r="C24" s="53" t="s">
        <v>4</v>
      </c>
      <c r="D24" s="62" t="s">
        <v>43</v>
      </c>
      <c r="E24" s="637">
        <v>303381826.66999996</v>
      </c>
      <c r="F24" s="977">
        <v>0</v>
      </c>
      <c r="G24" s="977"/>
      <c r="H24" s="977">
        <v>79851627.359999999</v>
      </c>
      <c r="I24" s="977">
        <v>209287057.43999997</v>
      </c>
      <c r="J24" s="1050"/>
      <c r="K24" s="977">
        <v>14243141.870000001</v>
      </c>
      <c r="L24" s="977">
        <v>0</v>
      </c>
      <c r="M24" s="977">
        <v>0</v>
      </c>
      <c r="N24" s="985">
        <v>0</v>
      </c>
      <c r="O24" s="44"/>
      <c r="P24" s="44"/>
    </row>
    <row r="25" spans="1:16" ht="18.399999999999999" customHeight="1">
      <c r="A25" s="56"/>
      <c r="B25" s="52"/>
      <c r="C25" s="53" t="s">
        <v>4</v>
      </c>
      <c r="D25" s="62" t="s">
        <v>44</v>
      </c>
      <c r="E25" s="176">
        <v>0.58846703624894758</v>
      </c>
      <c r="F25" s="176">
        <v>0</v>
      </c>
      <c r="G25" s="176"/>
      <c r="H25" s="176">
        <v>0.75879343716444148</v>
      </c>
      <c r="I25" s="176">
        <v>0.55796937094594046</v>
      </c>
      <c r="J25" s="176"/>
      <c r="K25" s="176">
        <v>0.40435901288893938</v>
      </c>
      <c r="L25" s="176">
        <v>0</v>
      </c>
      <c r="M25" s="176">
        <v>0</v>
      </c>
      <c r="N25" s="275">
        <v>0</v>
      </c>
      <c r="O25" s="44"/>
      <c r="P25" s="44"/>
    </row>
    <row r="26" spans="1:16" ht="18.399999999999999" customHeight="1">
      <c r="A26" s="58"/>
      <c r="B26" s="59"/>
      <c r="C26" s="60" t="s">
        <v>4</v>
      </c>
      <c r="D26" s="62" t="s">
        <v>45</v>
      </c>
      <c r="E26" s="177">
        <v>0.58846703624894758</v>
      </c>
      <c r="F26" s="177">
        <v>0</v>
      </c>
      <c r="G26" s="177"/>
      <c r="H26" s="177">
        <v>0.75879343716444148</v>
      </c>
      <c r="I26" s="177">
        <v>0.55796937094594046</v>
      </c>
      <c r="J26" s="177"/>
      <c r="K26" s="177">
        <v>0.40435901288893938</v>
      </c>
      <c r="L26" s="177">
        <v>0</v>
      </c>
      <c r="M26" s="177">
        <v>0</v>
      </c>
      <c r="N26" s="276">
        <v>0</v>
      </c>
      <c r="O26" s="44"/>
      <c r="P26" s="44"/>
    </row>
    <row r="27" spans="1:16" ht="18.399999999999999" customHeight="1">
      <c r="A27" s="51" t="s">
        <v>51</v>
      </c>
      <c r="B27" s="52" t="s">
        <v>47</v>
      </c>
      <c r="C27" s="53" t="s">
        <v>52</v>
      </c>
      <c r="D27" s="63" t="s">
        <v>41</v>
      </c>
      <c r="E27" s="637">
        <v>109074000</v>
      </c>
      <c r="F27" s="977">
        <v>0</v>
      </c>
      <c r="G27" s="983"/>
      <c r="H27" s="977">
        <v>23179000</v>
      </c>
      <c r="I27" s="977">
        <v>83327000</v>
      </c>
      <c r="J27" s="1050"/>
      <c r="K27" s="977">
        <v>2568000</v>
      </c>
      <c r="L27" s="977">
        <v>0</v>
      </c>
      <c r="M27" s="977">
        <v>0</v>
      </c>
      <c r="N27" s="985">
        <v>0</v>
      </c>
      <c r="O27" s="44"/>
      <c r="P27" s="44"/>
    </row>
    <row r="28" spans="1:16" ht="18.399999999999999" customHeight="1">
      <c r="A28" s="56"/>
      <c r="B28" s="52"/>
      <c r="C28" s="53" t="s">
        <v>4</v>
      </c>
      <c r="D28" s="62" t="s">
        <v>42</v>
      </c>
      <c r="E28" s="637">
        <v>109074000</v>
      </c>
      <c r="F28" s="977">
        <v>0</v>
      </c>
      <c r="G28" s="977"/>
      <c r="H28" s="977">
        <v>23809000</v>
      </c>
      <c r="I28" s="977">
        <v>82697000</v>
      </c>
      <c r="J28" s="1050"/>
      <c r="K28" s="977">
        <v>2568000</v>
      </c>
      <c r="L28" s="977">
        <v>0</v>
      </c>
      <c r="M28" s="977">
        <v>0</v>
      </c>
      <c r="N28" s="985">
        <v>0</v>
      </c>
      <c r="O28" s="44"/>
      <c r="P28" s="44"/>
    </row>
    <row r="29" spans="1:16" ht="18.399999999999999" customHeight="1">
      <c r="A29" s="56"/>
      <c r="B29" s="52"/>
      <c r="C29" s="53" t="s">
        <v>4</v>
      </c>
      <c r="D29" s="62" t="s">
        <v>43</v>
      </c>
      <c r="E29" s="637">
        <v>63162420.679999992</v>
      </c>
      <c r="F29" s="977">
        <v>0</v>
      </c>
      <c r="G29" s="977"/>
      <c r="H29" s="977">
        <v>15788480.35</v>
      </c>
      <c r="I29" s="977">
        <v>46635175.379999988</v>
      </c>
      <c r="J29" s="1050"/>
      <c r="K29" s="977">
        <v>738764.95</v>
      </c>
      <c r="L29" s="977">
        <v>0</v>
      </c>
      <c r="M29" s="977">
        <v>0</v>
      </c>
      <c r="N29" s="985">
        <v>0</v>
      </c>
      <c r="O29" s="44"/>
      <c r="P29" s="44"/>
    </row>
    <row r="30" spans="1:16" ht="18.399999999999999" customHeight="1">
      <c r="A30" s="56"/>
      <c r="B30" s="52"/>
      <c r="C30" s="53" t="s">
        <v>4</v>
      </c>
      <c r="D30" s="62" t="s">
        <v>44</v>
      </c>
      <c r="E30" s="176">
        <v>0.57907861341841316</v>
      </c>
      <c r="F30" s="176">
        <v>0</v>
      </c>
      <c r="G30" s="176"/>
      <c r="H30" s="176">
        <v>0.68115450839121616</v>
      </c>
      <c r="I30" s="176">
        <v>0.55966463907256936</v>
      </c>
      <c r="J30" s="176"/>
      <c r="K30" s="176">
        <v>0.28768105529595012</v>
      </c>
      <c r="L30" s="176">
        <v>0</v>
      </c>
      <c r="M30" s="176">
        <v>0</v>
      </c>
      <c r="N30" s="275">
        <v>0</v>
      </c>
      <c r="O30" s="44"/>
      <c r="P30" s="44"/>
    </row>
    <row r="31" spans="1:16" ht="18.399999999999999" customHeight="1">
      <c r="A31" s="58"/>
      <c r="B31" s="59"/>
      <c r="C31" s="60" t="s">
        <v>4</v>
      </c>
      <c r="D31" s="64" t="s">
        <v>45</v>
      </c>
      <c r="E31" s="177">
        <v>0.57907861341841316</v>
      </c>
      <c r="F31" s="177">
        <v>0</v>
      </c>
      <c r="G31" s="177"/>
      <c r="H31" s="177">
        <v>0.66313076357679868</v>
      </c>
      <c r="I31" s="177">
        <v>0.56392826075915681</v>
      </c>
      <c r="J31" s="177"/>
      <c r="K31" s="177">
        <v>0.28768105529595012</v>
      </c>
      <c r="L31" s="177">
        <v>0</v>
      </c>
      <c r="M31" s="177">
        <v>0</v>
      </c>
      <c r="N31" s="276">
        <v>0</v>
      </c>
      <c r="O31" s="44"/>
      <c r="P31" s="44"/>
    </row>
    <row r="32" spans="1:16" ht="18.399999999999999" customHeight="1">
      <c r="A32" s="51" t="s">
        <v>53</v>
      </c>
      <c r="B32" s="52" t="s">
        <v>47</v>
      </c>
      <c r="C32" s="53" t="s">
        <v>54</v>
      </c>
      <c r="D32" s="62" t="s">
        <v>41</v>
      </c>
      <c r="E32" s="637">
        <v>163776000</v>
      </c>
      <c r="F32" s="977">
        <v>0</v>
      </c>
      <c r="G32" s="983"/>
      <c r="H32" s="977">
        <v>34920000</v>
      </c>
      <c r="I32" s="977">
        <v>126143000</v>
      </c>
      <c r="J32" s="1050"/>
      <c r="K32" s="977">
        <v>2713000</v>
      </c>
      <c r="L32" s="977">
        <v>0</v>
      </c>
      <c r="M32" s="977">
        <v>0</v>
      </c>
      <c r="N32" s="985">
        <v>0</v>
      </c>
      <c r="O32" s="44"/>
      <c r="P32" s="44"/>
    </row>
    <row r="33" spans="1:16" ht="18.399999999999999" customHeight="1">
      <c r="A33" s="56"/>
      <c r="B33" s="52"/>
      <c r="C33" s="53" t="s">
        <v>4</v>
      </c>
      <c r="D33" s="62" t="s">
        <v>42</v>
      </c>
      <c r="E33" s="637">
        <v>163776000</v>
      </c>
      <c r="F33" s="977">
        <v>0</v>
      </c>
      <c r="G33" s="977"/>
      <c r="H33" s="977">
        <v>34885000</v>
      </c>
      <c r="I33" s="977">
        <v>126278000</v>
      </c>
      <c r="J33" s="1050"/>
      <c r="K33" s="977">
        <v>2613000</v>
      </c>
      <c r="L33" s="977">
        <v>0</v>
      </c>
      <c r="M33" s="977">
        <v>0</v>
      </c>
      <c r="N33" s="985">
        <v>0</v>
      </c>
      <c r="O33" s="44"/>
      <c r="P33" s="44"/>
    </row>
    <row r="34" spans="1:16" ht="18.399999999999999" customHeight="1">
      <c r="A34" s="56"/>
      <c r="B34" s="52"/>
      <c r="C34" s="53" t="s">
        <v>4</v>
      </c>
      <c r="D34" s="62" t="s">
        <v>43</v>
      </c>
      <c r="E34" s="637">
        <v>92816794.909999982</v>
      </c>
      <c r="F34" s="977">
        <v>0</v>
      </c>
      <c r="G34" s="977"/>
      <c r="H34" s="977">
        <v>20066155.220000003</v>
      </c>
      <c r="I34" s="977">
        <v>71892358.909999982</v>
      </c>
      <c r="J34" s="1050"/>
      <c r="K34" s="977">
        <v>858280.78</v>
      </c>
      <c r="L34" s="977">
        <v>0</v>
      </c>
      <c r="M34" s="977">
        <v>0</v>
      </c>
      <c r="N34" s="985">
        <v>0</v>
      </c>
      <c r="O34" s="44"/>
      <c r="P34" s="44"/>
    </row>
    <row r="35" spans="1:16" ht="18.399999999999999" customHeight="1">
      <c r="A35" s="56"/>
      <c r="B35" s="52"/>
      <c r="C35" s="53" t="s">
        <v>4</v>
      </c>
      <c r="D35" s="62" t="s">
        <v>44</v>
      </c>
      <c r="E35" s="176">
        <v>0.56673013695535357</v>
      </c>
      <c r="F35" s="176">
        <v>0</v>
      </c>
      <c r="G35" s="176"/>
      <c r="H35" s="176">
        <v>0.57463216552119134</v>
      </c>
      <c r="I35" s="176">
        <v>0.56992745463481909</v>
      </c>
      <c r="J35" s="176"/>
      <c r="K35" s="176">
        <v>0.31635856247696276</v>
      </c>
      <c r="L35" s="176">
        <v>0</v>
      </c>
      <c r="M35" s="176">
        <v>0</v>
      </c>
      <c r="N35" s="275">
        <v>0</v>
      </c>
      <c r="O35" s="44"/>
      <c r="P35" s="44"/>
    </row>
    <row r="36" spans="1:16" ht="18.399999999999999" customHeight="1">
      <c r="A36" s="58"/>
      <c r="B36" s="59"/>
      <c r="C36" s="60" t="s">
        <v>4</v>
      </c>
      <c r="D36" s="62" t="s">
        <v>45</v>
      </c>
      <c r="E36" s="177">
        <v>0.56673013695535357</v>
      </c>
      <c r="F36" s="177">
        <v>0</v>
      </c>
      <c r="G36" s="177"/>
      <c r="H36" s="177">
        <v>0.57520869198796054</v>
      </c>
      <c r="I36" s="177">
        <v>0.56931816238774757</v>
      </c>
      <c r="J36" s="177"/>
      <c r="K36" s="177">
        <v>0.32846566398775356</v>
      </c>
      <c r="L36" s="177">
        <v>0</v>
      </c>
      <c r="M36" s="177">
        <v>0</v>
      </c>
      <c r="N36" s="276">
        <v>0</v>
      </c>
      <c r="O36" s="44"/>
      <c r="P36" s="44"/>
    </row>
    <row r="37" spans="1:16" ht="18.399999999999999" customHeight="1">
      <c r="A37" s="51" t="s">
        <v>55</v>
      </c>
      <c r="B37" s="52" t="s">
        <v>47</v>
      </c>
      <c r="C37" s="53" t="s">
        <v>56</v>
      </c>
      <c r="D37" s="63" t="s">
        <v>41</v>
      </c>
      <c r="E37" s="637">
        <v>577806000</v>
      </c>
      <c r="F37" s="977">
        <v>0</v>
      </c>
      <c r="G37" s="983"/>
      <c r="H37" s="977">
        <v>78592000</v>
      </c>
      <c r="I37" s="977">
        <v>484670000</v>
      </c>
      <c r="J37" s="1050"/>
      <c r="K37" s="977">
        <v>14544000</v>
      </c>
      <c r="L37" s="977">
        <v>0</v>
      </c>
      <c r="M37" s="977">
        <v>0</v>
      </c>
      <c r="N37" s="985">
        <v>0</v>
      </c>
      <c r="O37" s="44"/>
      <c r="P37" s="44"/>
    </row>
    <row r="38" spans="1:16" ht="18.399999999999999" customHeight="1">
      <c r="A38" s="56"/>
      <c r="B38" s="52"/>
      <c r="C38" s="53" t="s">
        <v>4</v>
      </c>
      <c r="D38" s="62" t="s">
        <v>42</v>
      </c>
      <c r="E38" s="637">
        <v>577806000</v>
      </c>
      <c r="F38" s="977">
        <v>0</v>
      </c>
      <c r="G38" s="977"/>
      <c r="H38" s="977">
        <v>78783000</v>
      </c>
      <c r="I38" s="977">
        <v>484479000</v>
      </c>
      <c r="J38" s="1050"/>
      <c r="K38" s="977">
        <v>14544000</v>
      </c>
      <c r="L38" s="977">
        <v>0</v>
      </c>
      <c r="M38" s="977">
        <v>0</v>
      </c>
      <c r="N38" s="985">
        <v>0</v>
      </c>
      <c r="O38" s="44"/>
      <c r="P38" s="44"/>
    </row>
    <row r="39" spans="1:16" ht="18.399999999999999" customHeight="1">
      <c r="A39" s="56"/>
      <c r="B39" s="52"/>
      <c r="C39" s="53" t="s">
        <v>4</v>
      </c>
      <c r="D39" s="62" t="s">
        <v>43</v>
      </c>
      <c r="E39" s="637">
        <v>329293188.82999998</v>
      </c>
      <c r="F39" s="977">
        <v>0</v>
      </c>
      <c r="G39" s="977"/>
      <c r="H39" s="977">
        <v>47354041.690000005</v>
      </c>
      <c r="I39" s="977">
        <v>280297253.80000001</v>
      </c>
      <c r="J39" s="1050"/>
      <c r="K39" s="977">
        <v>1641893.34</v>
      </c>
      <c r="L39" s="977">
        <v>0</v>
      </c>
      <c r="M39" s="977">
        <v>0</v>
      </c>
      <c r="N39" s="985">
        <v>0</v>
      </c>
      <c r="O39" s="44"/>
      <c r="P39" s="44"/>
    </row>
    <row r="40" spans="1:16" ht="18.399999999999999" customHeight="1">
      <c r="A40" s="56"/>
      <c r="B40" s="52"/>
      <c r="C40" s="53" t="s">
        <v>4</v>
      </c>
      <c r="D40" s="62" t="s">
        <v>44</v>
      </c>
      <c r="E40" s="176">
        <v>0.56990268157478463</v>
      </c>
      <c r="F40" s="176">
        <v>0</v>
      </c>
      <c r="G40" s="176"/>
      <c r="H40" s="176">
        <v>0.60253005000508963</v>
      </c>
      <c r="I40" s="176">
        <v>0.57832598221470277</v>
      </c>
      <c r="J40" s="176"/>
      <c r="K40" s="176">
        <v>0.11289145627062706</v>
      </c>
      <c r="L40" s="176">
        <v>0</v>
      </c>
      <c r="M40" s="176">
        <v>0</v>
      </c>
      <c r="N40" s="275">
        <v>0</v>
      </c>
      <c r="O40" s="44"/>
      <c r="P40" s="44"/>
    </row>
    <row r="41" spans="1:16" ht="18.399999999999999" customHeight="1">
      <c r="A41" s="58"/>
      <c r="B41" s="59"/>
      <c r="C41" s="60" t="s">
        <v>4</v>
      </c>
      <c r="D41" s="61" t="s">
        <v>45</v>
      </c>
      <c r="E41" s="277">
        <v>0.56990268157478463</v>
      </c>
      <c r="F41" s="177">
        <v>0</v>
      </c>
      <c r="G41" s="177"/>
      <c r="H41" s="177">
        <v>0.60106928766358236</v>
      </c>
      <c r="I41" s="177">
        <v>0.5785539802550782</v>
      </c>
      <c r="J41" s="177"/>
      <c r="K41" s="177">
        <v>0.11289145627062706</v>
      </c>
      <c r="L41" s="177">
        <v>0</v>
      </c>
      <c r="M41" s="177">
        <v>0</v>
      </c>
      <c r="N41" s="276">
        <v>0</v>
      </c>
      <c r="O41" s="44"/>
      <c r="P41" s="44"/>
    </row>
    <row r="42" spans="1:16" ht="18.399999999999999" customHeight="1">
      <c r="A42" s="51" t="s">
        <v>57</v>
      </c>
      <c r="B42" s="52" t="s">
        <v>47</v>
      </c>
      <c r="C42" s="53" t="s">
        <v>58</v>
      </c>
      <c r="D42" s="54" t="s">
        <v>41</v>
      </c>
      <c r="E42" s="637">
        <v>39509000</v>
      </c>
      <c r="F42" s="977">
        <v>0</v>
      </c>
      <c r="G42" s="983"/>
      <c r="H42" s="977">
        <v>10641000</v>
      </c>
      <c r="I42" s="977">
        <v>28568000</v>
      </c>
      <c r="J42" s="1050"/>
      <c r="K42" s="977">
        <v>300000</v>
      </c>
      <c r="L42" s="977">
        <v>0</v>
      </c>
      <c r="M42" s="977">
        <v>0</v>
      </c>
      <c r="N42" s="985">
        <v>0</v>
      </c>
      <c r="O42" s="44"/>
      <c r="P42" s="44"/>
    </row>
    <row r="43" spans="1:16" ht="18.399999999999999" customHeight="1">
      <c r="A43" s="56"/>
      <c r="B43" s="52"/>
      <c r="C43" s="53" t="s">
        <v>4</v>
      </c>
      <c r="D43" s="62" t="s">
        <v>42</v>
      </c>
      <c r="E43" s="637">
        <v>39509000</v>
      </c>
      <c r="F43" s="977">
        <v>0</v>
      </c>
      <c r="G43" s="977"/>
      <c r="H43" s="977">
        <v>10641000</v>
      </c>
      <c r="I43" s="977">
        <v>28533000</v>
      </c>
      <c r="J43" s="1050"/>
      <c r="K43" s="977">
        <v>335000</v>
      </c>
      <c r="L43" s="977">
        <v>0</v>
      </c>
      <c r="M43" s="977">
        <v>0</v>
      </c>
      <c r="N43" s="985">
        <v>0</v>
      </c>
      <c r="O43" s="44"/>
      <c r="P43" s="44"/>
    </row>
    <row r="44" spans="1:16" ht="18.399999999999999" customHeight="1">
      <c r="A44" s="56"/>
      <c r="B44" s="52"/>
      <c r="C44" s="53" t="s">
        <v>4</v>
      </c>
      <c r="D44" s="62" t="s">
        <v>43</v>
      </c>
      <c r="E44" s="637">
        <v>25020519.399999999</v>
      </c>
      <c r="F44" s="977">
        <v>0</v>
      </c>
      <c r="G44" s="977"/>
      <c r="H44" s="977">
        <v>6867893.1899999995</v>
      </c>
      <c r="I44" s="977">
        <v>17879197.209999997</v>
      </c>
      <c r="J44" s="1050"/>
      <c r="K44" s="977">
        <v>273429</v>
      </c>
      <c r="L44" s="977">
        <v>0</v>
      </c>
      <c r="M44" s="977">
        <v>0</v>
      </c>
      <c r="N44" s="985">
        <v>0</v>
      </c>
      <c r="O44" s="44"/>
      <c r="P44" s="44"/>
    </row>
    <row r="45" spans="1:16" ht="18.399999999999999" customHeight="1">
      <c r="A45" s="56"/>
      <c r="B45" s="52"/>
      <c r="C45" s="53" t="s">
        <v>4</v>
      </c>
      <c r="D45" s="62" t="s">
        <v>44</v>
      </c>
      <c r="E45" s="176">
        <v>0.63328657774178032</v>
      </c>
      <c r="F45" s="176">
        <v>0</v>
      </c>
      <c r="G45" s="176"/>
      <c r="H45" s="176">
        <v>0.64541802368198475</v>
      </c>
      <c r="I45" s="176">
        <v>0.62584700399047877</v>
      </c>
      <c r="J45" s="176"/>
      <c r="K45" s="176">
        <v>0.91142999999999996</v>
      </c>
      <c r="L45" s="176">
        <v>0</v>
      </c>
      <c r="M45" s="176">
        <v>0</v>
      </c>
      <c r="N45" s="275">
        <v>0</v>
      </c>
      <c r="O45" s="44"/>
      <c r="P45" s="44"/>
    </row>
    <row r="46" spans="1:16" ht="18.399999999999999" customHeight="1">
      <c r="A46" s="58"/>
      <c r="B46" s="59"/>
      <c r="C46" s="60" t="s">
        <v>4</v>
      </c>
      <c r="D46" s="64" t="s">
        <v>45</v>
      </c>
      <c r="E46" s="177">
        <v>0.63328657774178032</v>
      </c>
      <c r="F46" s="177">
        <v>0</v>
      </c>
      <c r="G46" s="177"/>
      <c r="H46" s="177">
        <v>0.64541802368198475</v>
      </c>
      <c r="I46" s="177">
        <v>0.62661469912031675</v>
      </c>
      <c r="J46" s="177"/>
      <c r="K46" s="177">
        <v>0.81620597014925378</v>
      </c>
      <c r="L46" s="177">
        <v>0</v>
      </c>
      <c r="M46" s="177">
        <v>0</v>
      </c>
      <c r="N46" s="276">
        <v>0</v>
      </c>
      <c r="O46" s="44"/>
      <c r="P46" s="44"/>
    </row>
    <row r="47" spans="1:16" ht="18.399999999999999" customHeight="1">
      <c r="A47" s="51" t="s">
        <v>59</v>
      </c>
      <c r="B47" s="52" t="s">
        <v>47</v>
      </c>
      <c r="C47" s="53" t="s">
        <v>60</v>
      </c>
      <c r="D47" s="63" t="s">
        <v>41</v>
      </c>
      <c r="E47" s="637">
        <v>308072000</v>
      </c>
      <c r="F47" s="977">
        <v>0</v>
      </c>
      <c r="G47" s="983"/>
      <c r="H47" s="977">
        <v>357000</v>
      </c>
      <c r="I47" s="977">
        <v>283357000</v>
      </c>
      <c r="J47" s="1050"/>
      <c r="K47" s="977">
        <v>24358000</v>
      </c>
      <c r="L47" s="977">
        <v>0</v>
      </c>
      <c r="M47" s="977">
        <v>0</v>
      </c>
      <c r="N47" s="985">
        <v>0</v>
      </c>
      <c r="O47" s="44"/>
      <c r="P47" s="44"/>
    </row>
    <row r="48" spans="1:16" ht="18.399999999999999" customHeight="1">
      <c r="A48" s="56"/>
      <c r="B48" s="52"/>
      <c r="C48" s="53" t="s">
        <v>4</v>
      </c>
      <c r="D48" s="62" t="s">
        <v>42</v>
      </c>
      <c r="E48" s="637">
        <v>308072000</v>
      </c>
      <c r="F48" s="977">
        <v>0</v>
      </c>
      <c r="G48" s="977"/>
      <c r="H48" s="977">
        <v>349886</v>
      </c>
      <c r="I48" s="977">
        <v>282301857</v>
      </c>
      <c r="J48" s="1050"/>
      <c r="K48" s="977">
        <v>25420257</v>
      </c>
      <c r="L48" s="977">
        <v>0</v>
      </c>
      <c r="M48" s="977">
        <v>0</v>
      </c>
      <c r="N48" s="985">
        <v>0</v>
      </c>
      <c r="O48" s="44"/>
      <c r="P48" s="44"/>
    </row>
    <row r="49" spans="1:16" ht="18.399999999999999" customHeight="1">
      <c r="A49" s="56"/>
      <c r="B49" s="52"/>
      <c r="C49" s="53" t="s">
        <v>4</v>
      </c>
      <c r="D49" s="62" t="s">
        <v>43</v>
      </c>
      <c r="E49" s="637">
        <v>185288624.53999999</v>
      </c>
      <c r="F49" s="977">
        <v>0</v>
      </c>
      <c r="G49" s="977"/>
      <c r="H49" s="977">
        <v>185752.21</v>
      </c>
      <c r="I49" s="977">
        <v>184310985.07999998</v>
      </c>
      <c r="J49" s="1050"/>
      <c r="K49" s="977">
        <v>791887.25</v>
      </c>
      <c r="L49" s="977">
        <v>0</v>
      </c>
      <c r="M49" s="977">
        <v>0</v>
      </c>
      <c r="N49" s="985">
        <v>0</v>
      </c>
      <c r="O49" s="44"/>
      <c r="P49" s="44"/>
    </row>
    <row r="50" spans="1:16" ht="18.399999999999999" customHeight="1">
      <c r="A50" s="56"/>
      <c r="B50" s="52"/>
      <c r="C50" s="53" t="s">
        <v>4</v>
      </c>
      <c r="D50" s="62" t="s">
        <v>44</v>
      </c>
      <c r="E50" s="176">
        <v>0.60144584558155234</v>
      </c>
      <c r="F50" s="176">
        <v>0</v>
      </c>
      <c r="G50" s="176"/>
      <c r="H50" s="176">
        <v>0.5203143137254902</v>
      </c>
      <c r="I50" s="176">
        <v>0.65045502698009927</v>
      </c>
      <c r="J50" s="176"/>
      <c r="K50" s="176">
        <v>3.2510355940553411E-2</v>
      </c>
      <c r="L50" s="176">
        <v>0</v>
      </c>
      <c r="M50" s="176">
        <v>0</v>
      </c>
      <c r="N50" s="275">
        <v>0</v>
      </c>
      <c r="O50" s="44"/>
      <c r="P50" s="44"/>
    </row>
    <row r="51" spans="1:16" ht="18.399999999999999" customHeight="1">
      <c r="A51" s="58"/>
      <c r="B51" s="59"/>
      <c r="C51" s="60" t="s">
        <v>4</v>
      </c>
      <c r="D51" s="64" t="s">
        <v>45</v>
      </c>
      <c r="E51" s="177">
        <v>0.60144584558155234</v>
      </c>
      <c r="F51" s="177">
        <v>0</v>
      </c>
      <c r="G51" s="177"/>
      <c r="H51" s="177">
        <v>0.53089351960352793</v>
      </c>
      <c r="I51" s="177">
        <v>0.65288619436888784</v>
      </c>
      <c r="J51" s="177"/>
      <c r="K51" s="177">
        <v>3.1151819196792541E-2</v>
      </c>
      <c r="L51" s="177">
        <v>0</v>
      </c>
      <c r="M51" s="177">
        <v>0</v>
      </c>
      <c r="N51" s="276">
        <v>0</v>
      </c>
      <c r="O51" s="44"/>
      <c r="P51" s="44"/>
    </row>
    <row r="52" spans="1:16" ht="18.399999999999999" customHeight="1">
      <c r="A52" s="51" t="s">
        <v>61</v>
      </c>
      <c r="B52" s="52" t="s">
        <v>47</v>
      </c>
      <c r="C52" s="53" t="s">
        <v>62</v>
      </c>
      <c r="D52" s="62" t="s">
        <v>41</v>
      </c>
      <c r="E52" s="637">
        <v>51187000</v>
      </c>
      <c r="F52" s="977">
        <v>0</v>
      </c>
      <c r="G52" s="983"/>
      <c r="H52" s="977">
        <v>113000</v>
      </c>
      <c r="I52" s="977">
        <v>36485000</v>
      </c>
      <c r="J52" s="1050"/>
      <c r="K52" s="977">
        <v>14589000</v>
      </c>
      <c r="L52" s="977">
        <v>0</v>
      </c>
      <c r="M52" s="977">
        <v>0</v>
      </c>
      <c r="N52" s="985">
        <v>0</v>
      </c>
      <c r="O52" s="44"/>
      <c r="P52" s="44"/>
    </row>
    <row r="53" spans="1:16" ht="18.399999999999999" customHeight="1">
      <c r="A53" s="56"/>
      <c r="B53" s="52"/>
      <c r="C53" s="53" t="s">
        <v>4</v>
      </c>
      <c r="D53" s="62" t="s">
        <v>42</v>
      </c>
      <c r="E53" s="637">
        <v>51187000</v>
      </c>
      <c r="F53" s="977">
        <v>0</v>
      </c>
      <c r="G53" s="977"/>
      <c r="H53" s="977">
        <v>133000</v>
      </c>
      <c r="I53" s="977">
        <v>38901000</v>
      </c>
      <c r="J53" s="1050"/>
      <c r="K53" s="977">
        <v>12153000</v>
      </c>
      <c r="L53" s="977">
        <v>0</v>
      </c>
      <c r="M53" s="977">
        <v>0</v>
      </c>
      <c r="N53" s="985">
        <v>0</v>
      </c>
      <c r="O53" s="44"/>
      <c r="P53" s="44"/>
    </row>
    <row r="54" spans="1:16" ht="18.399999999999999" customHeight="1">
      <c r="A54" s="56"/>
      <c r="B54" s="52"/>
      <c r="C54" s="53" t="s">
        <v>4</v>
      </c>
      <c r="D54" s="62" t="s">
        <v>43</v>
      </c>
      <c r="E54" s="637">
        <v>23664708.840000015</v>
      </c>
      <c r="F54" s="977">
        <v>0</v>
      </c>
      <c r="G54" s="977"/>
      <c r="H54" s="977">
        <v>56756.94</v>
      </c>
      <c r="I54" s="977">
        <v>23463551.400000013</v>
      </c>
      <c r="J54" s="1050"/>
      <c r="K54" s="977">
        <v>144400.5</v>
      </c>
      <c r="L54" s="977">
        <v>0</v>
      </c>
      <c r="M54" s="977">
        <v>0</v>
      </c>
      <c r="N54" s="985">
        <v>0</v>
      </c>
      <c r="O54" s="44"/>
      <c r="P54" s="44"/>
    </row>
    <row r="55" spans="1:16" ht="18.399999999999999" customHeight="1">
      <c r="A55" s="56"/>
      <c r="B55" s="52"/>
      <c r="C55" s="53" t="s">
        <v>4</v>
      </c>
      <c r="D55" s="62" t="s">
        <v>44</v>
      </c>
      <c r="E55" s="176">
        <v>0.46231873014632652</v>
      </c>
      <c r="F55" s="176">
        <v>0</v>
      </c>
      <c r="G55" s="176"/>
      <c r="H55" s="176">
        <v>0.50227380530973453</v>
      </c>
      <c r="I55" s="176">
        <v>0.64310131286830241</v>
      </c>
      <c r="J55" s="176"/>
      <c r="K55" s="176">
        <v>9.8979025293029002E-3</v>
      </c>
      <c r="L55" s="176">
        <v>0</v>
      </c>
      <c r="M55" s="176">
        <v>0</v>
      </c>
      <c r="N55" s="275">
        <v>0</v>
      </c>
      <c r="O55" s="44"/>
      <c r="P55" s="44"/>
    </row>
    <row r="56" spans="1:16" ht="18.399999999999999" customHeight="1">
      <c r="A56" s="58"/>
      <c r="B56" s="59"/>
      <c r="C56" s="60" t="s">
        <v>4</v>
      </c>
      <c r="D56" s="62" t="s">
        <v>45</v>
      </c>
      <c r="E56" s="177">
        <v>0.46231873014632652</v>
      </c>
      <c r="F56" s="177">
        <v>0</v>
      </c>
      <c r="G56" s="177"/>
      <c r="H56" s="177">
        <v>0.4267439097744361</v>
      </c>
      <c r="I56" s="177">
        <v>0.60316062312022867</v>
      </c>
      <c r="J56" s="177"/>
      <c r="K56" s="177">
        <v>1.1881881017032832E-2</v>
      </c>
      <c r="L56" s="177">
        <v>0</v>
      </c>
      <c r="M56" s="177">
        <v>0</v>
      </c>
      <c r="N56" s="276">
        <v>0</v>
      </c>
      <c r="O56" s="44"/>
      <c r="P56" s="44"/>
    </row>
    <row r="57" spans="1:16" ht="18.399999999999999" customHeight="1">
      <c r="A57" s="51" t="s">
        <v>63</v>
      </c>
      <c r="B57" s="52" t="s">
        <v>47</v>
      </c>
      <c r="C57" s="53" t="s">
        <v>64</v>
      </c>
      <c r="D57" s="63" t="s">
        <v>41</v>
      </c>
      <c r="E57" s="637">
        <v>63171000</v>
      </c>
      <c r="F57" s="977">
        <v>0</v>
      </c>
      <c r="G57" s="983"/>
      <c r="H57" s="977">
        <v>75000</v>
      </c>
      <c r="I57" s="977">
        <v>62747000</v>
      </c>
      <c r="J57" s="1050"/>
      <c r="K57" s="977">
        <v>349000</v>
      </c>
      <c r="L57" s="977">
        <v>0</v>
      </c>
      <c r="M57" s="977">
        <v>0</v>
      </c>
      <c r="N57" s="985">
        <v>0</v>
      </c>
      <c r="O57" s="44"/>
      <c r="P57" s="44"/>
    </row>
    <row r="58" spans="1:16" ht="18.399999999999999" customHeight="1">
      <c r="A58" s="56"/>
      <c r="B58" s="52"/>
      <c r="C58" s="53" t="s">
        <v>65</v>
      </c>
      <c r="D58" s="62" t="s">
        <v>42</v>
      </c>
      <c r="E58" s="637">
        <v>63171000</v>
      </c>
      <c r="F58" s="977">
        <v>0</v>
      </c>
      <c r="G58" s="977"/>
      <c r="H58" s="977">
        <v>75000</v>
      </c>
      <c r="I58" s="977">
        <v>62747000</v>
      </c>
      <c r="J58" s="1050"/>
      <c r="K58" s="977">
        <v>349000</v>
      </c>
      <c r="L58" s="977">
        <v>0</v>
      </c>
      <c r="M58" s="977">
        <v>0</v>
      </c>
      <c r="N58" s="985">
        <v>0</v>
      </c>
      <c r="O58" s="44"/>
      <c r="P58" s="44"/>
    </row>
    <row r="59" spans="1:16" ht="18.399999999999999" customHeight="1">
      <c r="A59" s="56"/>
      <c r="B59" s="52"/>
      <c r="C59" s="53" t="s">
        <v>4</v>
      </c>
      <c r="D59" s="62" t="s">
        <v>43</v>
      </c>
      <c r="E59" s="637">
        <v>18603954.52</v>
      </c>
      <c r="F59" s="977">
        <v>0</v>
      </c>
      <c r="G59" s="977"/>
      <c r="H59" s="977">
        <v>8556.4</v>
      </c>
      <c r="I59" s="977">
        <v>18416251.859999999</v>
      </c>
      <c r="J59" s="1050"/>
      <c r="K59" s="977">
        <v>179146.26</v>
      </c>
      <c r="L59" s="977">
        <v>0</v>
      </c>
      <c r="M59" s="977">
        <v>0</v>
      </c>
      <c r="N59" s="985">
        <v>0</v>
      </c>
      <c r="O59" s="44"/>
      <c r="P59" s="44"/>
    </row>
    <row r="60" spans="1:16" ht="18.399999999999999" customHeight="1">
      <c r="A60" s="56"/>
      <c r="B60" s="52"/>
      <c r="C60" s="53" t="s">
        <v>4</v>
      </c>
      <c r="D60" s="62" t="s">
        <v>44</v>
      </c>
      <c r="E60" s="176">
        <v>0.29450150417121779</v>
      </c>
      <c r="F60" s="176">
        <v>0</v>
      </c>
      <c r="G60" s="176"/>
      <c r="H60" s="176">
        <v>0.11408533333333333</v>
      </c>
      <c r="I60" s="176">
        <v>0.29350011729644443</v>
      </c>
      <c r="J60" s="176"/>
      <c r="K60" s="176">
        <v>0.51331306590257886</v>
      </c>
      <c r="L60" s="176">
        <v>0</v>
      </c>
      <c r="M60" s="176">
        <v>0</v>
      </c>
      <c r="N60" s="275">
        <v>0</v>
      </c>
      <c r="O60" s="44"/>
      <c r="P60" s="44"/>
    </row>
    <row r="61" spans="1:16" ht="18.399999999999999" customHeight="1">
      <c r="A61" s="58"/>
      <c r="B61" s="59"/>
      <c r="C61" s="60" t="s">
        <v>4</v>
      </c>
      <c r="D61" s="64" t="s">
        <v>45</v>
      </c>
      <c r="E61" s="177">
        <v>0.29450150417121779</v>
      </c>
      <c r="F61" s="177">
        <v>0</v>
      </c>
      <c r="G61" s="177"/>
      <c r="H61" s="177">
        <v>0.11408533333333333</v>
      </c>
      <c r="I61" s="177">
        <v>0.29350011729644443</v>
      </c>
      <c r="J61" s="177"/>
      <c r="K61" s="177">
        <v>0.51331306590257886</v>
      </c>
      <c r="L61" s="177">
        <v>0</v>
      </c>
      <c r="M61" s="177">
        <v>0</v>
      </c>
      <c r="N61" s="276">
        <v>0</v>
      </c>
      <c r="O61" s="44"/>
      <c r="P61" s="44"/>
    </row>
    <row r="62" spans="1:16" ht="18.399999999999999" customHeight="1">
      <c r="A62" s="51" t="s">
        <v>66</v>
      </c>
      <c r="B62" s="52" t="s">
        <v>47</v>
      </c>
      <c r="C62" s="53" t="s">
        <v>712</v>
      </c>
      <c r="D62" s="62" t="s">
        <v>41</v>
      </c>
      <c r="E62" s="637">
        <v>37665000</v>
      </c>
      <c r="F62" s="977">
        <v>0</v>
      </c>
      <c r="G62" s="983"/>
      <c r="H62" s="977">
        <v>30000</v>
      </c>
      <c r="I62" s="977">
        <v>35628000</v>
      </c>
      <c r="J62" s="1050"/>
      <c r="K62" s="977">
        <v>2007000</v>
      </c>
      <c r="L62" s="977">
        <v>0</v>
      </c>
      <c r="M62" s="977">
        <v>0</v>
      </c>
      <c r="N62" s="985">
        <v>0</v>
      </c>
      <c r="O62" s="44"/>
      <c r="P62" s="44"/>
    </row>
    <row r="63" spans="1:16" ht="18.399999999999999" customHeight="1">
      <c r="A63" s="56"/>
      <c r="B63" s="52"/>
      <c r="C63" s="53" t="s">
        <v>713</v>
      </c>
      <c r="D63" s="62" t="s">
        <v>42</v>
      </c>
      <c r="E63" s="637">
        <v>37665000</v>
      </c>
      <c r="F63" s="977">
        <v>0</v>
      </c>
      <c r="G63" s="977"/>
      <c r="H63" s="977">
        <v>30000</v>
      </c>
      <c r="I63" s="977">
        <v>36028000</v>
      </c>
      <c r="J63" s="1050"/>
      <c r="K63" s="977">
        <v>1607000</v>
      </c>
      <c r="L63" s="977">
        <v>0</v>
      </c>
      <c r="M63" s="977">
        <v>0</v>
      </c>
      <c r="N63" s="985">
        <v>0</v>
      </c>
      <c r="O63" s="44"/>
      <c r="P63" s="44"/>
    </row>
    <row r="64" spans="1:16" ht="18.399999999999999" customHeight="1">
      <c r="A64" s="56"/>
      <c r="B64" s="52"/>
      <c r="C64" s="53" t="s">
        <v>4</v>
      </c>
      <c r="D64" s="62" t="s">
        <v>43</v>
      </c>
      <c r="E64" s="637">
        <v>23254378.019999996</v>
      </c>
      <c r="F64" s="977">
        <v>0</v>
      </c>
      <c r="G64" s="977"/>
      <c r="H64" s="977">
        <v>12458</v>
      </c>
      <c r="I64" s="977">
        <v>23231031.019999996</v>
      </c>
      <c r="J64" s="1050"/>
      <c r="K64" s="977">
        <v>10889</v>
      </c>
      <c r="L64" s="977">
        <v>0</v>
      </c>
      <c r="M64" s="977">
        <v>0</v>
      </c>
      <c r="N64" s="985">
        <v>0</v>
      </c>
      <c r="O64" s="44"/>
      <c r="P64" s="44"/>
    </row>
    <row r="65" spans="1:16" ht="18.399999999999999" customHeight="1">
      <c r="A65" s="56"/>
      <c r="B65" s="52"/>
      <c r="C65" s="53" t="s">
        <v>4</v>
      </c>
      <c r="D65" s="62" t="s">
        <v>44</v>
      </c>
      <c r="E65" s="176">
        <v>0.61740018637992822</v>
      </c>
      <c r="F65" s="176">
        <v>0</v>
      </c>
      <c r="G65" s="176"/>
      <c r="H65" s="176">
        <v>0.41526666666666667</v>
      </c>
      <c r="I65" s="176">
        <v>0.65204420736499369</v>
      </c>
      <c r="J65" s="176"/>
      <c r="K65" s="176">
        <v>5.4255107125062282E-3</v>
      </c>
      <c r="L65" s="176">
        <v>0</v>
      </c>
      <c r="M65" s="176">
        <v>0</v>
      </c>
      <c r="N65" s="275">
        <v>0</v>
      </c>
      <c r="O65" s="44"/>
      <c r="P65" s="44"/>
    </row>
    <row r="66" spans="1:16" ht="18.399999999999999" customHeight="1">
      <c r="A66" s="58"/>
      <c r="B66" s="59"/>
      <c r="C66" s="60" t="s">
        <v>4</v>
      </c>
      <c r="D66" s="64" t="s">
        <v>45</v>
      </c>
      <c r="E66" s="177">
        <v>0.61740018637992822</v>
      </c>
      <c r="F66" s="177">
        <v>0</v>
      </c>
      <c r="G66" s="177"/>
      <c r="H66" s="177">
        <v>0.41526666666666667</v>
      </c>
      <c r="I66" s="177">
        <v>0.64480490229821241</v>
      </c>
      <c r="J66" s="177"/>
      <c r="K66" s="177">
        <v>6.7759800871188547E-3</v>
      </c>
      <c r="L66" s="177">
        <v>0</v>
      </c>
      <c r="M66" s="177">
        <v>0</v>
      </c>
      <c r="N66" s="276">
        <v>0</v>
      </c>
      <c r="O66" s="44"/>
      <c r="P66" s="44"/>
    </row>
    <row r="67" spans="1:16" ht="18.399999999999999" customHeight="1">
      <c r="A67" s="51" t="s">
        <v>67</v>
      </c>
      <c r="B67" s="52" t="s">
        <v>47</v>
      </c>
      <c r="C67" s="53" t="s">
        <v>68</v>
      </c>
      <c r="D67" s="63" t="s">
        <v>41</v>
      </c>
      <c r="E67" s="637">
        <v>79567000</v>
      </c>
      <c r="F67" s="977">
        <v>7650000</v>
      </c>
      <c r="G67" s="983"/>
      <c r="H67" s="977">
        <v>77000</v>
      </c>
      <c r="I67" s="977">
        <v>67952000</v>
      </c>
      <c r="J67" s="1050"/>
      <c r="K67" s="977">
        <v>3888000</v>
      </c>
      <c r="L67" s="977">
        <v>0</v>
      </c>
      <c r="M67" s="977">
        <v>0</v>
      </c>
      <c r="N67" s="985">
        <v>0</v>
      </c>
      <c r="O67" s="44"/>
      <c r="P67" s="44"/>
    </row>
    <row r="68" spans="1:16" ht="18.399999999999999" customHeight="1">
      <c r="A68" s="56"/>
      <c r="B68" s="52"/>
      <c r="C68" s="53" t="s">
        <v>4</v>
      </c>
      <c r="D68" s="62" t="s">
        <v>42</v>
      </c>
      <c r="E68" s="637">
        <v>86813435</v>
      </c>
      <c r="F68" s="977">
        <v>11715433</v>
      </c>
      <c r="G68" s="977"/>
      <c r="H68" s="977">
        <v>84600</v>
      </c>
      <c r="I68" s="977">
        <v>70675402</v>
      </c>
      <c r="J68" s="1050"/>
      <c r="K68" s="977">
        <v>4338000</v>
      </c>
      <c r="L68" s="977">
        <v>0</v>
      </c>
      <c r="M68" s="977">
        <v>0</v>
      </c>
      <c r="N68" s="985">
        <v>0</v>
      </c>
      <c r="O68" s="44"/>
      <c r="P68" s="44"/>
    </row>
    <row r="69" spans="1:16" ht="18.399999999999999" customHeight="1">
      <c r="A69" s="56"/>
      <c r="B69" s="52"/>
      <c r="C69" s="53" t="s">
        <v>4</v>
      </c>
      <c r="D69" s="62" t="s">
        <v>43</v>
      </c>
      <c r="E69" s="637">
        <v>50464361.01000002</v>
      </c>
      <c r="F69" s="977">
        <v>8228052.4900000002</v>
      </c>
      <c r="G69" s="977"/>
      <c r="H69" s="977">
        <v>25954.57</v>
      </c>
      <c r="I69" s="977">
        <v>41257957.69000002</v>
      </c>
      <c r="J69" s="1050"/>
      <c r="K69" s="977">
        <v>952396.26</v>
      </c>
      <c r="L69" s="977">
        <v>0</v>
      </c>
      <c r="M69" s="977">
        <v>0</v>
      </c>
      <c r="N69" s="985">
        <v>0</v>
      </c>
      <c r="O69" s="44"/>
      <c r="P69" s="44"/>
    </row>
    <row r="70" spans="1:16" ht="18.399999999999999" customHeight="1">
      <c r="A70" s="56"/>
      <c r="B70" s="52"/>
      <c r="C70" s="53" t="s">
        <v>4</v>
      </c>
      <c r="D70" s="62" t="s">
        <v>44</v>
      </c>
      <c r="E70" s="176">
        <v>0.63423732213103445</v>
      </c>
      <c r="F70" s="176">
        <v>1.0755624169934641</v>
      </c>
      <c r="G70" s="176"/>
      <c r="H70" s="176">
        <v>0.33707233766233768</v>
      </c>
      <c r="I70" s="176">
        <v>0.60716325774075852</v>
      </c>
      <c r="J70" s="176"/>
      <c r="K70" s="176">
        <v>0.24495788580246913</v>
      </c>
      <c r="L70" s="176">
        <v>0</v>
      </c>
      <c r="M70" s="176">
        <v>0</v>
      </c>
      <c r="N70" s="275">
        <v>0</v>
      </c>
      <c r="O70" s="44"/>
      <c r="P70" s="44"/>
    </row>
    <row r="71" spans="1:16" ht="18" customHeight="1">
      <c r="A71" s="58"/>
      <c r="B71" s="59"/>
      <c r="C71" s="60" t="s">
        <v>4</v>
      </c>
      <c r="D71" s="61" t="s">
        <v>45</v>
      </c>
      <c r="E71" s="277">
        <v>0.58129667383855987</v>
      </c>
      <c r="F71" s="177">
        <v>0.70232593963876544</v>
      </c>
      <c r="G71" s="177"/>
      <c r="H71" s="177">
        <v>0.30679160756501184</v>
      </c>
      <c r="I71" s="177">
        <v>0.58376686262074629</v>
      </c>
      <c r="J71" s="177"/>
      <c r="K71" s="177">
        <v>0.21954731673582295</v>
      </c>
      <c r="L71" s="177">
        <v>0</v>
      </c>
      <c r="M71" s="177">
        <v>0</v>
      </c>
      <c r="N71" s="276">
        <v>0</v>
      </c>
      <c r="O71" s="44"/>
      <c r="P71" s="44"/>
    </row>
    <row r="72" spans="1:16" ht="18.399999999999999" customHeight="1">
      <c r="A72" s="51" t="s">
        <v>69</v>
      </c>
      <c r="B72" s="52" t="s">
        <v>47</v>
      </c>
      <c r="C72" s="53" t="s">
        <v>70</v>
      </c>
      <c r="D72" s="54" t="s">
        <v>41</v>
      </c>
      <c r="E72" s="637">
        <v>362101000</v>
      </c>
      <c r="F72" s="977">
        <v>0</v>
      </c>
      <c r="G72" s="983"/>
      <c r="H72" s="977">
        <v>2677000</v>
      </c>
      <c r="I72" s="977">
        <v>348163000</v>
      </c>
      <c r="J72" s="1050"/>
      <c r="K72" s="977">
        <v>11250000</v>
      </c>
      <c r="L72" s="977">
        <v>0</v>
      </c>
      <c r="M72" s="977">
        <v>0</v>
      </c>
      <c r="N72" s="985">
        <v>11000</v>
      </c>
      <c r="O72" s="44"/>
      <c r="P72" s="44"/>
    </row>
    <row r="73" spans="1:16" ht="18.399999999999999" customHeight="1">
      <c r="A73" s="56"/>
      <c r="B73" s="52"/>
      <c r="C73" s="53" t="s">
        <v>4</v>
      </c>
      <c r="D73" s="62" t="s">
        <v>42</v>
      </c>
      <c r="E73" s="637">
        <v>362101000</v>
      </c>
      <c r="F73" s="977">
        <v>0</v>
      </c>
      <c r="G73" s="977"/>
      <c r="H73" s="977">
        <v>2655123</v>
      </c>
      <c r="I73" s="977">
        <v>348184877</v>
      </c>
      <c r="J73" s="1050"/>
      <c r="K73" s="977">
        <v>11250000</v>
      </c>
      <c r="L73" s="977">
        <v>0</v>
      </c>
      <c r="M73" s="977">
        <v>0</v>
      </c>
      <c r="N73" s="985">
        <v>11000</v>
      </c>
      <c r="O73" s="44"/>
      <c r="P73" s="44"/>
    </row>
    <row r="74" spans="1:16" ht="18.399999999999999" customHeight="1">
      <c r="A74" s="56"/>
      <c r="B74" s="52"/>
      <c r="C74" s="53" t="s">
        <v>4</v>
      </c>
      <c r="D74" s="62" t="s">
        <v>43</v>
      </c>
      <c r="E74" s="637">
        <v>235805256.78999996</v>
      </c>
      <c r="F74" s="977">
        <v>0</v>
      </c>
      <c r="G74" s="977"/>
      <c r="H74" s="977">
        <v>1434836.0599999998</v>
      </c>
      <c r="I74" s="977">
        <v>229820558.88999996</v>
      </c>
      <c r="J74" s="1050"/>
      <c r="K74" s="977">
        <v>4549861.8400000008</v>
      </c>
      <c r="L74" s="977">
        <v>0</v>
      </c>
      <c r="M74" s="977">
        <v>0</v>
      </c>
      <c r="N74" s="985">
        <v>0</v>
      </c>
      <c r="O74" s="44"/>
      <c r="P74" s="44"/>
    </row>
    <row r="75" spans="1:16" ht="18.399999999999999" customHeight="1">
      <c r="A75" s="56"/>
      <c r="B75" s="52"/>
      <c r="C75" s="53" t="s">
        <v>4</v>
      </c>
      <c r="D75" s="62" t="s">
        <v>44</v>
      </c>
      <c r="E75" s="176">
        <v>0.6512140446726189</v>
      </c>
      <c r="F75" s="176">
        <v>0</v>
      </c>
      <c r="G75" s="176"/>
      <c r="H75" s="176">
        <v>0.53598657452372056</v>
      </c>
      <c r="I75" s="176">
        <v>0.66009472255811197</v>
      </c>
      <c r="J75" s="176"/>
      <c r="K75" s="176">
        <v>0.40443216355555561</v>
      </c>
      <c r="L75" s="176">
        <v>0</v>
      </c>
      <c r="M75" s="176">
        <v>0</v>
      </c>
      <c r="N75" s="275">
        <v>0</v>
      </c>
      <c r="O75" s="44"/>
      <c r="P75" s="44"/>
    </row>
    <row r="76" spans="1:16" ht="18.399999999999999" customHeight="1">
      <c r="A76" s="58"/>
      <c r="B76" s="59"/>
      <c r="C76" s="60" t="s">
        <v>4</v>
      </c>
      <c r="D76" s="65" t="s">
        <v>45</v>
      </c>
      <c r="E76" s="177">
        <v>0.6512140446726189</v>
      </c>
      <c r="F76" s="177">
        <v>0</v>
      </c>
      <c r="G76" s="177"/>
      <c r="H76" s="177">
        <v>0.54040285892593298</v>
      </c>
      <c r="I76" s="177">
        <v>0.66005324777503172</v>
      </c>
      <c r="J76" s="177"/>
      <c r="K76" s="177">
        <v>0.40443216355555561</v>
      </c>
      <c r="L76" s="177">
        <v>0</v>
      </c>
      <c r="M76" s="177">
        <v>0</v>
      </c>
      <c r="N76" s="276">
        <v>0</v>
      </c>
      <c r="O76" s="44"/>
      <c r="P76" s="44"/>
    </row>
    <row r="77" spans="1:16" ht="18.399999999999999" customHeight="1">
      <c r="A77" s="51" t="s">
        <v>71</v>
      </c>
      <c r="B77" s="52" t="s">
        <v>47</v>
      </c>
      <c r="C77" s="53" t="s">
        <v>72</v>
      </c>
      <c r="D77" s="63" t="s">
        <v>41</v>
      </c>
      <c r="E77" s="637">
        <v>397773000</v>
      </c>
      <c r="F77" s="977">
        <v>610000</v>
      </c>
      <c r="G77" s="983"/>
      <c r="H77" s="977">
        <v>12141000</v>
      </c>
      <c r="I77" s="977">
        <v>350569000</v>
      </c>
      <c r="J77" s="1050"/>
      <c r="K77" s="977">
        <v>34453000</v>
      </c>
      <c r="L77" s="977">
        <v>0</v>
      </c>
      <c r="M77" s="977">
        <v>0</v>
      </c>
      <c r="N77" s="985">
        <v>0</v>
      </c>
      <c r="O77" s="44"/>
      <c r="P77" s="44"/>
    </row>
    <row r="78" spans="1:16" ht="18.399999999999999" customHeight="1">
      <c r="A78" s="56"/>
      <c r="B78" s="52"/>
      <c r="C78" s="53" t="s">
        <v>73</v>
      </c>
      <c r="D78" s="62" t="s">
        <v>42</v>
      </c>
      <c r="E78" s="637">
        <v>397773000</v>
      </c>
      <c r="F78" s="977">
        <v>472700</v>
      </c>
      <c r="G78" s="977"/>
      <c r="H78" s="977">
        <v>11804452</v>
      </c>
      <c r="I78" s="977">
        <v>347662178</v>
      </c>
      <c r="J78" s="1050"/>
      <c r="K78" s="977">
        <v>37833670</v>
      </c>
      <c r="L78" s="977">
        <v>0</v>
      </c>
      <c r="M78" s="977">
        <v>0</v>
      </c>
      <c r="N78" s="985">
        <v>0</v>
      </c>
      <c r="O78" s="44"/>
      <c r="P78" s="44"/>
    </row>
    <row r="79" spans="1:16" ht="18.399999999999999" customHeight="1">
      <c r="A79" s="56"/>
      <c r="B79" s="52"/>
      <c r="C79" s="53" t="s">
        <v>74</v>
      </c>
      <c r="D79" s="62" t="s">
        <v>43</v>
      </c>
      <c r="E79" s="637">
        <v>224942989.82000002</v>
      </c>
      <c r="F79" s="977">
        <v>343332.68</v>
      </c>
      <c r="G79" s="977"/>
      <c r="H79" s="977">
        <v>6359528.5499999998</v>
      </c>
      <c r="I79" s="977">
        <v>208718823.40000004</v>
      </c>
      <c r="J79" s="1050"/>
      <c r="K79" s="977">
        <v>9521305.1900000013</v>
      </c>
      <c r="L79" s="977">
        <v>0</v>
      </c>
      <c r="M79" s="977">
        <v>0</v>
      </c>
      <c r="N79" s="985">
        <v>0</v>
      </c>
      <c r="O79" s="44"/>
      <c r="P79" s="44"/>
    </row>
    <row r="80" spans="1:16" ht="18.399999999999999" customHeight="1">
      <c r="A80" s="56"/>
      <c r="B80" s="52"/>
      <c r="C80" s="53" t="s">
        <v>4</v>
      </c>
      <c r="D80" s="62" t="s">
        <v>44</v>
      </c>
      <c r="E80" s="176">
        <v>0.56550592880864214</v>
      </c>
      <c r="F80" s="176">
        <v>0.56284045901639346</v>
      </c>
      <c r="G80" s="176"/>
      <c r="H80" s="176">
        <v>0.52380599209290835</v>
      </c>
      <c r="I80" s="176">
        <v>0.59537159132724238</v>
      </c>
      <c r="J80" s="176"/>
      <c r="K80" s="176">
        <v>0.27635634603662967</v>
      </c>
      <c r="L80" s="176">
        <v>0</v>
      </c>
      <c r="M80" s="176">
        <v>0</v>
      </c>
      <c r="N80" s="275">
        <v>0</v>
      </c>
      <c r="O80" s="44"/>
      <c r="P80" s="44"/>
    </row>
    <row r="81" spans="1:16" ht="18.399999999999999" customHeight="1">
      <c r="A81" s="58"/>
      <c r="B81" s="59"/>
      <c r="C81" s="60" t="s">
        <v>4</v>
      </c>
      <c r="D81" s="64" t="s">
        <v>45</v>
      </c>
      <c r="E81" s="177">
        <v>0.56550592880864214</v>
      </c>
      <c r="F81" s="177">
        <v>0.72632257245610321</v>
      </c>
      <c r="G81" s="177"/>
      <c r="H81" s="177">
        <v>0.53873983730883901</v>
      </c>
      <c r="I81" s="177">
        <v>0.60034952493451854</v>
      </c>
      <c r="J81" s="177"/>
      <c r="K81" s="177">
        <v>0.25166221490011415</v>
      </c>
      <c r="L81" s="177">
        <v>0</v>
      </c>
      <c r="M81" s="177">
        <v>0</v>
      </c>
      <c r="N81" s="276">
        <v>0</v>
      </c>
      <c r="O81" s="44"/>
      <c r="P81" s="44"/>
    </row>
    <row r="82" spans="1:16" ht="18.399999999999999" customHeight="1">
      <c r="A82" s="51" t="s">
        <v>75</v>
      </c>
      <c r="B82" s="66" t="s">
        <v>47</v>
      </c>
      <c r="C82" s="53" t="s">
        <v>76</v>
      </c>
      <c r="D82" s="63" t="s">
        <v>41</v>
      </c>
      <c r="E82" s="637">
        <v>11811000</v>
      </c>
      <c r="F82" s="977">
        <v>0</v>
      </c>
      <c r="G82" s="983"/>
      <c r="H82" s="977">
        <v>11000</v>
      </c>
      <c r="I82" s="977">
        <v>11300000</v>
      </c>
      <c r="J82" s="1050"/>
      <c r="K82" s="977">
        <v>500000</v>
      </c>
      <c r="L82" s="977">
        <v>0</v>
      </c>
      <c r="M82" s="977">
        <v>0</v>
      </c>
      <c r="N82" s="985">
        <v>0</v>
      </c>
      <c r="O82" s="44"/>
      <c r="P82" s="44"/>
    </row>
    <row r="83" spans="1:16" ht="18.399999999999999" customHeight="1">
      <c r="A83" s="56"/>
      <c r="B83" s="52"/>
      <c r="C83" s="53"/>
      <c r="D83" s="62" t="s">
        <v>42</v>
      </c>
      <c r="E83" s="637">
        <v>12311000</v>
      </c>
      <c r="F83" s="977">
        <v>0</v>
      </c>
      <c r="G83" s="977"/>
      <c r="H83" s="977">
        <v>6000</v>
      </c>
      <c r="I83" s="977">
        <v>12105000</v>
      </c>
      <c r="J83" s="1050"/>
      <c r="K83" s="977">
        <v>200000</v>
      </c>
      <c r="L83" s="977">
        <v>0</v>
      </c>
      <c r="M83" s="977">
        <v>0</v>
      </c>
      <c r="N83" s="985">
        <v>0</v>
      </c>
      <c r="O83" s="44"/>
      <c r="P83" s="44"/>
    </row>
    <row r="84" spans="1:16" ht="18.399999999999999" customHeight="1">
      <c r="A84" s="56"/>
      <c r="B84" s="52"/>
      <c r="C84" s="53"/>
      <c r="D84" s="62" t="s">
        <v>43</v>
      </c>
      <c r="E84" s="637">
        <v>7692835.0499999998</v>
      </c>
      <c r="F84" s="977">
        <v>0</v>
      </c>
      <c r="G84" s="977"/>
      <c r="H84" s="977">
        <v>1000</v>
      </c>
      <c r="I84" s="977">
        <v>7691835.0499999998</v>
      </c>
      <c r="J84" s="1050"/>
      <c r="K84" s="977">
        <v>0</v>
      </c>
      <c r="L84" s="977">
        <v>0</v>
      </c>
      <c r="M84" s="977">
        <v>0</v>
      </c>
      <c r="N84" s="985">
        <v>0</v>
      </c>
      <c r="O84" s="44"/>
      <c r="P84" s="44"/>
    </row>
    <row r="85" spans="1:16" ht="18.399999999999999" customHeight="1">
      <c r="A85" s="56"/>
      <c r="B85" s="52"/>
      <c r="C85" s="53"/>
      <c r="D85" s="62" t="s">
        <v>44</v>
      </c>
      <c r="E85" s="176">
        <v>0.65132800355600706</v>
      </c>
      <c r="F85" s="176">
        <v>0</v>
      </c>
      <c r="G85" s="176"/>
      <c r="H85" s="176">
        <v>9.0909090909090912E-2</v>
      </c>
      <c r="I85" s="176">
        <v>0.68069336725663721</v>
      </c>
      <c r="J85" s="176"/>
      <c r="K85" s="176">
        <v>0</v>
      </c>
      <c r="L85" s="176">
        <v>0</v>
      </c>
      <c r="M85" s="176">
        <v>0</v>
      </c>
      <c r="N85" s="275">
        <v>0</v>
      </c>
      <c r="O85" s="44"/>
      <c r="P85" s="44"/>
    </row>
    <row r="86" spans="1:16" ht="18.399999999999999" customHeight="1">
      <c r="A86" s="58"/>
      <c r="B86" s="59"/>
      <c r="C86" s="60"/>
      <c r="D86" s="64" t="s">
        <v>45</v>
      </c>
      <c r="E86" s="177">
        <v>0.62487491267971729</v>
      </c>
      <c r="F86" s="177">
        <v>0</v>
      </c>
      <c r="G86" s="177"/>
      <c r="H86" s="177">
        <v>0.16666666666666666</v>
      </c>
      <c r="I86" s="177">
        <v>0.63542627426683185</v>
      </c>
      <c r="J86" s="177"/>
      <c r="K86" s="177">
        <v>0</v>
      </c>
      <c r="L86" s="177">
        <v>0</v>
      </c>
      <c r="M86" s="177">
        <v>0</v>
      </c>
      <c r="N86" s="276">
        <v>0</v>
      </c>
      <c r="O86" s="44"/>
      <c r="P86" s="44"/>
    </row>
    <row r="87" spans="1:16" ht="18.399999999999999" customHeight="1">
      <c r="A87" s="51" t="s">
        <v>77</v>
      </c>
      <c r="B87" s="52" t="s">
        <v>47</v>
      </c>
      <c r="C87" s="53" t="s">
        <v>78</v>
      </c>
      <c r="D87" s="62" t="s">
        <v>41</v>
      </c>
      <c r="E87" s="637">
        <v>9718009000</v>
      </c>
      <c r="F87" s="977">
        <v>0</v>
      </c>
      <c r="G87" s="983"/>
      <c r="H87" s="977">
        <v>723951000</v>
      </c>
      <c r="I87" s="977">
        <v>8434721000</v>
      </c>
      <c r="J87" s="1050"/>
      <c r="K87" s="977">
        <v>558800000</v>
      </c>
      <c r="L87" s="977">
        <v>0</v>
      </c>
      <c r="M87" s="977">
        <v>0</v>
      </c>
      <c r="N87" s="985">
        <v>537000</v>
      </c>
      <c r="O87" s="44"/>
      <c r="P87" s="44"/>
    </row>
    <row r="88" spans="1:16" ht="18.399999999999999" customHeight="1">
      <c r="A88" s="56"/>
      <c r="B88" s="52"/>
      <c r="C88" s="53" t="s">
        <v>4</v>
      </c>
      <c r="D88" s="62" t="s">
        <v>42</v>
      </c>
      <c r="E88" s="637">
        <v>9719365693</v>
      </c>
      <c r="F88" s="977">
        <v>0</v>
      </c>
      <c r="G88" s="977"/>
      <c r="H88" s="977">
        <v>700853918</v>
      </c>
      <c r="I88" s="977">
        <v>8455759082</v>
      </c>
      <c r="J88" s="1050"/>
      <c r="K88" s="977">
        <v>560859000</v>
      </c>
      <c r="L88" s="977">
        <v>0</v>
      </c>
      <c r="M88" s="977">
        <v>0</v>
      </c>
      <c r="N88" s="985">
        <v>1893693</v>
      </c>
      <c r="O88" s="44"/>
      <c r="P88" s="44"/>
    </row>
    <row r="89" spans="1:16" ht="18.399999999999999" customHeight="1">
      <c r="A89" s="56"/>
      <c r="B89" s="52"/>
      <c r="C89" s="53" t="s">
        <v>4</v>
      </c>
      <c r="D89" s="62" t="s">
        <v>43</v>
      </c>
      <c r="E89" s="637">
        <v>5828844868.1900043</v>
      </c>
      <c r="F89" s="977">
        <v>0</v>
      </c>
      <c r="G89" s="977"/>
      <c r="H89" s="977">
        <v>415411517.04000002</v>
      </c>
      <c r="I89" s="977">
        <v>5304551342.8200045</v>
      </c>
      <c r="J89" s="1050"/>
      <c r="K89" s="977">
        <v>108466367.43999998</v>
      </c>
      <c r="L89" s="977">
        <v>0</v>
      </c>
      <c r="M89" s="977">
        <v>0</v>
      </c>
      <c r="N89" s="985">
        <v>415640.89</v>
      </c>
      <c r="O89" s="44"/>
      <c r="P89" s="44"/>
    </row>
    <row r="90" spans="1:16" ht="18.399999999999999" customHeight="1">
      <c r="A90" s="56"/>
      <c r="B90" s="52"/>
      <c r="C90" s="53" t="s">
        <v>4</v>
      </c>
      <c r="D90" s="62" t="s">
        <v>44</v>
      </c>
      <c r="E90" s="176">
        <v>0.59979825787257501</v>
      </c>
      <c r="F90" s="176">
        <v>0</v>
      </c>
      <c r="G90" s="176"/>
      <c r="H90" s="176">
        <v>0.57381164890994008</v>
      </c>
      <c r="I90" s="176">
        <v>0.6288947011786169</v>
      </c>
      <c r="J90" s="176"/>
      <c r="K90" s="176">
        <v>0.19410588303507512</v>
      </c>
      <c r="L90" s="176">
        <v>0</v>
      </c>
      <c r="M90" s="176">
        <v>0</v>
      </c>
      <c r="N90" s="275">
        <v>0.77400538175046563</v>
      </c>
      <c r="O90" s="44"/>
      <c r="P90" s="44"/>
    </row>
    <row r="91" spans="1:16" ht="18.399999999999999" customHeight="1">
      <c r="A91" s="58"/>
      <c r="B91" s="59"/>
      <c r="C91" s="60" t="s">
        <v>4</v>
      </c>
      <c r="D91" s="62" t="s">
        <v>45</v>
      </c>
      <c r="E91" s="177">
        <v>0.59971453408610875</v>
      </c>
      <c r="F91" s="177">
        <v>0</v>
      </c>
      <c r="G91" s="177"/>
      <c r="H91" s="177">
        <v>0.59272197296898044</v>
      </c>
      <c r="I91" s="177">
        <v>0.62732999975270631</v>
      </c>
      <c r="J91" s="177"/>
      <c r="K91" s="177">
        <v>0.19339329036353162</v>
      </c>
      <c r="L91" s="177">
        <v>0</v>
      </c>
      <c r="M91" s="177">
        <v>0</v>
      </c>
      <c r="N91" s="276">
        <v>0.21948694429350482</v>
      </c>
      <c r="O91" s="44"/>
      <c r="P91" s="44"/>
    </row>
    <row r="92" spans="1:16" ht="18.399999999999999" customHeight="1">
      <c r="A92" s="51" t="s">
        <v>79</v>
      </c>
      <c r="B92" s="52" t="s">
        <v>47</v>
      </c>
      <c r="C92" s="53" t="s">
        <v>80</v>
      </c>
      <c r="D92" s="63" t="s">
        <v>41</v>
      </c>
      <c r="E92" s="637">
        <v>379757000</v>
      </c>
      <c r="F92" s="977">
        <v>160966000</v>
      </c>
      <c r="G92" s="983"/>
      <c r="H92" s="977">
        <v>2634000</v>
      </c>
      <c r="I92" s="977">
        <v>202093000</v>
      </c>
      <c r="J92" s="1050"/>
      <c r="K92" s="977">
        <v>11670000</v>
      </c>
      <c r="L92" s="977">
        <v>0</v>
      </c>
      <c r="M92" s="977">
        <v>0</v>
      </c>
      <c r="N92" s="985">
        <v>2394000</v>
      </c>
      <c r="O92" s="44"/>
      <c r="P92" s="44"/>
    </row>
    <row r="93" spans="1:16" ht="18.399999999999999" customHeight="1">
      <c r="A93" s="56"/>
      <c r="B93" s="52"/>
      <c r="C93" s="53" t="s">
        <v>81</v>
      </c>
      <c r="D93" s="62" t="s">
        <v>42</v>
      </c>
      <c r="E93" s="637">
        <v>603285623.44000006</v>
      </c>
      <c r="F93" s="977">
        <v>320026148.98000002</v>
      </c>
      <c r="G93" s="977"/>
      <c r="H93" s="977">
        <v>4331500</v>
      </c>
      <c r="I93" s="977">
        <v>225744326</v>
      </c>
      <c r="J93" s="1050"/>
      <c r="K93" s="977">
        <v>49867572.460000001</v>
      </c>
      <c r="L93" s="977">
        <v>0</v>
      </c>
      <c r="M93" s="977">
        <v>0</v>
      </c>
      <c r="N93" s="985">
        <v>3316076</v>
      </c>
      <c r="O93" s="44"/>
      <c r="P93" s="44"/>
    </row>
    <row r="94" spans="1:16" ht="18.399999999999999" customHeight="1">
      <c r="A94" s="56"/>
      <c r="B94" s="52"/>
      <c r="C94" s="53" t="s">
        <v>4</v>
      </c>
      <c r="D94" s="62" t="s">
        <v>43</v>
      </c>
      <c r="E94" s="637">
        <v>413897703.51999998</v>
      </c>
      <c r="F94" s="977">
        <v>257795440.47999999</v>
      </c>
      <c r="G94" s="977"/>
      <c r="H94" s="977">
        <v>1289168.7</v>
      </c>
      <c r="I94" s="977">
        <v>119948463.94000001</v>
      </c>
      <c r="J94" s="1050"/>
      <c r="K94" s="977">
        <v>33324079.640000001</v>
      </c>
      <c r="L94" s="977">
        <v>0</v>
      </c>
      <c r="M94" s="977">
        <v>0</v>
      </c>
      <c r="N94" s="985">
        <v>1540550.76</v>
      </c>
      <c r="O94" s="44"/>
      <c r="P94" s="44"/>
    </row>
    <row r="95" spans="1:16" ht="18.399999999999999" customHeight="1">
      <c r="A95" s="56"/>
      <c r="B95" s="52"/>
      <c r="C95" s="53" t="s">
        <v>4</v>
      </c>
      <c r="D95" s="62" t="s">
        <v>44</v>
      </c>
      <c r="E95" s="176">
        <v>1.0899014462406222</v>
      </c>
      <c r="F95" s="176">
        <v>1.6015521320030317</v>
      </c>
      <c r="G95" s="176"/>
      <c r="H95" s="176">
        <v>0.48943382687927106</v>
      </c>
      <c r="I95" s="176">
        <v>0.59353101760080762</v>
      </c>
      <c r="J95" s="176"/>
      <c r="K95" s="176">
        <v>2.8555338166238218</v>
      </c>
      <c r="L95" s="176">
        <v>0</v>
      </c>
      <c r="M95" s="176">
        <v>0</v>
      </c>
      <c r="N95" s="275">
        <v>0.64350491228070172</v>
      </c>
      <c r="O95" s="44"/>
      <c r="P95" s="44"/>
    </row>
    <row r="96" spans="1:16" ht="18.399999999999999" customHeight="1">
      <c r="A96" s="58"/>
      <c r="B96" s="59"/>
      <c r="C96" s="60" t="s">
        <v>4</v>
      </c>
      <c r="D96" s="64" t="s">
        <v>45</v>
      </c>
      <c r="E96" s="177">
        <v>0.68607254580328036</v>
      </c>
      <c r="F96" s="177">
        <v>0.80554492594325744</v>
      </c>
      <c r="G96" s="177"/>
      <c r="H96" s="177">
        <v>0.29762638808726766</v>
      </c>
      <c r="I96" s="177">
        <v>0.53134652846158359</v>
      </c>
      <c r="J96" s="177"/>
      <c r="K96" s="177">
        <v>0.66825149082061408</v>
      </c>
      <c r="L96" s="177">
        <v>0</v>
      </c>
      <c r="M96" s="177">
        <v>0</v>
      </c>
      <c r="N96" s="276">
        <v>0.46457040188463716</v>
      </c>
      <c r="O96" s="44"/>
      <c r="P96" s="44"/>
    </row>
    <row r="97" spans="1:16" ht="18.399999999999999" customHeight="1">
      <c r="A97" s="51" t="s">
        <v>82</v>
      </c>
      <c r="B97" s="52" t="s">
        <v>47</v>
      </c>
      <c r="C97" s="53" t="s">
        <v>83</v>
      </c>
      <c r="D97" s="62" t="s">
        <v>41</v>
      </c>
      <c r="E97" s="637">
        <v>45765000</v>
      </c>
      <c r="F97" s="977">
        <v>2385000</v>
      </c>
      <c r="G97" s="983"/>
      <c r="H97" s="977">
        <v>58000</v>
      </c>
      <c r="I97" s="977">
        <v>32463000</v>
      </c>
      <c r="J97" s="1050"/>
      <c r="K97" s="977">
        <v>140000</v>
      </c>
      <c r="L97" s="977">
        <v>0</v>
      </c>
      <c r="M97" s="977">
        <v>0</v>
      </c>
      <c r="N97" s="985">
        <v>10719000</v>
      </c>
      <c r="O97" s="44"/>
      <c r="P97" s="44"/>
    </row>
    <row r="98" spans="1:16" ht="18.399999999999999" customHeight="1">
      <c r="A98" s="56"/>
      <c r="B98" s="52"/>
      <c r="C98" s="53" t="s">
        <v>4</v>
      </c>
      <c r="D98" s="62" t="s">
        <v>42</v>
      </c>
      <c r="E98" s="637">
        <v>46336450</v>
      </c>
      <c r="F98" s="977">
        <v>2770200</v>
      </c>
      <c r="G98" s="977"/>
      <c r="H98" s="977">
        <v>65000</v>
      </c>
      <c r="I98" s="977">
        <v>32782250</v>
      </c>
      <c r="J98" s="1050"/>
      <c r="K98" s="977">
        <v>0</v>
      </c>
      <c r="L98" s="977">
        <v>0</v>
      </c>
      <c r="M98" s="977">
        <v>0</v>
      </c>
      <c r="N98" s="985">
        <v>10719000</v>
      </c>
      <c r="O98" s="44"/>
      <c r="P98" s="44"/>
    </row>
    <row r="99" spans="1:16" ht="18.399999999999999" customHeight="1">
      <c r="A99" s="56"/>
      <c r="B99" s="52"/>
      <c r="C99" s="53" t="s">
        <v>4</v>
      </c>
      <c r="D99" s="62" t="s">
        <v>43</v>
      </c>
      <c r="E99" s="637">
        <v>23103733.430000007</v>
      </c>
      <c r="F99" s="977">
        <v>2525000</v>
      </c>
      <c r="G99" s="977"/>
      <c r="H99" s="977">
        <v>12903.98</v>
      </c>
      <c r="I99" s="977">
        <v>18098640.290000007</v>
      </c>
      <c r="J99" s="1050"/>
      <c r="K99" s="977">
        <v>0</v>
      </c>
      <c r="L99" s="977">
        <v>0</v>
      </c>
      <c r="M99" s="977">
        <v>0</v>
      </c>
      <c r="N99" s="985">
        <v>2467189.1599999992</v>
      </c>
      <c r="O99" s="44"/>
      <c r="P99" s="44"/>
    </row>
    <row r="100" spans="1:16" ht="18.399999999999999" customHeight="1">
      <c r="A100" s="56"/>
      <c r="B100" s="52"/>
      <c r="C100" s="53" t="s">
        <v>4</v>
      </c>
      <c r="D100" s="62" t="s">
        <v>44</v>
      </c>
      <c r="E100" s="176">
        <v>0.50483411843111559</v>
      </c>
      <c r="F100" s="176">
        <v>1.0587002096436058</v>
      </c>
      <c r="G100" s="176"/>
      <c r="H100" s="176">
        <v>0.22248241379310343</v>
      </c>
      <c r="I100" s="176">
        <v>0.5575159501586423</v>
      </c>
      <c r="J100" s="176"/>
      <c r="K100" s="176">
        <v>0</v>
      </c>
      <c r="L100" s="176">
        <v>0</v>
      </c>
      <c r="M100" s="176">
        <v>0</v>
      </c>
      <c r="N100" s="275">
        <v>0.23016971359268582</v>
      </c>
      <c r="O100" s="44"/>
      <c r="P100" s="44"/>
    </row>
    <row r="101" spans="1:16" ht="18.399999999999999" customHeight="1">
      <c r="A101" s="58"/>
      <c r="B101" s="59"/>
      <c r="C101" s="60" t="s">
        <v>4</v>
      </c>
      <c r="D101" s="61" t="s">
        <v>45</v>
      </c>
      <c r="E101" s="277">
        <v>0.49860818923331429</v>
      </c>
      <c r="F101" s="177">
        <v>0.91148653526821166</v>
      </c>
      <c r="G101" s="177"/>
      <c r="H101" s="177">
        <v>0.19852276923076922</v>
      </c>
      <c r="I101" s="177">
        <v>0.55208658008525979</v>
      </c>
      <c r="J101" s="177"/>
      <c r="K101" s="177">
        <v>0</v>
      </c>
      <c r="L101" s="177">
        <v>0</v>
      </c>
      <c r="M101" s="177">
        <v>0</v>
      </c>
      <c r="N101" s="276">
        <v>0.23016971359268582</v>
      </c>
      <c r="O101" s="44"/>
      <c r="P101" s="44"/>
    </row>
    <row r="102" spans="1:16" ht="18.399999999999999" customHeight="1">
      <c r="A102" s="175" t="s">
        <v>84</v>
      </c>
      <c r="B102" s="52" t="s">
        <v>47</v>
      </c>
      <c r="C102" s="53" t="s">
        <v>85</v>
      </c>
      <c r="D102" s="54" t="s">
        <v>41</v>
      </c>
      <c r="E102" s="637">
        <v>423790000</v>
      </c>
      <c r="F102" s="977">
        <v>294175000</v>
      </c>
      <c r="G102" s="983"/>
      <c r="H102" s="977">
        <v>419000</v>
      </c>
      <c r="I102" s="977">
        <v>119719000</v>
      </c>
      <c r="J102" s="1050"/>
      <c r="K102" s="977">
        <v>7318000</v>
      </c>
      <c r="L102" s="977">
        <v>0</v>
      </c>
      <c r="M102" s="977">
        <v>0</v>
      </c>
      <c r="N102" s="985">
        <v>2159000</v>
      </c>
      <c r="O102" s="44"/>
      <c r="P102" s="44"/>
    </row>
    <row r="103" spans="1:16" ht="18.399999999999999" customHeight="1">
      <c r="A103" s="68"/>
      <c r="B103" s="67"/>
      <c r="C103" s="53" t="s">
        <v>86</v>
      </c>
      <c r="D103" s="62" t="s">
        <v>42</v>
      </c>
      <c r="E103" s="637">
        <v>641410342</v>
      </c>
      <c r="F103" s="977">
        <v>500064530</v>
      </c>
      <c r="G103" s="977"/>
      <c r="H103" s="977">
        <v>419000</v>
      </c>
      <c r="I103" s="977">
        <v>128713812</v>
      </c>
      <c r="J103" s="1050"/>
      <c r="K103" s="977">
        <v>10054000</v>
      </c>
      <c r="L103" s="977">
        <v>0</v>
      </c>
      <c r="M103" s="977">
        <v>0</v>
      </c>
      <c r="N103" s="985">
        <v>2159000</v>
      </c>
      <c r="O103" s="44"/>
      <c r="P103" s="44"/>
    </row>
    <row r="104" spans="1:16" ht="18.399999999999999" customHeight="1">
      <c r="A104" s="68"/>
      <c r="B104" s="67"/>
      <c r="C104" s="53" t="s">
        <v>87</v>
      </c>
      <c r="D104" s="62" t="s">
        <v>43</v>
      </c>
      <c r="E104" s="637">
        <v>430435863.64000005</v>
      </c>
      <c r="F104" s="977">
        <v>368129239.22000003</v>
      </c>
      <c r="G104" s="977"/>
      <c r="H104" s="977">
        <v>103214.3</v>
      </c>
      <c r="I104" s="977">
        <v>59844057.039999992</v>
      </c>
      <c r="J104" s="1050"/>
      <c r="K104" s="977">
        <v>1698606.6500000001</v>
      </c>
      <c r="L104" s="977">
        <v>0</v>
      </c>
      <c r="M104" s="977">
        <v>0</v>
      </c>
      <c r="N104" s="985">
        <v>660746.42999999982</v>
      </c>
      <c r="O104" s="44"/>
      <c r="P104" s="44"/>
    </row>
    <row r="105" spans="1:16" ht="18.399999999999999" customHeight="1">
      <c r="A105" s="56"/>
      <c r="B105" s="52"/>
      <c r="C105" s="53" t="s">
        <v>4</v>
      </c>
      <c r="D105" s="62" t="s">
        <v>44</v>
      </c>
      <c r="E105" s="176">
        <v>1.015681973713396</v>
      </c>
      <c r="F105" s="176">
        <v>1.2513953912467071</v>
      </c>
      <c r="G105" s="176"/>
      <c r="H105" s="176">
        <v>0.24633484486873508</v>
      </c>
      <c r="I105" s="176">
        <v>0.49987100660713829</v>
      </c>
      <c r="J105" s="176"/>
      <c r="K105" s="176">
        <v>0.23211350778901341</v>
      </c>
      <c r="L105" s="176">
        <v>0</v>
      </c>
      <c r="M105" s="176">
        <v>0</v>
      </c>
      <c r="N105" s="275">
        <v>0.30604281148679935</v>
      </c>
      <c r="O105" s="44"/>
      <c r="P105" s="44"/>
    </row>
    <row r="106" spans="1:16" ht="18.399999999999999" customHeight="1">
      <c r="A106" s="58"/>
      <c r="B106" s="59"/>
      <c r="C106" s="60" t="s">
        <v>4</v>
      </c>
      <c r="D106" s="64" t="s">
        <v>45</v>
      </c>
      <c r="E106" s="177">
        <v>0.67107721134936116</v>
      </c>
      <c r="F106" s="177">
        <v>0.7361634691826674</v>
      </c>
      <c r="G106" s="177"/>
      <c r="H106" s="177">
        <v>0.24633484486873508</v>
      </c>
      <c r="I106" s="177">
        <v>0.46493889125123566</v>
      </c>
      <c r="J106" s="177"/>
      <c r="K106" s="177">
        <v>0.16894834394270938</v>
      </c>
      <c r="L106" s="177">
        <v>0</v>
      </c>
      <c r="M106" s="177">
        <v>0</v>
      </c>
      <c r="N106" s="276">
        <v>0.30604281148679935</v>
      </c>
      <c r="O106" s="44"/>
      <c r="P106" s="44"/>
    </row>
    <row r="107" spans="1:16" ht="18.399999999999999" customHeight="1">
      <c r="A107" s="51" t="s">
        <v>88</v>
      </c>
      <c r="B107" s="52" t="s">
        <v>47</v>
      </c>
      <c r="C107" s="53" t="s">
        <v>89</v>
      </c>
      <c r="D107" s="62" t="s">
        <v>41</v>
      </c>
      <c r="E107" s="637">
        <v>8147103000</v>
      </c>
      <c r="F107" s="977">
        <v>141968000</v>
      </c>
      <c r="G107" s="983"/>
      <c r="H107" s="977">
        <v>64989000</v>
      </c>
      <c r="I107" s="977">
        <v>7733408000</v>
      </c>
      <c r="J107" s="1050"/>
      <c r="K107" s="977">
        <v>140765000</v>
      </c>
      <c r="L107" s="977">
        <v>0</v>
      </c>
      <c r="M107" s="977">
        <v>0</v>
      </c>
      <c r="N107" s="985">
        <v>65973000</v>
      </c>
      <c r="O107" s="44"/>
      <c r="P107" s="44"/>
    </row>
    <row r="108" spans="1:16" ht="18.399999999999999" customHeight="1">
      <c r="A108" s="56"/>
      <c r="B108" s="52"/>
      <c r="C108" s="53" t="s">
        <v>90</v>
      </c>
      <c r="D108" s="62" t="s">
        <v>42</v>
      </c>
      <c r="E108" s="637">
        <v>8566838915</v>
      </c>
      <c r="F108" s="977">
        <v>142507000</v>
      </c>
      <c r="G108" s="977"/>
      <c r="H108" s="977">
        <v>59693463</v>
      </c>
      <c r="I108" s="977">
        <v>7963125816</v>
      </c>
      <c r="J108" s="1050"/>
      <c r="K108" s="977">
        <v>322570961</v>
      </c>
      <c r="L108" s="977">
        <v>0</v>
      </c>
      <c r="M108" s="977">
        <v>0</v>
      </c>
      <c r="N108" s="985">
        <v>78941675</v>
      </c>
      <c r="O108" s="44"/>
      <c r="P108" s="44"/>
    </row>
    <row r="109" spans="1:16" ht="18.399999999999999" customHeight="1">
      <c r="A109" s="56"/>
      <c r="B109" s="52"/>
      <c r="C109" s="53" t="s">
        <v>4</v>
      </c>
      <c r="D109" s="62" t="s">
        <v>43</v>
      </c>
      <c r="E109" s="637">
        <v>4996220675.8099995</v>
      </c>
      <c r="F109" s="977">
        <v>93034597.960000008</v>
      </c>
      <c r="G109" s="977"/>
      <c r="H109" s="977">
        <v>41413734.709999993</v>
      </c>
      <c r="I109" s="977">
        <v>4768976644.3499994</v>
      </c>
      <c r="J109" s="1050"/>
      <c r="K109" s="977">
        <v>46825799.040000007</v>
      </c>
      <c r="L109" s="977">
        <v>0</v>
      </c>
      <c r="M109" s="977">
        <v>0</v>
      </c>
      <c r="N109" s="985">
        <v>45969899.75</v>
      </c>
      <c r="O109" s="44"/>
      <c r="P109" s="44"/>
    </row>
    <row r="110" spans="1:16" ht="18.399999999999999" customHeight="1">
      <c r="A110" s="56"/>
      <c r="B110" s="52"/>
      <c r="C110" s="53" t="s">
        <v>4</v>
      </c>
      <c r="D110" s="62" t="s">
        <v>44</v>
      </c>
      <c r="E110" s="176">
        <v>0.61325119810195106</v>
      </c>
      <c r="F110" s="662">
        <v>0.65532090302039903</v>
      </c>
      <c r="G110" s="662"/>
      <c r="H110" s="176">
        <v>0.63724222114511675</v>
      </c>
      <c r="I110" s="176">
        <v>0.61667206028053856</v>
      </c>
      <c r="J110" s="176"/>
      <c r="K110" s="176">
        <v>0.33265228600859592</v>
      </c>
      <c r="L110" s="176">
        <v>0</v>
      </c>
      <c r="M110" s="176">
        <v>0</v>
      </c>
      <c r="N110" s="275">
        <v>0.69679868658390554</v>
      </c>
      <c r="O110" s="44"/>
      <c r="P110" s="44"/>
    </row>
    <row r="111" spans="1:16" ht="18.399999999999999" customHeight="1">
      <c r="A111" s="58"/>
      <c r="B111" s="59"/>
      <c r="C111" s="60" t="s">
        <v>4</v>
      </c>
      <c r="D111" s="62" t="s">
        <v>45</v>
      </c>
      <c r="E111" s="177">
        <v>0.58320469491517213</v>
      </c>
      <c r="F111" s="177">
        <v>0.6528423022026989</v>
      </c>
      <c r="G111" s="177"/>
      <c r="H111" s="177">
        <v>0.6937733652678183</v>
      </c>
      <c r="I111" s="177">
        <v>0.59888249345098621</v>
      </c>
      <c r="J111" s="177"/>
      <c r="K111" s="177">
        <v>0.14516433498798426</v>
      </c>
      <c r="L111" s="177">
        <v>0</v>
      </c>
      <c r="M111" s="177">
        <v>0</v>
      </c>
      <c r="N111" s="276">
        <v>0.58232739234377784</v>
      </c>
      <c r="O111" s="44"/>
      <c r="P111" s="44"/>
    </row>
    <row r="112" spans="1:16" ht="18.399999999999999" customHeight="1">
      <c r="A112" s="51" t="s">
        <v>91</v>
      </c>
      <c r="B112" s="52" t="s">
        <v>47</v>
      </c>
      <c r="C112" s="53" t="s">
        <v>92</v>
      </c>
      <c r="D112" s="63" t="s">
        <v>93</v>
      </c>
      <c r="E112" s="637">
        <v>743883000</v>
      </c>
      <c r="F112" s="977">
        <v>298901000</v>
      </c>
      <c r="G112" s="983"/>
      <c r="H112" s="977">
        <v>5764000</v>
      </c>
      <c r="I112" s="977">
        <v>236672000</v>
      </c>
      <c r="J112" s="1050"/>
      <c r="K112" s="977">
        <v>194592000</v>
      </c>
      <c r="L112" s="977">
        <v>0</v>
      </c>
      <c r="M112" s="977">
        <v>0</v>
      </c>
      <c r="N112" s="985">
        <v>7954000</v>
      </c>
      <c r="O112" s="44"/>
      <c r="P112" s="44"/>
    </row>
    <row r="113" spans="1:16" ht="18.399999999999999" customHeight="1">
      <c r="A113" s="56"/>
      <c r="B113" s="52"/>
      <c r="C113" s="53" t="s">
        <v>4</v>
      </c>
      <c r="D113" s="62" t="s">
        <v>42</v>
      </c>
      <c r="E113" s="637">
        <v>773377673</v>
      </c>
      <c r="F113" s="977">
        <v>327294511</v>
      </c>
      <c r="G113" s="977"/>
      <c r="H113" s="977">
        <v>5609000</v>
      </c>
      <c r="I113" s="977">
        <v>235775250</v>
      </c>
      <c r="J113" s="1050"/>
      <c r="K113" s="977">
        <v>196744912</v>
      </c>
      <c r="L113" s="977">
        <v>0</v>
      </c>
      <c r="M113" s="977">
        <v>0</v>
      </c>
      <c r="N113" s="985">
        <v>7954000</v>
      </c>
      <c r="O113" s="44"/>
      <c r="P113" s="44"/>
    </row>
    <row r="114" spans="1:16" ht="18.399999999999999" customHeight="1">
      <c r="A114" s="56"/>
      <c r="B114" s="52"/>
      <c r="C114" s="53" t="s">
        <v>4</v>
      </c>
      <c r="D114" s="62" t="s">
        <v>43</v>
      </c>
      <c r="E114" s="637">
        <v>358906329.20999992</v>
      </c>
      <c r="F114" s="977">
        <v>113299253.36999999</v>
      </c>
      <c r="G114" s="977"/>
      <c r="H114" s="977">
        <v>2416415.9699999997</v>
      </c>
      <c r="I114" s="977">
        <v>142833194.78999993</v>
      </c>
      <c r="J114" s="1050"/>
      <c r="K114" s="977">
        <v>97635410.799999997</v>
      </c>
      <c r="L114" s="977">
        <v>0</v>
      </c>
      <c r="M114" s="977">
        <v>0</v>
      </c>
      <c r="N114" s="985">
        <v>2722054.2800000003</v>
      </c>
      <c r="O114" s="44"/>
      <c r="P114" s="44"/>
    </row>
    <row r="115" spans="1:16" ht="18.399999999999999" customHeight="1">
      <c r="A115" s="56"/>
      <c r="B115" s="52"/>
      <c r="C115" s="53" t="s">
        <v>4</v>
      </c>
      <c r="D115" s="62" t="s">
        <v>44</v>
      </c>
      <c r="E115" s="176">
        <v>0.48247685349712244</v>
      </c>
      <c r="F115" s="176">
        <v>0.37905277456415332</v>
      </c>
      <c r="G115" s="176"/>
      <c r="H115" s="176">
        <v>0.41922553261623868</v>
      </c>
      <c r="I115" s="176">
        <v>0.60350694120977522</v>
      </c>
      <c r="J115" s="176"/>
      <c r="K115" s="176">
        <v>0.50174421764512411</v>
      </c>
      <c r="L115" s="176">
        <v>0</v>
      </c>
      <c r="M115" s="176">
        <v>0</v>
      </c>
      <c r="N115" s="275">
        <v>0.34222457631380443</v>
      </c>
      <c r="O115" s="44"/>
      <c r="P115" s="44"/>
    </row>
    <row r="116" spans="1:16" ht="18.399999999999999" customHeight="1">
      <c r="A116" s="58"/>
      <c r="B116" s="59"/>
      <c r="C116" s="60" t="s">
        <v>4</v>
      </c>
      <c r="D116" s="64" t="s">
        <v>45</v>
      </c>
      <c r="E116" s="177">
        <v>0.46407640372881559</v>
      </c>
      <c r="F116" s="177">
        <v>0.34616912157747731</v>
      </c>
      <c r="G116" s="177"/>
      <c r="H116" s="177">
        <v>0.43081047780352999</v>
      </c>
      <c r="I116" s="177">
        <v>0.60580232568940096</v>
      </c>
      <c r="J116" s="177"/>
      <c r="K116" s="177">
        <v>0.49625380299542382</v>
      </c>
      <c r="L116" s="177">
        <v>0</v>
      </c>
      <c r="M116" s="177">
        <v>0</v>
      </c>
      <c r="N116" s="276">
        <v>0.34222457631380443</v>
      </c>
      <c r="O116" s="44"/>
      <c r="P116" s="44"/>
    </row>
    <row r="117" spans="1:16" ht="18.399999999999999" customHeight="1">
      <c r="A117" s="51" t="s">
        <v>94</v>
      </c>
      <c r="B117" s="52" t="s">
        <v>47</v>
      </c>
      <c r="C117" s="53" t="s">
        <v>95</v>
      </c>
      <c r="D117" s="62" t="s">
        <v>41</v>
      </c>
      <c r="E117" s="637">
        <v>817335000</v>
      </c>
      <c r="F117" s="977">
        <v>164878000</v>
      </c>
      <c r="G117" s="983"/>
      <c r="H117" s="977">
        <v>5586000</v>
      </c>
      <c r="I117" s="977">
        <v>310005000</v>
      </c>
      <c r="J117" s="1050"/>
      <c r="K117" s="977">
        <v>278148000</v>
      </c>
      <c r="L117" s="977">
        <v>0</v>
      </c>
      <c r="M117" s="977">
        <v>0</v>
      </c>
      <c r="N117" s="985">
        <v>58718000</v>
      </c>
      <c r="O117" s="44"/>
      <c r="P117" s="44"/>
    </row>
    <row r="118" spans="1:16" ht="18.399999999999999" customHeight="1">
      <c r="A118" s="56"/>
      <c r="B118" s="52"/>
      <c r="C118" s="53" t="s">
        <v>4</v>
      </c>
      <c r="D118" s="62" t="s">
        <v>42</v>
      </c>
      <c r="E118" s="637">
        <v>1533604649</v>
      </c>
      <c r="F118" s="977">
        <v>171815300</v>
      </c>
      <c r="G118" s="977"/>
      <c r="H118" s="977">
        <v>5875565</v>
      </c>
      <c r="I118" s="977">
        <v>323208369</v>
      </c>
      <c r="J118" s="1050"/>
      <c r="K118" s="977">
        <v>714772758</v>
      </c>
      <c r="L118" s="977">
        <v>0</v>
      </c>
      <c r="M118" s="977">
        <v>0</v>
      </c>
      <c r="N118" s="985">
        <v>317932657</v>
      </c>
      <c r="O118" s="44"/>
      <c r="P118" s="44"/>
    </row>
    <row r="119" spans="1:16" ht="18.399999999999999" customHeight="1">
      <c r="A119" s="56"/>
      <c r="B119" s="52"/>
      <c r="C119" s="53" t="s">
        <v>4</v>
      </c>
      <c r="D119" s="62" t="s">
        <v>43</v>
      </c>
      <c r="E119" s="637">
        <v>997152617.87000012</v>
      </c>
      <c r="F119" s="977">
        <v>118458628</v>
      </c>
      <c r="G119" s="977"/>
      <c r="H119" s="977">
        <v>3604690.4400000004</v>
      </c>
      <c r="I119" s="977">
        <v>174957605.61000007</v>
      </c>
      <c r="J119" s="1050"/>
      <c r="K119" s="977">
        <v>440367891.09999996</v>
      </c>
      <c r="L119" s="977">
        <v>0</v>
      </c>
      <c r="M119" s="977">
        <v>0</v>
      </c>
      <c r="N119" s="985">
        <v>259763802.72</v>
      </c>
      <c r="O119" s="44"/>
      <c r="P119" s="44"/>
    </row>
    <row r="120" spans="1:16" ht="18.399999999999999" customHeight="1">
      <c r="A120" s="56"/>
      <c r="B120" s="52"/>
      <c r="C120" s="53" t="s">
        <v>4</v>
      </c>
      <c r="D120" s="62" t="s">
        <v>44</v>
      </c>
      <c r="E120" s="176">
        <v>1.2200047934690184</v>
      </c>
      <c r="F120" s="176">
        <v>0.71846230546222056</v>
      </c>
      <c r="G120" s="176"/>
      <c r="H120" s="176">
        <v>0.64530799140708928</v>
      </c>
      <c r="I120" s="176">
        <v>0.56437027018919073</v>
      </c>
      <c r="J120" s="176"/>
      <c r="K120" s="176">
        <v>1.5832142999410383</v>
      </c>
      <c r="L120" s="176">
        <v>0</v>
      </c>
      <c r="M120" s="176">
        <v>0</v>
      </c>
      <c r="N120" s="275">
        <v>4.4239211608024798</v>
      </c>
      <c r="O120" s="44"/>
      <c r="P120" s="44"/>
    </row>
    <row r="121" spans="1:16" ht="18.399999999999999" customHeight="1">
      <c r="A121" s="58"/>
      <c r="B121" s="59"/>
      <c r="C121" s="60" t="s">
        <v>4</v>
      </c>
      <c r="D121" s="64" t="s">
        <v>45</v>
      </c>
      <c r="E121" s="177">
        <v>0.65020187472710256</v>
      </c>
      <c r="F121" s="177">
        <v>0.68945331411114141</v>
      </c>
      <c r="G121" s="177"/>
      <c r="H121" s="177">
        <v>0.61350532927471668</v>
      </c>
      <c r="I121" s="177">
        <v>0.54131520836330838</v>
      </c>
      <c r="J121" s="177"/>
      <c r="K121" s="177">
        <v>0.61609495629378752</v>
      </c>
      <c r="L121" s="177">
        <v>0</v>
      </c>
      <c r="M121" s="177">
        <v>0</v>
      </c>
      <c r="N121" s="276">
        <v>0.81704032914114888</v>
      </c>
      <c r="O121" s="44"/>
      <c r="P121" s="44"/>
    </row>
    <row r="122" spans="1:16" ht="18.399999999999999" customHeight="1">
      <c r="A122" s="51" t="s">
        <v>96</v>
      </c>
      <c r="B122" s="52" t="s">
        <v>47</v>
      </c>
      <c r="C122" s="53" t="s">
        <v>97</v>
      </c>
      <c r="D122" s="63" t="s">
        <v>41</v>
      </c>
      <c r="E122" s="637">
        <v>1069645000</v>
      </c>
      <c r="F122" s="977">
        <v>916200000</v>
      </c>
      <c r="G122" s="983"/>
      <c r="H122" s="977">
        <v>34000</v>
      </c>
      <c r="I122" s="977">
        <v>65482000</v>
      </c>
      <c r="J122" s="1050"/>
      <c r="K122" s="977">
        <v>1100000</v>
      </c>
      <c r="L122" s="977">
        <v>0</v>
      </c>
      <c r="M122" s="977">
        <v>0</v>
      </c>
      <c r="N122" s="985">
        <v>86829000</v>
      </c>
      <c r="O122" s="44"/>
      <c r="P122" s="44"/>
    </row>
    <row r="123" spans="1:16" ht="18.399999999999999" customHeight="1">
      <c r="A123" s="56"/>
      <c r="B123" s="52"/>
      <c r="C123" s="53" t="s">
        <v>4</v>
      </c>
      <c r="D123" s="62" t="s">
        <v>42</v>
      </c>
      <c r="E123" s="637">
        <v>1471892356</v>
      </c>
      <c r="F123" s="977">
        <v>936002000</v>
      </c>
      <c r="G123" s="977"/>
      <c r="H123" s="977">
        <v>34000</v>
      </c>
      <c r="I123" s="977">
        <v>74942130</v>
      </c>
      <c r="J123" s="1050"/>
      <c r="K123" s="977">
        <v>393596996</v>
      </c>
      <c r="L123" s="977">
        <v>0</v>
      </c>
      <c r="M123" s="977">
        <v>0</v>
      </c>
      <c r="N123" s="985">
        <v>67317230</v>
      </c>
      <c r="O123" s="44"/>
      <c r="P123" s="44"/>
    </row>
    <row r="124" spans="1:16" ht="18.399999999999999" customHeight="1">
      <c r="A124" s="56"/>
      <c r="B124" s="52"/>
      <c r="C124" s="53" t="s">
        <v>4</v>
      </c>
      <c r="D124" s="62" t="s">
        <v>43</v>
      </c>
      <c r="E124" s="637">
        <v>626164765.5999999</v>
      </c>
      <c r="F124" s="977">
        <v>392097019.21999997</v>
      </c>
      <c r="G124" s="977"/>
      <c r="H124" s="977">
        <v>8181.28</v>
      </c>
      <c r="I124" s="977">
        <v>64569608.530000001</v>
      </c>
      <c r="J124" s="1050"/>
      <c r="K124" s="977">
        <v>124354722.79000001</v>
      </c>
      <c r="L124" s="977">
        <v>0</v>
      </c>
      <c r="M124" s="977">
        <v>0</v>
      </c>
      <c r="N124" s="985">
        <v>45135233.780000001</v>
      </c>
      <c r="O124" s="44"/>
      <c r="P124" s="44"/>
    </row>
    <row r="125" spans="1:16" ht="18.399999999999999" customHeight="1">
      <c r="A125" s="56"/>
      <c r="B125" s="52"/>
      <c r="C125" s="53" t="s">
        <v>4</v>
      </c>
      <c r="D125" s="62" t="s">
        <v>44</v>
      </c>
      <c r="E125" s="176">
        <v>0.58539493532901099</v>
      </c>
      <c r="F125" s="176">
        <v>0.4279600733682602</v>
      </c>
      <c r="G125" s="176"/>
      <c r="H125" s="176">
        <v>0.24062588235294116</v>
      </c>
      <c r="I125" s="176">
        <v>0.98606653019150303</v>
      </c>
      <c r="J125" s="176"/>
      <c r="K125" s="176" t="s">
        <v>767</v>
      </c>
      <c r="L125" s="176">
        <v>0</v>
      </c>
      <c r="M125" s="176">
        <v>0</v>
      </c>
      <c r="N125" s="275">
        <v>0.51981750083497447</v>
      </c>
      <c r="O125" s="44"/>
      <c r="P125" s="44"/>
    </row>
    <row r="126" spans="1:16" ht="18.399999999999999" customHeight="1">
      <c r="A126" s="58"/>
      <c r="B126" s="59"/>
      <c r="C126" s="60" t="s">
        <v>4</v>
      </c>
      <c r="D126" s="64" t="s">
        <v>45</v>
      </c>
      <c r="E126" s="177">
        <v>0.42541478189455312</v>
      </c>
      <c r="F126" s="177">
        <v>0.41890617671757108</v>
      </c>
      <c r="G126" s="177"/>
      <c r="H126" s="177">
        <v>0.24062588235294116</v>
      </c>
      <c r="I126" s="177">
        <v>0.86159291882950217</v>
      </c>
      <c r="J126" s="177"/>
      <c r="K126" s="177">
        <v>0.31594428832988353</v>
      </c>
      <c r="L126" s="177">
        <v>0</v>
      </c>
      <c r="M126" s="177">
        <v>0</v>
      </c>
      <c r="N126" s="276">
        <v>0.67048560643389521</v>
      </c>
      <c r="O126" s="44"/>
      <c r="P126" s="44"/>
    </row>
    <row r="127" spans="1:16" ht="18.399999999999999" customHeight="1">
      <c r="A127" s="51" t="s">
        <v>98</v>
      </c>
      <c r="B127" s="52" t="s">
        <v>47</v>
      </c>
      <c r="C127" s="53" t="s">
        <v>99</v>
      </c>
      <c r="D127" s="63" t="s">
        <v>41</v>
      </c>
      <c r="E127" s="637">
        <v>23502000</v>
      </c>
      <c r="F127" s="977">
        <v>0</v>
      </c>
      <c r="G127" s="983"/>
      <c r="H127" s="977">
        <v>22000</v>
      </c>
      <c r="I127" s="977">
        <v>22980000</v>
      </c>
      <c r="J127" s="1050"/>
      <c r="K127" s="977">
        <v>500000</v>
      </c>
      <c r="L127" s="977">
        <v>0</v>
      </c>
      <c r="M127" s="977">
        <v>0</v>
      </c>
      <c r="N127" s="985">
        <v>0</v>
      </c>
      <c r="O127" s="44"/>
      <c r="P127" s="44"/>
    </row>
    <row r="128" spans="1:16" ht="18.399999999999999" customHeight="1">
      <c r="A128" s="51"/>
      <c r="B128" s="52"/>
      <c r="C128" s="53" t="s">
        <v>100</v>
      </c>
      <c r="D128" s="62" t="s">
        <v>42</v>
      </c>
      <c r="E128" s="637">
        <v>23880568.970000003</v>
      </c>
      <c r="F128" s="977">
        <v>0</v>
      </c>
      <c r="G128" s="977"/>
      <c r="H128" s="977">
        <v>78200</v>
      </c>
      <c r="I128" s="977">
        <v>23302368.970000003</v>
      </c>
      <c r="J128" s="1050"/>
      <c r="K128" s="977">
        <v>500000</v>
      </c>
      <c r="L128" s="977">
        <v>0</v>
      </c>
      <c r="M128" s="977">
        <v>0</v>
      </c>
      <c r="N128" s="985">
        <v>0</v>
      </c>
      <c r="O128" s="44"/>
      <c r="P128" s="44"/>
    </row>
    <row r="129" spans="1:16" ht="18.399999999999999" customHeight="1">
      <c r="A129" s="56"/>
      <c r="B129" s="52"/>
      <c r="C129" s="53" t="s">
        <v>4</v>
      </c>
      <c r="D129" s="62" t="s">
        <v>43</v>
      </c>
      <c r="E129" s="637">
        <v>12760593.530000001</v>
      </c>
      <c r="F129" s="977">
        <v>0</v>
      </c>
      <c r="G129" s="977"/>
      <c r="H129" s="977">
        <v>12784</v>
      </c>
      <c r="I129" s="977">
        <v>12737458.590000002</v>
      </c>
      <c r="J129" s="1050"/>
      <c r="K129" s="977">
        <v>10350.94</v>
      </c>
      <c r="L129" s="977">
        <v>0</v>
      </c>
      <c r="M129" s="977">
        <v>0</v>
      </c>
      <c r="N129" s="985">
        <v>0</v>
      </c>
      <c r="O129" s="44"/>
      <c r="P129" s="44"/>
    </row>
    <row r="130" spans="1:16" ht="18.399999999999999" customHeight="1">
      <c r="A130" s="56"/>
      <c r="B130" s="52"/>
      <c r="C130" s="53" t="s">
        <v>4</v>
      </c>
      <c r="D130" s="62" t="s">
        <v>44</v>
      </c>
      <c r="E130" s="176">
        <v>0.54295777082801466</v>
      </c>
      <c r="F130" s="176">
        <v>0</v>
      </c>
      <c r="G130" s="176"/>
      <c r="H130" s="176">
        <v>0.5810909090909091</v>
      </c>
      <c r="I130" s="176">
        <v>0.55428453394255883</v>
      </c>
      <c r="J130" s="176"/>
      <c r="K130" s="176">
        <v>2.0701880000000002E-2</v>
      </c>
      <c r="L130" s="176">
        <v>0</v>
      </c>
      <c r="M130" s="176">
        <v>0</v>
      </c>
      <c r="N130" s="275">
        <v>0</v>
      </c>
      <c r="O130" s="44"/>
      <c r="P130" s="44"/>
    </row>
    <row r="131" spans="1:16" ht="18.399999999999999" customHeight="1">
      <c r="A131" s="58"/>
      <c r="B131" s="59"/>
      <c r="C131" s="60" t="s">
        <v>4</v>
      </c>
      <c r="D131" s="64" t="s">
        <v>45</v>
      </c>
      <c r="E131" s="177">
        <v>0.53435048159993648</v>
      </c>
      <c r="F131" s="177">
        <v>0</v>
      </c>
      <c r="G131" s="177"/>
      <c r="H131" s="177">
        <v>0.16347826086956521</v>
      </c>
      <c r="I131" s="177">
        <v>0.54661646660897412</v>
      </c>
      <c r="J131" s="177"/>
      <c r="K131" s="177">
        <v>2.0701880000000002E-2</v>
      </c>
      <c r="L131" s="177">
        <v>0</v>
      </c>
      <c r="M131" s="177">
        <v>0</v>
      </c>
      <c r="N131" s="276">
        <v>0</v>
      </c>
      <c r="O131" s="44"/>
      <c r="P131" s="44"/>
    </row>
    <row r="132" spans="1:16" ht="18.399999999999999" customHeight="1">
      <c r="A132" s="51" t="s">
        <v>101</v>
      </c>
      <c r="B132" s="52" t="s">
        <v>47</v>
      </c>
      <c r="C132" s="53" t="s">
        <v>102</v>
      </c>
      <c r="D132" s="62" t="s">
        <v>41</v>
      </c>
      <c r="E132" s="637">
        <v>4689812000</v>
      </c>
      <c r="F132" s="977">
        <v>2686267000</v>
      </c>
      <c r="G132" s="983"/>
      <c r="H132" s="977">
        <v>18109000</v>
      </c>
      <c r="I132" s="977">
        <v>1379072000</v>
      </c>
      <c r="J132" s="1050"/>
      <c r="K132" s="977">
        <v>525000000</v>
      </c>
      <c r="L132" s="977">
        <v>0</v>
      </c>
      <c r="M132" s="977">
        <v>0</v>
      </c>
      <c r="N132" s="985">
        <v>81364000</v>
      </c>
      <c r="O132" s="44"/>
      <c r="P132" s="44"/>
    </row>
    <row r="133" spans="1:16" ht="18.399999999999999" customHeight="1">
      <c r="A133" s="56"/>
      <c r="B133" s="52"/>
      <c r="C133" s="53" t="s">
        <v>103</v>
      </c>
      <c r="D133" s="62" t="s">
        <v>42</v>
      </c>
      <c r="E133" s="637">
        <v>4873360589</v>
      </c>
      <c r="F133" s="977">
        <v>2809106471</v>
      </c>
      <c r="G133" s="977"/>
      <c r="H133" s="977">
        <v>23963709</v>
      </c>
      <c r="I133" s="977">
        <v>1423964821</v>
      </c>
      <c r="J133" s="1050"/>
      <c r="K133" s="977">
        <v>506074885</v>
      </c>
      <c r="L133" s="977">
        <v>0</v>
      </c>
      <c r="M133" s="977">
        <v>0</v>
      </c>
      <c r="N133" s="985">
        <v>110250703</v>
      </c>
      <c r="O133" s="44"/>
      <c r="P133" s="44"/>
    </row>
    <row r="134" spans="1:16" ht="18.399999999999999" customHeight="1">
      <c r="A134" s="56"/>
      <c r="B134" s="52"/>
      <c r="C134" s="53" t="s">
        <v>4</v>
      </c>
      <c r="D134" s="62" t="s">
        <v>43</v>
      </c>
      <c r="E134" s="637">
        <v>2702619980.5500007</v>
      </c>
      <c r="F134" s="977">
        <v>1701491084.98</v>
      </c>
      <c r="G134" s="977"/>
      <c r="H134" s="977">
        <v>11501354.319999998</v>
      </c>
      <c r="I134" s="977">
        <v>859120326.46000063</v>
      </c>
      <c r="J134" s="1050"/>
      <c r="K134" s="977">
        <v>88089787.449999988</v>
      </c>
      <c r="L134" s="977">
        <v>0</v>
      </c>
      <c r="M134" s="977">
        <v>0</v>
      </c>
      <c r="N134" s="985">
        <v>42417427.339999996</v>
      </c>
      <c r="O134" s="44"/>
      <c r="P134" s="44"/>
    </row>
    <row r="135" spans="1:16" ht="18.399999999999999" customHeight="1">
      <c r="A135" s="56"/>
      <c r="B135" s="52"/>
      <c r="C135" s="53" t="s">
        <v>4</v>
      </c>
      <c r="D135" s="62" t="s">
        <v>44</v>
      </c>
      <c r="E135" s="176">
        <v>0.57627469513703333</v>
      </c>
      <c r="F135" s="176">
        <v>0.63340356151492017</v>
      </c>
      <c r="G135" s="176"/>
      <c r="H135" s="176">
        <v>0.63511813573361309</v>
      </c>
      <c r="I135" s="176">
        <v>0.62296988587978053</v>
      </c>
      <c r="J135" s="176"/>
      <c r="K135" s="176">
        <v>0.16779007133333332</v>
      </c>
      <c r="L135" s="176">
        <v>0</v>
      </c>
      <c r="M135" s="176">
        <v>0</v>
      </c>
      <c r="N135" s="275">
        <v>0.52132917924389155</v>
      </c>
      <c r="O135" s="44"/>
      <c r="P135" s="44"/>
    </row>
    <row r="136" spans="1:16" ht="18.399999999999999" customHeight="1">
      <c r="A136" s="58"/>
      <c r="B136" s="59"/>
      <c r="C136" s="60" t="s">
        <v>4</v>
      </c>
      <c r="D136" s="61" t="s">
        <v>45</v>
      </c>
      <c r="E136" s="277">
        <v>0.55457008181382506</v>
      </c>
      <c r="F136" s="177">
        <v>0.60570544496816259</v>
      </c>
      <c r="G136" s="177"/>
      <c r="H136" s="177">
        <v>0.47994883930530113</v>
      </c>
      <c r="I136" s="177">
        <v>0.60332974086864788</v>
      </c>
      <c r="J136" s="177"/>
      <c r="K136" s="177">
        <v>0.17406472848380924</v>
      </c>
      <c r="L136" s="177">
        <v>0</v>
      </c>
      <c r="M136" s="177">
        <v>0</v>
      </c>
      <c r="N136" s="276">
        <v>0.38473611673931907</v>
      </c>
      <c r="O136" s="44"/>
      <c r="P136" s="44"/>
    </row>
    <row r="137" spans="1:16" ht="18.399999999999999" customHeight="1">
      <c r="A137" s="69" t="s">
        <v>104</v>
      </c>
      <c r="B137" s="52" t="s">
        <v>47</v>
      </c>
      <c r="C137" s="53" t="s">
        <v>105</v>
      </c>
      <c r="D137" s="54" t="s">
        <v>41</v>
      </c>
      <c r="E137" s="637">
        <v>319396000</v>
      </c>
      <c r="F137" s="977">
        <v>243718000</v>
      </c>
      <c r="G137" s="983"/>
      <c r="H137" s="977">
        <v>27090000</v>
      </c>
      <c r="I137" s="977">
        <v>48006000</v>
      </c>
      <c r="J137" s="1050"/>
      <c r="K137" s="977">
        <v>381000</v>
      </c>
      <c r="L137" s="977">
        <v>0</v>
      </c>
      <c r="M137" s="977">
        <v>0</v>
      </c>
      <c r="N137" s="985">
        <v>201000</v>
      </c>
      <c r="O137" s="44"/>
      <c r="P137" s="44"/>
    </row>
    <row r="138" spans="1:16" ht="18.399999999999999" customHeight="1">
      <c r="A138" s="56"/>
      <c r="B138" s="52"/>
      <c r="C138" s="53" t="s">
        <v>4</v>
      </c>
      <c r="D138" s="62" t="s">
        <v>42</v>
      </c>
      <c r="E138" s="637">
        <v>362973972</v>
      </c>
      <c r="F138" s="977">
        <v>287220320</v>
      </c>
      <c r="G138" s="977"/>
      <c r="H138" s="977">
        <v>27112000</v>
      </c>
      <c r="I138" s="977">
        <v>47934000</v>
      </c>
      <c r="J138" s="1050"/>
      <c r="K138" s="977">
        <v>381000</v>
      </c>
      <c r="L138" s="977">
        <v>0</v>
      </c>
      <c r="M138" s="977">
        <v>0</v>
      </c>
      <c r="N138" s="985">
        <v>326652</v>
      </c>
      <c r="O138" s="44"/>
      <c r="P138" s="44"/>
    </row>
    <row r="139" spans="1:16" ht="18.399999999999999" customHeight="1">
      <c r="A139" s="56"/>
      <c r="B139" s="52"/>
      <c r="C139" s="53" t="s">
        <v>4</v>
      </c>
      <c r="D139" s="62" t="s">
        <v>43</v>
      </c>
      <c r="E139" s="637">
        <v>247187518.63</v>
      </c>
      <c r="F139" s="977">
        <v>209297718.84999999</v>
      </c>
      <c r="G139" s="977"/>
      <c r="H139" s="977">
        <v>13710131.48</v>
      </c>
      <c r="I139" s="977">
        <v>24054016.299999997</v>
      </c>
      <c r="J139" s="1050"/>
      <c r="K139" s="977">
        <v>0</v>
      </c>
      <c r="L139" s="977">
        <v>0</v>
      </c>
      <c r="M139" s="977">
        <v>0</v>
      </c>
      <c r="N139" s="985">
        <v>125652</v>
      </c>
      <c r="O139" s="44"/>
      <c r="P139" s="44"/>
    </row>
    <row r="140" spans="1:16" ht="18.399999999999999" customHeight="1">
      <c r="A140" s="56"/>
      <c r="B140" s="52"/>
      <c r="C140" s="53" t="s">
        <v>4</v>
      </c>
      <c r="D140" s="62" t="s">
        <v>44</v>
      </c>
      <c r="E140" s="176">
        <v>0.77392177306541099</v>
      </c>
      <c r="F140" s="176">
        <v>0.85877004919620215</v>
      </c>
      <c r="G140" s="176"/>
      <c r="H140" s="176">
        <v>0.50609566186784793</v>
      </c>
      <c r="I140" s="176">
        <v>0.50106270674499009</v>
      </c>
      <c r="J140" s="176"/>
      <c r="K140" s="176">
        <v>0</v>
      </c>
      <c r="L140" s="176">
        <v>0</v>
      </c>
      <c r="M140" s="176">
        <v>0</v>
      </c>
      <c r="N140" s="275">
        <v>0.62513432835820892</v>
      </c>
      <c r="O140" s="44"/>
      <c r="P140" s="44"/>
    </row>
    <row r="141" spans="1:16" ht="18.399999999999999" customHeight="1">
      <c r="A141" s="58"/>
      <c r="B141" s="59"/>
      <c r="C141" s="60" t="s">
        <v>4</v>
      </c>
      <c r="D141" s="64" t="s">
        <v>45</v>
      </c>
      <c r="E141" s="177">
        <v>0.68100618142944969</v>
      </c>
      <c r="F141" s="177">
        <v>0.72870094584533573</v>
      </c>
      <c r="G141" s="177"/>
      <c r="H141" s="177">
        <v>0.50568499114783128</v>
      </c>
      <c r="I141" s="177">
        <v>0.50181533566987935</v>
      </c>
      <c r="J141" s="177"/>
      <c r="K141" s="177">
        <v>0</v>
      </c>
      <c r="L141" s="177">
        <v>0</v>
      </c>
      <c r="M141" s="177">
        <v>0</v>
      </c>
      <c r="N141" s="276">
        <v>0.38466625032144303</v>
      </c>
      <c r="O141" s="44"/>
      <c r="P141" s="44"/>
    </row>
    <row r="142" spans="1:16" ht="18.399999999999999" customHeight="1">
      <c r="A142" s="51" t="s">
        <v>106</v>
      </c>
      <c r="B142" s="52" t="s">
        <v>47</v>
      </c>
      <c r="C142" s="53" t="s">
        <v>107</v>
      </c>
      <c r="D142" s="63" t="s">
        <v>41</v>
      </c>
      <c r="E142" s="637">
        <v>6918000</v>
      </c>
      <c r="F142" s="977">
        <v>3303000</v>
      </c>
      <c r="G142" s="983"/>
      <c r="H142" s="977">
        <v>5000</v>
      </c>
      <c r="I142" s="977">
        <v>3610000</v>
      </c>
      <c r="J142" s="1050"/>
      <c r="K142" s="977">
        <v>0</v>
      </c>
      <c r="L142" s="977">
        <v>0</v>
      </c>
      <c r="M142" s="977">
        <v>0</v>
      </c>
      <c r="N142" s="985">
        <v>0</v>
      </c>
      <c r="O142" s="44"/>
      <c r="P142" s="44"/>
    </row>
    <row r="143" spans="1:16" ht="18.399999999999999" customHeight="1">
      <c r="A143" s="56"/>
      <c r="B143" s="52"/>
      <c r="C143" s="53" t="s">
        <v>4</v>
      </c>
      <c r="D143" s="62" t="s">
        <v>42</v>
      </c>
      <c r="E143" s="637">
        <v>6848000</v>
      </c>
      <c r="F143" s="977">
        <v>3303000</v>
      </c>
      <c r="G143" s="977"/>
      <c r="H143" s="977">
        <v>5000</v>
      </c>
      <c r="I143" s="977">
        <v>3540000</v>
      </c>
      <c r="J143" s="1050"/>
      <c r="K143" s="977">
        <v>0</v>
      </c>
      <c r="L143" s="977">
        <v>0</v>
      </c>
      <c r="M143" s="977">
        <v>0</v>
      </c>
      <c r="N143" s="985">
        <v>0</v>
      </c>
      <c r="O143" s="44"/>
      <c r="P143" s="44"/>
    </row>
    <row r="144" spans="1:16" ht="18.399999999999999" customHeight="1">
      <c r="A144" s="56"/>
      <c r="B144" s="52"/>
      <c r="C144" s="53" t="s">
        <v>4</v>
      </c>
      <c r="D144" s="62" t="s">
        <v>43</v>
      </c>
      <c r="E144" s="637">
        <v>2486157.73</v>
      </c>
      <c r="F144" s="977">
        <v>1487577</v>
      </c>
      <c r="G144" s="977"/>
      <c r="H144" s="977">
        <v>2535</v>
      </c>
      <c r="I144" s="977">
        <v>996045.73</v>
      </c>
      <c r="J144" s="1050"/>
      <c r="K144" s="977">
        <v>0</v>
      </c>
      <c r="L144" s="977">
        <v>0</v>
      </c>
      <c r="M144" s="977">
        <v>0</v>
      </c>
      <c r="N144" s="985">
        <v>0</v>
      </c>
      <c r="O144" s="44"/>
      <c r="P144" s="44"/>
    </row>
    <row r="145" spans="1:16" ht="18.399999999999999" customHeight="1">
      <c r="A145" s="56"/>
      <c r="B145" s="52"/>
      <c r="C145" s="53" t="s">
        <v>4</v>
      </c>
      <c r="D145" s="62" t="s">
        <v>44</v>
      </c>
      <c r="E145" s="176">
        <v>0.35937521393466321</v>
      </c>
      <c r="F145" s="176">
        <v>0.45037148047229791</v>
      </c>
      <c r="G145" s="176"/>
      <c r="H145" s="176">
        <v>0.50700000000000001</v>
      </c>
      <c r="I145" s="176">
        <v>0.27591294459833793</v>
      </c>
      <c r="J145" s="176"/>
      <c r="K145" s="176">
        <v>0</v>
      </c>
      <c r="L145" s="176">
        <v>0</v>
      </c>
      <c r="M145" s="176">
        <v>0</v>
      </c>
      <c r="N145" s="275">
        <v>0</v>
      </c>
      <c r="O145" s="44"/>
      <c r="P145" s="44"/>
    </row>
    <row r="146" spans="1:16" ht="18.399999999999999" customHeight="1">
      <c r="A146" s="58"/>
      <c r="B146" s="59"/>
      <c r="C146" s="60" t="s">
        <v>4</v>
      </c>
      <c r="D146" s="64" t="s">
        <v>45</v>
      </c>
      <c r="E146" s="177">
        <v>0.36304873393691589</v>
      </c>
      <c r="F146" s="177">
        <v>0.45037148047229791</v>
      </c>
      <c r="G146" s="177"/>
      <c r="H146" s="177">
        <v>0.50700000000000001</v>
      </c>
      <c r="I146" s="177">
        <v>0.28136885028248587</v>
      </c>
      <c r="J146" s="177"/>
      <c r="K146" s="177">
        <v>0</v>
      </c>
      <c r="L146" s="177">
        <v>0</v>
      </c>
      <c r="M146" s="177">
        <v>0</v>
      </c>
      <c r="N146" s="276">
        <v>0</v>
      </c>
      <c r="O146" s="44"/>
      <c r="P146" s="44"/>
    </row>
    <row r="147" spans="1:16" ht="18.399999999999999" customHeight="1">
      <c r="A147" s="51" t="s">
        <v>108</v>
      </c>
      <c r="B147" s="52" t="s">
        <v>47</v>
      </c>
      <c r="C147" s="53" t="s">
        <v>109</v>
      </c>
      <c r="D147" s="62" t="s">
        <v>41</v>
      </c>
      <c r="E147" s="637">
        <v>378034000</v>
      </c>
      <c r="F147" s="977">
        <v>145830000</v>
      </c>
      <c r="G147" s="983"/>
      <c r="H147" s="977">
        <v>211000</v>
      </c>
      <c r="I147" s="977">
        <v>109836000</v>
      </c>
      <c r="J147" s="1050"/>
      <c r="K147" s="977">
        <v>13942000</v>
      </c>
      <c r="L147" s="977">
        <v>0</v>
      </c>
      <c r="M147" s="977">
        <v>0</v>
      </c>
      <c r="N147" s="985">
        <v>108215000</v>
      </c>
      <c r="O147" s="44"/>
      <c r="P147" s="44"/>
    </row>
    <row r="148" spans="1:16" ht="18.399999999999999" customHeight="1">
      <c r="A148" s="56"/>
      <c r="B148" s="52"/>
      <c r="C148" s="53"/>
      <c r="D148" s="62" t="s">
        <v>42</v>
      </c>
      <c r="E148" s="637">
        <v>445689038.67000002</v>
      </c>
      <c r="F148" s="977">
        <v>147400987.5</v>
      </c>
      <c r="G148" s="977"/>
      <c r="H148" s="977">
        <v>161000</v>
      </c>
      <c r="I148" s="977">
        <v>110944708.67</v>
      </c>
      <c r="J148" s="1050"/>
      <c r="K148" s="977">
        <v>14031012.5</v>
      </c>
      <c r="L148" s="977">
        <v>0</v>
      </c>
      <c r="M148" s="977">
        <v>0</v>
      </c>
      <c r="N148" s="985">
        <v>173151330</v>
      </c>
      <c r="O148" s="44"/>
      <c r="P148" s="44"/>
    </row>
    <row r="149" spans="1:16" ht="18.399999999999999" customHeight="1">
      <c r="A149" s="56"/>
      <c r="B149" s="52"/>
      <c r="C149" s="53"/>
      <c r="D149" s="62" t="s">
        <v>43</v>
      </c>
      <c r="E149" s="637">
        <v>252795543.17000005</v>
      </c>
      <c r="F149" s="977">
        <v>90561547.939999998</v>
      </c>
      <c r="G149" s="977"/>
      <c r="H149" s="977">
        <v>71165.98000000001</v>
      </c>
      <c r="I149" s="977">
        <v>52005428.380000018</v>
      </c>
      <c r="J149" s="1050"/>
      <c r="K149" s="977">
        <v>4760088.3600000003</v>
      </c>
      <c r="L149" s="977">
        <v>0</v>
      </c>
      <c r="M149" s="977">
        <v>0</v>
      </c>
      <c r="N149" s="985">
        <v>105397312.51000002</v>
      </c>
      <c r="O149" s="44"/>
      <c r="P149" s="44"/>
    </row>
    <row r="150" spans="1:16" ht="18.399999999999999" customHeight="1">
      <c r="A150" s="56"/>
      <c r="B150" s="52"/>
      <c r="C150" s="53"/>
      <c r="D150" s="62" t="s">
        <v>44</v>
      </c>
      <c r="E150" s="176">
        <v>0.66871112960738999</v>
      </c>
      <c r="F150" s="176">
        <v>0.62100766604950963</v>
      </c>
      <c r="G150" s="176"/>
      <c r="H150" s="176">
        <v>0.33727952606635075</v>
      </c>
      <c r="I150" s="176">
        <v>0.47348254106121873</v>
      </c>
      <c r="J150" s="176"/>
      <c r="K150" s="176">
        <v>0.34142076889972744</v>
      </c>
      <c r="L150" s="176">
        <v>0</v>
      </c>
      <c r="M150" s="176">
        <v>0</v>
      </c>
      <c r="N150" s="275">
        <v>0.97396213565587042</v>
      </c>
      <c r="O150" s="44"/>
      <c r="P150" s="44"/>
    </row>
    <row r="151" spans="1:16" ht="18.399999999999999" customHeight="1">
      <c r="A151" s="58"/>
      <c r="B151" s="59"/>
      <c r="C151" s="60"/>
      <c r="D151" s="64" t="s">
        <v>45</v>
      </c>
      <c r="E151" s="177">
        <v>0.56720161645522671</v>
      </c>
      <c r="F151" s="177">
        <v>0.61438901784833699</v>
      </c>
      <c r="G151" s="177"/>
      <c r="H151" s="177">
        <v>0.44202472049689445</v>
      </c>
      <c r="I151" s="177">
        <v>0.46875086701690122</v>
      </c>
      <c r="J151" s="177"/>
      <c r="K151" s="177">
        <v>0.33925480146211834</v>
      </c>
      <c r="L151" s="177">
        <v>0</v>
      </c>
      <c r="M151" s="177">
        <v>0</v>
      </c>
      <c r="N151" s="276">
        <v>0.60870056562661123</v>
      </c>
      <c r="O151" s="44"/>
      <c r="P151" s="44"/>
    </row>
    <row r="152" spans="1:16" ht="18.399999999999999" customHeight="1">
      <c r="A152" s="51" t="s">
        <v>110</v>
      </c>
      <c r="B152" s="52" t="s">
        <v>47</v>
      </c>
      <c r="C152" s="53" t="s">
        <v>711</v>
      </c>
      <c r="D152" s="62" t="s">
        <v>41</v>
      </c>
      <c r="E152" s="637">
        <v>21738172000</v>
      </c>
      <c r="F152" s="977">
        <v>19917068000</v>
      </c>
      <c r="G152" s="983"/>
      <c r="H152" s="977">
        <v>62127000</v>
      </c>
      <c r="I152" s="977">
        <v>958523000</v>
      </c>
      <c r="J152" s="1050"/>
      <c r="K152" s="977">
        <v>492797000</v>
      </c>
      <c r="L152" s="977">
        <v>0</v>
      </c>
      <c r="M152" s="977">
        <v>0</v>
      </c>
      <c r="N152" s="985">
        <v>307657000</v>
      </c>
      <c r="O152" s="44"/>
      <c r="P152" s="44"/>
    </row>
    <row r="153" spans="1:16" ht="18.399999999999999" customHeight="1">
      <c r="A153" s="56"/>
      <c r="B153" s="52"/>
      <c r="C153" s="53" t="s">
        <v>4</v>
      </c>
      <c r="D153" s="62" t="s">
        <v>42</v>
      </c>
      <c r="E153" s="637">
        <v>22406626780.150002</v>
      </c>
      <c r="F153" s="977">
        <v>20320442046</v>
      </c>
      <c r="G153" s="977"/>
      <c r="H153" s="977">
        <v>61877000</v>
      </c>
      <c r="I153" s="977">
        <v>1078278465.1500001</v>
      </c>
      <c r="J153" s="1050"/>
      <c r="K153" s="977">
        <v>632022349</v>
      </c>
      <c r="L153" s="977">
        <v>0</v>
      </c>
      <c r="M153" s="977">
        <v>0</v>
      </c>
      <c r="N153" s="985">
        <v>314006920</v>
      </c>
      <c r="O153" s="44"/>
      <c r="P153" s="44"/>
    </row>
    <row r="154" spans="1:16" ht="18.399999999999999" customHeight="1">
      <c r="A154" s="56"/>
      <c r="B154" s="52"/>
      <c r="C154" s="53" t="s">
        <v>4</v>
      </c>
      <c r="D154" s="62" t="s">
        <v>43</v>
      </c>
      <c r="E154" s="637">
        <v>14789691990.85</v>
      </c>
      <c r="F154" s="977">
        <v>13604648816.680002</v>
      </c>
      <c r="G154" s="977"/>
      <c r="H154" s="977">
        <v>43740934.149999999</v>
      </c>
      <c r="I154" s="977">
        <v>668160745.87999964</v>
      </c>
      <c r="J154" s="1050"/>
      <c r="K154" s="977">
        <v>202257050.81999999</v>
      </c>
      <c r="L154" s="977">
        <v>0</v>
      </c>
      <c r="M154" s="977">
        <v>0</v>
      </c>
      <c r="N154" s="985">
        <v>270884443.31999993</v>
      </c>
      <c r="O154" s="44"/>
      <c r="P154" s="44"/>
    </row>
    <row r="155" spans="1:16" ht="18.399999999999999" customHeight="1">
      <c r="A155" s="56"/>
      <c r="B155" s="52"/>
      <c r="C155" s="53" t="s">
        <v>4</v>
      </c>
      <c r="D155" s="62" t="s">
        <v>44</v>
      </c>
      <c r="E155" s="176">
        <v>0.68035582710680553</v>
      </c>
      <c r="F155" s="176">
        <v>0.68306483748913249</v>
      </c>
      <c r="G155" s="176"/>
      <c r="H155" s="176">
        <v>0.70405675712653115</v>
      </c>
      <c r="I155" s="176">
        <v>0.69707325320310487</v>
      </c>
      <c r="J155" s="176"/>
      <c r="K155" s="176">
        <v>0.41042670880707471</v>
      </c>
      <c r="L155" s="176">
        <v>0</v>
      </c>
      <c r="M155" s="176">
        <v>0</v>
      </c>
      <c r="N155" s="275">
        <v>0.88047547535079629</v>
      </c>
      <c r="O155" s="44"/>
      <c r="P155" s="44"/>
    </row>
    <row r="156" spans="1:16" ht="18.399999999999999" customHeight="1">
      <c r="A156" s="58"/>
      <c r="B156" s="59"/>
      <c r="C156" s="60" t="s">
        <v>4</v>
      </c>
      <c r="D156" s="64" t="s">
        <v>45</v>
      </c>
      <c r="E156" s="177">
        <v>0.66005883598472603</v>
      </c>
      <c r="F156" s="177">
        <v>0.66950555435175807</v>
      </c>
      <c r="G156" s="177"/>
      <c r="H156" s="177">
        <v>0.70690133894661988</v>
      </c>
      <c r="I156" s="177">
        <v>0.61965509603964064</v>
      </c>
      <c r="J156" s="177"/>
      <c r="K156" s="177">
        <v>0.32001566264233483</v>
      </c>
      <c r="L156" s="177">
        <v>0</v>
      </c>
      <c r="M156" s="177">
        <v>0</v>
      </c>
      <c r="N156" s="276">
        <v>0.86267029822145302</v>
      </c>
      <c r="O156" s="44"/>
      <c r="P156" s="44"/>
    </row>
    <row r="157" spans="1:16" ht="18.399999999999999" customHeight="1">
      <c r="A157" s="51" t="s">
        <v>112</v>
      </c>
      <c r="B157" s="52" t="s">
        <v>47</v>
      </c>
      <c r="C157" s="53" t="s">
        <v>113</v>
      </c>
      <c r="D157" s="63" t="s">
        <v>41</v>
      </c>
      <c r="E157" s="637">
        <v>51182265000</v>
      </c>
      <c r="F157" s="977">
        <v>2135289000</v>
      </c>
      <c r="G157" s="983"/>
      <c r="H157" s="977">
        <v>9603073000</v>
      </c>
      <c r="I157" s="977">
        <v>23804663000</v>
      </c>
      <c r="J157" s="1050"/>
      <c r="K157" s="977">
        <v>15635787000</v>
      </c>
      <c r="L157" s="977">
        <v>0</v>
      </c>
      <c r="M157" s="977">
        <v>0</v>
      </c>
      <c r="N157" s="985">
        <v>3453000</v>
      </c>
      <c r="O157" s="44"/>
      <c r="P157" s="44"/>
    </row>
    <row r="158" spans="1:16" ht="18.399999999999999" customHeight="1">
      <c r="A158" s="56"/>
      <c r="B158" s="52"/>
      <c r="C158" s="53" t="s">
        <v>4</v>
      </c>
      <c r="D158" s="62" t="s">
        <v>42</v>
      </c>
      <c r="E158" s="637">
        <v>51186620176.000008</v>
      </c>
      <c r="F158" s="977">
        <v>2423105116</v>
      </c>
      <c r="G158" s="977"/>
      <c r="H158" s="977">
        <v>9455468883.8700008</v>
      </c>
      <c r="I158" s="977">
        <v>23415113176.130005</v>
      </c>
      <c r="J158" s="1050"/>
      <c r="K158" s="977">
        <v>15889480000</v>
      </c>
      <c r="L158" s="977">
        <v>0</v>
      </c>
      <c r="M158" s="977">
        <v>0</v>
      </c>
      <c r="N158" s="985">
        <v>3453000</v>
      </c>
      <c r="O158" s="44"/>
      <c r="P158" s="44"/>
    </row>
    <row r="159" spans="1:16" ht="18.399999999999999" customHeight="1">
      <c r="A159" s="56"/>
      <c r="B159" s="52"/>
      <c r="C159" s="53" t="s">
        <v>4</v>
      </c>
      <c r="D159" s="62" t="s">
        <v>43</v>
      </c>
      <c r="E159" s="637">
        <v>25425065468.999992</v>
      </c>
      <c r="F159" s="977">
        <v>1480402250.5299997</v>
      </c>
      <c r="G159" s="977"/>
      <c r="H159" s="977">
        <v>6329068502.1500006</v>
      </c>
      <c r="I159" s="977">
        <v>13432758821.039995</v>
      </c>
      <c r="J159" s="1050"/>
      <c r="K159" s="977">
        <v>4182749067.7199988</v>
      </c>
      <c r="L159" s="977">
        <v>0</v>
      </c>
      <c r="M159" s="977">
        <v>0</v>
      </c>
      <c r="N159" s="985">
        <v>86827.560000000012</v>
      </c>
      <c r="O159" s="44"/>
      <c r="P159" s="44"/>
    </row>
    <row r="160" spans="1:16" ht="18.399999999999999" customHeight="1">
      <c r="A160" s="56"/>
      <c r="B160" s="52"/>
      <c r="C160" s="53" t="s">
        <v>4</v>
      </c>
      <c r="D160" s="62" t="s">
        <v>44</v>
      </c>
      <c r="E160" s="176">
        <v>0.49675537940730041</v>
      </c>
      <c r="F160" s="176">
        <v>0.69330299108457905</v>
      </c>
      <c r="G160" s="176"/>
      <c r="H160" s="176">
        <v>0.65906699888150388</v>
      </c>
      <c r="I160" s="176">
        <v>0.56429107276334878</v>
      </c>
      <c r="J160" s="176"/>
      <c r="K160" s="176">
        <v>0.26751125912114299</v>
      </c>
      <c r="L160" s="176">
        <v>0</v>
      </c>
      <c r="M160" s="176">
        <v>0</v>
      </c>
      <c r="N160" s="622">
        <v>2.5145543006081673E-2</v>
      </c>
      <c r="O160" s="44"/>
      <c r="P160" s="44"/>
    </row>
    <row r="161" spans="1:16" ht="18.399999999999999" customHeight="1">
      <c r="A161" s="58"/>
      <c r="B161" s="59"/>
      <c r="C161" s="60" t="s">
        <v>4</v>
      </c>
      <c r="D161" s="64" t="s">
        <v>45</v>
      </c>
      <c r="E161" s="177">
        <v>0.49671311334052687</v>
      </c>
      <c r="F161" s="177">
        <v>0.61095255040929053</v>
      </c>
      <c r="G161" s="177"/>
      <c r="H161" s="177">
        <v>0.66935533074903364</v>
      </c>
      <c r="I161" s="177">
        <v>0.57367900466668298</v>
      </c>
      <c r="J161" s="177"/>
      <c r="K161" s="177">
        <v>0.26324014805519114</v>
      </c>
      <c r="L161" s="177">
        <v>0</v>
      </c>
      <c r="M161" s="177">
        <v>0</v>
      </c>
      <c r="N161" s="623">
        <v>2.5145543006081673E-2</v>
      </c>
      <c r="O161" s="44"/>
      <c r="P161" s="44"/>
    </row>
    <row r="162" spans="1:16" ht="18.399999999999999" customHeight="1">
      <c r="A162" s="51" t="s">
        <v>114</v>
      </c>
      <c r="B162" s="52" t="s">
        <v>47</v>
      </c>
      <c r="C162" s="53" t="s">
        <v>115</v>
      </c>
      <c r="D162" s="62" t="s">
        <v>41</v>
      </c>
      <c r="E162" s="637">
        <v>469871000</v>
      </c>
      <c r="F162" s="977">
        <v>39520000</v>
      </c>
      <c r="G162" s="983"/>
      <c r="H162" s="977">
        <v>15726000</v>
      </c>
      <c r="I162" s="977">
        <v>361365000</v>
      </c>
      <c r="J162" s="1050"/>
      <c r="K162" s="977">
        <v>1456000</v>
      </c>
      <c r="L162" s="977">
        <v>0</v>
      </c>
      <c r="M162" s="977">
        <v>0</v>
      </c>
      <c r="N162" s="985">
        <v>51804000</v>
      </c>
      <c r="O162" s="44"/>
      <c r="P162" s="44"/>
    </row>
    <row r="163" spans="1:16" ht="18.399999999999999" customHeight="1">
      <c r="A163" s="56"/>
      <c r="B163" s="52"/>
      <c r="C163" s="53" t="s">
        <v>4</v>
      </c>
      <c r="D163" s="62" t="s">
        <v>42</v>
      </c>
      <c r="E163" s="637">
        <v>556819945</v>
      </c>
      <c r="F163" s="977">
        <v>121517823</v>
      </c>
      <c r="G163" s="977"/>
      <c r="H163" s="977">
        <v>15821701</v>
      </c>
      <c r="I163" s="977">
        <v>365422780</v>
      </c>
      <c r="J163" s="1050"/>
      <c r="K163" s="977">
        <v>1361000</v>
      </c>
      <c r="L163" s="977">
        <v>0</v>
      </c>
      <c r="M163" s="977">
        <v>0</v>
      </c>
      <c r="N163" s="985">
        <v>52696641</v>
      </c>
      <c r="O163" s="44"/>
      <c r="P163" s="44"/>
    </row>
    <row r="164" spans="1:16" ht="18.399999999999999" customHeight="1">
      <c r="A164" s="56"/>
      <c r="B164" s="52"/>
      <c r="C164" s="53" t="s">
        <v>4</v>
      </c>
      <c r="D164" s="62" t="s">
        <v>43</v>
      </c>
      <c r="E164" s="637">
        <v>379769095.20000005</v>
      </c>
      <c r="F164" s="977">
        <v>109560440.45999999</v>
      </c>
      <c r="G164" s="977"/>
      <c r="H164" s="977">
        <v>6202869.8600000013</v>
      </c>
      <c r="I164" s="977">
        <v>239524142.14000002</v>
      </c>
      <c r="J164" s="1050"/>
      <c r="K164" s="977">
        <v>47356.92</v>
      </c>
      <c r="L164" s="977">
        <v>0</v>
      </c>
      <c r="M164" s="977">
        <v>0</v>
      </c>
      <c r="N164" s="985">
        <v>24434285.82</v>
      </c>
      <c r="O164" s="44"/>
      <c r="P164" s="44"/>
    </row>
    <row r="165" spans="1:16" ht="18.399999999999999" customHeight="1">
      <c r="A165" s="56"/>
      <c r="B165" s="52"/>
      <c r="C165" s="53" t="s">
        <v>4</v>
      </c>
      <c r="D165" s="62" t="s">
        <v>44</v>
      </c>
      <c r="E165" s="176">
        <v>0.80824118790050892</v>
      </c>
      <c r="F165" s="176">
        <v>2.7722783517206477</v>
      </c>
      <c r="G165" s="176"/>
      <c r="H165" s="176">
        <v>0.39443404934503379</v>
      </c>
      <c r="I165" s="176">
        <v>0.66283160278388886</v>
      </c>
      <c r="J165" s="176"/>
      <c r="K165" s="662">
        <v>3.2525357142857141E-2</v>
      </c>
      <c r="L165" s="176">
        <v>0</v>
      </c>
      <c r="M165" s="176">
        <v>0</v>
      </c>
      <c r="N165" s="275">
        <v>0.47166793722492473</v>
      </c>
      <c r="O165" s="44"/>
      <c r="P165" s="44"/>
    </row>
    <row r="166" spans="1:16" ht="18.399999999999999" customHeight="1">
      <c r="A166" s="58"/>
      <c r="B166" s="59"/>
      <c r="C166" s="60" t="s">
        <v>4</v>
      </c>
      <c r="D166" s="61" t="s">
        <v>45</v>
      </c>
      <c r="E166" s="277">
        <v>0.68203213374477822</v>
      </c>
      <c r="F166" s="177">
        <v>0.90159976335323255</v>
      </c>
      <c r="G166" s="177"/>
      <c r="H166" s="177">
        <v>0.39204822920114601</v>
      </c>
      <c r="I166" s="177">
        <v>0.6554712931142388</v>
      </c>
      <c r="J166" s="177"/>
      <c r="K166" s="177">
        <v>3.4795679647318146E-2</v>
      </c>
      <c r="L166" s="177">
        <v>0</v>
      </c>
      <c r="M166" s="177">
        <v>0</v>
      </c>
      <c r="N166" s="276">
        <v>0.46367824127537843</v>
      </c>
      <c r="O166" s="44"/>
      <c r="P166" s="44"/>
    </row>
    <row r="167" spans="1:16" ht="18.399999999999999" customHeight="1">
      <c r="A167" s="51" t="s">
        <v>116</v>
      </c>
      <c r="B167" s="52" t="s">
        <v>47</v>
      </c>
      <c r="C167" s="53" t="s">
        <v>117</v>
      </c>
      <c r="D167" s="54" t="s">
        <v>41</v>
      </c>
      <c r="E167" s="637">
        <v>408311000</v>
      </c>
      <c r="F167" s="977">
        <v>1720000</v>
      </c>
      <c r="G167" s="983"/>
      <c r="H167" s="977">
        <v>2664000</v>
      </c>
      <c r="I167" s="977">
        <v>358975000</v>
      </c>
      <c r="J167" s="1050"/>
      <c r="K167" s="977">
        <v>4717000</v>
      </c>
      <c r="L167" s="977">
        <v>0</v>
      </c>
      <c r="M167" s="977">
        <v>0</v>
      </c>
      <c r="N167" s="985">
        <v>40235000</v>
      </c>
      <c r="O167" s="44"/>
      <c r="P167" s="44"/>
    </row>
    <row r="168" spans="1:16" ht="18.399999999999999" customHeight="1">
      <c r="A168" s="56"/>
      <c r="B168" s="52"/>
      <c r="C168" s="53" t="s">
        <v>4</v>
      </c>
      <c r="D168" s="62" t="s">
        <v>42</v>
      </c>
      <c r="E168" s="637">
        <v>408424845.81999999</v>
      </c>
      <c r="F168" s="977">
        <v>1657000</v>
      </c>
      <c r="G168" s="977"/>
      <c r="H168" s="977">
        <v>3188950</v>
      </c>
      <c r="I168" s="977">
        <v>358421050</v>
      </c>
      <c r="J168" s="1050"/>
      <c r="K168" s="977">
        <v>5002045.82</v>
      </c>
      <c r="L168" s="977">
        <v>0</v>
      </c>
      <c r="M168" s="977">
        <v>0</v>
      </c>
      <c r="N168" s="985">
        <v>40155800</v>
      </c>
      <c r="O168" s="44"/>
      <c r="P168" s="44"/>
    </row>
    <row r="169" spans="1:16" ht="18.399999999999999" customHeight="1">
      <c r="A169" s="56"/>
      <c r="B169" s="52"/>
      <c r="C169" s="53" t="s">
        <v>4</v>
      </c>
      <c r="D169" s="62" t="s">
        <v>43</v>
      </c>
      <c r="E169" s="637">
        <v>233153699.03999999</v>
      </c>
      <c r="F169" s="977">
        <v>1654867.35</v>
      </c>
      <c r="G169" s="977"/>
      <c r="H169" s="977">
        <v>1926985.82</v>
      </c>
      <c r="I169" s="977">
        <v>206912430</v>
      </c>
      <c r="J169" s="1050"/>
      <c r="K169" s="977">
        <v>414628.32999999996</v>
      </c>
      <c r="L169" s="977">
        <v>0</v>
      </c>
      <c r="M169" s="977">
        <v>0</v>
      </c>
      <c r="N169" s="985">
        <v>22244787.539999999</v>
      </c>
      <c r="O169" s="44"/>
      <c r="P169" s="44"/>
    </row>
    <row r="170" spans="1:16" ht="18.399999999999999" customHeight="1">
      <c r="A170" s="56"/>
      <c r="B170" s="52"/>
      <c r="C170" s="53" t="s">
        <v>4</v>
      </c>
      <c r="D170" s="62" t="s">
        <v>44</v>
      </c>
      <c r="E170" s="176">
        <v>0.5710198820017095</v>
      </c>
      <c r="F170" s="176">
        <v>0.9621321802325582</v>
      </c>
      <c r="G170" s="176"/>
      <c r="H170" s="176">
        <v>0.72334302552552554</v>
      </c>
      <c r="I170" s="176">
        <v>0.57639788286092342</v>
      </c>
      <c r="J170" s="176"/>
      <c r="K170" s="176">
        <v>8.790085435658257E-2</v>
      </c>
      <c r="L170" s="176">
        <v>0</v>
      </c>
      <c r="M170" s="176">
        <v>0</v>
      </c>
      <c r="N170" s="275">
        <v>0.55287156803777804</v>
      </c>
      <c r="O170" s="44"/>
      <c r="P170" s="44"/>
    </row>
    <row r="171" spans="1:16" ht="18.399999999999999" customHeight="1">
      <c r="A171" s="58"/>
      <c r="B171" s="59"/>
      <c r="C171" s="60" t="s">
        <v>4</v>
      </c>
      <c r="D171" s="64" t="s">
        <v>45</v>
      </c>
      <c r="E171" s="177">
        <v>0.57086071385273884</v>
      </c>
      <c r="F171" s="177">
        <v>0.99871294508147257</v>
      </c>
      <c r="G171" s="177"/>
      <c r="H171" s="177">
        <v>0.60426968751469923</v>
      </c>
      <c r="I171" s="177">
        <v>0.57728872230021089</v>
      </c>
      <c r="J171" s="177"/>
      <c r="K171" s="177">
        <v>8.2891749680133867E-2</v>
      </c>
      <c r="L171" s="177">
        <v>0</v>
      </c>
      <c r="M171" s="177">
        <v>0</v>
      </c>
      <c r="N171" s="276">
        <v>0.55396200648474192</v>
      </c>
      <c r="O171" s="44"/>
      <c r="P171" s="44"/>
    </row>
    <row r="172" spans="1:16" ht="18.399999999999999" customHeight="1">
      <c r="A172" s="51" t="s">
        <v>118</v>
      </c>
      <c r="B172" s="52" t="s">
        <v>47</v>
      </c>
      <c r="C172" s="53" t="s">
        <v>119</v>
      </c>
      <c r="D172" s="62" t="s">
        <v>41</v>
      </c>
      <c r="E172" s="637">
        <v>1352185000</v>
      </c>
      <c r="F172" s="977">
        <v>683374000</v>
      </c>
      <c r="G172" s="983"/>
      <c r="H172" s="977">
        <v>9247000</v>
      </c>
      <c r="I172" s="977">
        <v>559290000</v>
      </c>
      <c r="J172" s="1050"/>
      <c r="K172" s="977">
        <v>46693000</v>
      </c>
      <c r="L172" s="977">
        <v>0</v>
      </c>
      <c r="M172" s="977">
        <v>0</v>
      </c>
      <c r="N172" s="985">
        <v>53581000</v>
      </c>
      <c r="O172" s="44"/>
      <c r="P172" s="44"/>
    </row>
    <row r="173" spans="1:16" ht="18.399999999999999" customHeight="1">
      <c r="A173" s="56"/>
      <c r="B173" s="52"/>
      <c r="C173" s="53" t="s">
        <v>4</v>
      </c>
      <c r="D173" s="62" t="s">
        <v>42</v>
      </c>
      <c r="E173" s="637">
        <v>1380694615.74</v>
      </c>
      <c r="F173" s="977">
        <v>680704293</v>
      </c>
      <c r="G173" s="977"/>
      <c r="H173" s="977">
        <v>9543362</v>
      </c>
      <c r="I173" s="977">
        <v>572688834.98000002</v>
      </c>
      <c r="J173" s="1050"/>
      <c r="K173" s="977">
        <v>52557149.760000005</v>
      </c>
      <c r="L173" s="977">
        <v>0</v>
      </c>
      <c r="M173" s="977">
        <v>0</v>
      </c>
      <c r="N173" s="985">
        <v>65200976</v>
      </c>
      <c r="O173" s="44"/>
      <c r="P173" s="44"/>
    </row>
    <row r="174" spans="1:16" ht="18.399999999999999" customHeight="1">
      <c r="A174" s="56"/>
      <c r="B174" s="52"/>
      <c r="C174" s="53" t="s">
        <v>4</v>
      </c>
      <c r="D174" s="62" t="s">
        <v>43</v>
      </c>
      <c r="E174" s="637">
        <v>744850118.07000017</v>
      </c>
      <c r="F174" s="977">
        <v>370592794.31999999</v>
      </c>
      <c r="G174" s="977"/>
      <c r="H174" s="977">
        <v>5465452</v>
      </c>
      <c r="I174" s="977">
        <v>330735597.54000014</v>
      </c>
      <c r="J174" s="1050"/>
      <c r="K174" s="977">
        <v>6699401.2400000002</v>
      </c>
      <c r="L174" s="977">
        <v>0</v>
      </c>
      <c r="M174" s="977">
        <v>0</v>
      </c>
      <c r="N174" s="985">
        <v>31356872.969999999</v>
      </c>
      <c r="O174" s="44"/>
      <c r="P174" s="44"/>
    </row>
    <row r="175" spans="1:16" ht="18.399999999999999" customHeight="1">
      <c r="A175" s="56"/>
      <c r="B175" s="52"/>
      <c r="C175" s="53" t="s">
        <v>4</v>
      </c>
      <c r="D175" s="62" t="s">
        <v>44</v>
      </c>
      <c r="E175" s="176">
        <v>0.55084926845808835</v>
      </c>
      <c r="F175" s="176">
        <v>0.5422986451342896</v>
      </c>
      <c r="G175" s="176"/>
      <c r="H175" s="176">
        <v>0.59105136801124691</v>
      </c>
      <c r="I175" s="176">
        <v>0.59134902740975193</v>
      </c>
      <c r="J175" s="176"/>
      <c r="K175" s="176">
        <v>0.14347763561990021</v>
      </c>
      <c r="L175" s="176">
        <v>0</v>
      </c>
      <c r="M175" s="176">
        <v>0</v>
      </c>
      <c r="N175" s="275">
        <v>0.58522373546593009</v>
      </c>
      <c r="O175" s="44"/>
      <c r="P175" s="44"/>
    </row>
    <row r="176" spans="1:16" ht="18.399999999999999" customHeight="1">
      <c r="A176" s="58"/>
      <c r="B176" s="59"/>
      <c r="C176" s="60" t="s">
        <v>4</v>
      </c>
      <c r="D176" s="64" t="s">
        <v>45</v>
      </c>
      <c r="E176" s="177">
        <v>0.53947492050643564</v>
      </c>
      <c r="F176" s="177">
        <v>0.54442552828148538</v>
      </c>
      <c r="G176" s="177"/>
      <c r="H176" s="177">
        <v>0.57269670793164928</v>
      </c>
      <c r="I176" s="177">
        <v>0.5775136118229901</v>
      </c>
      <c r="J176" s="177"/>
      <c r="K176" s="177">
        <v>0.12746888426393996</v>
      </c>
      <c r="L176" s="177">
        <v>0</v>
      </c>
      <c r="M176" s="177">
        <v>0</v>
      </c>
      <c r="N176" s="276">
        <v>0.48092643536501661</v>
      </c>
      <c r="O176" s="44"/>
      <c r="P176" s="44"/>
    </row>
    <row r="177" spans="1:16" ht="18.399999999999999" customHeight="1">
      <c r="A177" s="51" t="s">
        <v>120</v>
      </c>
      <c r="B177" s="52" t="s">
        <v>47</v>
      </c>
      <c r="C177" s="53" t="s">
        <v>121</v>
      </c>
      <c r="D177" s="62" t="s">
        <v>41</v>
      </c>
      <c r="E177" s="637">
        <v>3764132000</v>
      </c>
      <c r="F177" s="977">
        <v>1940167000</v>
      </c>
      <c r="G177" s="983"/>
      <c r="H177" s="977">
        <v>33000</v>
      </c>
      <c r="I177" s="977">
        <v>15994000</v>
      </c>
      <c r="J177" s="1050"/>
      <c r="K177" s="977">
        <v>126553000</v>
      </c>
      <c r="L177" s="977">
        <v>0</v>
      </c>
      <c r="M177" s="977">
        <v>0</v>
      </c>
      <c r="N177" s="985">
        <v>1681385000</v>
      </c>
      <c r="O177" s="44"/>
      <c r="P177" s="44"/>
    </row>
    <row r="178" spans="1:16" ht="18.399999999999999" customHeight="1">
      <c r="A178" s="56"/>
      <c r="B178" s="52"/>
      <c r="C178" s="53" t="s">
        <v>4</v>
      </c>
      <c r="D178" s="62" t="s">
        <v>42</v>
      </c>
      <c r="E178" s="637">
        <v>3977359000</v>
      </c>
      <c r="F178" s="977">
        <v>2140224200</v>
      </c>
      <c r="G178" s="977"/>
      <c r="H178" s="977">
        <v>33000</v>
      </c>
      <c r="I178" s="977">
        <v>15994000</v>
      </c>
      <c r="J178" s="1050"/>
      <c r="K178" s="977">
        <v>127722800</v>
      </c>
      <c r="L178" s="977">
        <v>0</v>
      </c>
      <c r="M178" s="977">
        <v>0</v>
      </c>
      <c r="N178" s="985">
        <v>1693385000</v>
      </c>
      <c r="O178" s="44"/>
      <c r="P178" s="44"/>
    </row>
    <row r="179" spans="1:16" ht="18.399999999999999" customHeight="1">
      <c r="A179" s="56"/>
      <c r="B179" s="52"/>
      <c r="C179" s="53" t="s">
        <v>4</v>
      </c>
      <c r="D179" s="62" t="s">
        <v>43</v>
      </c>
      <c r="E179" s="637">
        <v>2805222106.7399998</v>
      </c>
      <c r="F179" s="977">
        <v>1213448822.1700001</v>
      </c>
      <c r="G179" s="977"/>
      <c r="H179" s="977">
        <v>3500</v>
      </c>
      <c r="I179" s="977">
        <v>8774092.4699999988</v>
      </c>
      <c r="J179" s="1050"/>
      <c r="K179" s="977">
        <v>55925774.850000001</v>
      </c>
      <c r="L179" s="977">
        <v>0</v>
      </c>
      <c r="M179" s="977">
        <v>0</v>
      </c>
      <c r="N179" s="985">
        <v>1527069917.25</v>
      </c>
      <c r="O179" s="44"/>
      <c r="P179" s="44"/>
    </row>
    <row r="180" spans="1:16" ht="18.399999999999999" customHeight="1">
      <c r="A180" s="56"/>
      <c r="B180" s="52"/>
      <c r="C180" s="53" t="s">
        <v>4</v>
      </c>
      <c r="D180" s="62" t="s">
        <v>44</v>
      </c>
      <c r="E180" s="176">
        <v>0.74525072626039679</v>
      </c>
      <c r="F180" s="176">
        <v>0.62543524457946154</v>
      </c>
      <c r="G180" s="176"/>
      <c r="H180" s="176">
        <v>0.10606060606060606</v>
      </c>
      <c r="I180" s="176">
        <v>0.54858649931224202</v>
      </c>
      <c r="J180" s="176"/>
      <c r="K180" s="176">
        <v>0.44191583644797044</v>
      </c>
      <c r="L180" s="176">
        <v>0</v>
      </c>
      <c r="M180" s="176">
        <v>0</v>
      </c>
      <c r="N180" s="275">
        <v>0.90822144675371796</v>
      </c>
      <c r="O180" s="44"/>
      <c r="P180" s="44"/>
    </row>
    <row r="181" spans="1:16" ht="18.399999999999999" customHeight="1">
      <c r="A181" s="58"/>
      <c r="B181" s="59"/>
      <c r="C181" s="60" t="s">
        <v>4</v>
      </c>
      <c r="D181" s="64" t="s">
        <v>45</v>
      </c>
      <c r="E181" s="177">
        <v>0.70529768792306646</v>
      </c>
      <c r="F181" s="177">
        <v>0.56697276022297105</v>
      </c>
      <c r="G181" s="177"/>
      <c r="H181" s="177">
        <v>0.10606060606060606</v>
      </c>
      <c r="I181" s="177">
        <v>0.54858649931224202</v>
      </c>
      <c r="J181" s="177"/>
      <c r="K181" s="177">
        <v>0.43786837471461637</v>
      </c>
      <c r="L181" s="177">
        <v>0</v>
      </c>
      <c r="M181" s="177">
        <v>0</v>
      </c>
      <c r="N181" s="276">
        <v>0.90178542815130636</v>
      </c>
      <c r="O181" s="44"/>
      <c r="P181" s="44"/>
    </row>
    <row r="182" spans="1:16" ht="18.399999999999999" customHeight="1">
      <c r="A182" s="51" t="s">
        <v>122</v>
      </c>
      <c r="B182" s="52" t="s">
        <v>47</v>
      </c>
      <c r="C182" s="53" t="s">
        <v>123</v>
      </c>
      <c r="D182" s="62" t="s">
        <v>41</v>
      </c>
      <c r="E182" s="637">
        <v>2043958000</v>
      </c>
      <c r="F182" s="977">
        <v>0</v>
      </c>
      <c r="G182" s="983"/>
      <c r="H182" s="977">
        <v>636000</v>
      </c>
      <c r="I182" s="977">
        <v>53167000</v>
      </c>
      <c r="J182" s="1050"/>
      <c r="K182" s="977">
        <v>1735000</v>
      </c>
      <c r="L182" s="977">
        <v>0</v>
      </c>
      <c r="M182" s="977">
        <v>0</v>
      </c>
      <c r="N182" s="985">
        <v>1988420000</v>
      </c>
      <c r="O182" s="44"/>
      <c r="P182" s="44"/>
    </row>
    <row r="183" spans="1:16" ht="18.399999999999999" customHeight="1">
      <c r="A183" s="56"/>
      <c r="B183" s="52"/>
      <c r="C183" s="53" t="s">
        <v>4</v>
      </c>
      <c r="D183" s="62" t="s">
        <v>42</v>
      </c>
      <c r="E183" s="637">
        <v>2181883852</v>
      </c>
      <c r="F183" s="977">
        <v>1288796</v>
      </c>
      <c r="G183" s="977"/>
      <c r="H183" s="977">
        <v>638000</v>
      </c>
      <c r="I183" s="977">
        <v>60551670</v>
      </c>
      <c r="J183" s="1050"/>
      <c r="K183" s="977">
        <v>1884000</v>
      </c>
      <c r="L183" s="977">
        <v>0</v>
      </c>
      <c r="M183" s="977">
        <v>0</v>
      </c>
      <c r="N183" s="985">
        <v>2117521386</v>
      </c>
      <c r="O183" s="44"/>
      <c r="P183" s="44"/>
    </row>
    <row r="184" spans="1:16" ht="18.399999999999999" customHeight="1">
      <c r="A184" s="56"/>
      <c r="B184" s="52"/>
      <c r="C184" s="53" t="s">
        <v>4</v>
      </c>
      <c r="D184" s="62" t="s">
        <v>43</v>
      </c>
      <c r="E184" s="637">
        <v>1479706753.4299994</v>
      </c>
      <c r="F184" s="977">
        <v>1044752</v>
      </c>
      <c r="G184" s="977"/>
      <c r="H184" s="977">
        <v>236570.12</v>
      </c>
      <c r="I184" s="977">
        <v>30901709.779999997</v>
      </c>
      <c r="J184" s="1030"/>
      <c r="K184" s="977">
        <v>155511.38</v>
      </c>
      <c r="L184" s="977">
        <v>0</v>
      </c>
      <c r="M184" s="977">
        <v>0</v>
      </c>
      <c r="N184" s="985">
        <v>1447368210.1499994</v>
      </c>
      <c r="O184" s="44"/>
      <c r="P184" s="44"/>
    </row>
    <row r="185" spans="1:16" ht="18.399999999999999" customHeight="1">
      <c r="A185" s="56"/>
      <c r="B185" s="52"/>
      <c r="C185" s="53" t="s">
        <v>4</v>
      </c>
      <c r="D185" s="62" t="s">
        <v>44</v>
      </c>
      <c r="E185" s="176">
        <v>0.72394185860472637</v>
      </c>
      <c r="F185" s="662">
        <v>0</v>
      </c>
      <c r="G185" s="662"/>
      <c r="H185" s="176">
        <v>0.37196559748427671</v>
      </c>
      <c r="I185" s="176">
        <v>0.58121973743111321</v>
      </c>
      <c r="J185" s="176"/>
      <c r="K185" s="176">
        <v>8.9631919308357358E-2</v>
      </c>
      <c r="L185" s="176">
        <v>0</v>
      </c>
      <c r="M185" s="176">
        <v>0</v>
      </c>
      <c r="N185" s="275">
        <v>0.72789863819012046</v>
      </c>
      <c r="O185" s="44"/>
      <c r="P185" s="44"/>
    </row>
    <row r="186" spans="1:16" ht="18.399999999999999" customHeight="1">
      <c r="A186" s="58"/>
      <c r="B186" s="59"/>
      <c r="C186" s="60" t="s">
        <v>4</v>
      </c>
      <c r="D186" s="64" t="s">
        <v>45</v>
      </c>
      <c r="E186" s="177">
        <v>0.67817851627328485</v>
      </c>
      <c r="F186" s="177">
        <v>0.81064187039686653</v>
      </c>
      <c r="G186" s="177"/>
      <c r="H186" s="177">
        <v>0.37079956112852663</v>
      </c>
      <c r="I186" s="177">
        <v>0.51033621005002827</v>
      </c>
      <c r="J186" s="177"/>
      <c r="K186" s="177">
        <v>8.2543195329087049E-2</v>
      </c>
      <c r="L186" s="177">
        <v>0</v>
      </c>
      <c r="M186" s="177">
        <v>0</v>
      </c>
      <c r="N186" s="276">
        <v>0.68351999640677985</v>
      </c>
      <c r="O186" s="44"/>
      <c r="P186" s="44"/>
    </row>
    <row r="187" spans="1:16" ht="18.399999999999999" customHeight="1">
      <c r="A187" s="51" t="s">
        <v>125</v>
      </c>
      <c r="B187" s="52" t="s">
        <v>47</v>
      </c>
      <c r="C187" s="53" t="s">
        <v>126</v>
      </c>
      <c r="D187" s="62" t="s">
        <v>41</v>
      </c>
      <c r="E187" s="637">
        <v>43019000</v>
      </c>
      <c r="F187" s="977">
        <v>0</v>
      </c>
      <c r="G187" s="983"/>
      <c r="H187" s="977">
        <v>123000</v>
      </c>
      <c r="I187" s="977">
        <v>41887000</v>
      </c>
      <c r="J187" s="1050"/>
      <c r="K187" s="977">
        <v>1000000</v>
      </c>
      <c r="L187" s="977">
        <v>0</v>
      </c>
      <c r="M187" s="977">
        <v>0</v>
      </c>
      <c r="N187" s="985">
        <v>9000</v>
      </c>
      <c r="O187" s="44"/>
      <c r="P187" s="44"/>
    </row>
    <row r="188" spans="1:16" ht="18.399999999999999" customHeight="1">
      <c r="A188" s="56"/>
      <c r="B188" s="52"/>
      <c r="C188" s="53" t="s">
        <v>4</v>
      </c>
      <c r="D188" s="62" t="s">
        <v>42</v>
      </c>
      <c r="E188" s="637">
        <v>43019000</v>
      </c>
      <c r="F188" s="977">
        <v>0</v>
      </c>
      <c r="G188" s="977"/>
      <c r="H188" s="977">
        <v>172000</v>
      </c>
      <c r="I188" s="977">
        <v>41838000</v>
      </c>
      <c r="J188" s="1050"/>
      <c r="K188" s="977">
        <v>1000000</v>
      </c>
      <c r="L188" s="977">
        <v>0</v>
      </c>
      <c r="M188" s="977">
        <v>0</v>
      </c>
      <c r="N188" s="985">
        <v>9000</v>
      </c>
      <c r="O188" s="44"/>
      <c r="P188" s="44"/>
    </row>
    <row r="189" spans="1:16" ht="18.399999999999999" customHeight="1">
      <c r="A189" s="56"/>
      <c r="B189" s="52"/>
      <c r="C189" s="53" t="s">
        <v>4</v>
      </c>
      <c r="D189" s="62" t="s">
        <v>43</v>
      </c>
      <c r="E189" s="637">
        <v>22718437.140000008</v>
      </c>
      <c r="F189" s="977">
        <v>0</v>
      </c>
      <c r="G189" s="977"/>
      <c r="H189" s="977">
        <v>84323.98000000001</v>
      </c>
      <c r="I189" s="977">
        <v>22619960.160000008</v>
      </c>
      <c r="J189" s="1050"/>
      <c r="K189" s="977">
        <v>14153</v>
      </c>
      <c r="L189" s="977">
        <v>0</v>
      </c>
      <c r="M189" s="977">
        <v>0</v>
      </c>
      <c r="N189" s="985">
        <v>0</v>
      </c>
      <c r="O189" s="44"/>
      <c r="P189" s="44"/>
    </row>
    <row r="190" spans="1:16" ht="18.399999999999999" customHeight="1">
      <c r="A190" s="56"/>
      <c r="B190" s="52"/>
      <c r="C190" s="53" t="s">
        <v>4</v>
      </c>
      <c r="D190" s="62" t="s">
        <v>44</v>
      </c>
      <c r="E190" s="176">
        <v>0.5281023998698251</v>
      </c>
      <c r="F190" s="176">
        <v>0</v>
      </c>
      <c r="G190" s="176"/>
      <c r="H190" s="176">
        <v>0.68556081300813021</v>
      </c>
      <c r="I190" s="176">
        <v>0.54002340010026995</v>
      </c>
      <c r="J190" s="176"/>
      <c r="K190" s="176">
        <v>1.4153000000000001E-2</v>
      </c>
      <c r="L190" s="176">
        <v>0</v>
      </c>
      <c r="M190" s="176">
        <v>0</v>
      </c>
      <c r="N190" s="275">
        <v>0</v>
      </c>
      <c r="O190" s="44"/>
      <c r="P190" s="44"/>
    </row>
    <row r="191" spans="1:16" ht="18.399999999999999" customHeight="1">
      <c r="A191" s="58"/>
      <c r="B191" s="59"/>
      <c r="C191" s="60" t="s">
        <v>4</v>
      </c>
      <c r="D191" s="64" t="s">
        <v>45</v>
      </c>
      <c r="E191" s="177">
        <v>0.5281023998698251</v>
      </c>
      <c r="F191" s="177">
        <v>0</v>
      </c>
      <c r="G191" s="177"/>
      <c r="H191" s="177">
        <v>0.49025569767441868</v>
      </c>
      <c r="I191" s="177">
        <v>0.5406558669152447</v>
      </c>
      <c r="J191" s="177"/>
      <c r="K191" s="177">
        <v>1.4153000000000001E-2</v>
      </c>
      <c r="L191" s="177">
        <v>0</v>
      </c>
      <c r="M191" s="177">
        <v>0</v>
      </c>
      <c r="N191" s="276">
        <v>0</v>
      </c>
      <c r="O191" s="44"/>
      <c r="P191" s="44"/>
    </row>
    <row r="192" spans="1:16" ht="18.399999999999999" customHeight="1">
      <c r="A192" s="51" t="s">
        <v>127</v>
      </c>
      <c r="B192" s="52" t="s">
        <v>47</v>
      </c>
      <c r="C192" s="53" t="s">
        <v>128</v>
      </c>
      <c r="D192" s="54" t="s">
        <v>41</v>
      </c>
      <c r="E192" s="637">
        <v>6035801000</v>
      </c>
      <c r="F192" s="977">
        <v>140499000</v>
      </c>
      <c r="G192" s="983"/>
      <c r="H192" s="977">
        <v>1994491000</v>
      </c>
      <c r="I192" s="977">
        <v>3700862000</v>
      </c>
      <c r="J192" s="1050"/>
      <c r="K192" s="977">
        <v>183195000</v>
      </c>
      <c r="L192" s="977">
        <v>0</v>
      </c>
      <c r="M192" s="977">
        <v>0</v>
      </c>
      <c r="N192" s="985">
        <v>16754000</v>
      </c>
      <c r="O192" s="44"/>
      <c r="P192" s="44"/>
    </row>
    <row r="193" spans="1:16" ht="18.399999999999999" customHeight="1">
      <c r="A193" s="56"/>
      <c r="B193" s="52"/>
      <c r="C193" s="53" t="s">
        <v>4</v>
      </c>
      <c r="D193" s="62" t="s">
        <v>42</v>
      </c>
      <c r="E193" s="637">
        <v>6041181614</v>
      </c>
      <c r="F193" s="977">
        <v>140474000</v>
      </c>
      <c r="G193" s="977"/>
      <c r="H193" s="977">
        <v>2007236624</v>
      </c>
      <c r="I193" s="977">
        <v>3691811120</v>
      </c>
      <c r="J193" s="1050"/>
      <c r="K193" s="977">
        <v>183319500</v>
      </c>
      <c r="L193" s="977">
        <v>0</v>
      </c>
      <c r="M193" s="977">
        <v>0</v>
      </c>
      <c r="N193" s="985">
        <v>18340370</v>
      </c>
      <c r="O193" s="44"/>
      <c r="P193" s="44"/>
    </row>
    <row r="194" spans="1:16" ht="18.399999999999999" customHeight="1">
      <c r="A194" s="56"/>
      <c r="B194" s="52"/>
      <c r="C194" s="53" t="s">
        <v>4</v>
      </c>
      <c r="D194" s="62" t="s">
        <v>43</v>
      </c>
      <c r="E194" s="637">
        <v>3868552883.7200022</v>
      </c>
      <c r="F194" s="977">
        <v>77080000</v>
      </c>
      <c r="G194" s="977"/>
      <c r="H194" s="977">
        <v>1361279207.4900002</v>
      </c>
      <c r="I194" s="977">
        <v>2359912307.8100019</v>
      </c>
      <c r="J194" s="1050"/>
      <c r="K194" s="977">
        <v>66835900.259999998</v>
      </c>
      <c r="L194" s="977">
        <v>0</v>
      </c>
      <c r="M194" s="977">
        <v>0</v>
      </c>
      <c r="N194" s="985">
        <v>3445468.16</v>
      </c>
      <c r="O194" s="44"/>
      <c r="P194" s="44"/>
    </row>
    <row r="195" spans="1:16" ht="18.399999999999999" customHeight="1">
      <c r="A195" s="56"/>
      <c r="B195" s="52"/>
      <c r="C195" s="53" t="s">
        <v>4</v>
      </c>
      <c r="D195" s="62" t="s">
        <v>44</v>
      </c>
      <c r="E195" s="176">
        <v>0.64093446482413885</v>
      </c>
      <c r="F195" s="176">
        <v>0.54861600438437286</v>
      </c>
      <c r="G195" s="176"/>
      <c r="H195" s="176">
        <v>0.6825196039942022</v>
      </c>
      <c r="I195" s="176">
        <v>0.63766557840038396</v>
      </c>
      <c r="J195" s="176"/>
      <c r="K195" s="176">
        <v>0.36483474035863422</v>
      </c>
      <c r="L195" s="176">
        <v>0</v>
      </c>
      <c r="M195" s="176">
        <v>0</v>
      </c>
      <c r="N195" s="275">
        <v>0.2056504810791453</v>
      </c>
      <c r="O195" s="44"/>
      <c r="P195" s="44"/>
    </row>
    <row r="196" spans="1:16" ht="18.399999999999999" customHeight="1">
      <c r="A196" s="58"/>
      <c r="B196" s="59"/>
      <c r="C196" s="60" t="s">
        <v>4</v>
      </c>
      <c r="D196" s="64" t="s">
        <v>45</v>
      </c>
      <c r="E196" s="177">
        <v>0.64036361276656728</v>
      </c>
      <c r="F196" s="177">
        <v>0.5487136409584692</v>
      </c>
      <c r="G196" s="177"/>
      <c r="H196" s="177">
        <v>0.67818571622973745</v>
      </c>
      <c r="I196" s="177">
        <v>0.63922888552597512</v>
      </c>
      <c r="J196" s="177"/>
      <c r="K196" s="177">
        <v>0.36458696570741245</v>
      </c>
      <c r="L196" s="177">
        <v>0</v>
      </c>
      <c r="M196" s="177">
        <v>0</v>
      </c>
      <c r="N196" s="276">
        <v>0.18786252185751978</v>
      </c>
      <c r="O196" s="44"/>
      <c r="P196" s="44"/>
    </row>
    <row r="197" spans="1:16" ht="18.399999999999999" customHeight="1">
      <c r="A197" s="51" t="s">
        <v>129</v>
      </c>
      <c r="B197" s="52" t="s">
        <v>47</v>
      </c>
      <c r="C197" s="53" t="s">
        <v>130</v>
      </c>
      <c r="D197" s="62" t="s">
        <v>41</v>
      </c>
      <c r="E197" s="637">
        <v>7595143000</v>
      </c>
      <c r="F197" s="977">
        <v>1314383000</v>
      </c>
      <c r="G197" s="983"/>
      <c r="H197" s="977">
        <v>6173000</v>
      </c>
      <c r="I197" s="977">
        <v>3589406000</v>
      </c>
      <c r="J197" s="1050"/>
      <c r="K197" s="977">
        <v>1640284000</v>
      </c>
      <c r="L197" s="977">
        <v>0</v>
      </c>
      <c r="M197" s="977">
        <v>0</v>
      </c>
      <c r="N197" s="985">
        <v>1044897000</v>
      </c>
      <c r="O197" s="44"/>
      <c r="P197" s="44"/>
    </row>
    <row r="198" spans="1:16" ht="18.399999999999999" customHeight="1">
      <c r="A198" s="56"/>
      <c r="B198" s="52"/>
      <c r="C198" s="53" t="s">
        <v>4</v>
      </c>
      <c r="D198" s="62" t="s">
        <v>42</v>
      </c>
      <c r="E198" s="637">
        <v>7632711023</v>
      </c>
      <c r="F198" s="977">
        <v>1314383000</v>
      </c>
      <c r="G198" s="977"/>
      <c r="H198" s="977">
        <v>6574000</v>
      </c>
      <c r="I198" s="977">
        <v>3636422553</v>
      </c>
      <c r="J198" s="1050"/>
      <c r="K198" s="977">
        <v>1640155822</v>
      </c>
      <c r="L198" s="977">
        <v>0</v>
      </c>
      <c r="M198" s="977">
        <v>0</v>
      </c>
      <c r="N198" s="985">
        <v>1035175648</v>
      </c>
      <c r="O198" s="44"/>
      <c r="P198" s="44"/>
    </row>
    <row r="199" spans="1:16" ht="18.399999999999999" customHeight="1">
      <c r="A199" s="56"/>
      <c r="B199" s="52"/>
      <c r="C199" s="53" t="s">
        <v>4</v>
      </c>
      <c r="D199" s="62" t="s">
        <v>43</v>
      </c>
      <c r="E199" s="637">
        <v>3634344437.4299994</v>
      </c>
      <c r="F199" s="977">
        <v>705143236.96000004</v>
      </c>
      <c r="G199" s="977"/>
      <c r="H199" s="977">
        <v>2991946.3300000005</v>
      </c>
      <c r="I199" s="977">
        <v>1868025183.21</v>
      </c>
      <c r="J199" s="1050"/>
      <c r="K199" s="977">
        <v>506830282.31999993</v>
      </c>
      <c r="L199" s="977">
        <v>0</v>
      </c>
      <c r="M199" s="977">
        <v>0</v>
      </c>
      <c r="N199" s="985">
        <v>551353788.60999954</v>
      </c>
      <c r="O199" s="44"/>
      <c r="P199" s="44"/>
    </row>
    <row r="200" spans="1:16" ht="18.399999999999999" customHeight="1">
      <c r="A200" s="56"/>
      <c r="B200" s="52"/>
      <c r="C200" s="53" t="s">
        <v>4</v>
      </c>
      <c r="D200" s="62" t="s">
        <v>44</v>
      </c>
      <c r="E200" s="176">
        <v>0.47850902049243832</v>
      </c>
      <c r="F200" s="176">
        <v>0.53648231676763924</v>
      </c>
      <c r="G200" s="176"/>
      <c r="H200" s="176">
        <v>0.48468270370970362</v>
      </c>
      <c r="I200" s="176">
        <v>0.52042738637256414</v>
      </c>
      <c r="J200" s="176"/>
      <c r="K200" s="176">
        <v>0.30898934716183291</v>
      </c>
      <c r="L200" s="176">
        <v>0</v>
      </c>
      <c r="M200" s="176">
        <v>0</v>
      </c>
      <c r="N200" s="275">
        <v>0.52766328988407429</v>
      </c>
      <c r="O200" s="44"/>
      <c r="P200" s="44"/>
    </row>
    <row r="201" spans="1:16" ht="18.399999999999999" customHeight="1">
      <c r="A201" s="58"/>
      <c r="B201" s="59"/>
      <c r="C201" s="60" t="s">
        <v>4</v>
      </c>
      <c r="D201" s="64" t="s">
        <v>45</v>
      </c>
      <c r="E201" s="177">
        <v>0.47615381041918942</v>
      </c>
      <c r="F201" s="177">
        <v>0.53648231676763924</v>
      </c>
      <c r="G201" s="177"/>
      <c r="H201" s="177">
        <v>0.45511809096440531</v>
      </c>
      <c r="I201" s="177">
        <v>0.51369860239946652</v>
      </c>
      <c r="J201" s="177"/>
      <c r="K201" s="177">
        <v>0.30901349464587635</v>
      </c>
      <c r="L201" s="177">
        <v>0</v>
      </c>
      <c r="M201" s="177">
        <v>0</v>
      </c>
      <c r="N201" s="276">
        <v>0.53261858475441992</v>
      </c>
      <c r="O201" s="44"/>
      <c r="P201" s="44"/>
    </row>
    <row r="202" spans="1:16" ht="18.399999999999999" customHeight="1">
      <c r="A202" s="51" t="s">
        <v>131</v>
      </c>
      <c r="B202" s="52" t="s">
        <v>47</v>
      </c>
      <c r="C202" s="53" t="s">
        <v>132</v>
      </c>
      <c r="D202" s="62" t="s">
        <v>41</v>
      </c>
      <c r="E202" s="637">
        <v>64212000</v>
      </c>
      <c r="F202" s="977">
        <v>55223000</v>
      </c>
      <c r="G202" s="983"/>
      <c r="H202" s="977">
        <v>13000</v>
      </c>
      <c r="I202" s="977">
        <v>8599000</v>
      </c>
      <c r="J202" s="1050"/>
      <c r="K202" s="977">
        <v>375000</v>
      </c>
      <c r="L202" s="977">
        <v>0</v>
      </c>
      <c r="M202" s="977">
        <v>0</v>
      </c>
      <c r="N202" s="985">
        <v>2000</v>
      </c>
      <c r="O202" s="44"/>
      <c r="P202" s="44"/>
    </row>
    <row r="203" spans="1:16" ht="18.399999999999999" customHeight="1">
      <c r="A203" s="56"/>
      <c r="B203" s="52"/>
      <c r="C203" s="53" t="s">
        <v>4</v>
      </c>
      <c r="D203" s="62" t="s">
        <v>42</v>
      </c>
      <c r="E203" s="637">
        <v>64340147</v>
      </c>
      <c r="F203" s="977">
        <v>55223053</v>
      </c>
      <c r="G203" s="977"/>
      <c r="H203" s="977">
        <v>13000</v>
      </c>
      <c r="I203" s="977">
        <v>8598947</v>
      </c>
      <c r="J203" s="1050"/>
      <c r="K203" s="977">
        <v>375000</v>
      </c>
      <c r="L203" s="977">
        <v>0</v>
      </c>
      <c r="M203" s="977">
        <v>0</v>
      </c>
      <c r="N203" s="985">
        <v>130147</v>
      </c>
      <c r="O203" s="44"/>
      <c r="P203" s="44"/>
    </row>
    <row r="204" spans="1:16" ht="18.399999999999999" customHeight="1">
      <c r="A204" s="56"/>
      <c r="B204" s="52"/>
      <c r="C204" s="53" t="s">
        <v>4</v>
      </c>
      <c r="D204" s="62" t="s">
        <v>43</v>
      </c>
      <c r="E204" s="637">
        <v>51538116.760000005</v>
      </c>
      <c r="F204" s="977">
        <v>47499728.890000001</v>
      </c>
      <c r="G204" s="977"/>
      <c r="H204" s="977">
        <v>3820.84</v>
      </c>
      <c r="I204" s="977">
        <v>4000815.34</v>
      </c>
      <c r="J204" s="1050"/>
      <c r="K204" s="977">
        <v>0</v>
      </c>
      <c r="L204" s="977">
        <v>0</v>
      </c>
      <c r="M204" s="977">
        <v>0</v>
      </c>
      <c r="N204" s="985">
        <v>33751.69</v>
      </c>
      <c r="O204" s="44"/>
      <c r="P204" s="44"/>
    </row>
    <row r="205" spans="1:16" ht="18.399999999999999" customHeight="1">
      <c r="A205" s="56"/>
      <c r="B205" s="52"/>
      <c r="C205" s="53" t="s">
        <v>4</v>
      </c>
      <c r="D205" s="62" t="s">
        <v>44</v>
      </c>
      <c r="E205" s="176">
        <v>0.80262438111256473</v>
      </c>
      <c r="F205" s="176">
        <v>0.86014394165474528</v>
      </c>
      <c r="G205" s="176"/>
      <c r="H205" s="176">
        <v>0.29391076923076925</v>
      </c>
      <c r="I205" s="176">
        <v>0.46526518664961042</v>
      </c>
      <c r="J205" s="176"/>
      <c r="K205" s="176">
        <v>0</v>
      </c>
      <c r="L205" s="176">
        <v>0</v>
      </c>
      <c r="M205" s="176">
        <v>0</v>
      </c>
      <c r="N205" s="275" t="s">
        <v>767</v>
      </c>
      <c r="O205" s="44"/>
      <c r="P205" s="44"/>
    </row>
    <row r="206" spans="1:16" ht="18.399999999999999" customHeight="1">
      <c r="A206" s="58"/>
      <c r="B206" s="59"/>
      <c r="C206" s="60" t="s">
        <v>4</v>
      </c>
      <c r="D206" s="64" t="s">
        <v>45</v>
      </c>
      <c r="E206" s="177">
        <v>0.80102578503589683</v>
      </c>
      <c r="F206" s="177">
        <v>0.86014311613666128</v>
      </c>
      <c r="G206" s="177"/>
      <c r="H206" s="177">
        <v>0.29391076923076925</v>
      </c>
      <c r="I206" s="177">
        <v>0.46526805433269908</v>
      </c>
      <c r="J206" s="177"/>
      <c r="K206" s="177">
        <v>0</v>
      </c>
      <c r="L206" s="177">
        <v>0</v>
      </c>
      <c r="M206" s="177">
        <v>0</v>
      </c>
      <c r="N206" s="276">
        <v>0.25933513642266054</v>
      </c>
      <c r="O206" s="44"/>
      <c r="P206" s="44"/>
    </row>
    <row r="207" spans="1:16" ht="18.399999999999999" customHeight="1">
      <c r="A207" s="51" t="s">
        <v>133</v>
      </c>
      <c r="B207" s="52" t="s">
        <v>47</v>
      </c>
      <c r="C207" s="53" t="s">
        <v>134</v>
      </c>
      <c r="D207" s="62" t="s">
        <v>41</v>
      </c>
      <c r="E207" s="637">
        <v>387498000</v>
      </c>
      <c r="F207" s="977">
        <v>88774000</v>
      </c>
      <c r="G207" s="983"/>
      <c r="H207" s="977">
        <v>1653000</v>
      </c>
      <c r="I207" s="977">
        <v>264497000</v>
      </c>
      <c r="J207" s="1050"/>
      <c r="K207" s="977">
        <v>7237000</v>
      </c>
      <c r="L207" s="977">
        <v>0</v>
      </c>
      <c r="M207" s="977">
        <v>0</v>
      </c>
      <c r="N207" s="985">
        <v>25337000</v>
      </c>
      <c r="O207" s="44"/>
      <c r="P207" s="44"/>
    </row>
    <row r="208" spans="1:16" ht="18.399999999999999" customHeight="1">
      <c r="A208" s="56"/>
      <c r="B208" s="52"/>
      <c r="C208" s="53" t="s">
        <v>4</v>
      </c>
      <c r="D208" s="62" t="s">
        <v>42</v>
      </c>
      <c r="E208" s="637">
        <v>408420964.55000001</v>
      </c>
      <c r="F208" s="977">
        <v>88955658.470000014</v>
      </c>
      <c r="G208" s="977"/>
      <c r="H208" s="977">
        <v>1727402.1</v>
      </c>
      <c r="I208" s="977">
        <v>275107782.54000002</v>
      </c>
      <c r="J208" s="1050"/>
      <c r="K208" s="977">
        <v>8092290</v>
      </c>
      <c r="L208" s="977">
        <v>0</v>
      </c>
      <c r="M208" s="977">
        <v>0</v>
      </c>
      <c r="N208" s="985">
        <v>34537831.439999998</v>
      </c>
      <c r="O208" s="44"/>
      <c r="P208" s="44"/>
    </row>
    <row r="209" spans="1:16" ht="18.399999999999999" customHeight="1">
      <c r="A209" s="56"/>
      <c r="B209" s="52"/>
      <c r="C209" s="53" t="s">
        <v>4</v>
      </c>
      <c r="D209" s="62" t="s">
        <v>43</v>
      </c>
      <c r="E209" s="637">
        <v>252244698.72000006</v>
      </c>
      <c r="F209" s="977">
        <v>67575043.450000003</v>
      </c>
      <c r="G209" s="977"/>
      <c r="H209" s="977">
        <v>826929.07000000007</v>
      </c>
      <c r="I209" s="977">
        <v>166282262.16000006</v>
      </c>
      <c r="J209" s="1050"/>
      <c r="K209" s="977">
        <v>2552616.81</v>
      </c>
      <c r="L209" s="977">
        <v>0</v>
      </c>
      <c r="M209" s="977">
        <v>0</v>
      </c>
      <c r="N209" s="985">
        <v>15007847.230000002</v>
      </c>
      <c r="O209" s="44"/>
      <c r="P209" s="44"/>
    </row>
    <row r="210" spans="1:16" ht="18.399999999999999" customHeight="1">
      <c r="A210" s="56"/>
      <c r="B210" s="52"/>
      <c r="C210" s="53" t="s">
        <v>4</v>
      </c>
      <c r="D210" s="62" t="s">
        <v>44</v>
      </c>
      <c r="E210" s="176">
        <v>0.6509574209931408</v>
      </c>
      <c r="F210" s="176">
        <v>0.76120309381125106</v>
      </c>
      <c r="G210" s="176"/>
      <c r="H210" s="176">
        <v>0.50025957047791902</v>
      </c>
      <c r="I210" s="176">
        <v>0.62867352809294641</v>
      </c>
      <c r="J210" s="176"/>
      <c r="K210" s="176">
        <v>0.35271753627193592</v>
      </c>
      <c r="L210" s="176">
        <v>0</v>
      </c>
      <c r="M210" s="176">
        <v>0</v>
      </c>
      <c r="N210" s="275">
        <v>0.59232929036586823</v>
      </c>
      <c r="O210" s="44"/>
      <c r="P210" s="44"/>
    </row>
    <row r="211" spans="1:16" ht="18.399999999999999" customHeight="1">
      <c r="A211" s="58"/>
      <c r="B211" s="59"/>
      <c r="C211" s="60" t="s">
        <v>4</v>
      </c>
      <c r="D211" s="64" t="s">
        <v>45</v>
      </c>
      <c r="E211" s="177">
        <v>0.61760957593820964</v>
      </c>
      <c r="F211" s="177">
        <v>0.75964862283369472</v>
      </c>
      <c r="G211" s="177"/>
      <c r="H211" s="177">
        <v>0.47871255337712049</v>
      </c>
      <c r="I211" s="177">
        <v>0.60442587492348754</v>
      </c>
      <c r="J211" s="177"/>
      <c r="K211" s="177">
        <v>0.31543812814419653</v>
      </c>
      <c r="L211" s="177">
        <v>0</v>
      </c>
      <c r="M211" s="177">
        <v>0</v>
      </c>
      <c r="N211" s="276">
        <v>0.43453357099365136</v>
      </c>
      <c r="O211" s="44"/>
      <c r="P211" s="44"/>
    </row>
    <row r="212" spans="1:16" ht="18.399999999999999" customHeight="1">
      <c r="A212" s="51" t="s">
        <v>135</v>
      </c>
      <c r="B212" s="52" t="s">
        <v>47</v>
      </c>
      <c r="C212" s="53" t="s">
        <v>136</v>
      </c>
      <c r="D212" s="62" t="s">
        <v>41</v>
      </c>
      <c r="E212" s="637">
        <v>23781075000</v>
      </c>
      <c r="F212" s="977">
        <v>220510000</v>
      </c>
      <c r="G212" s="983"/>
      <c r="H212" s="977">
        <v>10576001000</v>
      </c>
      <c r="I212" s="977">
        <v>12554180000</v>
      </c>
      <c r="J212" s="1050"/>
      <c r="K212" s="977">
        <v>385519000</v>
      </c>
      <c r="L212" s="977">
        <v>0</v>
      </c>
      <c r="M212" s="977">
        <v>0</v>
      </c>
      <c r="N212" s="985">
        <v>44865000</v>
      </c>
      <c r="O212" s="44"/>
      <c r="P212" s="44"/>
    </row>
    <row r="213" spans="1:16" ht="18.399999999999999" customHeight="1">
      <c r="A213" s="56"/>
      <c r="B213" s="52"/>
      <c r="C213" s="53" t="s">
        <v>4</v>
      </c>
      <c r="D213" s="62" t="s">
        <v>42</v>
      </c>
      <c r="E213" s="637">
        <v>24415797263.450001</v>
      </c>
      <c r="F213" s="977">
        <v>227495240</v>
      </c>
      <c r="G213" s="977"/>
      <c r="H213" s="977">
        <v>10495683127</v>
      </c>
      <c r="I213" s="977">
        <v>13071218006</v>
      </c>
      <c r="J213" s="1050"/>
      <c r="K213" s="977">
        <v>410466973.63</v>
      </c>
      <c r="L213" s="977">
        <v>0</v>
      </c>
      <c r="M213" s="977">
        <v>0</v>
      </c>
      <c r="N213" s="985">
        <v>210933916.81999999</v>
      </c>
      <c r="O213" s="44"/>
      <c r="P213" s="44"/>
    </row>
    <row r="214" spans="1:16" ht="18.399999999999999" customHeight="1">
      <c r="A214" s="56"/>
      <c r="B214" s="52"/>
      <c r="C214" s="53" t="s">
        <v>4</v>
      </c>
      <c r="D214" s="62" t="s">
        <v>43</v>
      </c>
      <c r="E214" s="637">
        <v>16691073971.320004</v>
      </c>
      <c r="F214" s="977">
        <v>168076339.64999998</v>
      </c>
      <c r="G214" s="977"/>
      <c r="H214" s="977">
        <v>7160557787.7999992</v>
      </c>
      <c r="I214" s="977">
        <v>9148013008.4400043</v>
      </c>
      <c r="J214" s="1050"/>
      <c r="K214" s="977">
        <v>121057120.57999998</v>
      </c>
      <c r="L214" s="977">
        <v>0</v>
      </c>
      <c r="M214" s="977">
        <v>0</v>
      </c>
      <c r="N214" s="985">
        <v>93369714.849999979</v>
      </c>
      <c r="O214" s="44"/>
      <c r="P214" s="44"/>
    </row>
    <row r="215" spans="1:16" ht="18.399999999999999" customHeight="1">
      <c r="A215" s="56"/>
      <c r="B215" s="52"/>
      <c r="C215" s="53" t="s">
        <v>4</v>
      </c>
      <c r="D215" s="62" t="s">
        <v>44</v>
      </c>
      <c r="E215" s="176">
        <v>0.70186372867164348</v>
      </c>
      <c r="F215" s="176">
        <v>0.76221640583193495</v>
      </c>
      <c r="G215" s="176"/>
      <c r="H215" s="176">
        <v>0.67705721546357633</v>
      </c>
      <c r="I215" s="176">
        <v>0.72868263864625205</v>
      </c>
      <c r="J215" s="176"/>
      <c r="K215" s="176">
        <v>0.31401077658948062</v>
      </c>
      <c r="L215" s="176">
        <v>0</v>
      </c>
      <c r="M215" s="176">
        <v>0</v>
      </c>
      <c r="N215" s="275">
        <v>2.0811259300122584</v>
      </c>
      <c r="O215" s="44"/>
      <c r="P215" s="44"/>
    </row>
    <row r="216" spans="1:16" ht="18.399999999999999" customHeight="1">
      <c r="A216" s="58"/>
      <c r="B216" s="59"/>
      <c r="C216" s="60" t="s">
        <v>4</v>
      </c>
      <c r="D216" s="61" t="s">
        <v>45</v>
      </c>
      <c r="E216" s="277">
        <v>0.68361781477872252</v>
      </c>
      <c r="F216" s="177">
        <v>0.73881255559456971</v>
      </c>
      <c r="G216" s="177"/>
      <c r="H216" s="177">
        <v>0.68223837373477514</v>
      </c>
      <c r="I216" s="177">
        <v>0.69985926363104412</v>
      </c>
      <c r="J216" s="177"/>
      <c r="K216" s="177">
        <v>0.29492536149600762</v>
      </c>
      <c r="L216" s="177">
        <v>0</v>
      </c>
      <c r="M216" s="177">
        <v>0</v>
      </c>
      <c r="N216" s="276">
        <v>0.44264913038938553</v>
      </c>
      <c r="O216" s="44"/>
      <c r="P216" s="44"/>
    </row>
    <row r="217" spans="1:16" ht="18.399999999999999" customHeight="1">
      <c r="A217" s="51" t="s">
        <v>137</v>
      </c>
      <c r="B217" s="52" t="s">
        <v>47</v>
      </c>
      <c r="C217" s="53" t="s">
        <v>138</v>
      </c>
      <c r="D217" s="54" t="s">
        <v>41</v>
      </c>
      <c r="E217" s="637">
        <v>164896000</v>
      </c>
      <c r="F217" s="977">
        <v>157666000</v>
      </c>
      <c r="G217" s="983"/>
      <c r="H217" s="977">
        <v>1153000</v>
      </c>
      <c r="I217" s="977">
        <v>4917000</v>
      </c>
      <c r="J217" s="1050"/>
      <c r="K217" s="977">
        <v>1160000</v>
      </c>
      <c r="L217" s="977">
        <v>0</v>
      </c>
      <c r="M217" s="977">
        <v>0</v>
      </c>
      <c r="N217" s="985">
        <v>0</v>
      </c>
      <c r="O217" s="44"/>
      <c r="P217" s="44"/>
    </row>
    <row r="218" spans="1:16" ht="18.399999999999999" customHeight="1">
      <c r="A218" s="56"/>
      <c r="B218" s="52"/>
      <c r="C218" s="53" t="s">
        <v>139</v>
      </c>
      <c r="D218" s="62" t="s">
        <v>42</v>
      </c>
      <c r="E218" s="637">
        <v>164896000</v>
      </c>
      <c r="F218" s="977">
        <v>157666000</v>
      </c>
      <c r="G218" s="977"/>
      <c r="H218" s="977">
        <v>1138103</v>
      </c>
      <c r="I218" s="977">
        <v>4874037</v>
      </c>
      <c r="J218" s="1050"/>
      <c r="K218" s="977">
        <v>1217860</v>
      </c>
      <c r="L218" s="977">
        <v>0</v>
      </c>
      <c r="M218" s="977">
        <v>0</v>
      </c>
      <c r="N218" s="985">
        <v>0</v>
      </c>
      <c r="O218" s="44"/>
      <c r="P218" s="44"/>
    </row>
    <row r="219" spans="1:16" ht="18.399999999999999" customHeight="1">
      <c r="A219" s="56"/>
      <c r="B219" s="52"/>
      <c r="C219" s="53" t="s">
        <v>4</v>
      </c>
      <c r="D219" s="62" t="s">
        <v>43</v>
      </c>
      <c r="E219" s="637">
        <v>139026043.17999998</v>
      </c>
      <c r="F219" s="977">
        <v>134954140.04999998</v>
      </c>
      <c r="G219" s="977"/>
      <c r="H219" s="977">
        <v>644059.67000000004</v>
      </c>
      <c r="I219" s="977">
        <v>3083843.4600000004</v>
      </c>
      <c r="J219" s="1050"/>
      <c r="K219" s="977">
        <v>344000</v>
      </c>
      <c r="L219" s="977">
        <v>0</v>
      </c>
      <c r="M219" s="977">
        <v>0</v>
      </c>
      <c r="N219" s="985">
        <v>0</v>
      </c>
      <c r="O219" s="44"/>
      <c r="P219" s="44"/>
    </row>
    <row r="220" spans="1:16" ht="18.399999999999999" customHeight="1">
      <c r="A220" s="56"/>
      <c r="B220" s="52"/>
      <c r="C220" s="53" t="s">
        <v>4</v>
      </c>
      <c r="D220" s="62" t="s">
        <v>44</v>
      </c>
      <c r="E220" s="176">
        <v>0.84311349687075476</v>
      </c>
      <c r="F220" s="176">
        <v>0.85594953921581052</v>
      </c>
      <c r="G220" s="176"/>
      <c r="H220" s="176">
        <v>0.55859468343451868</v>
      </c>
      <c r="I220" s="176">
        <v>0.62717987797437469</v>
      </c>
      <c r="J220" s="176"/>
      <c r="K220" s="176">
        <v>0.29655172413793102</v>
      </c>
      <c r="L220" s="176">
        <v>0</v>
      </c>
      <c r="M220" s="176">
        <v>0</v>
      </c>
      <c r="N220" s="275">
        <v>0</v>
      </c>
      <c r="O220" s="44"/>
      <c r="P220" s="44"/>
    </row>
    <row r="221" spans="1:16" ht="18.399999999999999" customHeight="1">
      <c r="A221" s="58"/>
      <c r="B221" s="59"/>
      <c r="C221" s="60" t="s">
        <v>4</v>
      </c>
      <c r="D221" s="64" t="s">
        <v>45</v>
      </c>
      <c r="E221" s="177">
        <v>0.84311349687075476</v>
      </c>
      <c r="F221" s="177">
        <v>0.85594953921581052</v>
      </c>
      <c r="G221" s="177"/>
      <c r="H221" s="177">
        <v>0.56590631076449149</v>
      </c>
      <c r="I221" s="177">
        <v>0.63270825806205422</v>
      </c>
      <c r="J221" s="177"/>
      <c r="K221" s="177">
        <v>0.28246268043945938</v>
      </c>
      <c r="L221" s="177">
        <v>0</v>
      </c>
      <c r="M221" s="177">
        <v>0</v>
      </c>
      <c r="N221" s="276">
        <v>0</v>
      </c>
      <c r="O221" s="44"/>
      <c r="P221" s="44"/>
    </row>
    <row r="222" spans="1:16" ht="18.399999999999999" customHeight="1">
      <c r="A222" s="51" t="s">
        <v>140</v>
      </c>
      <c r="B222" s="52" t="s">
        <v>47</v>
      </c>
      <c r="C222" s="53" t="s">
        <v>141</v>
      </c>
      <c r="D222" s="62" t="s">
        <v>41</v>
      </c>
      <c r="E222" s="637">
        <v>878118000</v>
      </c>
      <c r="F222" s="977">
        <v>752500000</v>
      </c>
      <c r="G222" s="983"/>
      <c r="H222" s="977">
        <v>289000</v>
      </c>
      <c r="I222" s="977">
        <v>78109000</v>
      </c>
      <c r="J222" s="1050"/>
      <c r="K222" s="977">
        <v>674000</v>
      </c>
      <c r="L222" s="977">
        <v>0</v>
      </c>
      <c r="M222" s="977">
        <v>0</v>
      </c>
      <c r="N222" s="985">
        <v>46546000</v>
      </c>
      <c r="O222" s="44"/>
      <c r="P222" s="44"/>
    </row>
    <row r="223" spans="1:16" ht="18.399999999999999" customHeight="1">
      <c r="A223" s="56"/>
      <c r="B223" s="52"/>
      <c r="C223" s="53" t="s">
        <v>4</v>
      </c>
      <c r="D223" s="62" t="s">
        <v>42</v>
      </c>
      <c r="E223" s="637">
        <v>14371313829</v>
      </c>
      <c r="F223" s="977">
        <v>14213500000</v>
      </c>
      <c r="G223" s="977"/>
      <c r="H223" s="977">
        <v>331550</v>
      </c>
      <c r="I223" s="977">
        <v>82173936</v>
      </c>
      <c r="J223" s="1050"/>
      <c r="K223" s="977">
        <v>960728</v>
      </c>
      <c r="L223" s="977">
        <v>0</v>
      </c>
      <c r="M223" s="977">
        <v>0</v>
      </c>
      <c r="N223" s="985">
        <v>74347615</v>
      </c>
      <c r="O223" s="44"/>
      <c r="P223" s="44"/>
    </row>
    <row r="224" spans="1:16" ht="18.399999999999999" customHeight="1">
      <c r="A224" s="56"/>
      <c r="B224" s="52"/>
      <c r="C224" s="53" t="s">
        <v>4</v>
      </c>
      <c r="D224" s="62" t="s">
        <v>43</v>
      </c>
      <c r="E224" s="637">
        <v>878324142.30000007</v>
      </c>
      <c r="F224" s="977">
        <v>785254932.50999999</v>
      </c>
      <c r="G224" s="977"/>
      <c r="H224" s="977">
        <v>66346.080000000002</v>
      </c>
      <c r="I224" s="977">
        <v>42658281.710000001</v>
      </c>
      <c r="J224" s="1050"/>
      <c r="K224" s="977">
        <v>104249.97</v>
      </c>
      <c r="L224" s="977">
        <v>0</v>
      </c>
      <c r="M224" s="977">
        <v>0</v>
      </c>
      <c r="N224" s="985">
        <v>50240332.030000001</v>
      </c>
      <c r="O224" s="44"/>
      <c r="P224" s="44"/>
    </row>
    <row r="225" spans="1:16" ht="18.399999999999999" customHeight="1">
      <c r="A225" s="56"/>
      <c r="B225" s="52"/>
      <c r="C225" s="53" t="s">
        <v>4</v>
      </c>
      <c r="D225" s="62" t="s">
        <v>44</v>
      </c>
      <c r="E225" s="176">
        <v>1.0002347546685071</v>
      </c>
      <c r="F225" s="176">
        <v>1.0435281495149502</v>
      </c>
      <c r="G225" s="176"/>
      <c r="H225" s="176">
        <v>0.22957121107266437</v>
      </c>
      <c r="I225" s="176">
        <v>0.54613785492068778</v>
      </c>
      <c r="J225" s="176"/>
      <c r="K225" s="176">
        <v>0.15467354599406527</v>
      </c>
      <c r="L225" s="176">
        <v>0</v>
      </c>
      <c r="M225" s="176">
        <v>0</v>
      </c>
      <c r="N225" s="275">
        <v>1.0793694845958837</v>
      </c>
      <c r="O225" s="44"/>
      <c r="P225" s="44"/>
    </row>
    <row r="226" spans="1:16" ht="18.399999999999999" customHeight="1">
      <c r="A226" s="58"/>
      <c r="B226" s="59"/>
      <c r="C226" s="60" t="s">
        <v>4</v>
      </c>
      <c r="D226" s="64" t="s">
        <v>45</v>
      </c>
      <c r="E226" s="177">
        <v>6.111648195501946E-2</v>
      </c>
      <c r="F226" s="177">
        <v>5.5247119464593521E-2</v>
      </c>
      <c r="G226" s="177"/>
      <c r="H226" s="177">
        <v>0.20010882219876339</v>
      </c>
      <c r="I226" s="177">
        <v>0.51912180171094646</v>
      </c>
      <c r="J226" s="177"/>
      <c r="K226" s="177">
        <v>0.10851143091488955</v>
      </c>
      <c r="L226" s="177">
        <v>0</v>
      </c>
      <c r="M226" s="177">
        <v>0</v>
      </c>
      <c r="N226" s="276">
        <v>0.67574907453319111</v>
      </c>
      <c r="O226" s="44"/>
      <c r="P226" s="44"/>
    </row>
    <row r="227" spans="1:16" ht="18.399999999999999" customHeight="1">
      <c r="A227" s="51" t="s">
        <v>142</v>
      </c>
      <c r="B227" s="52" t="s">
        <v>47</v>
      </c>
      <c r="C227" s="53" t="s">
        <v>143</v>
      </c>
      <c r="D227" s="62" t="s">
        <v>41</v>
      </c>
      <c r="E227" s="637">
        <v>2034007000</v>
      </c>
      <c r="F227" s="977">
        <v>39292000</v>
      </c>
      <c r="G227" s="983"/>
      <c r="H227" s="977">
        <v>279175000</v>
      </c>
      <c r="I227" s="977">
        <v>1678693000</v>
      </c>
      <c r="J227" s="1050"/>
      <c r="K227" s="977">
        <v>36847000</v>
      </c>
      <c r="L227" s="977">
        <v>0</v>
      </c>
      <c r="M227" s="977">
        <v>0</v>
      </c>
      <c r="N227" s="985">
        <v>0</v>
      </c>
      <c r="O227" s="44"/>
      <c r="P227" s="44"/>
    </row>
    <row r="228" spans="1:16" ht="18.399999999999999" customHeight="1">
      <c r="A228" s="51"/>
      <c r="B228" s="52"/>
      <c r="C228" s="53" t="s">
        <v>4</v>
      </c>
      <c r="D228" s="62" t="s">
        <v>42</v>
      </c>
      <c r="E228" s="637">
        <v>2157409857</v>
      </c>
      <c r="F228" s="977">
        <v>105567968</v>
      </c>
      <c r="G228" s="977"/>
      <c r="H228" s="977">
        <v>280179000</v>
      </c>
      <c r="I228" s="977">
        <v>1701115889</v>
      </c>
      <c r="J228" s="1050"/>
      <c r="K228" s="977">
        <v>70547000</v>
      </c>
      <c r="L228" s="977">
        <v>0</v>
      </c>
      <c r="M228" s="977">
        <v>0</v>
      </c>
      <c r="N228" s="985">
        <v>0</v>
      </c>
      <c r="O228" s="44"/>
      <c r="P228" s="44"/>
    </row>
    <row r="229" spans="1:16" ht="18.399999999999999" customHeight="1">
      <c r="A229" s="56"/>
      <c r="B229" s="52"/>
      <c r="C229" s="53" t="s">
        <v>4</v>
      </c>
      <c r="D229" s="62" t="s">
        <v>43</v>
      </c>
      <c r="E229" s="637">
        <v>1440290070.0599995</v>
      </c>
      <c r="F229" s="977">
        <v>92041707.069999993</v>
      </c>
      <c r="G229" s="977"/>
      <c r="H229" s="977">
        <v>126696644.91999999</v>
      </c>
      <c r="I229" s="977">
        <v>1213557120.5599995</v>
      </c>
      <c r="J229" s="1050"/>
      <c r="K229" s="977">
        <v>7994597.5099999998</v>
      </c>
      <c r="L229" s="977">
        <v>0</v>
      </c>
      <c r="M229" s="977">
        <v>0</v>
      </c>
      <c r="N229" s="985">
        <v>0</v>
      </c>
      <c r="O229" s="44"/>
      <c r="P229" s="44"/>
    </row>
    <row r="230" spans="1:16" ht="18.399999999999999" customHeight="1">
      <c r="A230" s="56"/>
      <c r="B230" s="52"/>
      <c r="C230" s="53" t="s">
        <v>4</v>
      </c>
      <c r="D230" s="62" t="s">
        <v>44</v>
      </c>
      <c r="E230" s="176">
        <v>0.70810477548012341</v>
      </c>
      <c r="F230" s="176">
        <v>2.3425050155247886</v>
      </c>
      <c r="G230" s="176"/>
      <c r="H230" s="176">
        <v>0.45382518105131187</v>
      </c>
      <c r="I230" s="176">
        <v>0.72291784177333163</v>
      </c>
      <c r="J230" s="176"/>
      <c r="K230" s="176">
        <v>0.21696739246071592</v>
      </c>
      <c r="L230" s="176">
        <v>0</v>
      </c>
      <c r="M230" s="176">
        <v>0</v>
      </c>
      <c r="N230" s="275">
        <v>0</v>
      </c>
      <c r="O230" s="44"/>
      <c r="P230" s="44"/>
    </row>
    <row r="231" spans="1:16" ht="18.399999999999999" customHeight="1">
      <c r="A231" s="58"/>
      <c r="B231" s="59"/>
      <c r="C231" s="60" t="s">
        <v>4</v>
      </c>
      <c r="D231" s="64" t="s">
        <v>45</v>
      </c>
      <c r="E231" s="177">
        <v>0.66760150621672043</v>
      </c>
      <c r="F231" s="177">
        <v>0.8718715422276575</v>
      </c>
      <c r="G231" s="177"/>
      <c r="H231" s="177">
        <v>0.45219893325338439</v>
      </c>
      <c r="I231" s="177">
        <v>0.71338885751833658</v>
      </c>
      <c r="J231" s="177"/>
      <c r="K231" s="177">
        <v>0.11332299757608402</v>
      </c>
      <c r="L231" s="177">
        <v>0</v>
      </c>
      <c r="M231" s="177">
        <v>0</v>
      </c>
      <c r="N231" s="276">
        <v>0</v>
      </c>
      <c r="O231" s="44"/>
      <c r="P231" s="44"/>
    </row>
    <row r="232" spans="1:16" ht="18.399999999999999" customHeight="1">
      <c r="A232" s="51" t="s">
        <v>144</v>
      </c>
      <c r="B232" s="52" t="s">
        <v>47</v>
      </c>
      <c r="C232" s="53" t="s">
        <v>145</v>
      </c>
      <c r="D232" s="62" t="s">
        <v>41</v>
      </c>
      <c r="E232" s="637">
        <v>11905100000</v>
      </c>
      <c r="F232" s="977">
        <v>6395334000</v>
      </c>
      <c r="G232" s="983"/>
      <c r="H232" s="977">
        <v>3158000</v>
      </c>
      <c r="I232" s="977">
        <v>4106015000</v>
      </c>
      <c r="J232" s="1050"/>
      <c r="K232" s="977">
        <v>1244952000</v>
      </c>
      <c r="L232" s="977">
        <v>0</v>
      </c>
      <c r="M232" s="977">
        <v>0</v>
      </c>
      <c r="N232" s="985">
        <v>155641000</v>
      </c>
      <c r="O232" s="44"/>
      <c r="P232" s="44"/>
    </row>
    <row r="233" spans="1:16" ht="18.399999999999999" customHeight="1">
      <c r="A233" s="56"/>
      <c r="B233" s="52"/>
      <c r="C233" s="53" t="s">
        <v>4</v>
      </c>
      <c r="D233" s="62" t="s">
        <v>42</v>
      </c>
      <c r="E233" s="637">
        <v>16144737303.08</v>
      </c>
      <c r="F233" s="977">
        <v>10541323505.389999</v>
      </c>
      <c r="G233" s="977"/>
      <c r="H233" s="977">
        <v>3182237</v>
      </c>
      <c r="I233" s="977">
        <v>4159560664.6900001</v>
      </c>
      <c r="J233" s="1050"/>
      <c r="K233" s="977">
        <v>1246288000</v>
      </c>
      <c r="L233" s="977">
        <v>0</v>
      </c>
      <c r="M233" s="977">
        <v>0</v>
      </c>
      <c r="N233" s="985">
        <v>194382896</v>
      </c>
      <c r="O233" s="44"/>
      <c r="P233" s="44"/>
    </row>
    <row r="234" spans="1:16" ht="18.399999999999999" customHeight="1">
      <c r="A234" s="56"/>
      <c r="B234" s="52"/>
      <c r="C234" s="53" t="s">
        <v>4</v>
      </c>
      <c r="D234" s="62" t="s">
        <v>43</v>
      </c>
      <c r="E234" s="637">
        <v>7153699950.8300009</v>
      </c>
      <c r="F234" s="977">
        <v>5244903057.6400003</v>
      </c>
      <c r="G234" s="977"/>
      <c r="H234" s="977">
        <v>1828299.35</v>
      </c>
      <c r="I234" s="977">
        <v>1634462700.5900004</v>
      </c>
      <c r="J234" s="1050"/>
      <c r="K234" s="977">
        <v>178398150.80000004</v>
      </c>
      <c r="L234" s="977">
        <v>0</v>
      </c>
      <c r="M234" s="977">
        <v>0</v>
      </c>
      <c r="N234" s="985">
        <v>94107742.450000003</v>
      </c>
      <c r="O234" s="44"/>
      <c r="P234" s="44"/>
    </row>
    <row r="235" spans="1:16" ht="18.399999999999999" customHeight="1">
      <c r="A235" s="56"/>
      <c r="B235" s="52"/>
      <c r="C235" s="53" t="s">
        <v>4</v>
      </c>
      <c r="D235" s="62" t="s">
        <v>44</v>
      </c>
      <c r="E235" s="176">
        <v>0.60089373048777417</v>
      </c>
      <c r="F235" s="176">
        <v>0.82011401713186527</v>
      </c>
      <c r="G235" s="176"/>
      <c r="H235" s="176">
        <v>0.57894216276124133</v>
      </c>
      <c r="I235" s="176">
        <v>0.39806544802929372</v>
      </c>
      <c r="J235" s="176"/>
      <c r="K235" s="176">
        <v>0.14329721210135013</v>
      </c>
      <c r="L235" s="176">
        <v>0</v>
      </c>
      <c r="M235" s="176">
        <v>0</v>
      </c>
      <c r="N235" s="275">
        <v>0.60464622079015173</v>
      </c>
      <c r="O235" s="44"/>
      <c r="P235" s="44"/>
    </row>
    <row r="236" spans="1:16" ht="18.399999999999999" customHeight="1">
      <c r="A236" s="58"/>
      <c r="B236" s="59"/>
      <c r="C236" s="60" t="s">
        <v>4</v>
      </c>
      <c r="D236" s="64" t="s">
        <v>45</v>
      </c>
      <c r="E236" s="177">
        <v>0.44309794681300013</v>
      </c>
      <c r="F236" s="177">
        <v>0.49755640787972893</v>
      </c>
      <c r="G236" s="177"/>
      <c r="H236" s="177">
        <v>0.57453274221875994</v>
      </c>
      <c r="I236" s="177">
        <v>0.39294118594416799</v>
      </c>
      <c r="J236" s="177"/>
      <c r="K236" s="177">
        <v>0.14314359987418643</v>
      </c>
      <c r="L236" s="177">
        <v>0</v>
      </c>
      <c r="M236" s="177">
        <v>0</v>
      </c>
      <c r="N236" s="276">
        <v>0.48413592135184569</v>
      </c>
      <c r="O236" s="44"/>
      <c r="P236" s="44"/>
    </row>
    <row r="237" spans="1:16" ht="18.399999999999999" customHeight="1">
      <c r="A237" s="51" t="s">
        <v>146</v>
      </c>
      <c r="B237" s="52" t="s">
        <v>47</v>
      </c>
      <c r="C237" s="53" t="s">
        <v>147</v>
      </c>
      <c r="D237" s="62" t="s">
        <v>41</v>
      </c>
      <c r="E237" s="637">
        <v>382581000</v>
      </c>
      <c r="F237" s="977">
        <v>286328000</v>
      </c>
      <c r="G237" s="983"/>
      <c r="H237" s="977">
        <v>45000</v>
      </c>
      <c r="I237" s="977">
        <v>67938000</v>
      </c>
      <c r="J237" s="1050"/>
      <c r="K237" s="977">
        <v>1100000</v>
      </c>
      <c r="L237" s="977">
        <v>0</v>
      </c>
      <c r="M237" s="977">
        <v>0</v>
      </c>
      <c r="N237" s="985">
        <v>27170000</v>
      </c>
      <c r="O237" s="44"/>
      <c r="P237" s="44"/>
    </row>
    <row r="238" spans="1:16" ht="18" customHeight="1">
      <c r="A238" s="51"/>
      <c r="B238" s="52"/>
      <c r="C238" s="53" t="s">
        <v>4</v>
      </c>
      <c r="D238" s="62" t="s">
        <v>42</v>
      </c>
      <c r="E238" s="637">
        <v>242918248.16</v>
      </c>
      <c r="F238" s="977">
        <v>135124000</v>
      </c>
      <c r="G238" s="977"/>
      <c r="H238" s="977">
        <v>45000</v>
      </c>
      <c r="I238" s="977">
        <v>79502248.159999996</v>
      </c>
      <c r="J238" s="1050"/>
      <c r="K238" s="977">
        <v>1077000</v>
      </c>
      <c r="L238" s="977">
        <v>0</v>
      </c>
      <c r="M238" s="977">
        <v>0</v>
      </c>
      <c r="N238" s="985">
        <v>27170000</v>
      </c>
      <c r="O238" s="44"/>
      <c r="P238" s="44"/>
    </row>
    <row r="239" spans="1:16" ht="18.399999999999999" customHeight="1">
      <c r="A239" s="56"/>
      <c r="B239" s="52"/>
      <c r="C239" s="53" t="s">
        <v>4</v>
      </c>
      <c r="D239" s="62" t="s">
        <v>43</v>
      </c>
      <c r="E239" s="637">
        <v>189577692.71000001</v>
      </c>
      <c r="F239" s="977">
        <v>131341672</v>
      </c>
      <c r="G239" s="977"/>
      <c r="H239" s="977">
        <v>0</v>
      </c>
      <c r="I239" s="977">
        <v>44768859.310000002</v>
      </c>
      <c r="J239" s="1050"/>
      <c r="K239" s="977">
        <v>454873.35</v>
      </c>
      <c r="L239" s="977">
        <v>0</v>
      </c>
      <c r="M239" s="977">
        <v>0</v>
      </c>
      <c r="N239" s="985">
        <v>13012288.049999999</v>
      </c>
      <c r="O239" s="44"/>
      <c r="P239" s="44"/>
    </row>
    <row r="240" spans="1:16" ht="18.399999999999999" customHeight="1">
      <c r="A240" s="56"/>
      <c r="B240" s="52"/>
      <c r="C240" s="53" t="s">
        <v>4</v>
      </c>
      <c r="D240" s="62" t="s">
        <v>44</v>
      </c>
      <c r="E240" s="176">
        <v>0.49552302051068925</v>
      </c>
      <c r="F240" s="176">
        <v>0.45871054175630743</v>
      </c>
      <c r="G240" s="176"/>
      <c r="H240" s="176">
        <v>0</v>
      </c>
      <c r="I240" s="176">
        <v>0.6589664003944774</v>
      </c>
      <c r="J240" s="176"/>
      <c r="K240" s="176">
        <v>0.41352122727272728</v>
      </c>
      <c r="L240" s="176">
        <v>0</v>
      </c>
      <c r="M240" s="176">
        <v>0</v>
      </c>
      <c r="N240" s="275">
        <v>0.47892116488774378</v>
      </c>
      <c r="O240" s="44"/>
      <c r="P240" s="44"/>
    </row>
    <row r="241" spans="1:16" ht="18.399999999999999" customHeight="1">
      <c r="A241" s="58"/>
      <c r="B241" s="59"/>
      <c r="C241" s="60" t="s">
        <v>4</v>
      </c>
      <c r="D241" s="64" t="s">
        <v>45</v>
      </c>
      <c r="E241" s="177">
        <v>0.78041766786138345</v>
      </c>
      <c r="F241" s="177">
        <v>0.97200846629762294</v>
      </c>
      <c r="G241" s="177"/>
      <c r="H241" s="177">
        <v>0</v>
      </c>
      <c r="I241" s="177">
        <v>0.56311438161977134</v>
      </c>
      <c r="J241" s="177"/>
      <c r="K241" s="177">
        <v>0.42235222841225623</v>
      </c>
      <c r="L241" s="177">
        <v>0</v>
      </c>
      <c r="M241" s="177">
        <v>0</v>
      </c>
      <c r="N241" s="276">
        <v>0.47892116488774378</v>
      </c>
      <c r="O241" s="44"/>
      <c r="P241" s="44"/>
    </row>
    <row r="242" spans="1:16" ht="18.399999999999999" customHeight="1">
      <c r="A242" s="51" t="s">
        <v>148</v>
      </c>
      <c r="B242" s="52" t="s">
        <v>47</v>
      </c>
      <c r="C242" s="53" t="s">
        <v>149</v>
      </c>
      <c r="D242" s="62" t="s">
        <v>41</v>
      </c>
      <c r="E242" s="637">
        <v>414041000</v>
      </c>
      <c r="F242" s="977">
        <v>408517000</v>
      </c>
      <c r="G242" s="983"/>
      <c r="H242" s="977">
        <v>46000</v>
      </c>
      <c r="I242" s="977">
        <v>5328000</v>
      </c>
      <c r="J242" s="1050"/>
      <c r="K242" s="977">
        <v>150000</v>
      </c>
      <c r="L242" s="977">
        <v>0</v>
      </c>
      <c r="M242" s="977">
        <v>0</v>
      </c>
      <c r="N242" s="985">
        <v>0</v>
      </c>
      <c r="O242" s="44"/>
      <c r="P242" s="44"/>
    </row>
    <row r="243" spans="1:16" ht="18.399999999999999" customHeight="1">
      <c r="A243" s="51"/>
      <c r="B243" s="52"/>
      <c r="C243" s="53" t="s">
        <v>4</v>
      </c>
      <c r="D243" s="62" t="s">
        <v>42</v>
      </c>
      <c r="E243" s="637">
        <v>563966600</v>
      </c>
      <c r="F243" s="977">
        <v>558482600</v>
      </c>
      <c r="G243" s="977"/>
      <c r="H243" s="977">
        <v>46000</v>
      </c>
      <c r="I243" s="977">
        <v>5408000</v>
      </c>
      <c r="J243" s="1050"/>
      <c r="K243" s="977">
        <v>30000</v>
      </c>
      <c r="L243" s="977">
        <v>0</v>
      </c>
      <c r="M243" s="977">
        <v>0</v>
      </c>
      <c r="N243" s="985">
        <v>0</v>
      </c>
      <c r="O243" s="44"/>
      <c r="P243" s="44"/>
    </row>
    <row r="244" spans="1:16" ht="18.399999999999999" customHeight="1">
      <c r="A244" s="56"/>
      <c r="B244" s="52"/>
      <c r="C244" s="53" t="s">
        <v>4</v>
      </c>
      <c r="D244" s="62" t="s">
        <v>43</v>
      </c>
      <c r="E244" s="637">
        <v>286115307.33000004</v>
      </c>
      <c r="F244" s="977">
        <v>283240464.18000001</v>
      </c>
      <c r="G244" s="977"/>
      <c r="H244" s="977">
        <v>11228.41</v>
      </c>
      <c r="I244" s="977">
        <v>2863614.7399999998</v>
      </c>
      <c r="J244" s="1050"/>
      <c r="K244" s="977">
        <v>0</v>
      </c>
      <c r="L244" s="977">
        <v>0</v>
      </c>
      <c r="M244" s="977">
        <v>0</v>
      </c>
      <c r="N244" s="985">
        <v>0</v>
      </c>
      <c r="O244" s="44"/>
      <c r="P244" s="44"/>
    </row>
    <row r="245" spans="1:16" ht="18.399999999999999" customHeight="1">
      <c r="A245" s="56"/>
      <c r="B245" s="52"/>
      <c r="C245" s="53" t="s">
        <v>4</v>
      </c>
      <c r="D245" s="62" t="s">
        <v>44</v>
      </c>
      <c r="E245" s="176">
        <v>0.6910313406884826</v>
      </c>
      <c r="F245" s="176">
        <v>0.69333825564174811</v>
      </c>
      <c r="G245" s="176"/>
      <c r="H245" s="176">
        <v>0.24409586956521739</v>
      </c>
      <c r="I245" s="176">
        <v>0.53746522897897897</v>
      </c>
      <c r="J245" s="176"/>
      <c r="K245" s="662">
        <v>0</v>
      </c>
      <c r="L245" s="176">
        <v>0</v>
      </c>
      <c r="M245" s="176">
        <v>0</v>
      </c>
      <c r="N245" s="275">
        <v>0</v>
      </c>
      <c r="O245" s="44"/>
      <c r="P245" s="44"/>
    </row>
    <row r="246" spans="1:16" ht="18.399999999999999" customHeight="1">
      <c r="A246" s="58"/>
      <c r="B246" s="59"/>
      <c r="C246" s="60" t="s">
        <v>4</v>
      </c>
      <c r="D246" s="64" t="s">
        <v>45</v>
      </c>
      <c r="E246" s="177">
        <v>0.50732668801663083</v>
      </c>
      <c r="F246" s="177">
        <v>0.50716076773027485</v>
      </c>
      <c r="G246" s="177"/>
      <c r="H246" s="177">
        <v>0.24409586956521739</v>
      </c>
      <c r="I246" s="177">
        <v>0.52951455991124252</v>
      </c>
      <c r="J246" s="177"/>
      <c r="K246" s="177">
        <v>0</v>
      </c>
      <c r="L246" s="177">
        <v>0</v>
      </c>
      <c r="M246" s="177">
        <v>0</v>
      </c>
      <c r="N246" s="276">
        <v>0</v>
      </c>
      <c r="O246" s="44"/>
      <c r="P246" s="44"/>
    </row>
    <row r="247" spans="1:16" ht="18.399999999999999" customHeight="1">
      <c r="A247" s="51" t="s">
        <v>150</v>
      </c>
      <c r="B247" s="52" t="s">
        <v>47</v>
      </c>
      <c r="C247" s="53" t="s">
        <v>151</v>
      </c>
      <c r="D247" s="62" t="s">
        <v>41</v>
      </c>
      <c r="E247" s="637">
        <v>37620000</v>
      </c>
      <c r="F247" s="977">
        <v>0</v>
      </c>
      <c r="G247" s="983"/>
      <c r="H247" s="977">
        <v>14000</v>
      </c>
      <c r="I247" s="977">
        <v>30549000</v>
      </c>
      <c r="J247" s="1050"/>
      <c r="K247" s="977">
        <v>770000</v>
      </c>
      <c r="L247" s="977">
        <v>0</v>
      </c>
      <c r="M247" s="977">
        <v>0</v>
      </c>
      <c r="N247" s="985">
        <v>6287000</v>
      </c>
      <c r="O247" s="44"/>
      <c r="P247" s="44"/>
    </row>
    <row r="248" spans="1:16" ht="18.399999999999999" customHeight="1">
      <c r="A248" s="56"/>
      <c r="B248" s="52"/>
      <c r="C248" s="53" t="s">
        <v>4</v>
      </c>
      <c r="D248" s="62" t="s">
        <v>42</v>
      </c>
      <c r="E248" s="637">
        <v>38264332</v>
      </c>
      <c r="F248" s="977">
        <v>0</v>
      </c>
      <c r="G248" s="977"/>
      <c r="H248" s="977">
        <v>14000</v>
      </c>
      <c r="I248" s="977">
        <v>31578332</v>
      </c>
      <c r="J248" s="1050"/>
      <c r="K248" s="977">
        <v>385000</v>
      </c>
      <c r="L248" s="977">
        <v>0</v>
      </c>
      <c r="M248" s="977">
        <v>0</v>
      </c>
      <c r="N248" s="985">
        <v>6287000</v>
      </c>
      <c r="O248" s="44"/>
      <c r="P248" s="44"/>
    </row>
    <row r="249" spans="1:16" ht="18.399999999999999" customHeight="1">
      <c r="A249" s="56"/>
      <c r="B249" s="52"/>
      <c r="C249" s="53" t="s">
        <v>4</v>
      </c>
      <c r="D249" s="62" t="s">
        <v>43</v>
      </c>
      <c r="E249" s="637">
        <v>23878531.179999996</v>
      </c>
      <c r="F249" s="977">
        <v>0</v>
      </c>
      <c r="G249" s="977"/>
      <c r="H249" s="977">
        <v>6758</v>
      </c>
      <c r="I249" s="977">
        <v>20270779.229999997</v>
      </c>
      <c r="J249" s="1050"/>
      <c r="K249" s="977">
        <v>105595.5</v>
      </c>
      <c r="L249" s="977">
        <v>0</v>
      </c>
      <c r="M249" s="977">
        <v>0</v>
      </c>
      <c r="N249" s="985">
        <v>3495398.45</v>
      </c>
      <c r="O249" s="44"/>
      <c r="P249" s="44"/>
    </row>
    <row r="250" spans="1:16" ht="18.399999999999999" customHeight="1">
      <c r="A250" s="56"/>
      <c r="B250" s="52"/>
      <c r="C250" s="53" t="s">
        <v>4</v>
      </c>
      <c r="D250" s="62" t="s">
        <v>44</v>
      </c>
      <c r="E250" s="176">
        <v>0.63472969643806476</v>
      </c>
      <c r="F250" s="176">
        <v>0</v>
      </c>
      <c r="G250" s="176"/>
      <c r="H250" s="176">
        <v>0.48271428571428571</v>
      </c>
      <c r="I250" s="176">
        <v>0.66354968182264551</v>
      </c>
      <c r="J250" s="176"/>
      <c r="K250" s="176">
        <v>0.13713701298701297</v>
      </c>
      <c r="L250" s="176">
        <v>0</v>
      </c>
      <c r="M250" s="176">
        <v>0</v>
      </c>
      <c r="N250" s="275">
        <v>0.5559723954191188</v>
      </c>
      <c r="O250" s="44"/>
      <c r="P250" s="44"/>
    </row>
    <row r="251" spans="1:16" ht="18.399999999999999" customHeight="1">
      <c r="A251" s="58"/>
      <c r="B251" s="59"/>
      <c r="C251" s="60" t="s">
        <v>4</v>
      </c>
      <c r="D251" s="64" t="s">
        <v>45</v>
      </c>
      <c r="E251" s="177">
        <v>0.6240415011034296</v>
      </c>
      <c r="F251" s="177">
        <v>0</v>
      </c>
      <c r="G251" s="177"/>
      <c r="H251" s="177">
        <v>0.48271428571428571</v>
      </c>
      <c r="I251" s="177">
        <v>0.64192051784115756</v>
      </c>
      <c r="J251" s="177"/>
      <c r="K251" s="177">
        <v>0.27427402597402595</v>
      </c>
      <c r="L251" s="177">
        <v>0</v>
      </c>
      <c r="M251" s="177">
        <v>0</v>
      </c>
      <c r="N251" s="276">
        <v>0.5559723954191188</v>
      </c>
      <c r="O251" s="44"/>
      <c r="P251" s="44"/>
    </row>
    <row r="252" spans="1:16" ht="18.399999999999999" customHeight="1">
      <c r="A252" s="51" t="s">
        <v>152</v>
      </c>
      <c r="B252" s="52" t="s">
        <v>47</v>
      </c>
      <c r="C252" s="53" t="s">
        <v>153</v>
      </c>
      <c r="D252" s="62" t="s">
        <v>41</v>
      </c>
      <c r="E252" s="637">
        <v>53085000</v>
      </c>
      <c r="F252" s="977">
        <v>0</v>
      </c>
      <c r="G252" s="983"/>
      <c r="H252" s="977">
        <v>10000</v>
      </c>
      <c r="I252" s="977">
        <v>52475000</v>
      </c>
      <c r="J252" s="1050"/>
      <c r="K252" s="977">
        <v>600000</v>
      </c>
      <c r="L252" s="977">
        <v>0</v>
      </c>
      <c r="M252" s="977">
        <v>0</v>
      </c>
      <c r="N252" s="985">
        <v>0</v>
      </c>
      <c r="O252" s="44"/>
      <c r="P252" s="44"/>
    </row>
    <row r="253" spans="1:16" ht="18.399999999999999" customHeight="1">
      <c r="A253" s="56"/>
      <c r="B253" s="52"/>
      <c r="C253" s="53" t="s">
        <v>4</v>
      </c>
      <c r="D253" s="62" t="s">
        <v>42</v>
      </c>
      <c r="E253" s="637">
        <v>54046000</v>
      </c>
      <c r="F253" s="977">
        <v>0</v>
      </c>
      <c r="G253" s="977"/>
      <c r="H253" s="977">
        <v>17000</v>
      </c>
      <c r="I253" s="977">
        <v>53619000</v>
      </c>
      <c r="J253" s="1050"/>
      <c r="K253" s="977">
        <v>410000</v>
      </c>
      <c r="L253" s="977">
        <v>0</v>
      </c>
      <c r="M253" s="977">
        <v>0</v>
      </c>
      <c r="N253" s="985">
        <v>0</v>
      </c>
      <c r="O253" s="44"/>
      <c r="P253" s="44"/>
    </row>
    <row r="254" spans="1:16" ht="18.399999999999999" customHeight="1">
      <c r="A254" s="56"/>
      <c r="B254" s="52"/>
      <c r="C254" s="53" t="s">
        <v>4</v>
      </c>
      <c r="D254" s="62" t="s">
        <v>43</v>
      </c>
      <c r="E254" s="637">
        <v>33291237.389999997</v>
      </c>
      <c r="F254" s="977">
        <v>0</v>
      </c>
      <c r="G254" s="977"/>
      <c r="H254" s="977">
        <v>15744.28</v>
      </c>
      <c r="I254" s="977">
        <v>33147856.009999994</v>
      </c>
      <c r="J254" s="1050"/>
      <c r="K254" s="977">
        <v>127637.1</v>
      </c>
      <c r="L254" s="977">
        <v>0</v>
      </c>
      <c r="M254" s="977">
        <v>0</v>
      </c>
      <c r="N254" s="985">
        <v>0</v>
      </c>
      <c r="O254" s="44"/>
      <c r="P254" s="44"/>
    </row>
    <row r="255" spans="1:16" ht="18" customHeight="1">
      <c r="A255" s="56"/>
      <c r="B255" s="52"/>
      <c r="C255" s="53" t="s">
        <v>4</v>
      </c>
      <c r="D255" s="62" t="s">
        <v>44</v>
      </c>
      <c r="E255" s="176">
        <v>0.6271307787510596</v>
      </c>
      <c r="F255" s="176">
        <v>0</v>
      </c>
      <c r="G255" s="176"/>
      <c r="H255" s="176">
        <v>1.5744280000000002</v>
      </c>
      <c r="I255" s="176">
        <v>0.63168853758932819</v>
      </c>
      <c r="J255" s="176"/>
      <c r="K255" s="176">
        <v>0.21272850000000001</v>
      </c>
      <c r="L255" s="176">
        <v>0</v>
      </c>
      <c r="M255" s="176">
        <v>0</v>
      </c>
      <c r="N255" s="275">
        <v>0</v>
      </c>
      <c r="O255" s="44"/>
      <c r="P255" s="44"/>
    </row>
    <row r="256" spans="1:16" ht="18.399999999999999" customHeight="1">
      <c r="A256" s="58"/>
      <c r="B256" s="59"/>
      <c r="C256" s="60" t="s">
        <v>4</v>
      </c>
      <c r="D256" s="61" t="s">
        <v>45</v>
      </c>
      <c r="E256" s="277">
        <v>0.61597967268623022</v>
      </c>
      <c r="F256" s="177">
        <v>0</v>
      </c>
      <c r="G256" s="177"/>
      <c r="H256" s="177">
        <v>0.92613411764705889</v>
      </c>
      <c r="I256" s="177">
        <v>0.61821100747869218</v>
      </c>
      <c r="J256" s="177"/>
      <c r="K256" s="177">
        <v>0.31131000000000003</v>
      </c>
      <c r="L256" s="177">
        <v>0</v>
      </c>
      <c r="M256" s="177">
        <v>0</v>
      </c>
      <c r="N256" s="276">
        <v>0</v>
      </c>
      <c r="O256" s="44"/>
      <c r="P256" s="44"/>
    </row>
    <row r="257" spans="1:16" ht="18.399999999999999" customHeight="1">
      <c r="A257" s="51" t="s">
        <v>732</v>
      </c>
      <c r="B257" s="52" t="s">
        <v>47</v>
      </c>
      <c r="C257" s="53" t="s">
        <v>734</v>
      </c>
      <c r="D257" s="62" t="s">
        <v>41</v>
      </c>
      <c r="E257" s="637">
        <v>283894000</v>
      </c>
      <c r="F257" s="977">
        <v>0</v>
      </c>
      <c r="G257" s="983"/>
      <c r="H257" s="977">
        <v>481000</v>
      </c>
      <c r="I257" s="977">
        <v>231100000</v>
      </c>
      <c r="J257" s="1050"/>
      <c r="K257" s="977">
        <v>2682000</v>
      </c>
      <c r="L257" s="977">
        <v>0</v>
      </c>
      <c r="M257" s="977">
        <v>0</v>
      </c>
      <c r="N257" s="985">
        <v>49631000</v>
      </c>
      <c r="O257" s="44"/>
      <c r="P257" s="44"/>
    </row>
    <row r="258" spans="1:16" ht="18.399999999999999" customHeight="1">
      <c r="A258" s="56"/>
      <c r="B258" s="52"/>
      <c r="C258" s="53" t="s">
        <v>4</v>
      </c>
      <c r="D258" s="62" t="s">
        <v>42</v>
      </c>
      <c r="E258" s="637">
        <v>348797134.98000002</v>
      </c>
      <c r="F258" s="977">
        <v>0</v>
      </c>
      <c r="G258" s="977"/>
      <c r="H258" s="977">
        <v>597300</v>
      </c>
      <c r="I258" s="977">
        <v>293078550.98000002</v>
      </c>
      <c r="J258" s="1050"/>
      <c r="K258" s="977">
        <v>5285545</v>
      </c>
      <c r="L258" s="977">
        <v>0</v>
      </c>
      <c r="M258" s="977">
        <v>0</v>
      </c>
      <c r="N258" s="985">
        <v>49835739</v>
      </c>
      <c r="O258" s="44"/>
      <c r="P258" s="44"/>
    </row>
    <row r="259" spans="1:16" ht="18.399999999999999" customHeight="1">
      <c r="A259" s="56"/>
      <c r="B259" s="52"/>
      <c r="C259" s="53" t="s">
        <v>4</v>
      </c>
      <c r="D259" s="62" t="s">
        <v>43</v>
      </c>
      <c r="E259" s="637">
        <v>188553140.23000014</v>
      </c>
      <c r="F259" s="977">
        <v>0</v>
      </c>
      <c r="G259" s="977"/>
      <c r="H259" s="977">
        <v>265666.06</v>
      </c>
      <c r="I259" s="977">
        <v>167355224.44000012</v>
      </c>
      <c r="J259" s="1050"/>
      <c r="K259" s="977">
        <v>414478.57999999996</v>
      </c>
      <c r="L259" s="977">
        <v>0</v>
      </c>
      <c r="M259" s="977">
        <v>0</v>
      </c>
      <c r="N259" s="985">
        <v>20517771.150000006</v>
      </c>
      <c r="O259" s="44"/>
      <c r="P259" s="44"/>
    </row>
    <row r="260" spans="1:16" ht="18.399999999999999" customHeight="1">
      <c r="A260" s="56"/>
      <c r="B260" s="52"/>
      <c r="C260" s="53" t="s">
        <v>4</v>
      </c>
      <c r="D260" s="62" t="s">
        <v>44</v>
      </c>
      <c r="E260" s="176">
        <v>0.66416740131880259</v>
      </c>
      <c r="F260" s="176">
        <v>0</v>
      </c>
      <c r="G260" s="176"/>
      <c r="H260" s="176">
        <v>0.55232029106029101</v>
      </c>
      <c r="I260" s="176">
        <v>0.72416799844223334</v>
      </c>
      <c r="J260" s="176"/>
      <c r="K260" s="176">
        <v>0.15454085756897837</v>
      </c>
      <c r="L260" s="176">
        <v>0</v>
      </c>
      <c r="M260" s="176">
        <v>0</v>
      </c>
      <c r="N260" s="275">
        <v>0.41340636195119995</v>
      </c>
      <c r="O260" s="44"/>
      <c r="P260" s="44"/>
    </row>
    <row r="261" spans="1:16" ht="18.399999999999999" customHeight="1">
      <c r="A261" s="58"/>
      <c r="B261" s="59"/>
      <c r="C261" s="60" t="s">
        <v>4</v>
      </c>
      <c r="D261" s="61" t="s">
        <v>45</v>
      </c>
      <c r="E261" s="277">
        <v>0.54058110380067126</v>
      </c>
      <c r="F261" s="177">
        <v>0</v>
      </c>
      <c r="G261" s="177"/>
      <c r="H261" s="177">
        <v>0.44477826887661143</v>
      </c>
      <c r="I261" s="177">
        <v>0.57102515308744173</v>
      </c>
      <c r="J261" s="177"/>
      <c r="K261" s="177">
        <v>7.8417377961969861E-2</v>
      </c>
      <c r="L261" s="177">
        <v>0</v>
      </c>
      <c r="M261" s="177">
        <v>0</v>
      </c>
      <c r="N261" s="276">
        <v>0.41170797427123546</v>
      </c>
      <c r="O261" s="44"/>
      <c r="P261" s="44"/>
    </row>
    <row r="262" spans="1:16" ht="18.399999999999999" customHeight="1">
      <c r="A262" s="51" t="s">
        <v>154</v>
      </c>
      <c r="B262" s="52" t="s">
        <v>47</v>
      </c>
      <c r="C262" s="53" t="s">
        <v>155</v>
      </c>
      <c r="D262" s="54" t="s">
        <v>41</v>
      </c>
      <c r="E262" s="637">
        <v>16673000</v>
      </c>
      <c r="F262" s="977">
        <v>0</v>
      </c>
      <c r="G262" s="983"/>
      <c r="H262" s="977">
        <v>3893000</v>
      </c>
      <c r="I262" s="977">
        <v>12280000</v>
      </c>
      <c r="J262" s="1050"/>
      <c r="K262" s="977">
        <v>500000</v>
      </c>
      <c r="L262" s="977">
        <v>0</v>
      </c>
      <c r="M262" s="977">
        <v>0</v>
      </c>
      <c r="N262" s="985">
        <v>0</v>
      </c>
      <c r="O262" s="44"/>
      <c r="P262" s="44"/>
    </row>
    <row r="263" spans="1:16" ht="18.399999999999999" customHeight="1">
      <c r="A263" s="56"/>
      <c r="B263" s="52"/>
      <c r="C263" s="53" t="s">
        <v>4</v>
      </c>
      <c r="D263" s="62" t="s">
        <v>42</v>
      </c>
      <c r="E263" s="637">
        <v>16673000</v>
      </c>
      <c r="F263" s="977">
        <v>0</v>
      </c>
      <c r="G263" s="977"/>
      <c r="H263" s="977">
        <v>3893000</v>
      </c>
      <c r="I263" s="977">
        <v>12280000</v>
      </c>
      <c r="J263" s="1050"/>
      <c r="K263" s="977">
        <v>500000</v>
      </c>
      <c r="L263" s="977">
        <v>0</v>
      </c>
      <c r="M263" s="977">
        <v>0</v>
      </c>
      <c r="N263" s="985">
        <v>0</v>
      </c>
      <c r="O263" s="44"/>
      <c r="P263" s="44"/>
    </row>
    <row r="264" spans="1:16" ht="18.399999999999999" customHeight="1">
      <c r="A264" s="56"/>
      <c r="B264" s="52"/>
      <c r="C264" s="53" t="s">
        <v>4</v>
      </c>
      <c r="D264" s="62" t="s">
        <v>43</v>
      </c>
      <c r="E264" s="637">
        <v>9586020.8099999987</v>
      </c>
      <c r="F264" s="977">
        <v>0</v>
      </c>
      <c r="G264" s="977"/>
      <c r="H264" s="977">
        <v>2040372.17</v>
      </c>
      <c r="I264" s="977">
        <v>7395648.6399999997</v>
      </c>
      <c r="J264" s="1050"/>
      <c r="K264" s="977">
        <v>150000</v>
      </c>
      <c r="L264" s="977">
        <v>0</v>
      </c>
      <c r="M264" s="977">
        <v>0</v>
      </c>
      <c r="N264" s="985">
        <v>0</v>
      </c>
      <c r="O264" s="44"/>
      <c r="P264" s="44"/>
    </row>
    <row r="265" spans="1:16" ht="18.399999999999999" customHeight="1">
      <c r="A265" s="56"/>
      <c r="B265" s="52"/>
      <c r="C265" s="53" t="s">
        <v>4</v>
      </c>
      <c r="D265" s="62" t="s">
        <v>44</v>
      </c>
      <c r="E265" s="176">
        <v>0.57494277034726793</v>
      </c>
      <c r="F265" s="176">
        <v>0</v>
      </c>
      <c r="G265" s="176"/>
      <c r="H265" s="176">
        <v>0.52411306704341121</v>
      </c>
      <c r="I265" s="176">
        <v>0.6022515179153094</v>
      </c>
      <c r="J265" s="176"/>
      <c r="K265" s="176">
        <v>0.3</v>
      </c>
      <c r="L265" s="176">
        <v>0</v>
      </c>
      <c r="M265" s="176">
        <v>0</v>
      </c>
      <c r="N265" s="275">
        <v>0</v>
      </c>
      <c r="O265" s="44"/>
      <c r="P265" s="44"/>
    </row>
    <row r="266" spans="1:16" ht="18.399999999999999" customHeight="1">
      <c r="A266" s="58"/>
      <c r="B266" s="59"/>
      <c r="C266" s="60" t="s">
        <v>4</v>
      </c>
      <c r="D266" s="64" t="s">
        <v>45</v>
      </c>
      <c r="E266" s="177">
        <v>0.57494277034726793</v>
      </c>
      <c r="F266" s="177">
        <v>0</v>
      </c>
      <c r="G266" s="177"/>
      <c r="H266" s="177">
        <v>0.52411306704341121</v>
      </c>
      <c r="I266" s="177">
        <v>0.6022515179153094</v>
      </c>
      <c r="J266" s="177"/>
      <c r="K266" s="177">
        <v>0.3</v>
      </c>
      <c r="L266" s="177">
        <v>0</v>
      </c>
      <c r="M266" s="177">
        <v>0</v>
      </c>
      <c r="N266" s="276">
        <v>0</v>
      </c>
      <c r="O266" s="44"/>
      <c r="P266" s="44"/>
    </row>
    <row r="267" spans="1:16" ht="18.399999999999999" customHeight="1">
      <c r="A267" s="51" t="s">
        <v>156</v>
      </c>
      <c r="B267" s="52" t="s">
        <v>47</v>
      </c>
      <c r="C267" s="53" t="s">
        <v>157</v>
      </c>
      <c r="D267" s="62" t="s">
        <v>41</v>
      </c>
      <c r="E267" s="637">
        <v>101036000</v>
      </c>
      <c r="F267" s="977">
        <v>1550000</v>
      </c>
      <c r="G267" s="983"/>
      <c r="H267" s="977">
        <v>540000</v>
      </c>
      <c r="I267" s="977">
        <v>87036000</v>
      </c>
      <c r="J267" s="1050"/>
      <c r="K267" s="977">
        <v>8217000</v>
      </c>
      <c r="L267" s="977">
        <v>0</v>
      </c>
      <c r="M267" s="977">
        <v>0</v>
      </c>
      <c r="N267" s="985">
        <v>3693000</v>
      </c>
    </row>
    <row r="268" spans="1:16" ht="18.399999999999999" customHeight="1">
      <c r="A268" s="56"/>
      <c r="B268" s="52"/>
      <c r="C268" s="53" t="s">
        <v>158</v>
      </c>
      <c r="D268" s="62" t="s">
        <v>42</v>
      </c>
      <c r="E268" s="637">
        <v>113571885</v>
      </c>
      <c r="F268" s="977">
        <v>1550000</v>
      </c>
      <c r="G268" s="977"/>
      <c r="H268" s="977">
        <v>540000</v>
      </c>
      <c r="I268" s="977">
        <v>99264252</v>
      </c>
      <c r="J268" s="1050"/>
      <c r="K268" s="977">
        <v>8121647</v>
      </c>
      <c r="L268" s="977">
        <v>0</v>
      </c>
      <c r="M268" s="977">
        <v>0</v>
      </c>
      <c r="N268" s="985">
        <v>4095986</v>
      </c>
    </row>
    <row r="269" spans="1:16" ht="18.399999999999999" customHeight="1">
      <c r="A269" s="56"/>
      <c r="B269" s="52"/>
      <c r="C269" s="53" t="s">
        <v>4</v>
      </c>
      <c r="D269" s="62" t="s">
        <v>43</v>
      </c>
      <c r="E269" s="637">
        <v>55395520.529999994</v>
      </c>
      <c r="F269" s="977">
        <v>950000</v>
      </c>
      <c r="G269" s="977"/>
      <c r="H269" s="977">
        <v>309539.75</v>
      </c>
      <c r="I269" s="977">
        <v>51945060.109999992</v>
      </c>
      <c r="J269" s="1050"/>
      <c r="K269" s="977">
        <v>72877.5</v>
      </c>
      <c r="L269" s="977">
        <v>0</v>
      </c>
      <c r="M269" s="977">
        <v>0</v>
      </c>
      <c r="N269" s="985">
        <v>2118043.1699999995</v>
      </c>
    </row>
    <row r="270" spans="1:16" ht="18.399999999999999" customHeight="1">
      <c r="A270" s="56"/>
      <c r="B270" s="52"/>
      <c r="C270" s="53" t="s">
        <v>4</v>
      </c>
      <c r="D270" s="62" t="s">
        <v>44</v>
      </c>
      <c r="E270" s="176">
        <v>0.54827507551763721</v>
      </c>
      <c r="F270" s="176">
        <v>0.61290322580645162</v>
      </c>
      <c r="G270" s="176"/>
      <c r="H270" s="176">
        <v>0.57322175925925922</v>
      </c>
      <c r="I270" s="176">
        <v>0.59682269532147603</v>
      </c>
      <c r="J270" s="176"/>
      <c r="K270" s="176">
        <v>8.8691128148959478E-3</v>
      </c>
      <c r="L270" s="176">
        <v>0</v>
      </c>
      <c r="M270" s="176">
        <v>0</v>
      </c>
      <c r="N270" s="275">
        <v>0.57352915515840763</v>
      </c>
    </row>
    <row r="271" spans="1:16" ht="18.399999999999999" customHeight="1">
      <c r="A271" s="58"/>
      <c r="B271" s="59"/>
      <c r="C271" s="60" t="s">
        <v>4</v>
      </c>
      <c r="D271" s="64" t="s">
        <v>45</v>
      </c>
      <c r="E271" s="177">
        <v>0.48775734003182208</v>
      </c>
      <c r="F271" s="177">
        <v>0.61290322580645162</v>
      </c>
      <c r="G271" s="177"/>
      <c r="H271" s="177">
        <v>0.57322175925925922</v>
      </c>
      <c r="I271" s="177">
        <v>0.52330077609409675</v>
      </c>
      <c r="J271" s="177"/>
      <c r="K271" s="177">
        <v>8.9732415112353438E-3</v>
      </c>
      <c r="L271" s="177">
        <v>0</v>
      </c>
      <c r="M271" s="177">
        <v>0</v>
      </c>
      <c r="N271" s="276">
        <v>0.51710215073977295</v>
      </c>
    </row>
    <row r="272" spans="1:16" ht="18.399999999999999" customHeight="1">
      <c r="A272" s="51" t="s">
        <v>159</v>
      </c>
      <c r="B272" s="52" t="s">
        <v>47</v>
      </c>
      <c r="C272" s="53" t="s">
        <v>160</v>
      </c>
      <c r="D272" s="62" t="s">
        <v>41</v>
      </c>
      <c r="E272" s="637">
        <v>134282000</v>
      </c>
      <c r="F272" s="977">
        <v>2500000</v>
      </c>
      <c r="G272" s="983"/>
      <c r="H272" s="977">
        <v>108660000</v>
      </c>
      <c r="I272" s="977">
        <v>22762000</v>
      </c>
      <c r="J272" s="1050"/>
      <c r="K272" s="977">
        <v>360000</v>
      </c>
      <c r="L272" s="977">
        <v>0</v>
      </c>
      <c r="M272" s="977">
        <v>0</v>
      </c>
      <c r="N272" s="985">
        <v>0</v>
      </c>
    </row>
    <row r="273" spans="1:14" ht="18.399999999999999" customHeight="1">
      <c r="A273" s="56"/>
      <c r="B273" s="52"/>
      <c r="C273" s="53" t="s">
        <v>161</v>
      </c>
      <c r="D273" s="62" t="s">
        <v>42</v>
      </c>
      <c r="E273" s="637">
        <v>154612000</v>
      </c>
      <c r="F273" s="977">
        <v>3700000</v>
      </c>
      <c r="G273" s="977"/>
      <c r="H273" s="977">
        <v>128660000</v>
      </c>
      <c r="I273" s="977">
        <v>21892000</v>
      </c>
      <c r="J273" s="1050"/>
      <c r="K273" s="977">
        <v>360000</v>
      </c>
      <c r="L273" s="977">
        <v>0</v>
      </c>
      <c r="M273" s="977">
        <v>0</v>
      </c>
      <c r="N273" s="985">
        <v>0</v>
      </c>
    </row>
    <row r="274" spans="1:14" ht="18.399999999999999" customHeight="1">
      <c r="A274" s="56"/>
      <c r="B274" s="52"/>
      <c r="C274" s="53" t="s">
        <v>4</v>
      </c>
      <c r="D274" s="62" t="s">
        <v>43</v>
      </c>
      <c r="E274" s="637">
        <v>105910156.73</v>
      </c>
      <c r="F274" s="977">
        <v>3546331.85</v>
      </c>
      <c r="G274" s="977"/>
      <c r="H274" s="977">
        <v>89333327.300000012</v>
      </c>
      <c r="I274" s="977">
        <v>13030497.579999994</v>
      </c>
      <c r="J274" s="1050"/>
      <c r="K274" s="977">
        <v>0</v>
      </c>
      <c r="L274" s="977">
        <v>0</v>
      </c>
      <c r="M274" s="977">
        <v>0</v>
      </c>
      <c r="N274" s="985">
        <v>0</v>
      </c>
    </row>
    <row r="275" spans="1:14" ht="18.399999999999999" customHeight="1">
      <c r="A275" s="56"/>
      <c r="B275" s="52"/>
      <c r="C275" s="53" t="s">
        <v>4</v>
      </c>
      <c r="D275" s="62" t="s">
        <v>44</v>
      </c>
      <c r="E275" s="176">
        <v>0.78871447200667255</v>
      </c>
      <c r="F275" s="176">
        <v>1.4185327400000001</v>
      </c>
      <c r="G275" s="176"/>
      <c r="H275" s="176">
        <v>0.82213627185716931</v>
      </c>
      <c r="I275" s="176">
        <v>0.57246716369387551</v>
      </c>
      <c r="J275" s="176"/>
      <c r="K275" s="176">
        <v>0</v>
      </c>
      <c r="L275" s="176">
        <v>0</v>
      </c>
      <c r="M275" s="176">
        <v>0</v>
      </c>
      <c r="N275" s="275">
        <v>0</v>
      </c>
    </row>
    <row r="276" spans="1:14" ht="18.399999999999999" customHeight="1">
      <c r="A276" s="58"/>
      <c r="B276" s="59"/>
      <c r="C276" s="60" t="s">
        <v>4</v>
      </c>
      <c r="D276" s="64" t="s">
        <v>45</v>
      </c>
      <c r="E276" s="177">
        <v>0.68500605858536212</v>
      </c>
      <c r="F276" s="177">
        <v>0.95846806756756764</v>
      </c>
      <c r="G276" s="177"/>
      <c r="H276" s="177">
        <v>0.6943364472252449</v>
      </c>
      <c r="I276" s="177">
        <v>0.59521732048236775</v>
      </c>
      <c r="J276" s="177"/>
      <c r="K276" s="177">
        <v>0</v>
      </c>
      <c r="L276" s="177">
        <v>0</v>
      </c>
      <c r="M276" s="177">
        <v>0</v>
      </c>
      <c r="N276" s="276">
        <v>0</v>
      </c>
    </row>
    <row r="277" spans="1:14" ht="18.399999999999999" customHeight="1">
      <c r="A277" s="51" t="s">
        <v>735</v>
      </c>
      <c r="B277" s="52" t="s">
        <v>47</v>
      </c>
      <c r="C277" s="53" t="s">
        <v>736</v>
      </c>
      <c r="D277" s="62" t="s">
        <v>41</v>
      </c>
      <c r="E277" s="637">
        <v>71574000</v>
      </c>
      <c r="F277" s="977">
        <v>0</v>
      </c>
      <c r="G277" s="983"/>
      <c r="H277" s="977">
        <v>91000</v>
      </c>
      <c r="I277" s="977">
        <v>67735000</v>
      </c>
      <c r="J277" s="1050"/>
      <c r="K277" s="977">
        <v>1660000</v>
      </c>
      <c r="L277" s="977">
        <v>0</v>
      </c>
      <c r="M277" s="977">
        <v>0</v>
      </c>
      <c r="N277" s="985">
        <v>2088000</v>
      </c>
    </row>
    <row r="278" spans="1:14" ht="18.399999999999999" customHeight="1">
      <c r="A278" s="56"/>
      <c r="B278" s="52"/>
      <c r="C278" s="53"/>
      <c r="D278" s="62" t="s">
        <v>42</v>
      </c>
      <c r="E278" s="637">
        <v>71684000</v>
      </c>
      <c r="F278" s="977">
        <v>0</v>
      </c>
      <c r="G278" s="977"/>
      <c r="H278" s="977">
        <v>91000</v>
      </c>
      <c r="I278" s="977">
        <v>67385000</v>
      </c>
      <c r="J278" s="1050"/>
      <c r="K278" s="977">
        <v>2120000</v>
      </c>
      <c r="L278" s="977">
        <v>0</v>
      </c>
      <c r="M278" s="977">
        <v>0</v>
      </c>
      <c r="N278" s="985">
        <v>2088000</v>
      </c>
    </row>
    <row r="279" spans="1:14" ht="18.399999999999999" customHeight="1">
      <c r="A279" s="56"/>
      <c r="B279" s="52"/>
      <c r="C279" s="53" t="s">
        <v>4</v>
      </c>
      <c r="D279" s="62" t="s">
        <v>43</v>
      </c>
      <c r="E279" s="637">
        <v>35386144.059999995</v>
      </c>
      <c r="F279" s="977">
        <v>0</v>
      </c>
      <c r="G279" s="977"/>
      <c r="H279" s="977">
        <v>13407.85</v>
      </c>
      <c r="I279" s="977">
        <v>34187368.339999996</v>
      </c>
      <c r="J279" s="1050"/>
      <c r="K279" s="977">
        <v>50534.55</v>
      </c>
      <c r="L279" s="977">
        <v>0</v>
      </c>
      <c r="M279" s="977">
        <v>0</v>
      </c>
      <c r="N279" s="985">
        <v>1134833.3199999998</v>
      </c>
    </row>
    <row r="280" spans="1:14" ht="18.399999999999999" customHeight="1">
      <c r="A280" s="56"/>
      <c r="B280" s="52"/>
      <c r="C280" s="53" t="s">
        <v>4</v>
      </c>
      <c r="D280" s="62" t="s">
        <v>44</v>
      </c>
      <c r="E280" s="176">
        <v>0.49439941962165024</v>
      </c>
      <c r="F280" s="176">
        <v>0</v>
      </c>
      <c r="G280" s="176"/>
      <c r="H280" s="176">
        <v>0.147339010989011</v>
      </c>
      <c r="I280" s="176">
        <v>0.50472234945006267</v>
      </c>
      <c r="J280" s="176"/>
      <c r="K280" s="176">
        <v>3.0442500000000001E-2</v>
      </c>
      <c r="L280" s="176">
        <v>0</v>
      </c>
      <c r="M280" s="176">
        <v>0</v>
      </c>
      <c r="N280" s="275">
        <v>0.54350254789272023</v>
      </c>
    </row>
    <row r="281" spans="1:14" ht="18.399999999999999" customHeight="1">
      <c r="A281" s="58"/>
      <c r="B281" s="59"/>
      <c r="C281" s="60" t="s">
        <v>4</v>
      </c>
      <c r="D281" s="64" t="s">
        <v>45</v>
      </c>
      <c r="E281" s="177">
        <v>0.49364075749121133</v>
      </c>
      <c r="F281" s="177">
        <v>0</v>
      </c>
      <c r="G281" s="177"/>
      <c r="H281" s="177">
        <v>0.147339010989011</v>
      </c>
      <c r="I281" s="177">
        <v>0.50734389463530449</v>
      </c>
      <c r="J281" s="177"/>
      <c r="K281" s="177">
        <v>2.3837051886792453E-2</v>
      </c>
      <c r="L281" s="177">
        <v>0</v>
      </c>
      <c r="M281" s="177">
        <v>0</v>
      </c>
      <c r="N281" s="276">
        <v>0.54350254789272023</v>
      </c>
    </row>
    <row r="282" spans="1:14" ht="18.399999999999999" customHeight="1">
      <c r="A282" s="51" t="s">
        <v>162</v>
      </c>
      <c r="B282" s="52" t="s">
        <v>47</v>
      </c>
      <c r="C282" s="53" t="s">
        <v>163</v>
      </c>
      <c r="D282" s="62" t="s">
        <v>41</v>
      </c>
      <c r="E282" s="637">
        <v>211289000</v>
      </c>
      <c r="F282" s="977">
        <v>0</v>
      </c>
      <c r="G282" s="983"/>
      <c r="H282" s="977">
        <v>2704000</v>
      </c>
      <c r="I282" s="977">
        <v>193847000</v>
      </c>
      <c r="J282" s="1050"/>
      <c r="K282" s="977">
        <v>14738000</v>
      </c>
      <c r="L282" s="977">
        <v>0</v>
      </c>
      <c r="M282" s="977">
        <v>0</v>
      </c>
      <c r="N282" s="985">
        <v>0</v>
      </c>
    </row>
    <row r="283" spans="1:14" ht="18.399999999999999" customHeight="1">
      <c r="A283" s="56"/>
      <c r="B283" s="52"/>
      <c r="C283" s="53" t="s">
        <v>4</v>
      </c>
      <c r="D283" s="62" t="s">
        <v>42</v>
      </c>
      <c r="E283" s="637">
        <v>211293770</v>
      </c>
      <c r="F283" s="977">
        <v>0</v>
      </c>
      <c r="G283" s="977"/>
      <c r="H283" s="977">
        <v>2893200</v>
      </c>
      <c r="I283" s="977">
        <v>190046900</v>
      </c>
      <c r="J283" s="1050"/>
      <c r="K283" s="977">
        <v>17992300</v>
      </c>
      <c r="L283" s="977">
        <v>0</v>
      </c>
      <c r="M283" s="977">
        <v>0</v>
      </c>
      <c r="N283" s="985">
        <v>361370</v>
      </c>
    </row>
    <row r="284" spans="1:14" ht="18.399999999999999" customHeight="1">
      <c r="A284" s="56"/>
      <c r="B284" s="52"/>
      <c r="C284" s="53" t="s">
        <v>4</v>
      </c>
      <c r="D284" s="62" t="s">
        <v>43</v>
      </c>
      <c r="E284" s="637">
        <v>122146158.42999999</v>
      </c>
      <c r="F284" s="977">
        <v>0</v>
      </c>
      <c r="G284" s="977"/>
      <c r="H284" s="977">
        <v>1754672.2999999998</v>
      </c>
      <c r="I284" s="977">
        <v>120066219.78999999</v>
      </c>
      <c r="J284" s="1050"/>
      <c r="K284" s="977">
        <v>325266.33999999997</v>
      </c>
      <c r="L284" s="977">
        <v>0</v>
      </c>
      <c r="M284" s="977">
        <v>0</v>
      </c>
      <c r="N284" s="985">
        <v>0</v>
      </c>
    </row>
    <row r="285" spans="1:14" ht="18.399999999999999" customHeight="1">
      <c r="A285" s="56"/>
      <c r="B285" s="52"/>
      <c r="C285" s="53" t="s">
        <v>4</v>
      </c>
      <c r="D285" s="62" t="s">
        <v>44</v>
      </c>
      <c r="E285" s="176">
        <v>0.5780999409813099</v>
      </c>
      <c r="F285" s="176">
        <v>0</v>
      </c>
      <c r="G285" s="176"/>
      <c r="H285" s="176">
        <v>0.64891727071005911</v>
      </c>
      <c r="I285" s="176">
        <v>0.6193865254040557</v>
      </c>
      <c r="J285" s="176"/>
      <c r="K285" s="176">
        <v>2.2069910435608627E-2</v>
      </c>
      <c r="L285" s="176">
        <v>0</v>
      </c>
      <c r="M285" s="176">
        <v>0</v>
      </c>
      <c r="N285" s="275">
        <v>0</v>
      </c>
    </row>
    <row r="286" spans="1:14" ht="18.399999999999999" customHeight="1">
      <c r="A286" s="58"/>
      <c r="B286" s="59"/>
      <c r="C286" s="60" t="s">
        <v>4</v>
      </c>
      <c r="D286" s="64" t="s">
        <v>45</v>
      </c>
      <c r="E286" s="177">
        <v>0.57808689025710502</v>
      </c>
      <c r="F286" s="177">
        <v>0</v>
      </c>
      <c r="G286" s="177"/>
      <c r="H286" s="177">
        <v>0.6064815083644407</v>
      </c>
      <c r="I286" s="177">
        <v>0.63177152476572884</v>
      </c>
      <c r="J286" s="177"/>
      <c r="K286" s="177">
        <v>1.8078085625517579E-2</v>
      </c>
      <c r="L286" s="177">
        <v>0</v>
      </c>
      <c r="M286" s="177">
        <v>0</v>
      </c>
      <c r="N286" s="276">
        <v>0</v>
      </c>
    </row>
    <row r="287" spans="1:14" ht="18.399999999999999" customHeight="1">
      <c r="A287" s="51" t="s">
        <v>164</v>
      </c>
      <c r="B287" s="52" t="s">
        <v>47</v>
      </c>
      <c r="C287" s="53" t="s">
        <v>165</v>
      </c>
      <c r="D287" s="62" t="s">
        <v>41</v>
      </c>
      <c r="E287" s="637">
        <v>631586000</v>
      </c>
      <c r="F287" s="977">
        <v>0</v>
      </c>
      <c r="G287" s="983"/>
      <c r="H287" s="977">
        <v>16623000</v>
      </c>
      <c r="I287" s="977">
        <v>596927000</v>
      </c>
      <c r="J287" s="1050"/>
      <c r="K287" s="977">
        <v>15823000</v>
      </c>
      <c r="L287" s="977">
        <v>0</v>
      </c>
      <c r="M287" s="977">
        <v>0</v>
      </c>
      <c r="N287" s="985">
        <v>2213000</v>
      </c>
    </row>
    <row r="288" spans="1:14" ht="18.399999999999999" customHeight="1">
      <c r="A288" s="56"/>
      <c r="B288" s="52"/>
      <c r="C288" s="53" t="s">
        <v>166</v>
      </c>
      <c r="D288" s="62" t="s">
        <v>42</v>
      </c>
      <c r="E288" s="637">
        <v>638172109</v>
      </c>
      <c r="F288" s="977">
        <v>0</v>
      </c>
      <c r="G288" s="977"/>
      <c r="H288" s="977">
        <v>16623000</v>
      </c>
      <c r="I288" s="977">
        <v>596927000</v>
      </c>
      <c r="J288" s="1050"/>
      <c r="K288" s="977">
        <v>22293000</v>
      </c>
      <c r="L288" s="977">
        <v>0</v>
      </c>
      <c r="M288" s="977">
        <v>0</v>
      </c>
      <c r="N288" s="985">
        <v>2329109</v>
      </c>
    </row>
    <row r="289" spans="1:14" ht="18.399999999999999" customHeight="1">
      <c r="A289" s="56"/>
      <c r="B289" s="52"/>
      <c r="C289" s="53" t="s">
        <v>4</v>
      </c>
      <c r="D289" s="62" t="s">
        <v>43</v>
      </c>
      <c r="E289" s="637">
        <v>413646173.50999999</v>
      </c>
      <c r="F289" s="977">
        <v>0</v>
      </c>
      <c r="G289" s="977"/>
      <c r="H289" s="977">
        <v>12058065.470000001</v>
      </c>
      <c r="I289" s="977">
        <v>391322820.94999993</v>
      </c>
      <c r="J289" s="1050"/>
      <c r="K289" s="977">
        <v>8119288.1600000001</v>
      </c>
      <c r="L289" s="977">
        <v>0</v>
      </c>
      <c r="M289" s="977">
        <v>0</v>
      </c>
      <c r="N289" s="985">
        <v>2145998.9300000002</v>
      </c>
    </row>
    <row r="290" spans="1:14" ht="18.399999999999999" customHeight="1">
      <c r="A290" s="56"/>
      <c r="B290" s="52"/>
      <c r="C290" s="53" t="s">
        <v>4</v>
      </c>
      <c r="D290" s="62" t="s">
        <v>44</v>
      </c>
      <c r="E290" s="176">
        <v>0.65493246131168203</v>
      </c>
      <c r="F290" s="176">
        <v>0</v>
      </c>
      <c r="G290" s="176"/>
      <c r="H290" s="176">
        <v>0.72538443542080255</v>
      </c>
      <c r="I290" s="176">
        <v>0.65556227302500969</v>
      </c>
      <c r="J290" s="176"/>
      <c r="K290" s="176">
        <v>0.51313203311634958</v>
      </c>
      <c r="L290" s="176">
        <v>0</v>
      </c>
      <c r="M290" s="176">
        <v>0</v>
      </c>
      <c r="N290" s="275">
        <v>0.96972387257117043</v>
      </c>
    </row>
    <row r="291" spans="1:14" ht="18.399999999999999" customHeight="1">
      <c r="A291" s="58"/>
      <c r="B291" s="59"/>
      <c r="C291" s="60" t="s">
        <v>4</v>
      </c>
      <c r="D291" s="64" t="s">
        <v>45</v>
      </c>
      <c r="E291" s="177">
        <v>0.64817338093664634</v>
      </c>
      <c r="F291" s="177">
        <v>0</v>
      </c>
      <c r="G291" s="177"/>
      <c r="H291" s="177">
        <v>0.72538443542080255</v>
      </c>
      <c r="I291" s="177">
        <v>0.65556227302500969</v>
      </c>
      <c r="J291" s="177"/>
      <c r="K291" s="177">
        <v>0.36420796483201007</v>
      </c>
      <c r="L291" s="177">
        <v>0</v>
      </c>
      <c r="M291" s="177">
        <v>0</v>
      </c>
      <c r="N291" s="276">
        <v>0.92138192330200097</v>
      </c>
    </row>
    <row r="292" spans="1:14" ht="18.399999999999999" customHeight="1">
      <c r="A292" s="51" t="s">
        <v>167</v>
      </c>
      <c r="B292" s="52" t="s">
        <v>47</v>
      </c>
      <c r="C292" s="53" t="s">
        <v>168</v>
      </c>
      <c r="D292" s="62" t="s">
        <v>41</v>
      </c>
      <c r="E292" s="637">
        <v>568334000</v>
      </c>
      <c r="F292" s="977">
        <v>76841000</v>
      </c>
      <c r="G292" s="983"/>
      <c r="H292" s="977">
        <v>1365000</v>
      </c>
      <c r="I292" s="977">
        <v>459234000</v>
      </c>
      <c r="J292" s="1050"/>
      <c r="K292" s="977">
        <v>14009000</v>
      </c>
      <c r="L292" s="977">
        <v>0</v>
      </c>
      <c r="M292" s="977">
        <v>0</v>
      </c>
      <c r="N292" s="985">
        <v>16885000</v>
      </c>
    </row>
    <row r="293" spans="1:14" ht="18.399999999999999" customHeight="1">
      <c r="A293" s="56"/>
      <c r="B293" s="52"/>
      <c r="C293" s="53" t="s">
        <v>4</v>
      </c>
      <c r="D293" s="62" t="s">
        <v>42</v>
      </c>
      <c r="E293" s="637">
        <v>730745856</v>
      </c>
      <c r="F293" s="977">
        <v>76841000</v>
      </c>
      <c r="G293" s="977"/>
      <c r="H293" s="977">
        <v>1483614</v>
      </c>
      <c r="I293" s="977">
        <v>619829254</v>
      </c>
      <c r="J293" s="1050"/>
      <c r="K293" s="977">
        <v>13421531</v>
      </c>
      <c r="L293" s="977">
        <v>0</v>
      </c>
      <c r="M293" s="977">
        <v>0</v>
      </c>
      <c r="N293" s="985">
        <v>19170457</v>
      </c>
    </row>
    <row r="294" spans="1:14" ht="18.399999999999999" customHeight="1">
      <c r="A294" s="56"/>
      <c r="B294" s="52"/>
      <c r="C294" s="53" t="s">
        <v>4</v>
      </c>
      <c r="D294" s="62" t="s">
        <v>43</v>
      </c>
      <c r="E294" s="637">
        <v>400054671.64999998</v>
      </c>
      <c r="F294" s="977">
        <v>46371311.920000002</v>
      </c>
      <c r="G294" s="977"/>
      <c r="H294" s="977">
        <v>722420.23</v>
      </c>
      <c r="I294" s="977">
        <v>344169100.37</v>
      </c>
      <c r="J294" s="1050"/>
      <c r="K294" s="977">
        <v>3046592.42</v>
      </c>
      <c r="L294" s="977">
        <v>0</v>
      </c>
      <c r="M294" s="977">
        <v>0</v>
      </c>
      <c r="N294" s="985">
        <v>5745246.71</v>
      </c>
    </row>
    <row r="295" spans="1:14" ht="18.399999999999999" customHeight="1">
      <c r="A295" s="56"/>
      <c r="B295" s="52"/>
      <c r="C295" s="53" t="s">
        <v>4</v>
      </c>
      <c r="D295" s="62" t="s">
        <v>44</v>
      </c>
      <c r="E295" s="176">
        <v>0.70390768746898824</v>
      </c>
      <c r="F295" s="176">
        <v>0.60347095847269039</v>
      </c>
      <c r="G295" s="176"/>
      <c r="H295" s="176">
        <v>0.52924558974358971</v>
      </c>
      <c r="I295" s="176">
        <v>0.74944167977545217</v>
      </c>
      <c r="J295" s="176"/>
      <c r="K295" s="176">
        <v>0.21747393961025055</v>
      </c>
      <c r="L295" s="176">
        <v>0</v>
      </c>
      <c r="M295" s="176">
        <v>0</v>
      </c>
      <c r="N295" s="275">
        <v>0.34025743026354754</v>
      </c>
    </row>
    <row r="296" spans="1:14" ht="18.399999999999999" customHeight="1">
      <c r="A296" s="58"/>
      <c r="B296" s="59"/>
      <c r="C296" s="60" t="s">
        <v>4</v>
      </c>
      <c r="D296" s="61" t="s">
        <v>45</v>
      </c>
      <c r="E296" s="277">
        <v>0.54746074625704066</v>
      </c>
      <c r="F296" s="177">
        <v>0.60347095847269039</v>
      </c>
      <c r="G296" s="177"/>
      <c r="H296" s="177">
        <v>0.48693273991752573</v>
      </c>
      <c r="I296" s="177">
        <v>0.55526437022606234</v>
      </c>
      <c r="J296" s="177"/>
      <c r="K296" s="177">
        <v>0.22699291310357961</v>
      </c>
      <c r="L296" s="177">
        <v>0</v>
      </c>
      <c r="M296" s="177">
        <v>0</v>
      </c>
      <c r="N296" s="276">
        <v>0.29969273606779429</v>
      </c>
    </row>
    <row r="297" spans="1:14" ht="18.399999999999999" customHeight="1">
      <c r="A297" s="51" t="s">
        <v>169</v>
      </c>
      <c r="B297" s="52" t="s">
        <v>47</v>
      </c>
      <c r="C297" s="53" t="s">
        <v>170</v>
      </c>
      <c r="D297" s="54" t="s">
        <v>41</v>
      </c>
      <c r="E297" s="638">
        <v>252356000</v>
      </c>
      <c r="F297" s="977">
        <v>0</v>
      </c>
      <c r="G297" s="983"/>
      <c r="H297" s="977">
        <v>3928000</v>
      </c>
      <c r="I297" s="977">
        <v>235148000</v>
      </c>
      <c r="J297" s="1050"/>
      <c r="K297" s="977">
        <v>13280000</v>
      </c>
      <c r="L297" s="977">
        <v>0</v>
      </c>
      <c r="M297" s="977">
        <v>0</v>
      </c>
      <c r="N297" s="985">
        <v>0</v>
      </c>
    </row>
    <row r="298" spans="1:14" ht="18.399999999999999" customHeight="1">
      <c r="A298" s="56"/>
      <c r="B298" s="52"/>
      <c r="C298" s="53" t="s">
        <v>4</v>
      </c>
      <c r="D298" s="62" t="s">
        <v>42</v>
      </c>
      <c r="E298" s="637">
        <v>252356000</v>
      </c>
      <c r="F298" s="977">
        <v>0</v>
      </c>
      <c r="G298" s="977"/>
      <c r="H298" s="977">
        <v>3952660</v>
      </c>
      <c r="I298" s="977">
        <v>235123340</v>
      </c>
      <c r="J298" s="1050"/>
      <c r="K298" s="977">
        <v>13280000</v>
      </c>
      <c r="L298" s="977">
        <v>0</v>
      </c>
      <c r="M298" s="977">
        <v>0</v>
      </c>
      <c r="N298" s="985">
        <v>0</v>
      </c>
    </row>
    <row r="299" spans="1:14" ht="18.399999999999999" customHeight="1">
      <c r="A299" s="56"/>
      <c r="B299" s="52"/>
      <c r="C299" s="53" t="s">
        <v>4</v>
      </c>
      <c r="D299" s="62" t="s">
        <v>43</v>
      </c>
      <c r="E299" s="637">
        <v>175286147.08999997</v>
      </c>
      <c r="F299" s="977">
        <v>0</v>
      </c>
      <c r="G299" s="977"/>
      <c r="H299" s="977">
        <v>2963816.32</v>
      </c>
      <c r="I299" s="977">
        <v>170563520.27999997</v>
      </c>
      <c r="J299" s="1050"/>
      <c r="K299" s="977">
        <v>1758810.49</v>
      </c>
      <c r="L299" s="977">
        <v>0</v>
      </c>
      <c r="M299" s="977">
        <v>0</v>
      </c>
      <c r="N299" s="985">
        <v>0</v>
      </c>
    </row>
    <row r="300" spans="1:14" ht="18.399999999999999" customHeight="1">
      <c r="A300" s="56"/>
      <c r="B300" s="52"/>
      <c r="C300" s="53" t="s">
        <v>4</v>
      </c>
      <c r="D300" s="62" t="s">
        <v>44</v>
      </c>
      <c r="E300" s="176">
        <v>0.69459869030258825</v>
      </c>
      <c r="F300" s="176">
        <v>0</v>
      </c>
      <c r="G300" s="176"/>
      <c r="H300" s="176">
        <v>0.75453572301425653</v>
      </c>
      <c r="I300" s="176">
        <v>0.72534540068382458</v>
      </c>
      <c r="J300" s="176"/>
      <c r="K300" s="176">
        <v>0.13244054894578314</v>
      </c>
      <c r="L300" s="176">
        <v>0</v>
      </c>
      <c r="M300" s="176">
        <v>0</v>
      </c>
      <c r="N300" s="275">
        <v>0</v>
      </c>
    </row>
    <row r="301" spans="1:14" ht="18.399999999999999" customHeight="1">
      <c r="A301" s="58"/>
      <c r="B301" s="59"/>
      <c r="C301" s="60" t="s">
        <v>4</v>
      </c>
      <c r="D301" s="64" t="s">
        <v>45</v>
      </c>
      <c r="E301" s="177">
        <v>0.69459869030258825</v>
      </c>
      <c r="F301" s="177">
        <v>0</v>
      </c>
      <c r="G301" s="177"/>
      <c r="H301" s="177">
        <v>0.74982829790571404</v>
      </c>
      <c r="I301" s="177">
        <v>0.72542147572418791</v>
      </c>
      <c r="J301" s="177"/>
      <c r="K301" s="177">
        <v>0.13244054894578314</v>
      </c>
      <c r="L301" s="177">
        <v>0</v>
      </c>
      <c r="M301" s="177">
        <v>0</v>
      </c>
      <c r="N301" s="276">
        <v>0</v>
      </c>
    </row>
    <row r="302" spans="1:14" ht="18.399999999999999" customHeight="1">
      <c r="A302" s="51" t="s">
        <v>171</v>
      </c>
      <c r="B302" s="52" t="s">
        <v>47</v>
      </c>
      <c r="C302" s="53" t="s">
        <v>172</v>
      </c>
      <c r="D302" s="62" t="s">
        <v>41</v>
      </c>
      <c r="E302" s="637">
        <v>65479000</v>
      </c>
      <c r="F302" s="977">
        <v>0</v>
      </c>
      <c r="G302" s="983"/>
      <c r="H302" s="977">
        <v>46000</v>
      </c>
      <c r="I302" s="977">
        <v>63319000</v>
      </c>
      <c r="J302" s="1050"/>
      <c r="K302" s="977">
        <v>2114000</v>
      </c>
      <c r="L302" s="977">
        <v>0</v>
      </c>
      <c r="M302" s="977">
        <v>0</v>
      </c>
      <c r="N302" s="985">
        <v>0</v>
      </c>
    </row>
    <row r="303" spans="1:14" ht="18.399999999999999" customHeight="1">
      <c r="A303" s="56"/>
      <c r="B303" s="52"/>
      <c r="C303" s="53" t="s">
        <v>4</v>
      </c>
      <c r="D303" s="62" t="s">
        <v>42</v>
      </c>
      <c r="E303" s="637">
        <v>65496364</v>
      </c>
      <c r="F303" s="977">
        <v>0</v>
      </c>
      <c r="G303" s="977"/>
      <c r="H303" s="977">
        <v>291000</v>
      </c>
      <c r="I303" s="977">
        <v>63091364</v>
      </c>
      <c r="J303" s="1050"/>
      <c r="K303" s="977">
        <v>2114000</v>
      </c>
      <c r="L303" s="977">
        <v>0</v>
      </c>
      <c r="M303" s="977">
        <v>0</v>
      </c>
      <c r="N303" s="985">
        <v>0</v>
      </c>
    </row>
    <row r="304" spans="1:14" ht="18.399999999999999" customHeight="1">
      <c r="A304" s="56"/>
      <c r="B304" s="52"/>
      <c r="C304" s="53" t="s">
        <v>4</v>
      </c>
      <c r="D304" s="62" t="s">
        <v>43</v>
      </c>
      <c r="E304" s="637">
        <v>42829910.890000008</v>
      </c>
      <c r="F304" s="977">
        <v>0</v>
      </c>
      <c r="G304" s="977"/>
      <c r="H304" s="977">
        <v>61166.770000000004</v>
      </c>
      <c r="I304" s="977">
        <v>42287251.870000005</v>
      </c>
      <c r="J304" s="1050"/>
      <c r="K304" s="977">
        <v>481492.25</v>
      </c>
      <c r="L304" s="977">
        <v>0</v>
      </c>
      <c r="M304" s="977">
        <v>0</v>
      </c>
      <c r="N304" s="985">
        <v>0</v>
      </c>
    </row>
    <row r="305" spans="1:14" ht="18.399999999999999" customHeight="1">
      <c r="A305" s="56"/>
      <c r="B305" s="52"/>
      <c r="C305" s="53" t="s">
        <v>4</v>
      </c>
      <c r="D305" s="62" t="s">
        <v>44</v>
      </c>
      <c r="E305" s="176">
        <v>0.65410148123825973</v>
      </c>
      <c r="F305" s="176">
        <v>0</v>
      </c>
      <c r="G305" s="176"/>
      <c r="H305" s="176">
        <v>1.3297123913043478</v>
      </c>
      <c r="I305" s="176">
        <v>0.66784459435556476</v>
      </c>
      <c r="J305" s="176"/>
      <c r="K305" s="176">
        <v>0.22776359981078523</v>
      </c>
      <c r="L305" s="176">
        <v>0</v>
      </c>
      <c r="M305" s="176">
        <v>0</v>
      </c>
      <c r="N305" s="275">
        <v>0</v>
      </c>
    </row>
    <row r="306" spans="1:14" ht="18.399999999999999" customHeight="1">
      <c r="A306" s="58"/>
      <c r="B306" s="59"/>
      <c r="C306" s="60" t="s">
        <v>4</v>
      </c>
      <c r="D306" s="64" t="s">
        <v>45</v>
      </c>
      <c r="E306" s="177">
        <v>0.65392806980857754</v>
      </c>
      <c r="F306" s="177">
        <v>0</v>
      </c>
      <c r="G306" s="177"/>
      <c r="H306" s="177">
        <v>0.21019508591065295</v>
      </c>
      <c r="I306" s="177">
        <v>0.67025420261955349</v>
      </c>
      <c r="J306" s="177"/>
      <c r="K306" s="177">
        <v>0.22776359981078523</v>
      </c>
      <c r="L306" s="177">
        <v>0</v>
      </c>
      <c r="M306" s="177">
        <v>0</v>
      </c>
      <c r="N306" s="276">
        <v>0</v>
      </c>
    </row>
    <row r="307" spans="1:14" ht="18.399999999999999" customHeight="1">
      <c r="A307" s="51" t="s">
        <v>173</v>
      </c>
      <c r="B307" s="52" t="s">
        <v>47</v>
      </c>
      <c r="C307" s="53" t="s">
        <v>174</v>
      </c>
      <c r="D307" s="62" t="s">
        <v>41</v>
      </c>
      <c r="E307" s="637">
        <v>62256000</v>
      </c>
      <c r="F307" s="977">
        <v>0</v>
      </c>
      <c r="G307" s="983"/>
      <c r="H307" s="977">
        <v>51000</v>
      </c>
      <c r="I307" s="977">
        <v>61205000</v>
      </c>
      <c r="J307" s="1050"/>
      <c r="K307" s="977">
        <v>1000000</v>
      </c>
      <c r="L307" s="977">
        <v>0</v>
      </c>
      <c r="M307" s="977">
        <v>0</v>
      </c>
      <c r="N307" s="985">
        <v>0</v>
      </c>
    </row>
    <row r="308" spans="1:14" ht="18.399999999999999" customHeight="1">
      <c r="A308" s="56"/>
      <c r="B308" s="52"/>
      <c r="C308" s="53" t="s">
        <v>4</v>
      </c>
      <c r="D308" s="62" t="s">
        <v>42</v>
      </c>
      <c r="E308" s="637">
        <v>66380941.530000001</v>
      </c>
      <c r="F308" s="977">
        <v>0</v>
      </c>
      <c r="G308" s="977"/>
      <c r="H308" s="977">
        <v>76000</v>
      </c>
      <c r="I308" s="977">
        <v>65233960</v>
      </c>
      <c r="J308" s="1050"/>
      <c r="K308" s="977">
        <v>1070981.53</v>
      </c>
      <c r="L308" s="977">
        <v>0</v>
      </c>
      <c r="M308" s="977">
        <v>0</v>
      </c>
      <c r="N308" s="985">
        <v>0</v>
      </c>
    </row>
    <row r="309" spans="1:14" ht="18.399999999999999" customHeight="1">
      <c r="A309" s="56"/>
      <c r="B309" s="52"/>
      <c r="C309" s="53" t="s">
        <v>4</v>
      </c>
      <c r="D309" s="62" t="s">
        <v>43</v>
      </c>
      <c r="E309" s="637">
        <v>40118629.040000007</v>
      </c>
      <c r="F309" s="977">
        <v>0</v>
      </c>
      <c r="G309" s="977"/>
      <c r="H309" s="977">
        <v>45682.94</v>
      </c>
      <c r="I309" s="977">
        <v>39667496.100000009</v>
      </c>
      <c r="J309" s="1050"/>
      <c r="K309" s="977">
        <v>405450</v>
      </c>
      <c r="L309" s="977">
        <v>0</v>
      </c>
      <c r="M309" s="977">
        <v>0</v>
      </c>
      <c r="N309" s="985">
        <v>0</v>
      </c>
    </row>
    <row r="310" spans="1:14" ht="18.399999999999999" customHeight="1">
      <c r="A310" s="56"/>
      <c r="B310" s="52"/>
      <c r="C310" s="53" t="s">
        <v>4</v>
      </c>
      <c r="D310" s="62" t="s">
        <v>44</v>
      </c>
      <c r="E310" s="176">
        <v>0.64441385633513248</v>
      </c>
      <c r="F310" s="176">
        <v>0</v>
      </c>
      <c r="G310" s="176"/>
      <c r="H310" s="176">
        <v>0.89574392156862748</v>
      </c>
      <c r="I310" s="176">
        <v>0.64810875091904274</v>
      </c>
      <c r="J310" s="176"/>
      <c r="K310" s="176">
        <v>0.40544999999999998</v>
      </c>
      <c r="L310" s="176">
        <v>0</v>
      </c>
      <c r="M310" s="176">
        <v>0</v>
      </c>
      <c r="N310" s="275">
        <v>0</v>
      </c>
    </row>
    <row r="311" spans="1:14" ht="18.399999999999999" customHeight="1">
      <c r="A311" s="58"/>
      <c r="B311" s="59"/>
      <c r="C311" s="60" t="s">
        <v>4</v>
      </c>
      <c r="D311" s="64" t="s">
        <v>45</v>
      </c>
      <c r="E311" s="177">
        <v>0.6043696897831573</v>
      </c>
      <c r="F311" s="177">
        <v>0</v>
      </c>
      <c r="G311" s="177"/>
      <c r="H311" s="177">
        <v>0.60109131578947372</v>
      </c>
      <c r="I311" s="177">
        <v>0.60808045533338784</v>
      </c>
      <c r="J311" s="177"/>
      <c r="K311" s="177">
        <v>0.37857795736215916</v>
      </c>
      <c r="L311" s="177">
        <v>0</v>
      </c>
      <c r="M311" s="177">
        <v>0</v>
      </c>
      <c r="N311" s="276">
        <v>0</v>
      </c>
    </row>
    <row r="312" spans="1:14" ht="18.399999999999999" customHeight="1">
      <c r="A312" s="51" t="s">
        <v>175</v>
      </c>
      <c r="B312" s="52" t="s">
        <v>47</v>
      </c>
      <c r="C312" s="53" t="s">
        <v>176</v>
      </c>
      <c r="D312" s="62" t="s">
        <v>41</v>
      </c>
      <c r="E312" s="637">
        <v>99153000</v>
      </c>
      <c r="F312" s="977">
        <v>5000000</v>
      </c>
      <c r="G312" s="983"/>
      <c r="H312" s="977">
        <v>275000</v>
      </c>
      <c r="I312" s="977">
        <v>22360000</v>
      </c>
      <c r="J312" s="1050"/>
      <c r="K312" s="977">
        <v>0</v>
      </c>
      <c r="L312" s="977">
        <v>0</v>
      </c>
      <c r="M312" s="977">
        <v>0</v>
      </c>
      <c r="N312" s="985">
        <v>71518000</v>
      </c>
    </row>
    <row r="313" spans="1:14" ht="18.399999999999999" customHeight="1">
      <c r="A313" s="56"/>
      <c r="B313" s="52"/>
      <c r="C313" s="53"/>
      <c r="D313" s="62" t="s">
        <v>42</v>
      </c>
      <c r="E313" s="637">
        <v>104279977</v>
      </c>
      <c r="F313" s="977">
        <v>5000000</v>
      </c>
      <c r="G313" s="977"/>
      <c r="H313" s="977">
        <v>275000</v>
      </c>
      <c r="I313" s="977">
        <v>22110000</v>
      </c>
      <c r="J313" s="1050"/>
      <c r="K313" s="977">
        <v>0</v>
      </c>
      <c r="L313" s="977">
        <v>0</v>
      </c>
      <c r="M313" s="977">
        <v>0</v>
      </c>
      <c r="N313" s="985">
        <v>76894977</v>
      </c>
    </row>
    <row r="314" spans="1:14" ht="18.399999999999999" customHeight="1">
      <c r="A314" s="56"/>
      <c r="B314" s="52"/>
      <c r="C314" s="53"/>
      <c r="D314" s="62" t="s">
        <v>43</v>
      </c>
      <c r="E314" s="637">
        <v>70101105.419999987</v>
      </c>
      <c r="F314" s="977">
        <v>3000000</v>
      </c>
      <c r="G314" s="977"/>
      <c r="H314" s="977">
        <v>88813.25</v>
      </c>
      <c r="I314" s="977">
        <v>11625727.609999999</v>
      </c>
      <c r="J314" s="1050"/>
      <c r="K314" s="977">
        <v>0</v>
      </c>
      <c r="L314" s="977">
        <v>0</v>
      </c>
      <c r="M314" s="977">
        <v>0</v>
      </c>
      <c r="N314" s="985">
        <v>55386564.559999995</v>
      </c>
    </row>
    <row r="315" spans="1:14" ht="18.399999999999999" customHeight="1">
      <c r="A315" s="56"/>
      <c r="B315" s="52"/>
      <c r="C315" s="53"/>
      <c r="D315" s="62" t="s">
        <v>44</v>
      </c>
      <c r="E315" s="176">
        <v>0.7069993385979243</v>
      </c>
      <c r="F315" s="176">
        <v>0.6</v>
      </c>
      <c r="G315" s="176"/>
      <c r="H315" s="176">
        <v>0.3229572727272727</v>
      </c>
      <c r="I315" s="176">
        <v>0.51993415071556348</v>
      </c>
      <c r="J315" s="176"/>
      <c r="K315" s="176">
        <v>0</v>
      </c>
      <c r="L315" s="176">
        <v>0</v>
      </c>
      <c r="M315" s="176">
        <v>0</v>
      </c>
      <c r="N315" s="275">
        <v>0.77444230207779852</v>
      </c>
    </row>
    <row r="316" spans="1:14" ht="18.399999999999999" customHeight="1">
      <c r="A316" s="58"/>
      <c r="B316" s="59"/>
      <c r="C316" s="60"/>
      <c r="D316" s="64" t="s">
        <v>45</v>
      </c>
      <c r="E316" s="177">
        <v>0.672239364034382</v>
      </c>
      <c r="F316" s="177">
        <v>0.6</v>
      </c>
      <c r="G316" s="177"/>
      <c r="H316" s="177">
        <v>0.3229572727272727</v>
      </c>
      <c r="I316" s="177">
        <v>0.52581309859791947</v>
      </c>
      <c r="J316" s="177"/>
      <c r="K316" s="177">
        <v>0</v>
      </c>
      <c r="L316" s="177">
        <v>0</v>
      </c>
      <c r="M316" s="177">
        <v>0</v>
      </c>
      <c r="N316" s="276">
        <v>0.72028845993412538</v>
      </c>
    </row>
    <row r="317" spans="1:14" ht="18.399999999999999" customHeight="1">
      <c r="A317" s="51" t="s">
        <v>177</v>
      </c>
      <c r="B317" s="52" t="s">
        <v>47</v>
      </c>
      <c r="C317" s="53" t="s">
        <v>178</v>
      </c>
      <c r="D317" s="62" t="s">
        <v>41</v>
      </c>
      <c r="E317" s="637">
        <v>31033000</v>
      </c>
      <c r="F317" s="977">
        <v>9900000</v>
      </c>
      <c r="G317" s="983"/>
      <c r="H317" s="977">
        <v>24000</v>
      </c>
      <c r="I317" s="977">
        <v>18759000</v>
      </c>
      <c r="J317" s="1050"/>
      <c r="K317" s="977">
        <v>0</v>
      </c>
      <c r="L317" s="977">
        <v>0</v>
      </c>
      <c r="M317" s="977">
        <v>0</v>
      </c>
      <c r="N317" s="985">
        <v>2350000</v>
      </c>
    </row>
    <row r="318" spans="1:14" ht="18.399999999999999" customHeight="1">
      <c r="A318" s="56"/>
      <c r="B318" s="52"/>
      <c r="C318" s="53"/>
      <c r="D318" s="62" t="s">
        <v>42</v>
      </c>
      <c r="E318" s="637">
        <v>39615547</v>
      </c>
      <c r="F318" s="977">
        <v>9900000</v>
      </c>
      <c r="G318" s="977"/>
      <c r="H318" s="977">
        <v>18770</v>
      </c>
      <c r="I318" s="977">
        <v>27277594</v>
      </c>
      <c r="J318" s="1050"/>
      <c r="K318" s="977">
        <v>69183</v>
      </c>
      <c r="L318" s="977">
        <v>0</v>
      </c>
      <c r="M318" s="977">
        <v>0</v>
      </c>
      <c r="N318" s="985">
        <v>2350000</v>
      </c>
    </row>
    <row r="319" spans="1:14" ht="18.399999999999999" customHeight="1">
      <c r="A319" s="56"/>
      <c r="B319" s="52"/>
      <c r="C319" s="53"/>
      <c r="D319" s="62" t="s">
        <v>43</v>
      </c>
      <c r="E319" s="637">
        <v>21505644.529999997</v>
      </c>
      <c r="F319" s="977">
        <v>9525000</v>
      </c>
      <c r="G319" s="977"/>
      <c r="H319" s="977">
        <v>3437.51</v>
      </c>
      <c r="I319" s="977">
        <v>11937353.389999999</v>
      </c>
      <c r="J319" s="1050"/>
      <c r="K319" s="977">
        <v>32381.89</v>
      </c>
      <c r="L319" s="977">
        <v>0</v>
      </c>
      <c r="M319" s="977">
        <v>0</v>
      </c>
      <c r="N319" s="985">
        <v>7471.74</v>
      </c>
    </row>
    <row r="320" spans="1:14" ht="18.399999999999999" customHeight="1">
      <c r="A320" s="56"/>
      <c r="B320" s="52"/>
      <c r="C320" s="53"/>
      <c r="D320" s="62" t="s">
        <v>44</v>
      </c>
      <c r="E320" s="176">
        <v>0.69299276673218824</v>
      </c>
      <c r="F320" s="176">
        <v>0.96212121212121215</v>
      </c>
      <c r="G320" s="176"/>
      <c r="H320" s="176">
        <v>0.14322958333333335</v>
      </c>
      <c r="I320" s="176">
        <v>0.63635339783570544</v>
      </c>
      <c r="J320" s="176"/>
      <c r="K320" s="176">
        <v>0</v>
      </c>
      <c r="L320" s="176">
        <v>0</v>
      </c>
      <c r="M320" s="176">
        <v>0</v>
      </c>
      <c r="N320" s="275">
        <v>3.1794638297872341E-3</v>
      </c>
    </row>
    <row r="321" spans="1:14" ht="18.399999999999999" customHeight="1">
      <c r="A321" s="58"/>
      <c r="B321" s="59"/>
      <c r="C321" s="60"/>
      <c r="D321" s="64" t="s">
        <v>45</v>
      </c>
      <c r="E321" s="177">
        <v>0.54285870468985309</v>
      </c>
      <c r="F321" s="177">
        <v>0.96212121212121215</v>
      </c>
      <c r="G321" s="177"/>
      <c r="H321" s="177">
        <v>0.1831385189131593</v>
      </c>
      <c r="I321" s="177">
        <v>0.43762486493493519</v>
      </c>
      <c r="J321" s="177"/>
      <c r="K321" s="177">
        <v>0.46806137345879767</v>
      </c>
      <c r="L321" s="177">
        <v>0</v>
      </c>
      <c r="M321" s="177">
        <v>0</v>
      </c>
      <c r="N321" s="276">
        <v>3.1794638297872341E-3</v>
      </c>
    </row>
    <row r="322" spans="1:14" ht="18.399999999999999" customHeight="1">
      <c r="A322" s="51" t="s">
        <v>179</v>
      </c>
      <c r="B322" s="52" t="s">
        <v>47</v>
      </c>
      <c r="C322" s="53" t="s">
        <v>180</v>
      </c>
      <c r="D322" s="62" t="s">
        <v>41</v>
      </c>
      <c r="E322" s="637">
        <v>166515000</v>
      </c>
      <c r="F322" s="977">
        <v>0</v>
      </c>
      <c r="G322" s="983"/>
      <c r="H322" s="977">
        <v>457000</v>
      </c>
      <c r="I322" s="977">
        <v>155002000</v>
      </c>
      <c r="J322" s="1050"/>
      <c r="K322" s="977">
        <v>8346000</v>
      </c>
      <c r="L322" s="977">
        <v>0</v>
      </c>
      <c r="M322" s="977">
        <v>0</v>
      </c>
      <c r="N322" s="985">
        <v>2710000</v>
      </c>
    </row>
    <row r="323" spans="1:14" ht="18.399999999999999" customHeight="1">
      <c r="A323" s="56"/>
      <c r="B323" s="52"/>
      <c r="C323" s="53" t="s">
        <v>4</v>
      </c>
      <c r="D323" s="62" t="s">
        <v>42</v>
      </c>
      <c r="E323" s="637">
        <v>170835069</v>
      </c>
      <c r="F323" s="977">
        <v>0</v>
      </c>
      <c r="G323" s="977"/>
      <c r="H323" s="977">
        <v>475000</v>
      </c>
      <c r="I323" s="977">
        <v>155589448</v>
      </c>
      <c r="J323" s="1050"/>
      <c r="K323" s="977">
        <v>11900000</v>
      </c>
      <c r="L323" s="977">
        <v>0</v>
      </c>
      <c r="M323" s="977">
        <v>0</v>
      </c>
      <c r="N323" s="985">
        <v>2870621</v>
      </c>
    </row>
    <row r="324" spans="1:14" ht="18.399999999999999" customHeight="1">
      <c r="A324" s="56"/>
      <c r="B324" s="52"/>
      <c r="C324" s="53" t="s">
        <v>4</v>
      </c>
      <c r="D324" s="62" t="s">
        <v>43</v>
      </c>
      <c r="E324" s="637">
        <v>97220577.859999955</v>
      </c>
      <c r="F324" s="977">
        <v>0</v>
      </c>
      <c r="G324" s="977"/>
      <c r="H324" s="977">
        <v>268612.07</v>
      </c>
      <c r="I324" s="977">
        <v>95336562.109999955</v>
      </c>
      <c r="J324" s="1050"/>
      <c r="K324" s="977">
        <v>1106234.4500000002</v>
      </c>
      <c r="L324" s="977">
        <v>0</v>
      </c>
      <c r="M324" s="977">
        <v>0</v>
      </c>
      <c r="N324" s="985">
        <v>509169.23000000004</v>
      </c>
    </row>
    <row r="325" spans="1:14" ht="18.399999999999999" customHeight="1">
      <c r="A325" s="56"/>
      <c r="B325" s="52"/>
      <c r="C325" s="53" t="s">
        <v>4</v>
      </c>
      <c r="D325" s="62" t="s">
        <v>44</v>
      </c>
      <c r="E325" s="176">
        <v>0.58385477500525451</v>
      </c>
      <c r="F325" s="176">
        <v>0</v>
      </c>
      <c r="G325" s="176"/>
      <c r="H325" s="176">
        <v>0.58777258205689276</v>
      </c>
      <c r="I325" s="176">
        <v>0.6150666579140911</v>
      </c>
      <c r="J325" s="176"/>
      <c r="K325" s="176">
        <v>0.13254666307213039</v>
      </c>
      <c r="L325" s="176">
        <v>0</v>
      </c>
      <c r="M325" s="176">
        <v>0</v>
      </c>
      <c r="N325" s="275">
        <v>0.18788532472324726</v>
      </c>
    </row>
    <row r="326" spans="1:14" ht="18" customHeight="1">
      <c r="A326" s="58"/>
      <c r="B326" s="59"/>
      <c r="C326" s="60" t="s">
        <v>4</v>
      </c>
      <c r="D326" s="61" t="s">
        <v>45</v>
      </c>
      <c r="E326" s="277">
        <v>0.56909028356466995</v>
      </c>
      <c r="F326" s="177">
        <v>0</v>
      </c>
      <c r="G326" s="177"/>
      <c r="H326" s="177">
        <v>0.56549909473684212</v>
      </c>
      <c r="I326" s="177">
        <v>0.61274439452989093</v>
      </c>
      <c r="J326" s="177"/>
      <c r="K326" s="177">
        <v>9.2960878151260515E-2</v>
      </c>
      <c r="L326" s="177">
        <v>0</v>
      </c>
      <c r="M326" s="177">
        <v>0</v>
      </c>
      <c r="N326" s="276">
        <v>0.17737250232615173</v>
      </c>
    </row>
    <row r="327" spans="1:14" ht="18.399999999999999" customHeight="1">
      <c r="A327" s="51" t="s">
        <v>181</v>
      </c>
      <c r="B327" s="52" t="s">
        <v>47</v>
      </c>
      <c r="C327" s="53" t="s">
        <v>182</v>
      </c>
      <c r="D327" s="54" t="s">
        <v>41</v>
      </c>
      <c r="E327" s="638">
        <v>34947000</v>
      </c>
      <c r="F327" s="977">
        <v>0</v>
      </c>
      <c r="G327" s="983"/>
      <c r="H327" s="977">
        <v>63000</v>
      </c>
      <c r="I327" s="977">
        <v>33884000</v>
      </c>
      <c r="J327" s="1050"/>
      <c r="K327" s="977">
        <v>1000000</v>
      </c>
      <c r="L327" s="977">
        <v>0</v>
      </c>
      <c r="M327" s="977">
        <v>0</v>
      </c>
      <c r="N327" s="985">
        <v>0</v>
      </c>
    </row>
    <row r="328" spans="1:14" ht="18.399999999999999" customHeight="1">
      <c r="A328" s="56"/>
      <c r="B328" s="52"/>
      <c r="C328" s="53" t="s">
        <v>4</v>
      </c>
      <c r="D328" s="62" t="s">
        <v>42</v>
      </c>
      <c r="E328" s="637">
        <v>34947000</v>
      </c>
      <c r="F328" s="977">
        <v>0</v>
      </c>
      <c r="G328" s="977"/>
      <c r="H328" s="977">
        <v>63000</v>
      </c>
      <c r="I328" s="977">
        <v>33884000</v>
      </c>
      <c r="J328" s="1050"/>
      <c r="K328" s="977">
        <v>1000000</v>
      </c>
      <c r="L328" s="977">
        <v>0</v>
      </c>
      <c r="M328" s="977">
        <v>0</v>
      </c>
      <c r="N328" s="985">
        <v>0</v>
      </c>
    </row>
    <row r="329" spans="1:14" ht="18.399999999999999" customHeight="1">
      <c r="A329" s="56"/>
      <c r="B329" s="52"/>
      <c r="C329" s="53" t="s">
        <v>4</v>
      </c>
      <c r="D329" s="62" t="s">
        <v>43</v>
      </c>
      <c r="E329" s="637">
        <v>21231286.170000002</v>
      </c>
      <c r="F329" s="977">
        <v>0</v>
      </c>
      <c r="G329" s="977"/>
      <c r="H329" s="977">
        <v>28274.36</v>
      </c>
      <c r="I329" s="977">
        <v>21203011.810000002</v>
      </c>
      <c r="J329" s="1050"/>
      <c r="K329" s="977">
        <v>0</v>
      </c>
      <c r="L329" s="977">
        <v>0</v>
      </c>
      <c r="M329" s="977">
        <v>0</v>
      </c>
      <c r="N329" s="985">
        <v>0</v>
      </c>
    </row>
    <row r="330" spans="1:14" ht="18.399999999999999" customHeight="1">
      <c r="A330" s="56"/>
      <c r="B330" s="52"/>
      <c r="C330" s="53" t="s">
        <v>4</v>
      </c>
      <c r="D330" s="62" t="s">
        <v>44</v>
      </c>
      <c r="E330" s="176">
        <v>0.60752814748047046</v>
      </c>
      <c r="F330" s="176">
        <v>0</v>
      </c>
      <c r="G330" s="176"/>
      <c r="H330" s="176">
        <v>0.44879936507936508</v>
      </c>
      <c r="I330" s="176">
        <v>0.62575291612560513</v>
      </c>
      <c r="J330" s="176"/>
      <c r="K330" s="176">
        <v>0</v>
      </c>
      <c r="L330" s="176">
        <v>0</v>
      </c>
      <c r="M330" s="176">
        <v>0</v>
      </c>
      <c r="N330" s="275">
        <v>0</v>
      </c>
    </row>
    <row r="331" spans="1:14" ht="18.399999999999999" customHeight="1">
      <c r="A331" s="58"/>
      <c r="B331" s="59"/>
      <c r="C331" s="60" t="s">
        <v>4</v>
      </c>
      <c r="D331" s="64" t="s">
        <v>45</v>
      </c>
      <c r="E331" s="177">
        <v>0.60752814748047046</v>
      </c>
      <c r="F331" s="177">
        <v>0</v>
      </c>
      <c r="G331" s="177"/>
      <c r="H331" s="177">
        <v>0.44879936507936508</v>
      </c>
      <c r="I331" s="177">
        <v>0.62575291612560513</v>
      </c>
      <c r="J331" s="177"/>
      <c r="K331" s="177">
        <v>0</v>
      </c>
      <c r="L331" s="177">
        <v>0</v>
      </c>
      <c r="M331" s="177">
        <v>0</v>
      </c>
      <c r="N331" s="276">
        <v>0</v>
      </c>
    </row>
    <row r="332" spans="1:14" ht="18.399999999999999" customHeight="1">
      <c r="A332" s="51" t="s">
        <v>183</v>
      </c>
      <c r="B332" s="52" t="s">
        <v>47</v>
      </c>
      <c r="C332" s="53" t="s">
        <v>184</v>
      </c>
      <c r="D332" s="62" t="s">
        <v>41</v>
      </c>
      <c r="E332" s="637">
        <v>14663000</v>
      </c>
      <c r="F332" s="977">
        <v>0</v>
      </c>
      <c r="G332" s="983"/>
      <c r="H332" s="977">
        <v>25000</v>
      </c>
      <c r="I332" s="977">
        <v>14638000</v>
      </c>
      <c r="J332" s="1050"/>
      <c r="K332" s="977">
        <v>0</v>
      </c>
      <c r="L332" s="977">
        <v>0</v>
      </c>
      <c r="M332" s="977">
        <v>0</v>
      </c>
      <c r="N332" s="985">
        <v>0</v>
      </c>
    </row>
    <row r="333" spans="1:14" ht="18.399999999999999" customHeight="1">
      <c r="A333" s="56"/>
      <c r="B333" s="52"/>
      <c r="C333" s="53"/>
      <c r="D333" s="62" t="s">
        <v>42</v>
      </c>
      <c r="E333" s="637">
        <v>15295616</v>
      </c>
      <c r="F333" s="977">
        <v>0</v>
      </c>
      <c r="G333" s="977"/>
      <c r="H333" s="977">
        <v>55000</v>
      </c>
      <c r="I333" s="977">
        <v>15070000</v>
      </c>
      <c r="J333" s="1050"/>
      <c r="K333" s="977">
        <v>69000</v>
      </c>
      <c r="L333" s="977">
        <v>0</v>
      </c>
      <c r="M333" s="977">
        <v>0</v>
      </c>
      <c r="N333" s="985">
        <v>101616</v>
      </c>
    </row>
    <row r="334" spans="1:14" ht="18.399999999999999" customHeight="1">
      <c r="A334" s="56"/>
      <c r="B334" s="52"/>
      <c r="C334" s="53"/>
      <c r="D334" s="62" t="s">
        <v>43</v>
      </c>
      <c r="E334" s="637">
        <v>9549239.7700000033</v>
      </c>
      <c r="F334" s="977">
        <v>0</v>
      </c>
      <c r="G334" s="977"/>
      <c r="H334" s="977">
        <v>36596.559999999998</v>
      </c>
      <c r="I334" s="977">
        <v>9421506.4900000021</v>
      </c>
      <c r="J334" s="1050"/>
      <c r="K334" s="977">
        <v>68700</v>
      </c>
      <c r="L334" s="977">
        <v>0</v>
      </c>
      <c r="M334" s="977">
        <v>0</v>
      </c>
      <c r="N334" s="985">
        <v>22436.720000000001</v>
      </c>
    </row>
    <row r="335" spans="1:14" ht="18.399999999999999" customHeight="1">
      <c r="A335" s="56"/>
      <c r="B335" s="52"/>
      <c r="C335" s="53"/>
      <c r="D335" s="62" t="s">
        <v>44</v>
      </c>
      <c r="E335" s="176">
        <v>0.65124734160812958</v>
      </c>
      <c r="F335" s="176">
        <v>0</v>
      </c>
      <c r="G335" s="176"/>
      <c r="H335" s="176">
        <v>1.4638624</v>
      </c>
      <c r="I335" s="176">
        <v>0.6436334533406205</v>
      </c>
      <c r="J335" s="176"/>
      <c r="K335" s="176">
        <v>0</v>
      </c>
      <c r="L335" s="176">
        <v>0</v>
      </c>
      <c r="M335" s="176">
        <v>0</v>
      </c>
      <c r="N335" s="275">
        <v>0</v>
      </c>
    </row>
    <row r="336" spans="1:14" ht="18.399999999999999" customHeight="1">
      <c r="A336" s="58"/>
      <c r="B336" s="59"/>
      <c r="C336" s="60"/>
      <c r="D336" s="65" t="s">
        <v>45</v>
      </c>
      <c r="E336" s="177">
        <v>0.62431220619032302</v>
      </c>
      <c r="F336" s="177">
        <v>0</v>
      </c>
      <c r="G336" s="177"/>
      <c r="H336" s="177">
        <v>0.66539199999999998</v>
      </c>
      <c r="I336" s="177">
        <v>0.62518291240875923</v>
      </c>
      <c r="J336" s="177"/>
      <c r="K336" s="177">
        <v>0.9956521739130435</v>
      </c>
      <c r="L336" s="177">
        <v>0</v>
      </c>
      <c r="M336" s="177">
        <v>0</v>
      </c>
      <c r="N336" s="276">
        <v>0.22079908675799087</v>
      </c>
    </row>
    <row r="337" spans="1:14" ht="18.399999999999999" customHeight="1">
      <c r="A337" s="51" t="s">
        <v>185</v>
      </c>
      <c r="B337" s="52" t="s">
        <v>47</v>
      </c>
      <c r="C337" s="53" t="s">
        <v>186</v>
      </c>
      <c r="D337" s="62" t="s">
        <v>41</v>
      </c>
      <c r="E337" s="637">
        <v>91832000</v>
      </c>
      <c r="F337" s="977">
        <v>87460000</v>
      </c>
      <c r="G337" s="983"/>
      <c r="H337" s="977">
        <v>0</v>
      </c>
      <c r="I337" s="977">
        <v>5000</v>
      </c>
      <c r="J337" s="1050"/>
      <c r="K337" s="977">
        <v>4367000</v>
      </c>
      <c r="L337" s="977">
        <v>0</v>
      </c>
      <c r="M337" s="977">
        <v>0</v>
      </c>
      <c r="N337" s="985">
        <v>0</v>
      </c>
    </row>
    <row r="338" spans="1:14" ht="18.399999999999999" customHeight="1">
      <c r="A338" s="56"/>
      <c r="B338" s="52"/>
      <c r="C338" s="53" t="s">
        <v>4</v>
      </c>
      <c r="D338" s="62" t="s">
        <v>42</v>
      </c>
      <c r="E338" s="637">
        <v>91832000</v>
      </c>
      <c r="F338" s="977">
        <v>87070300</v>
      </c>
      <c r="G338" s="977"/>
      <c r="H338" s="977">
        <v>0</v>
      </c>
      <c r="I338" s="977">
        <v>5000</v>
      </c>
      <c r="J338" s="1050"/>
      <c r="K338" s="977">
        <v>4756700</v>
      </c>
      <c r="L338" s="977">
        <v>0</v>
      </c>
      <c r="M338" s="977">
        <v>0</v>
      </c>
      <c r="N338" s="985">
        <v>0</v>
      </c>
    </row>
    <row r="339" spans="1:14" ht="18.399999999999999" customHeight="1">
      <c r="A339" s="56"/>
      <c r="B339" s="52"/>
      <c r="C339" s="53" t="s">
        <v>4</v>
      </c>
      <c r="D339" s="62" t="s">
        <v>43</v>
      </c>
      <c r="E339" s="637">
        <v>60914000</v>
      </c>
      <c r="F339" s="977">
        <v>58524300</v>
      </c>
      <c r="G339" s="977"/>
      <c r="H339" s="977">
        <v>0</v>
      </c>
      <c r="I339" s="977">
        <v>0</v>
      </c>
      <c r="J339" s="1050"/>
      <c r="K339" s="977">
        <v>2389700</v>
      </c>
      <c r="L339" s="977">
        <v>0</v>
      </c>
      <c r="M339" s="977">
        <v>0</v>
      </c>
      <c r="N339" s="985">
        <v>0</v>
      </c>
    </row>
    <row r="340" spans="1:14" ht="18.399999999999999" customHeight="1">
      <c r="A340" s="56"/>
      <c r="B340" s="52"/>
      <c r="C340" s="53" t="s">
        <v>4</v>
      </c>
      <c r="D340" s="62" t="s">
        <v>44</v>
      </c>
      <c r="E340" s="176">
        <v>0.66331997560763134</v>
      </c>
      <c r="F340" s="176">
        <v>0.66915504230505374</v>
      </c>
      <c r="G340" s="176"/>
      <c r="H340" s="176">
        <v>0</v>
      </c>
      <c r="I340" s="176">
        <v>0</v>
      </c>
      <c r="J340" s="176"/>
      <c r="K340" s="176">
        <v>0.54721776963590563</v>
      </c>
      <c r="L340" s="176">
        <v>0</v>
      </c>
      <c r="M340" s="176">
        <v>0</v>
      </c>
      <c r="N340" s="275">
        <v>0</v>
      </c>
    </row>
    <row r="341" spans="1:14" ht="18.399999999999999" customHeight="1">
      <c r="A341" s="58"/>
      <c r="B341" s="59"/>
      <c r="C341" s="60" t="s">
        <v>4</v>
      </c>
      <c r="D341" s="64" t="s">
        <v>45</v>
      </c>
      <c r="E341" s="177">
        <v>0.66331997560763134</v>
      </c>
      <c r="F341" s="177">
        <v>0.67214997536473398</v>
      </c>
      <c r="G341" s="177"/>
      <c r="H341" s="177">
        <v>0</v>
      </c>
      <c r="I341" s="177">
        <v>0</v>
      </c>
      <c r="J341" s="177"/>
      <c r="K341" s="177">
        <v>0.50238610801606154</v>
      </c>
      <c r="L341" s="177">
        <v>0</v>
      </c>
      <c r="M341" s="177">
        <v>0</v>
      </c>
      <c r="N341" s="276">
        <v>0</v>
      </c>
    </row>
    <row r="342" spans="1:14" ht="18.399999999999999" customHeight="1">
      <c r="A342" s="51" t="s">
        <v>187</v>
      </c>
      <c r="B342" s="52" t="s">
        <v>47</v>
      </c>
      <c r="C342" s="53" t="s">
        <v>188</v>
      </c>
      <c r="D342" s="62" t="s">
        <v>41</v>
      </c>
      <c r="E342" s="637">
        <v>21742000</v>
      </c>
      <c r="F342" s="977">
        <v>0</v>
      </c>
      <c r="G342" s="983"/>
      <c r="H342" s="977">
        <v>154000</v>
      </c>
      <c r="I342" s="977">
        <v>19325000</v>
      </c>
      <c r="J342" s="1050"/>
      <c r="K342" s="977">
        <v>2258000</v>
      </c>
      <c r="L342" s="977">
        <v>0</v>
      </c>
      <c r="M342" s="977">
        <v>0</v>
      </c>
      <c r="N342" s="985">
        <v>5000</v>
      </c>
    </row>
    <row r="343" spans="1:14" ht="18.399999999999999" customHeight="1">
      <c r="A343" s="56"/>
      <c r="B343" s="52"/>
      <c r="C343" s="53" t="s">
        <v>4</v>
      </c>
      <c r="D343" s="62" t="s">
        <v>42</v>
      </c>
      <c r="E343" s="637">
        <v>21742000</v>
      </c>
      <c r="F343" s="977">
        <v>0</v>
      </c>
      <c r="G343" s="977"/>
      <c r="H343" s="977">
        <v>137590</v>
      </c>
      <c r="I343" s="977">
        <v>19361900</v>
      </c>
      <c r="J343" s="1050"/>
      <c r="K343" s="977">
        <v>2237510</v>
      </c>
      <c r="L343" s="977">
        <v>0</v>
      </c>
      <c r="M343" s="977">
        <v>0</v>
      </c>
      <c r="N343" s="985">
        <v>5000</v>
      </c>
    </row>
    <row r="344" spans="1:14" ht="18.399999999999999" customHeight="1">
      <c r="A344" s="56"/>
      <c r="B344" s="52"/>
      <c r="C344" s="53" t="s">
        <v>4</v>
      </c>
      <c r="D344" s="62" t="s">
        <v>43</v>
      </c>
      <c r="E344" s="637">
        <v>12715421.359999999</v>
      </c>
      <c r="F344" s="977">
        <v>0</v>
      </c>
      <c r="G344" s="977"/>
      <c r="H344" s="977">
        <v>106683.8</v>
      </c>
      <c r="I344" s="977">
        <v>12060322.109999999</v>
      </c>
      <c r="J344" s="1050"/>
      <c r="K344" s="977">
        <v>548415.44999999995</v>
      </c>
      <c r="L344" s="977">
        <v>0</v>
      </c>
      <c r="M344" s="977">
        <v>0</v>
      </c>
      <c r="N344" s="985">
        <v>0</v>
      </c>
    </row>
    <row r="345" spans="1:14" ht="18.399999999999999" customHeight="1">
      <c r="A345" s="56"/>
      <c r="B345" s="52"/>
      <c r="C345" s="53" t="s">
        <v>4</v>
      </c>
      <c r="D345" s="62" t="s">
        <v>44</v>
      </c>
      <c r="E345" s="176">
        <v>0.58483218471161802</v>
      </c>
      <c r="F345" s="176">
        <v>0</v>
      </c>
      <c r="G345" s="176"/>
      <c r="H345" s="176">
        <v>0.69275194805194806</v>
      </c>
      <c r="I345" s="176">
        <v>0.62407876377749028</v>
      </c>
      <c r="J345" s="176"/>
      <c r="K345" s="176">
        <v>0.24287663861824621</v>
      </c>
      <c r="L345" s="176">
        <v>0</v>
      </c>
      <c r="M345" s="176">
        <v>0</v>
      </c>
      <c r="N345" s="275">
        <v>0</v>
      </c>
    </row>
    <row r="346" spans="1:14" ht="18" customHeight="1">
      <c r="A346" s="58"/>
      <c r="B346" s="59"/>
      <c r="C346" s="60" t="s">
        <v>4</v>
      </c>
      <c r="D346" s="64" t="s">
        <v>45</v>
      </c>
      <c r="E346" s="177">
        <v>0.58483218471161802</v>
      </c>
      <c r="F346" s="177">
        <v>0</v>
      </c>
      <c r="G346" s="177"/>
      <c r="H346" s="177">
        <v>0.77537466385638498</v>
      </c>
      <c r="I346" s="177">
        <v>0.62288939153698752</v>
      </c>
      <c r="J346" s="177"/>
      <c r="K346" s="177">
        <v>0.24510078167248411</v>
      </c>
      <c r="L346" s="177">
        <v>0</v>
      </c>
      <c r="M346" s="177">
        <v>0</v>
      </c>
      <c r="N346" s="276">
        <v>0</v>
      </c>
    </row>
    <row r="347" spans="1:14" ht="18.399999999999999" customHeight="1">
      <c r="A347" s="51" t="s">
        <v>189</v>
      </c>
      <c r="B347" s="52" t="s">
        <v>47</v>
      </c>
      <c r="C347" s="53" t="s">
        <v>190</v>
      </c>
      <c r="D347" s="62" t="s">
        <v>41</v>
      </c>
      <c r="E347" s="637">
        <v>24221000</v>
      </c>
      <c r="F347" s="977">
        <v>0</v>
      </c>
      <c r="G347" s="983"/>
      <c r="H347" s="977">
        <v>103000</v>
      </c>
      <c r="I347" s="977">
        <v>21959000</v>
      </c>
      <c r="J347" s="1050"/>
      <c r="K347" s="977">
        <v>1650000</v>
      </c>
      <c r="L347" s="977">
        <v>0</v>
      </c>
      <c r="M347" s="977">
        <v>0</v>
      </c>
      <c r="N347" s="985">
        <v>509000</v>
      </c>
    </row>
    <row r="348" spans="1:14" ht="18.399999999999999" customHeight="1">
      <c r="A348" s="51"/>
      <c r="B348" s="52"/>
      <c r="C348" s="53" t="s">
        <v>4</v>
      </c>
      <c r="D348" s="62" t="s">
        <v>42</v>
      </c>
      <c r="E348" s="637">
        <v>25716196</v>
      </c>
      <c r="F348" s="977">
        <v>0</v>
      </c>
      <c r="G348" s="977"/>
      <c r="H348" s="977">
        <v>108000</v>
      </c>
      <c r="I348" s="977">
        <v>21812736</v>
      </c>
      <c r="J348" s="1050"/>
      <c r="K348" s="977">
        <v>1970000</v>
      </c>
      <c r="L348" s="977">
        <v>0</v>
      </c>
      <c r="M348" s="977">
        <v>0</v>
      </c>
      <c r="N348" s="985">
        <v>1825460</v>
      </c>
    </row>
    <row r="349" spans="1:14" ht="18.399999999999999" customHeight="1">
      <c r="A349" s="56"/>
      <c r="B349" s="52"/>
      <c r="C349" s="53" t="s">
        <v>4</v>
      </c>
      <c r="D349" s="62" t="s">
        <v>43</v>
      </c>
      <c r="E349" s="637">
        <v>11650195.350000001</v>
      </c>
      <c r="F349" s="977">
        <v>0</v>
      </c>
      <c r="G349" s="977"/>
      <c r="H349" s="977">
        <v>24376.93</v>
      </c>
      <c r="I349" s="977">
        <v>11564472.800000003</v>
      </c>
      <c r="J349" s="1050"/>
      <c r="K349" s="977">
        <v>0</v>
      </c>
      <c r="L349" s="977">
        <v>0</v>
      </c>
      <c r="M349" s="977">
        <v>0</v>
      </c>
      <c r="N349" s="985">
        <v>61345.62</v>
      </c>
    </row>
    <row r="350" spans="1:14" ht="18.399999999999999" customHeight="1">
      <c r="A350" s="56"/>
      <c r="B350" s="52"/>
      <c r="C350" s="53" t="s">
        <v>4</v>
      </c>
      <c r="D350" s="62" t="s">
        <v>44</v>
      </c>
      <c r="E350" s="176">
        <v>0.48099563808265561</v>
      </c>
      <c r="F350" s="176">
        <v>0</v>
      </c>
      <c r="G350" s="176"/>
      <c r="H350" s="176">
        <v>0.23666922330097087</v>
      </c>
      <c r="I350" s="176">
        <v>0.52663931873036129</v>
      </c>
      <c r="J350" s="176"/>
      <c r="K350" s="176">
        <v>0</v>
      </c>
      <c r="L350" s="176">
        <v>0</v>
      </c>
      <c r="M350" s="176">
        <v>0</v>
      </c>
      <c r="N350" s="275">
        <v>0.1205218467583497</v>
      </c>
    </row>
    <row r="351" spans="1:14" ht="18.399999999999999" customHeight="1">
      <c r="A351" s="58"/>
      <c r="B351" s="59"/>
      <c r="C351" s="60" t="s">
        <v>4</v>
      </c>
      <c r="D351" s="64" t="s">
        <v>45</v>
      </c>
      <c r="E351" s="177">
        <v>0.45302949744200122</v>
      </c>
      <c r="F351" s="177">
        <v>0</v>
      </c>
      <c r="G351" s="177"/>
      <c r="H351" s="177">
        <v>0.22571231481481482</v>
      </c>
      <c r="I351" s="177">
        <v>0.53017066726521622</v>
      </c>
      <c r="J351" s="177"/>
      <c r="K351" s="177">
        <v>0</v>
      </c>
      <c r="L351" s="177">
        <v>0</v>
      </c>
      <c r="M351" s="177">
        <v>0</v>
      </c>
      <c r="N351" s="276">
        <v>3.3605567911649668E-2</v>
      </c>
    </row>
    <row r="352" spans="1:14" ht="18.399999999999999" customHeight="1">
      <c r="A352" s="51" t="s">
        <v>191</v>
      </c>
      <c r="B352" s="52" t="s">
        <v>47</v>
      </c>
      <c r="C352" s="53" t="s">
        <v>192</v>
      </c>
      <c r="D352" s="62" t="s">
        <v>41</v>
      </c>
      <c r="E352" s="637">
        <v>45712000</v>
      </c>
      <c r="F352" s="977">
        <v>0</v>
      </c>
      <c r="G352" s="983"/>
      <c r="H352" s="977">
        <v>60000</v>
      </c>
      <c r="I352" s="977">
        <v>37941000</v>
      </c>
      <c r="J352" s="1050"/>
      <c r="K352" s="977">
        <v>736000</v>
      </c>
      <c r="L352" s="977">
        <v>0</v>
      </c>
      <c r="M352" s="977">
        <v>0</v>
      </c>
      <c r="N352" s="985">
        <v>6975000</v>
      </c>
    </row>
    <row r="353" spans="1:14" ht="18.399999999999999" customHeight="1">
      <c r="A353" s="56"/>
      <c r="B353" s="52"/>
      <c r="C353" s="53" t="s">
        <v>4</v>
      </c>
      <c r="D353" s="62" t="s">
        <v>42</v>
      </c>
      <c r="E353" s="637">
        <v>45714812</v>
      </c>
      <c r="F353" s="977">
        <v>0</v>
      </c>
      <c r="G353" s="977"/>
      <c r="H353" s="977">
        <v>60000</v>
      </c>
      <c r="I353" s="977">
        <v>37941000</v>
      </c>
      <c r="J353" s="1050"/>
      <c r="K353" s="977">
        <v>736000</v>
      </c>
      <c r="L353" s="977">
        <v>0</v>
      </c>
      <c r="M353" s="977">
        <v>0</v>
      </c>
      <c r="N353" s="985">
        <v>6977812</v>
      </c>
    </row>
    <row r="354" spans="1:14" ht="18.399999999999999" customHeight="1">
      <c r="A354" s="56"/>
      <c r="B354" s="52"/>
      <c r="C354" s="53" t="s">
        <v>4</v>
      </c>
      <c r="D354" s="62" t="s">
        <v>43</v>
      </c>
      <c r="E354" s="637">
        <v>27337941.059999995</v>
      </c>
      <c r="F354" s="977">
        <v>0</v>
      </c>
      <c r="G354" s="977"/>
      <c r="H354" s="977">
        <v>24584.18</v>
      </c>
      <c r="I354" s="977">
        <v>24286136.769999996</v>
      </c>
      <c r="J354" s="1050"/>
      <c r="K354" s="977">
        <v>0</v>
      </c>
      <c r="L354" s="977">
        <v>0</v>
      </c>
      <c r="M354" s="977">
        <v>0</v>
      </c>
      <c r="N354" s="985">
        <v>3027220.11</v>
      </c>
    </row>
    <row r="355" spans="1:14" ht="18.399999999999999" customHeight="1">
      <c r="A355" s="56"/>
      <c r="B355" s="52"/>
      <c r="C355" s="53" t="s">
        <v>4</v>
      </c>
      <c r="D355" s="62" t="s">
        <v>44</v>
      </c>
      <c r="E355" s="176">
        <v>0.59804736305565265</v>
      </c>
      <c r="F355" s="176">
        <v>0</v>
      </c>
      <c r="G355" s="176"/>
      <c r="H355" s="176">
        <v>0.40973633333333331</v>
      </c>
      <c r="I355" s="176">
        <v>0.64010270604359387</v>
      </c>
      <c r="J355" s="176"/>
      <c r="K355" s="176">
        <v>0</v>
      </c>
      <c r="L355" s="176">
        <v>0</v>
      </c>
      <c r="M355" s="176">
        <v>0</v>
      </c>
      <c r="N355" s="275">
        <v>0.43401005161290318</v>
      </c>
    </row>
    <row r="356" spans="1:14" ht="18.399999999999999" customHeight="1">
      <c r="A356" s="58"/>
      <c r="B356" s="59"/>
      <c r="C356" s="60" t="s">
        <v>4</v>
      </c>
      <c r="D356" s="61" t="s">
        <v>45</v>
      </c>
      <c r="E356" s="277">
        <v>0.5980105760907426</v>
      </c>
      <c r="F356" s="177">
        <v>0</v>
      </c>
      <c r="G356" s="177"/>
      <c r="H356" s="177">
        <v>0.40973633333333331</v>
      </c>
      <c r="I356" s="177">
        <v>0.64010270604359387</v>
      </c>
      <c r="J356" s="177"/>
      <c r="K356" s="177">
        <v>0</v>
      </c>
      <c r="L356" s="177">
        <v>0</v>
      </c>
      <c r="M356" s="177">
        <v>0</v>
      </c>
      <c r="N356" s="276">
        <v>0.43383514918430016</v>
      </c>
    </row>
    <row r="357" spans="1:14" ht="18.399999999999999" customHeight="1">
      <c r="A357" s="51" t="s">
        <v>193</v>
      </c>
      <c r="B357" s="52" t="s">
        <v>47</v>
      </c>
      <c r="C357" s="53" t="s">
        <v>194</v>
      </c>
      <c r="D357" s="54" t="s">
        <v>41</v>
      </c>
      <c r="E357" s="638">
        <v>18892018000</v>
      </c>
      <c r="F357" s="977">
        <v>18589773000</v>
      </c>
      <c r="G357" s="983"/>
      <c r="H357" s="977">
        <v>292673000</v>
      </c>
      <c r="I357" s="977">
        <v>9572000</v>
      </c>
      <c r="J357" s="1050"/>
      <c r="K357" s="977">
        <v>0</v>
      </c>
      <c r="L357" s="977">
        <v>0</v>
      </c>
      <c r="M357" s="977">
        <v>0</v>
      </c>
      <c r="N357" s="985">
        <v>0</v>
      </c>
    </row>
    <row r="358" spans="1:14" ht="18.399999999999999" customHeight="1">
      <c r="A358" s="56"/>
      <c r="B358" s="52"/>
      <c r="C358" s="53" t="s">
        <v>195</v>
      </c>
      <c r="D358" s="62" t="s">
        <v>42</v>
      </c>
      <c r="E358" s="637">
        <v>18892018800</v>
      </c>
      <c r="F358" s="977">
        <v>18589773000</v>
      </c>
      <c r="G358" s="977"/>
      <c r="H358" s="977">
        <v>292673800</v>
      </c>
      <c r="I358" s="977">
        <v>9572000</v>
      </c>
      <c r="J358" s="1050"/>
      <c r="K358" s="977">
        <v>0</v>
      </c>
      <c r="L358" s="977">
        <v>0</v>
      </c>
      <c r="M358" s="977">
        <v>0</v>
      </c>
      <c r="N358" s="985">
        <v>0</v>
      </c>
    </row>
    <row r="359" spans="1:14" ht="18.399999999999999" customHeight="1">
      <c r="A359" s="56"/>
      <c r="B359" s="52"/>
      <c r="C359" s="53" t="s">
        <v>4</v>
      </c>
      <c r="D359" s="62" t="s">
        <v>43</v>
      </c>
      <c r="E359" s="637">
        <v>12155000800</v>
      </c>
      <c r="F359" s="977">
        <v>11965425339.02</v>
      </c>
      <c r="G359" s="977"/>
      <c r="H359" s="977">
        <v>183420148.97999999</v>
      </c>
      <c r="I359" s="977">
        <v>6155312</v>
      </c>
      <c r="J359" s="1050"/>
      <c r="K359" s="977">
        <v>0</v>
      </c>
      <c r="L359" s="977">
        <v>0</v>
      </c>
      <c r="M359" s="977">
        <v>0</v>
      </c>
      <c r="N359" s="985">
        <v>0</v>
      </c>
    </row>
    <row r="360" spans="1:14" ht="18.399999999999999" customHeight="1">
      <c r="A360" s="56"/>
      <c r="B360" s="52"/>
      <c r="C360" s="53" t="s">
        <v>4</v>
      </c>
      <c r="D360" s="62" t="s">
        <v>44</v>
      </c>
      <c r="E360" s="176">
        <v>0.64339345854953134</v>
      </c>
      <c r="F360" s="176">
        <v>0.64365634475579669</v>
      </c>
      <c r="G360" s="176"/>
      <c r="H360" s="176">
        <v>0.6267067648194401</v>
      </c>
      <c r="I360" s="176">
        <v>0.64305390722941913</v>
      </c>
      <c r="J360" s="176"/>
      <c r="K360" s="176">
        <v>0</v>
      </c>
      <c r="L360" s="176">
        <v>0</v>
      </c>
      <c r="M360" s="176">
        <v>0</v>
      </c>
      <c r="N360" s="275">
        <v>0</v>
      </c>
    </row>
    <row r="361" spans="1:14" ht="18.399999999999999" customHeight="1">
      <c r="A361" s="58"/>
      <c r="B361" s="59"/>
      <c r="C361" s="60" t="s">
        <v>4</v>
      </c>
      <c r="D361" s="64" t="s">
        <v>45</v>
      </c>
      <c r="E361" s="177">
        <v>0.6433934313044406</v>
      </c>
      <c r="F361" s="177">
        <v>0.64365634475579669</v>
      </c>
      <c r="G361" s="177"/>
      <c r="H361" s="177">
        <v>0.62670505176753089</v>
      </c>
      <c r="I361" s="177">
        <v>0.64305390722941913</v>
      </c>
      <c r="J361" s="177"/>
      <c r="K361" s="177">
        <v>0</v>
      </c>
      <c r="L361" s="177">
        <v>0</v>
      </c>
      <c r="M361" s="177">
        <v>0</v>
      </c>
      <c r="N361" s="276">
        <v>0</v>
      </c>
    </row>
    <row r="362" spans="1:14" ht="18.399999999999999" customHeight="1">
      <c r="A362" s="51" t="s">
        <v>196</v>
      </c>
      <c r="B362" s="52" t="s">
        <v>47</v>
      </c>
      <c r="C362" s="53" t="s">
        <v>197</v>
      </c>
      <c r="D362" s="54" t="s">
        <v>41</v>
      </c>
      <c r="E362" s="637">
        <v>67636471000</v>
      </c>
      <c r="F362" s="977">
        <v>60864312000</v>
      </c>
      <c r="G362" s="983"/>
      <c r="H362" s="977">
        <v>2822075000</v>
      </c>
      <c r="I362" s="977">
        <v>3950084000</v>
      </c>
      <c r="J362" s="1050"/>
      <c r="K362" s="977">
        <v>0</v>
      </c>
      <c r="L362" s="977">
        <v>0</v>
      </c>
      <c r="M362" s="977">
        <v>0</v>
      </c>
      <c r="N362" s="985">
        <v>0</v>
      </c>
    </row>
    <row r="363" spans="1:14" ht="18.399999999999999" customHeight="1">
      <c r="A363" s="56"/>
      <c r="B363" s="52"/>
      <c r="C363" s="53" t="s">
        <v>4</v>
      </c>
      <c r="D363" s="57" t="s">
        <v>42</v>
      </c>
      <c r="E363" s="637">
        <v>56979600150</v>
      </c>
      <c r="F363" s="977">
        <v>48865654000</v>
      </c>
      <c r="G363" s="977"/>
      <c r="H363" s="977">
        <v>4163862150</v>
      </c>
      <c r="I363" s="977">
        <v>3950084000</v>
      </c>
      <c r="J363" s="1050"/>
      <c r="K363" s="977">
        <v>0</v>
      </c>
      <c r="L363" s="977">
        <v>0</v>
      </c>
      <c r="M363" s="977">
        <v>0</v>
      </c>
      <c r="N363" s="985">
        <v>0</v>
      </c>
    </row>
    <row r="364" spans="1:14" ht="18.399999999999999" customHeight="1">
      <c r="A364" s="56"/>
      <c r="B364" s="52"/>
      <c r="C364" s="53" t="s">
        <v>4</v>
      </c>
      <c r="D364" s="57" t="s">
        <v>43</v>
      </c>
      <c r="E364" s="637">
        <v>23521422791.620003</v>
      </c>
      <c r="F364" s="977">
        <v>17953539566.110001</v>
      </c>
      <c r="G364" s="977"/>
      <c r="H364" s="977">
        <v>3130293696.79</v>
      </c>
      <c r="I364" s="977">
        <v>2437589528.7200003</v>
      </c>
      <c r="J364" s="1050"/>
      <c r="K364" s="977">
        <v>0</v>
      </c>
      <c r="L364" s="977">
        <v>0</v>
      </c>
      <c r="M364" s="977">
        <v>0</v>
      </c>
      <c r="N364" s="985">
        <v>0</v>
      </c>
    </row>
    <row r="365" spans="1:14" ht="18.399999999999999" customHeight="1">
      <c r="A365" s="56"/>
      <c r="B365" s="52"/>
      <c r="C365" s="53" t="s">
        <v>4</v>
      </c>
      <c r="D365" s="57" t="s">
        <v>44</v>
      </c>
      <c r="E365" s="176">
        <v>0.34776241935538005</v>
      </c>
      <c r="F365" s="176">
        <v>0.29497646446919501</v>
      </c>
      <c r="G365" s="176"/>
      <c r="H365" s="176">
        <v>1.1092170466022342</v>
      </c>
      <c r="I365" s="176">
        <v>0.61709814999377233</v>
      </c>
      <c r="J365" s="176"/>
      <c r="K365" s="176">
        <v>0</v>
      </c>
      <c r="L365" s="176">
        <v>0</v>
      </c>
      <c r="M365" s="176">
        <v>0</v>
      </c>
      <c r="N365" s="275">
        <v>0</v>
      </c>
    </row>
    <row r="366" spans="1:14" ht="18.399999999999999" customHeight="1">
      <c r="A366" s="58"/>
      <c r="B366" s="59"/>
      <c r="C366" s="60" t="s">
        <v>4</v>
      </c>
      <c r="D366" s="61" t="s">
        <v>45</v>
      </c>
      <c r="E366" s="177">
        <v>0.41280427959654614</v>
      </c>
      <c r="F366" s="177">
        <v>0.36740610421606146</v>
      </c>
      <c r="G366" s="177"/>
      <c r="H366" s="177">
        <v>0.75177649596060714</v>
      </c>
      <c r="I366" s="177">
        <v>0.61709814999377233</v>
      </c>
      <c r="J366" s="177"/>
      <c r="K366" s="177">
        <v>0</v>
      </c>
      <c r="L366" s="177">
        <v>0</v>
      </c>
      <c r="M366" s="177">
        <v>0</v>
      </c>
      <c r="N366" s="276">
        <v>0</v>
      </c>
    </row>
    <row r="367" spans="1:14" ht="18.399999999999999" customHeight="1">
      <c r="A367" s="51" t="s">
        <v>198</v>
      </c>
      <c r="B367" s="52" t="s">
        <v>47</v>
      </c>
      <c r="C367" s="53" t="s">
        <v>427</v>
      </c>
      <c r="D367" s="54" t="s">
        <v>41</v>
      </c>
      <c r="E367" s="637">
        <v>51729000</v>
      </c>
      <c r="F367" s="977">
        <v>0</v>
      </c>
      <c r="G367" s="983"/>
      <c r="H367" s="977">
        <v>57000</v>
      </c>
      <c r="I367" s="977">
        <v>51026000</v>
      </c>
      <c r="J367" s="1050"/>
      <c r="K367" s="977">
        <v>646000</v>
      </c>
      <c r="L367" s="977">
        <v>0</v>
      </c>
      <c r="M367" s="977">
        <v>0</v>
      </c>
      <c r="N367" s="985">
        <v>0</v>
      </c>
    </row>
    <row r="368" spans="1:14" ht="18.399999999999999" customHeight="1">
      <c r="A368" s="56"/>
      <c r="B368" s="52"/>
      <c r="C368" s="53" t="s">
        <v>428</v>
      </c>
      <c r="D368" s="57" t="s">
        <v>42</v>
      </c>
      <c r="E368" s="637">
        <v>53262704</v>
      </c>
      <c r="F368" s="977">
        <v>0</v>
      </c>
      <c r="G368" s="977"/>
      <c r="H368" s="977">
        <v>43000</v>
      </c>
      <c r="I368" s="977">
        <v>52573704</v>
      </c>
      <c r="J368" s="1050"/>
      <c r="K368" s="977">
        <v>646000</v>
      </c>
      <c r="L368" s="977">
        <v>0</v>
      </c>
      <c r="M368" s="977">
        <v>0</v>
      </c>
      <c r="N368" s="985">
        <v>0</v>
      </c>
    </row>
    <row r="369" spans="1:14" ht="18.399999999999999" customHeight="1">
      <c r="A369" s="56"/>
      <c r="B369" s="52"/>
      <c r="C369" s="53" t="s">
        <v>4</v>
      </c>
      <c r="D369" s="57" t="s">
        <v>43</v>
      </c>
      <c r="E369" s="637">
        <v>31923236.010000005</v>
      </c>
      <c r="F369" s="977">
        <v>0</v>
      </c>
      <c r="G369" s="977"/>
      <c r="H369" s="977">
        <v>33823.72</v>
      </c>
      <c r="I369" s="977">
        <v>31855218.290000007</v>
      </c>
      <c r="J369" s="1050"/>
      <c r="K369" s="977">
        <v>34194</v>
      </c>
      <c r="L369" s="977">
        <v>0</v>
      </c>
      <c r="M369" s="977">
        <v>0</v>
      </c>
      <c r="N369" s="985">
        <v>0</v>
      </c>
    </row>
    <row r="370" spans="1:14" ht="18.399999999999999" customHeight="1">
      <c r="A370" s="56"/>
      <c r="B370" s="52"/>
      <c r="C370" s="53" t="s">
        <v>4</v>
      </c>
      <c r="D370" s="57" t="s">
        <v>44</v>
      </c>
      <c r="E370" s="176">
        <v>0.61712455315200376</v>
      </c>
      <c r="F370" s="176">
        <v>0</v>
      </c>
      <c r="G370" s="176"/>
      <c r="H370" s="176">
        <v>0.59339859649122806</v>
      </c>
      <c r="I370" s="176">
        <v>0.62429385587739594</v>
      </c>
      <c r="J370" s="176"/>
      <c r="K370" s="176">
        <v>5.2931888544891642E-2</v>
      </c>
      <c r="L370" s="176">
        <v>0</v>
      </c>
      <c r="M370" s="176">
        <v>0</v>
      </c>
      <c r="N370" s="275">
        <v>0</v>
      </c>
    </row>
    <row r="371" spans="1:14" ht="18.399999999999999" customHeight="1">
      <c r="A371" s="58"/>
      <c r="B371" s="59"/>
      <c r="C371" s="60" t="s">
        <v>4</v>
      </c>
      <c r="D371" s="61" t="s">
        <v>45</v>
      </c>
      <c r="E371" s="177">
        <v>0.59935440021971109</v>
      </c>
      <c r="F371" s="177">
        <v>0</v>
      </c>
      <c r="G371" s="177"/>
      <c r="H371" s="177">
        <v>0.78659813953488378</v>
      </c>
      <c r="I371" s="177">
        <v>0.60591542665512033</v>
      </c>
      <c r="J371" s="177"/>
      <c r="K371" s="177">
        <v>5.2931888544891642E-2</v>
      </c>
      <c r="L371" s="177">
        <v>0</v>
      </c>
      <c r="M371" s="177">
        <v>0</v>
      </c>
      <c r="N371" s="276">
        <v>0</v>
      </c>
    </row>
    <row r="372" spans="1:14" ht="18.399999999999999" customHeight="1">
      <c r="A372" s="51" t="s">
        <v>199</v>
      </c>
      <c r="B372" s="52" t="s">
        <v>47</v>
      </c>
      <c r="C372" s="53" t="s">
        <v>200</v>
      </c>
      <c r="D372" s="62" t="s">
        <v>41</v>
      </c>
      <c r="E372" s="637">
        <v>30022000</v>
      </c>
      <c r="F372" s="977">
        <v>0</v>
      </c>
      <c r="G372" s="983"/>
      <c r="H372" s="977">
        <v>17000</v>
      </c>
      <c r="I372" s="977">
        <v>29872000</v>
      </c>
      <c r="J372" s="1050"/>
      <c r="K372" s="977">
        <v>133000</v>
      </c>
      <c r="L372" s="977">
        <v>0</v>
      </c>
      <c r="M372" s="977">
        <v>0</v>
      </c>
      <c r="N372" s="985">
        <v>0</v>
      </c>
    </row>
    <row r="373" spans="1:14" ht="18" customHeight="1">
      <c r="A373" s="56"/>
      <c r="B373" s="52"/>
      <c r="C373" s="53" t="s">
        <v>4</v>
      </c>
      <c r="D373" s="62" t="s">
        <v>42</v>
      </c>
      <c r="E373" s="637">
        <v>31060000</v>
      </c>
      <c r="F373" s="977">
        <v>0</v>
      </c>
      <c r="G373" s="977"/>
      <c r="H373" s="977">
        <v>62311</v>
      </c>
      <c r="I373" s="977">
        <v>29888689</v>
      </c>
      <c r="J373" s="1050"/>
      <c r="K373" s="977">
        <v>1109000</v>
      </c>
      <c r="L373" s="977">
        <v>0</v>
      </c>
      <c r="M373" s="977">
        <v>0</v>
      </c>
      <c r="N373" s="985">
        <v>0</v>
      </c>
    </row>
    <row r="374" spans="1:14" ht="18.399999999999999" customHeight="1">
      <c r="A374" s="56"/>
      <c r="B374" s="52"/>
      <c r="C374" s="53" t="s">
        <v>4</v>
      </c>
      <c r="D374" s="62" t="s">
        <v>43</v>
      </c>
      <c r="E374" s="637">
        <v>18565603.769999996</v>
      </c>
      <c r="F374" s="977">
        <v>0</v>
      </c>
      <c r="G374" s="977"/>
      <c r="H374" s="977">
        <v>51878.47</v>
      </c>
      <c r="I374" s="977">
        <v>18195260.029999997</v>
      </c>
      <c r="J374" s="1050"/>
      <c r="K374" s="977">
        <v>318465.26999999996</v>
      </c>
      <c r="L374" s="977">
        <v>0</v>
      </c>
      <c r="M374" s="977">
        <v>0</v>
      </c>
      <c r="N374" s="985">
        <v>0</v>
      </c>
    </row>
    <row r="375" spans="1:14" ht="18.399999999999999" customHeight="1">
      <c r="A375" s="56"/>
      <c r="B375" s="52"/>
      <c r="C375" s="53" t="s">
        <v>4</v>
      </c>
      <c r="D375" s="62" t="s">
        <v>44</v>
      </c>
      <c r="E375" s="176">
        <v>0.61839996569182587</v>
      </c>
      <c r="F375" s="176">
        <v>0</v>
      </c>
      <c r="G375" s="176"/>
      <c r="H375" s="176">
        <v>3.0516747058823528</v>
      </c>
      <c r="I375" s="176">
        <v>0.60910752644617028</v>
      </c>
      <c r="J375" s="176"/>
      <c r="K375" s="176">
        <v>2.394475714285714</v>
      </c>
      <c r="L375" s="176">
        <v>0</v>
      </c>
      <c r="M375" s="176">
        <v>0</v>
      </c>
      <c r="N375" s="275">
        <v>0</v>
      </c>
    </row>
    <row r="376" spans="1:14" ht="18.399999999999999" customHeight="1">
      <c r="A376" s="58"/>
      <c r="B376" s="59"/>
      <c r="C376" s="60" t="s">
        <v>4</v>
      </c>
      <c r="D376" s="62" t="s">
        <v>45</v>
      </c>
      <c r="E376" s="177">
        <v>0.59773354056664507</v>
      </c>
      <c r="F376" s="177">
        <v>0</v>
      </c>
      <c r="G376" s="177"/>
      <c r="H376" s="177">
        <v>0.83257322142157886</v>
      </c>
      <c r="I376" s="177">
        <v>0.6087674180021746</v>
      </c>
      <c r="J376" s="177"/>
      <c r="K376" s="177">
        <v>0.28716435527502249</v>
      </c>
      <c r="L376" s="177">
        <v>0</v>
      </c>
      <c r="M376" s="177">
        <v>0</v>
      </c>
      <c r="N376" s="276">
        <v>0</v>
      </c>
    </row>
    <row r="377" spans="1:14" ht="18.399999999999999" customHeight="1">
      <c r="A377" s="70" t="s">
        <v>201</v>
      </c>
      <c r="B377" s="71" t="s">
        <v>47</v>
      </c>
      <c r="C377" s="52" t="s">
        <v>202</v>
      </c>
      <c r="D377" s="63" t="s">
        <v>41</v>
      </c>
      <c r="E377" s="637">
        <v>115809000</v>
      </c>
      <c r="F377" s="977">
        <v>0</v>
      </c>
      <c r="G377" s="983"/>
      <c r="H377" s="977">
        <v>250000</v>
      </c>
      <c r="I377" s="977">
        <v>97277000</v>
      </c>
      <c r="J377" s="1050"/>
      <c r="K377" s="977">
        <v>4035000</v>
      </c>
      <c r="L377" s="977">
        <v>0</v>
      </c>
      <c r="M377" s="977">
        <v>0</v>
      </c>
      <c r="N377" s="985">
        <v>14247000</v>
      </c>
    </row>
    <row r="378" spans="1:14" ht="18.399999999999999" customHeight="1">
      <c r="A378" s="56"/>
      <c r="B378" s="52"/>
      <c r="C378" s="53" t="s">
        <v>203</v>
      </c>
      <c r="D378" s="62" t="s">
        <v>42</v>
      </c>
      <c r="E378" s="637">
        <v>115809000</v>
      </c>
      <c r="F378" s="977">
        <v>0</v>
      </c>
      <c r="G378" s="977"/>
      <c r="H378" s="977">
        <v>250000</v>
      </c>
      <c r="I378" s="977">
        <v>98847000</v>
      </c>
      <c r="J378" s="1050"/>
      <c r="K378" s="977">
        <v>2465000</v>
      </c>
      <c r="L378" s="977">
        <v>0</v>
      </c>
      <c r="M378" s="977">
        <v>0</v>
      </c>
      <c r="N378" s="985">
        <v>14247000</v>
      </c>
    </row>
    <row r="379" spans="1:14" ht="18.399999999999999" customHeight="1">
      <c r="A379" s="56"/>
      <c r="B379" s="52"/>
      <c r="C379" s="53" t="s">
        <v>4</v>
      </c>
      <c r="D379" s="62" t="s">
        <v>43</v>
      </c>
      <c r="E379" s="637">
        <v>64246909.929999992</v>
      </c>
      <c r="F379" s="977">
        <v>0</v>
      </c>
      <c r="G379" s="977"/>
      <c r="H379" s="977">
        <v>94455.85</v>
      </c>
      <c r="I379" s="977">
        <v>59507029.709999993</v>
      </c>
      <c r="J379" s="1050"/>
      <c r="K379" s="977">
        <v>94014.15</v>
      </c>
      <c r="L379" s="977">
        <v>0</v>
      </c>
      <c r="M379" s="977">
        <v>0</v>
      </c>
      <c r="N379" s="985">
        <v>4551410.22</v>
      </c>
    </row>
    <row r="380" spans="1:14" ht="18.399999999999999" customHeight="1">
      <c r="A380" s="56"/>
      <c r="B380" s="52"/>
      <c r="C380" s="53" t="s">
        <v>4</v>
      </c>
      <c r="D380" s="62" t="s">
        <v>44</v>
      </c>
      <c r="E380" s="176">
        <v>0.55476612292654282</v>
      </c>
      <c r="F380" s="176">
        <v>0</v>
      </c>
      <c r="G380" s="176"/>
      <c r="H380" s="176">
        <v>0.37782340000000003</v>
      </c>
      <c r="I380" s="176">
        <v>0.61172764075783581</v>
      </c>
      <c r="J380" s="176"/>
      <c r="K380" s="176">
        <v>2.3299665427509293E-2</v>
      </c>
      <c r="L380" s="176">
        <v>0</v>
      </c>
      <c r="M380" s="176">
        <v>0</v>
      </c>
      <c r="N380" s="275">
        <v>0.31946446409770474</v>
      </c>
    </row>
    <row r="381" spans="1:14" ht="18.399999999999999" customHeight="1">
      <c r="A381" s="58"/>
      <c r="B381" s="59"/>
      <c r="C381" s="60" t="s">
        <v>4</v>
      </c>
      <c r="D381" s="64" t="s">
        <v>45</v>
      </c>
      <c r="E381" s="177">
        <v>0.55476612292654282</v>
      </c>
      <c r="F381" s="177">
        <v>0</v>
      </c>
      <c r="G381" s="177"/>
      <c r="H381" s="177">
        <v>0.37782340000000003</v>
      </c>
      <c r="I381" s="177">
        <v>0.60201148957479733</v>
      </c>
      <c r="J381" s="177"/>
      <c r="K381" s="177">
        <v>3.8139614604462475E-2</v>
      </c>
      <c r="L381" s="177">
        <v>0</v>
      </c>
      <c r="M381" s="177">
        <v>0</v>
      </c>
      <c r="N381" s="276">
        <v>0.31946446409770474</v>
      </c>
    </row>
    <row r="382" spans="1:14" ht="18.399999999999999" customHeight="1">
      <c r="A382" s="51" t="s">
        <v>204</v>
      </c>
      <c r="B382" s="52" t="s">
        <v>47</v>
      </c>
      <c r="C382" s="53" t="s">
        <v>224</v>
      </c>
      <c r="D382" s="54" t="s">
        <v>41</v>
      </c>
      <c r="E382" s="638">
        <v>28000000000</v>
      </c>
      <c r="F382" s="977">
        <v>0</v>
      </c>
      <c r="G382" s="983"/>
      <c r="H382" s="977">
        <v>0</v>
      </c>
      <c r="I382" s="977">
        <v>100000</v>
      </c>
      <c r="J382" s="1050"/>
      <c r="K382" s="977">
        <v>0</v>
      </c>
      <c r="L382" s="977">
        <v>27999900000</v>
      </c>
      <c r="M382" s="977">
        <v>0</v>
      </c>
      <c r="N382" s="985">
        <v>0</v>
      </c>
    </row>
    <row r="383" spans="1:14" ht="18.399999999999999" customHeight="1">
      <c r="A383" s="51"/>
      <c r="B383" s="52"/>
      <c r="C383" s="53" t="s">
        <v>4</v>
      </c>
      <c r="D383" s="62" t="s">
        <v>42</v>
      </c>
      <c r="E383" s="637">
        <v>28000000000</v>
      </c>
      <c r="F383" s="977">
        <v>0</v>
      </c>
      <c r="G383" s="977"/>
      <c r="H383" s="977">
        <v>0</v>
      </c>
      <c r="I383" s="977">
        <v>100000</v>
      </c>
      <c r="J383" s="1050"/>
      <c r="K383" s="977">
        <v>0</v>
      </c>
      <c r="L383" s="977">
        <v>27999900000</v>
      </c>
      <c r="M383" s="977">
        <v>0</v>
      </c>
      <c r="N383" s="985">
        <v>0</v>
      </c>
    </row>
    <row r="384" spans="1:14" ht="18.399999999999999" customHeight="1">
      <c r="A384" s="56"/>
      <c r="B384" s="52"/>
      <c r="C384" s="53" t="s">
        <v>4</v>
      </c>
      <c r="D384" s="62" t="s">
        <v>43</v>
      </c>
      <c r="E384" s="637">
        <v>15986684183.820002</v>
      </c>
      <c r="F384" s="977">
        <v>0</v>
      </c>
      <c r="G384" s="977"/>
      <c r="H384" s="977">
        <v>0</v>
      </c>
      <c r="I384" s="977">
        <v>0</v>
      </c>
      <c r="J384" s="1050"/>
      <c r="K384" s="977">
        <v>0</v>
      </c>
      <c r="L384" s="977">
        <v>15986684183.820002</v>
      </c>
      <c r="M384" s="977">
        <v>0</v>
      </c>
      <c r="N384" s="985">
        <v>0</v>
      </c>
    </row>
    <row r="385" spans="1:14" ht="18.399999999999999" customHeight="1">
      <c r="A385" s="56"/>
      <c r="B385" s="52"/>
      <c r="C385" s="53" t="s">
        <v>4</v>
      </c>
      <c r="D385" s="62" t="s">
        <v>44</v>
      </c>
      <c r="E385" s="176">
        <v>0.57095300656500003</v>
      </c>
      <c r="F385" s="176">
        <v>0</v>
      </c>
      <c r="G385" s="176"/>
      <c r="H385" s="176">
        <v>0</v>
      </c>
      <c r="I385" s="176">
        <v>0</v>
      </c>
      <c r="J385" s="176"/>
      <c r="K385" s="176">
        <v>0</v>
      </c>
      <c r="L385" s="176">
        <v>0.5709550456901632</v>
      </c>
      <c r="M385" s="176">
        <v>0</v>
      </c>
      <c r="N385" s="275">
        <v>0</v>
      </c>
    </row>
    <row r="386" spans="1:14" ht="18.399999999999999" customHeight="1">
      <c r="A386" s="58"/>
      <c r="B386" s="59"/>
      <c r="C386" s="60" t="s">
        <v>4</v>
      </c>
      <c r="D386" s="64" t="s">
        <v>45</v>
      </c>
      <c r="E386" s="177">
        <v>0.57095300656500003</v>
      </c>
      <c r="F386" s="177">
        <v>0</v>
      </c>
      <c r="G386" s="177"/>
      <c r="H386" s="177">
        <v>0</v>
      </c>
      <c r="I386" s="177">
        <v>0</v>
      </c>
      <c r="J386" s="177"/>
      <c r="K386" s="177">
        <v>0</v>
      </c>
      <c r="L386" s="177">
        <v>0.5709550456901632</v>
      </c>
      <c r="M386" s="177">
        <v>0</v>
      </c>
      <c r="N386" s="276">
        <v>0</v>
      </c>
    </row>
    <row r="387" spans="1:14" ht="18.399999999999999" customHeight="1">
      <c r="A387" s="51" t="s">
        <v>205</v>
      </c>
      <c r="B387" s="52" t="s">
        <v>47</v>
      </c>
      <c r="C387" s="53" t="s">
        <v>206</v>
      </c>
      <c r="D387" s="62" t="s">
        <v>41</v>
      </c>
      <c r="E387" s="637">
        <v>130964000</v>
      </c>
      <c r="F387" s="977">
        <v>0</v>
      </c>
      <c r="G387" s="983"/>
      <c r="H387" s="977">
        <v>146000</v>
      </c>
      <c r="I387" s="977">
        <v>129470000</v>
      </c>
      <c r="J387" s="1050"/>
      <c r="K387" s="977">
        <v>1251000</v>
      </c>
      <c r="L387" s="977">
        <v>0</v>
      </c>
      <c r="M387" s="977">
        <v>0</v>
      </c>
      <c r="N387" s="985">
        <v>97000</v>
      </c>
    </row>
    <row r="388" spans="1:14" ht="18.399999999999999" customHeight="1">
      <c r="A388" s="56"/>
      <c r="B388" s="52"/>
      <c r="C388" s="53" t="s">
        <v>4</v>
      </c>
      <c r="D388" s="62" t="s">
        <v>42</v>
      </c>
      <c r="E388" s="637">
        <v>130964000</v>
      </c>
      <c r="F388" s="977">
        <v>0</v>
      </c>
      <c r="G388" s="977"/>
      <c r="H388" s="977">
        <v>225750</v>
      </c>
      <c r="I388" s="977">
        <v>129097582</v>
      </c>
      <c r="J388" s="1050"/>
      <c r="K388" s="977">
        <v>1543668</v>
      </c>
      <c r="L388" s="977">
        <v>0</v>
      </c>
      <c r="M388" s="977">
        <v>0</v>
      </c>
      <c r="N388" s="985">
        <v>97000</v>
      </c>
    </row>
    <row r="389" spans="1:14" ht="18.399999999999999" customHeight="1">
      <c r="A389" s="56"/>
      <c r="B389" s="52"/>
      <c r="C389" s="53" t="s">
        <v>4</v>
      </c>
      <c r="D389" s="62" t="s">
        <v>43</v>
      </c>
      <c r="E389" s="637">
        <v>86799064.289999992</v>
      </c>
      <c r="F389" s="977">
        <v>0</v>
      </c>
      <c r="G389" s="977"/>
      <c r="H389" s="977">
        <v>139168.30000000002</v>
      </c>
      <c r="I389" s="977">
        <v>85872249.019999996</v>
      </c>
      <c r="J389" s="1050"/>
      <c r="K389" s="977">
        <v>738957.42</v>
      </c>
      <c r="L389" s="977">
        <v>0</v>
      </c>
      <c r="M389" s="977">
        <v>0</v>
      </c>
      <c r="N389" s="985">
        <v>48689.55</v>
      </c>
    </row>
    <row r="390" spans="1:14" ht="18.399999999999999" customHeight="1">
      <c r="A390" s="56"/>
      <c r="B390" s="52"/>
      <c r="C390" s="53" t="s">
        <v>4</v>
      </c>
      <c r="D390" s="62" t="s">
        <v>44</v>
      </c>
      <c r="E390" s="176">
        <v>0.6627704124034085</v>
      </c>
      <c r="F390" s="176">
        <v>0</v>
      </c>
      <c r="G390" s="176"/>
      <c r="H390" s="176">
        <v>0.95320753424657545</v>
      </c>
      <c r="I390" s="176">
        <v>0.66325982096238512</v>
      </c>
      <c r="J390" s="176"/>
      <c r="K390" s="176">
        <v>0.59069338129496407</v>
      </c>
      <c r="L390" s="176">
        <v>0</v>
      </c>
      <c r="M390" s="176">
        <v>0</v>
      </c>
      <c r="N390" s="275">
        <v>0.50195412371134018</v>
      </c>
    </row>
    <row r="391" spans="1:14" ht="18.399999999999999" customHeight="1">
      <c r="A391" s="58"/>
      <c r="B391" s="59"/>
      <c r="C391" s="60" t="s">
        <v>4</v>
      </c>
      <c r="D391" s="64" t="s">
        <v>45</v>
      </c>
      <c r="E391" s="177">
        <v>0.6627704124034085</v>
      </c>
      <c r="F391" s="177">
        <v>0</v>
      </c>
      <c r="G391" s="177"/>
      <c r="H391" s="177">
        <v>0.61647087486157259</v>
      </c>
      <c r="I391" s="177">
        <v>0.66517317899881345</v>
      </c>
      <c r="J391" s="177"/>
      <c r="K391" s="177">
        <v>0.47870229868080444</v>
      </c>
      <c r="L391" s="177">
        <v>0</v>
      </c>
      <c r="M391" s="177">
        <v>0</v>
      </c>
      <c r="N391" s="276">
        <v>0.50195412371134018</v>
      </c>
    </row>
    <row r="392" spans="1:14" ht="18" customHeight="1">
      <c r="A392" s="51" t="s">
        <v>207</v>
      </c>
      <c r="B392" s="52" t="s">
        <v>47</v>
      </c>
      <c r="C392" s="53" t="s">
        <v>208</v>
      </c>
      <c r="D392" s="62" t="s">
        <v>41</v>
      </c>
      <c r="E392" s="637">
        <v>500000000</v>
      </c>
      <c r="F392" s="977">
        <v>0</v>
      </c>
      <c r="G392" s="983"/>
      <c r="H392" s="977">
        <v>0</v>
      </c>
      <c r="I392" s="977">
        <v>500000000</v>
      </c>
      <c r="J392" s="1050"/>
      <c r="K392" s="977">
        <v>0</v>
      </c>
      <c r="L392" s="977">
        <v>0</v>
      </c>
      <c r="M392" s="977">
        <v>0</v>
      </c>
      <c r="N392" s="985">
        <v>0</v>
      </c>
    </row>
    <row r="393" spans="1:14" ht="18.399999999999999" customHeight="1">
      <c r="A393" s="56"/>
      <c r="B393" s="52"/>
      <c r="C393" s="53" t="s">
        <v>4</v>
      </c>
      <c r="D393" s="62" t="s">
        <v>42</v>
      </c>
      <c r="E393" s="637">
        <v>276658497.05000001</v>
      </c>
      <c r="F393" s="977">
        <v>0</v>
      </c>
      <c r="G393" s="977"/>
      <c r="H393" s="977">
        <v>0</v>
      </c>
      <c r="I393" s="977">
        <v>276658497.05000001</v>
      </c>
      <c r="J393" s="1050"/>
      <c r="K393" s="977">
        <v>0</v>
      </c>
      <c r="L393" s="977">
        <v>0</v>
      </c>
      <c r="M393" s="977">
        <v>0</v>
      </c>
      <c r="N393" s="985">
        <v>0</v>
      </c>
    </row>
    <row r="394" spans="1:14" ht="18.399999999999999" customHeight="1">
      <c r="A394" s="56"/>
      <c r="B394" s="52"/>
      <c r="C394" s="53" t="s">
        <v>4</v>
      </c>
      <c r="D394" s="62" t="s">
        <v>43</v>
      </c>
      <c r="E394" s="637">
        <v>0</v>
      </c>
      <c r="F394" s="977">
        <v>0</v>
      </c>
      <c r="G394" s="977"/>
      <c r="H394" s="977">
        <v>0</v>
      </c>
      <c r="I394" s="977">
        <v>0</v>
      </c>
      <c r="J394" s="1050"/>
      <c r="K394" s="977">
        <v>0</v>
      </c>
      <c r="L394" s="977">
        <v>0</v>
      </c>
      <c r="M394" s="977">
        <v>0</v>
      </c>
      <c r="N394" s="985">
        <v>0</v>
      </c>
    </row>
    <row r="395" spans="1:14" ht="18.399999999999999" customHeight="1">
      <c r="A395" s="56"/>
      <c r="B395" s="52"/>
      <c r="C395" s="53" t="s">
        <v>4</v>
      </c>
      <c r="D395" s="62" t="s">
        <v>44</v>
      </c>
      <c r="E395" s="176">
        <v>0</v>
      </c>
      <c r="F395" s="176">
        <v>0</v>
      </c>
      <c r="G395" s="176"/>
      <c r="H395" s="176">
        <v>0</v>
      </c>
      <c r="I395" s="176">
        <v>0</v>
      </c>
      <c r="J395" s="176"/>
      <c r="K395" s="176">
        <v>0</v>
      </c>
      <c r="L395" s="176">
        <v>0</v>
      </c>
      <c r="M395" s="176">
        <v>0</v>
      </c>
      <c r="N395" s="275">
        <v>0</v>
      </c>
    </row>
    <row r="396" spans="1:14" ht="18.399999999999999" customHeight="1">
      <c r="A396" s="58"/>
      <c r="B396" s="59"/>
      <c r="C396" s="60" t="s">
        <v>4</v>
      </c>
      <c r="D396" s="65" t="s">
        <v>45</v>
      </c>
      <c r="E396" s="177">
        <v>0</v>
      </c>
      <c r="F396" s="177">
        <v>0</v>
      </c>
      <c r="G396" s="177"/>
      <c r="H396" s="177">
        <v>0</v>
      </c>
      <c r="I396" s="177">
        <v>0</v>
      </c>
      <c r="J396" s="177"/>
      <c r="K396" s="177">
        <v>0</v>
      </c>
      <c r="L396" s="177">
        <v>0</v>
      </c>
      <c r="M396" s="177">
        <v>0</v>
      </c>
      <c r="N396" s="276">
        <v>0</v>
      </c>
    </row>
    <row r="397" spans="1:14" ht="18.399999999999999" customHeight="1">
      <c r="A397" s="51" t="s">
        <v>209</v>
      </c>
      <c r="B397" s="52" t="s">
        <v>47</v>
      </c>
      <c r="C397" s="53" t="s">
        <v>210</v>
      </c>
      <c r="D397" s="62" t="s">
        <v>41</v>
      </c>
      <c r="E397" s="637">
        <v>70128232000</v>
      </c>
      <c r="F397" s="977">
        <v>70128232000</v>
      </c>
      <c r="G397" s="983"/>
      <c r="H397" s="977">
        <v>0</v>
      </c>
      <c r="I397" s="977">
        <v>0</v>
      </c>
      <c r="J397" s="1050"/>
      <c r="K397" s="977">
        <v>0</v>
      </c>
      <c r="L397" s="977">
        <v>0</v>
      </c>
      <c r="M397" s="977">
        <v>0</v>
      </c>
      <c r="N397" s="985">
        <v>0</v>
      </c>
    </row>
    <row r="398" spans="1:14" ht="18.399999999999999" customHeight="1">
      <c r="A398" s="56"/>
      <c r="B398" s="52"/>
      <c r="C398" s="53" t="s">
        <v>211</v>
      </c>
      <c r="D398" s="62" t="s">
        <v>42</v>
      </c>
      <c r="E398" s="637">
        <v>70185175132</v>
      </c>
      <c r="F398" s="977">
        <v>69899071042</v>
      </c>
      <c r="H398" s="977">
        <v>0</v>
      </c>
      <c r="I398" s="977">
        <v>0</v>
      </c>
      <c r="J398" s="1050"/>
      <c r="K398" s="977">
        <v>286104090</v>
      </c>
      <c r="L398" s="977">
        <v>0</v>
      </c>
      <c r="M398" s="977">
        <v>0</v>
      </c>
      <c r="N398" s="985">
        <v>0</v>
      </c>
    </row>
    <row r="399" spans="1:14" ht="18.399999999999999" customHeight="1">
      <c r="A399" s="56"/>
      <c r="B399" s="52"/>
      <c r="C399" s="53" t="s">
        <v>4</v>
      </c>
      <c r="D399" s="62" t="s">
        <v>43</v>
      </c>
      <c r="E399" s="637">
        <v>51715781337</v>
      </c>
      <c r="F399" s="977">
        <v>51591782337</v>
      </c>
      <c r="G399" s="1030" t="s">
        <v>710</v>
      </c>
      <c r="H399" s="977">
        <v>0</v>
      </c>
      <c r="I399" s="1218">
        <v>0</v>
      </c>
      <c r="J399" s="1050"/>
      <c r="K399" s="977">
        <v>123999000</v>
      </c>
      <c r="L399" s="977">
        <v>0</v>
      </c>
      <c r="M399" s="977">
        <v>0</v>
      </c>
      <c r="N399" s="985">
        <v>0</v>
      </c>
    </row>
    <row r="400" spans="1:14" ht="18.399999999999999" customHeight="1">
      <c r="A400" s="56"/>
      <c r="B400" s="52"/>
      <c r="C400" s="53" t="s">
        <v>4</v>
      </c>
      <c r="D400" s="62" t="s">
        <v>44</v>
      </c>
      <c r="E400" s="176">
        <v>0.73744595952454639</v>
      </c>
      <c r="F400" s="176">
        <v>0.73567778433370457</v>
      </c>
      <c r="G400" s="176"/>
      <c r="H400" s="176">
        <v>0</v>
      </c>
      <c r="I400" s="176">
        <v>0</v>
      </c>
      <c r="J400" s="176"/>
      <c r="K400" s="176">
        <v>0</v>
      </c>
      <c r="L400" s="176">
        <v>0</v>
      </c>
      <c r="M400" s="176">
        <v>0</v>
      </c>
      <c r="N400" s="275">
        <v>0</v>
      </c>
    </row>
    <row r="401" spans="1:14" ht="18.399999999999999" customHeight="1">
      <c r="A401" s="58"/>
      <c r="B401" s="59"/>
      <c r="C401" s="60" t="s">
        <v>4</v>
      </c>
      <c r="D401" s="65" t="s">
        <v>45</v>
      </c>
      <c r="E401" s="177">
        <v>0.73684764966014704</v>
      </c>
      <c r="F401" s="177">
        <v>0.73808967083411214</v>
      </c>
      <c r="G401" s="177"/>
      <c r="H401" s="177">
        <v>0</v>
      </c>
      <c r="I401" s="177">
        <v>0</v>
      </c>
      <c r="J401" s="177"/>
      <c r="K401" s="177">
        <v>0.43340519878621797</v>
      </c>
      <c r="L401" s="177">
        <v>0</v>
      </c>
      <c r="M401" s="177">
        <v>0</v>
      </c>
      <c r="N401" s="276">
        <v>0</v>
      </c>
    </row>
    <row r="402" spans="1:14" ht="18.399999999999999" customHeight="1">
      <c r="A402" s="51" t="s">
        <v>212</v>
      </c>
      <c r="B402" s="52" t="s">
        <v>47</v>
      </c>
      <c r="C402" s="53" t="s">
        <v>213</v>
      </c>
      <c r="D402" s="63" t="s">
        <v>41</v>
      </c>
      <c r="E402" s="637">
        <v>31880988000</v>
      </c>
      <c r="F402" s="977">
        <v>15883878000</v>
      </c>
      <c r="G402" s="983"/>
      <c r="H402" s="977">
        <v>1287083000</v>
      </c>
      <c r="I402" s="977">
        <v>5162784000</v>
      </c>
      <c r="J402" s="1050"/>
      <c r="K402" s="977">
        <v>1746718000</v>
      </c>
      <c r="L402" s="977">
        <v>0</v>
      </c>
      <c r="M402" s="977">
        <v>2300000000</v>
      </c>
      <c r="N402" s="985">
        <v>5500525000</v>
      </c>
    </row>
    <row r="403" spans="1:14" ht="18.399999999999999" customHeight="1">
      <c r="A403" s="56"/>
      <c r="B403" s="52"/>
      <c r="C403" s="53" t="s">
        <v>4</v>
      </c>
      <c r="D403" s="62" t="s">
        <v>42</v>
      </c>
      <c r="E403" s="637">
        <v>16615414068.510002</v>
      </c>
      <c r="F403" s="977">
        <v>4604495931.8699999</v>
      </c>
      <c r="G403" s="977"/>
      <c r="H403" s="977">
        <v>1240544317.3399999</v>
      </c>
      <c r="I403" s="977">
        <v>3014250317.9900002</v>
      </c>
      <c r="J403" s="1050"/>
      <c r="K403" s="977">
        <v>821639092.28999996</v>
      </c>
      <c r="L403" s="977">
        <v>0</v>
      </c>
      <c r="M403" s="977">
        <v>2300000000</v>
      </c>
      <c r="N403" s="985">
        <v>4634484409.0200005</v>
      </c>
    </row>
    <row r="404" spans="1:14" ht="18.399999999999999" customHeight="1">
      <c r="A404" s="56"/>
      <c r="B404" s="52"/>
      <c r="C404" s="53" t="s">
        <v>4</v>
      </c>
      <c r="D404" s="62" t="s">
        <v>43</v>
      </c>
      <c r="E404" s="637">
        <v>0</v>
      </c>
      <c r="F404" s="977">
        <v>0</v>
      </c>
      <c r="G404" s="977"/>
      <c r="H404" s="977">
        <v>0</v>
      </c>
      <c r="I404" s="977">
        <v>0</v>
      </c>
      <c r="J404" s="1050"/>
      <c r="K404" s="977">
        <v>0</v>
      </c>
      <c r="L404" s="977">
        <v>0</v>
      </c>
      <c r="M404" s="977">
        <v>0</v>
      </c>
      <c r="N404" s="985">
        <v>0</v>
      </c>
    </row>
    <row r="405" spans="1:14" ht="18.399999999999999" customHeight="1">
      <c r="A405" s="56"/>
      <c r="B405" s="52"/>
      <c r="C405" s="53" t="s">
        <v>4</v>
      </c>
      <c r="D405" s="62" t="s">
        <v>44</v>
      </c>
      <c r="E405" s="176">
        <v>0</v>
      </c>
      <c r="F405" s="176">
        <v>0</v>
      </c>
      <c r="G405" s="176"/>
      <c r="H405" s="176">
        <v>0</v>
      </c>
      <c r="I405" s="176">
        <v>0</v>
      </c>
      <c r="J405" s="176"/>
      <c r="K405" s="176">
        <v>0</v>
      </c>
      <c r="L405" s="176">
        <v>0</v>
      </c>
      <c r="M405" s="176">
        <v>0</v>
      </c>
      <c r="N405" s="275">
        <v>0</v>
      </c>
    </row>
    <row r="406" spans="1:14" ht="18.399999999999999" customHeight="1">
      <c r="A406" s="58"/>
      <c r="B406" s="59"/>
      <c r="C406" s="60" t="s">
        <v>4</v>
      </c>
      <c r="D406" s="64" t="s">
        <v>45</v>
      </c>
      <c r="E406" s="177">
        <v>0</v>
      </c>
      <c r="F406" s="177">
        <v>0</v>
      </c>
      <c r="G406" s="177"/>
      <c r="H406" s="177">
        <v>0</v>
      </c>
      <c r="I406" s="177">
        <v>0</v>
      </c>
      <c r="J406" s="177"/>
      <c r="K406" s="177">
        <v>0</v>
      </c>
      <c r="L406" s="177">
        <v>0</v>
      </c>
      <c r="M406" s="177">
        <v>0</v>
      </c>
      <c r="N406" s="276">
        <v>0</v>
      </c>
    </row>
    <row r="407" spans="1:14" ht="18.399999999999999" customHeight="1">
      <c r="A407" s="51" t="s">
        <v>214</v>
      </c>
      <c r="B407" s="52" t="s">
        <v>47</v>
      </c>
      <c r="C407" s="53" t="s">
        <v>215</v>
      </c>
      <c r="D407" s="63" t="s">
        <v>41</v>
      </c>
      <c r="E407" s="637">
        <v>26220043000</v>
      </c>
      <c r="F407" s="977">
        <v>0</v>
      </c>
      <c r="G407" s="983"/>
      <c r="H407" s="977">
        <v>0</v>
      </c>
      <c r="I407" s="977">
        <v>0</v>
      </c>
      <c r="J407" s="1050"/>
      <c r="K407" s="977">
        <v>0</v>
      </c>
      <c r="L407" s="977">
        <v>0</v>
      </c>
      <c r="M407" s="977">
        <v>26220043000</v>
      </c>
      <c r="N407" s="985">
        <v>0</v>
      </c>
    </row>
    <row r="408" spans="1:14" ht="18.399999999999999" customHeight="1">
      <c r="A408" s="56"/>
      <c r="B408" s="52"/>
      <c r="C408" s="53" t="s">
        <v>4</v>
      </c>
      <c r="D408" s="62" t="s">
        <v>42</v>
      </c>
      <c r="E408" s="637">
        <v>26220043000</v>
      </c>
      <c r="F408" s="977">
        <v>0</v>
      </c>
      <c r="G408" s="977"/>
      <c r="H408" s="977">
        <v>0</v>
      </c>
      <c r="I408" s="977">
        <v>0</v>
      </c>
      <c r="J408" s="1050"/>
      <c r="K408" s="977">
        <v>0</v>
      </c>
      <c r="L408" s="977">
        <v>0</v>
      </c>
      <c r="M408" s="977">
        <v>26220043000</v>
      </c>
      <c r="N408" s="985">
        <v>0</v>
      </c>
    </row>
    <row r="409" spans="1:14" ht="18.399999999999999" customHeight="1">
      <c r="A409" s="56"/>
      <c r="B409" s="52"/>
      <c r="C409" s="53" t="s">
        <v>4</v>
      </c>
      <c r="D409" s="62" t="s">
        <v>43</v>
      </c>
      <c r="E409" s="637">
        <v>18873329193.57</v>
      </c>
      <c r="F409" s="977">
        <v>0</v>
      </c>
      <c r="G409" s="977"/>
      <c r="H409" s="977">
        <v>0</v>
      </c>
      <c r="I409" s="977">
        <v>0</v>
      </c>
      <c r="J409" s="1050"/>
      <c r="K409" s="977">
        <v>0</v>
      </c>
      <c r="L409" s="977">
        <v>0</v>
      </c>
      <c r="M409" s="977">
        <v>18873329193.57</v>
      </c>
      <c r="N409" s="985">
        <v>0</v>
      </c>
    </row>
    <row r="410" spans="1:14" ht="18.399999999999999" customHeight="1">
      <c r="A410" s="56"/>
      <c r="B410" s="52"/>
      <c r="C410" s="53" t="s">
        <v>4</v>
      </c>
      <c r="D410" s="62" t="s">
        <v>44</v>
      </c>
      <c r="E410" s="176">
        <v>0.71980542494037858</v>
      </c>
      <c r="F410" s="176">
        <v>0</v>
      </c>
      <c r="G410" s="176"/>
      <c r="H410" s="176">
        <v>0</v>
      </c>
      <c r="I410" s="176">
        <v>0</v>
      </c>
      <c r="J410" s="176"/>
      <c r="K410" s="176">
        <v>0</v>
      </c>
      <c r="L410" s="176">
        <v>0</v>
      </c>
      <c r="M410" s="176">
        <v>0.71980542494037858</v>
      </c>
      <c r="N410" s="275">
        <v>0</v>
      </c>
    </row>
    <row r="411" spans="1:14" ht="18.399999999999999" customHeight="1">
      <c r="A411" s="58"/>
      <c r="B411" s="59"/>
      <c r="C411" s="60" t="s">
        <v>4</v>
      </c>
      <c r="D411" s="61" t="s">
        <v>45</v>
      </c>
      <c r="E411" s="277">
        <v>0.71980542494037858</v>
      </c>
      <c r="F411" s="177">
        <v>0</v>
      </c>
      <c r="G411" s="177"/>
      <c r="H411" s="177">
        <v>0</v>
      </c>
      <c r="I411" s="177">
        <v>0</v>
      </c>
      <c r="J411" s="177"/>
      <c r="K411" s="177">
        <v>0</v>
      </c>
      <c r="L411" s="177">
        <v>0</v>
      </c>
      <c r="M411" s="177">
        <v>0.71980542494037858</v>
      </c>
      <c r="N411" s="276">
        <v>0</v>
      </c>
    </row>
    <row r="412" spans="1:14" ht="18.399999999999999" customHeight="1">
      <c r="A412" s="51" t="s">
        <v>216</v>
      </c>
      <c r="B412" s="52" t="s">
        <v>47</v>
      </c>
      <c r="C412" s="53" t="s">
        <v>217</v>
      </c>
      <c r="D412" s="54" t="s">
        <v>41</v>
      </c>
      <c r="E412" s="638">
        <v>72619814000</v>
      </c>
      <c r="F412" s="977">
        <v>66890857000</v>
      </c>
      <c r="G412" s="983"/>
      <c r="H412" s="977">
        <v>30200000</v>
      </c>
      <c r="I412" s="977">
        <v>5244407000</v>
      </c>
      <c r="J412" s="1050"/>
      <c r="K412" s="977">
        <v>169732000</v>
      </c>
      <c r="L412" s="977">
        <v>0</v>
      </c>
      <c r="M412" s="977">
        <v>0</v>
      </c>
      <c r="N412" s="985">
        <v>284618000</v>
      </c>
    </row>
    <row r="413" spans="1:14" ht="18.399999999999999" customHeight="1">
      <c r="A413" s="56"/>
      <c r="B413" s="52"/>
      <c r="C413" s="53" t="s">
        <v>4</v>
      </c>
      <c r="D413" s="62" t="s">
        <v>42</v>
      </c>
      <c r="E413" s="637">
        <v>76381303080.359985</v>
      </c>
      <c r="F413" s="977">
        <v>69262366967.039978</v>
      </c>
      <c r="G413" s="977"/>
      <c r="H413" s="977">
        <v>46650585.169999994</v>
      </c>
      <c r="I413" s="977">
        <v>6044295095.999999</v>
      </c>
      <c r="J413" s="1050"/>
      <c r="K413" s="977">
        <v>678911856.99000025</v>
      </c>
      <c r="L413" s="977">
        <v>0</v>
      </c>
      <c r="M413" s="977">
        <v>0</v>
      </c>
      <c r="N413" s="985">
        <v>349078575.15999991</v>
      </c>
    </row>
    <row r="414" spans="1:14" ht="18.399999999999999" customHeight="1">
      <c r="A414" s="56"/>
      <c r="B414" s="52"/>
      <c r="C414" s="53" t="s">
        <v>4</v>
      </c>
      <c r="D414" s="62" t="s">
        <v>43</v>
      </c>
      <c r="E414" s="637">
        <v>51233099997.270012</v>
      </c>
      <c r="F414" s="977">
        <v>46977984470.900017</v>
      </c>
      <c r="G414" s="977"/>
      <c r="H414" s="977">
        <v>29370674.059999995</v>
      </c>
      <c r="I414" s="977">
        <v>3846399985.5899992</v>
      </c>
      <c r="J414" s="1050"/>
      <c r="K414" s="977">
        <v>218929092.98000002</v>
      </c>
      <c r="L414" s="977">
        <v>0</v>
      </c>
      <c r="M414" s="977">
        <v>0</v>
      </c>
      <c r="N414" s="985">
        <v>160415773.73999992</v>
      </c>
    </row>
    <row r="415" spans="1:14" ht="18.399999999999999" customHeight="1">
      <c r="A415" s="56"/>
      <c r="B415" s="52"/>
      <c r="C415" s="53" t="s">
        <v>4</v>
      </c>
      <c r="D415" s="62" t="s">
        <v>44</v>
      </c>
      <c r="E415" s="176">
        <v>0.70549753814117466</v>
      </c>
      <c r="F415" s="176">
        <v>0.70230800707038354</v>
      </c>
      <c r="G415" s="176"/>
      <c r="H415" s="176">
        <v>0.97253887615894019</v>
      </c>
      <c r="I415" s="176">
        <v>0.73342896262437285</v>
      </c>
      <c r="J415" s="176"/>
      <c r="K415" s="176">
        <v>1.2898516071218158</v>
      </c>
      <c r="L415" s="176">
        <v>0</v>
      </c>
      <c r="M415" s="176">
        <v>0</v>
      </c>
      <c r="N415" s="275">
        <v>0.56361780962553287</v>
      </c>
    </row>
    <row r="416" spans="1:14" ht="18.399999999999999" customHeight="1">
      <c r="A416" s="58"/>
      <c r="B416" s="59"/>
      <c r="C416" s="60" t="s">
        <v>4</v>
      </c>
      <c r="D416" s="64" t="s">
        <v>45</v>
      </c>
      <c r="E416" s="177">
        <v>0.67075446386883697</v>
      </c>
      <c r="F416" s="177">
        <v>0.67826132036832532</v>
      </c>
      <c r="G416" s="177"/>
      <c r="H416" s="177">
        <v>0.62958854541631037</v>
      </c>
      <c r="I416" s="177">
        <v>0.63636866243269197</v>
      </c>
      <c r="J416" s="177"/>
      <c r="K416" s="177">
        <v>0.32247056922917261</v>
      </c>
      <c r="L416" s="177">
        <v>0</v>
      </c>
      <c r="M416" s="177">
        <v>0</v>
      </c>
      <c r="N416" s="276">
        <v>0.45954058815117332</v>
      </c>
    </row>
    <row r="417" spans="1:14" ht="18.399999999999999" customHeight="1">
      <c r="A417" s="51" t="s">
        <v>218</v>
      </c>
      <c r="B417" s="52" t="s">
        <v>47</v>
      </c>
      <c r="C417" s="53" t="s">
        <v>219</v>
      </c>
      <c r="D417" s="62" t="s">
        <v>41</v>
      </c>
      <c r="E417" s="637">
        <v>140024000</v>
      </c>
      <c r="F417" s="977">
        <v>0</v>
      </c>
      <c r="G417" s="983"/>
      <c r="H417" s="977">
        <v>132000</v>
      </c>
      <c r="I417" s="977">
        <v>138153000</v>
      </c>
      <c r="J417" s="1050"/>
      <c r="K417" s="977">
        <v>1739000</v>
      </c>
      <c r="L417" s="977">
        <v>0</v>
      </c>
      <c r="M417" s="977">
        <v>0</v>
      </c>
      <c r="N417" s="985">
        <v>0</v>
      </c>
    </row>
    <row r="418" spans="1:14" ht="17.25" customHeight="1">
      <c r="A418" s="56"/>
      <c r="B418" s="52"/>
      <c r="C418" s="53" t="s">
        <v>220</v>
      </c>
      <c r="D418" s="62" t="s">
        <v>42</v>
      </c>
      <c r="E418" s="637">
        <v>141111915.53999996</v>
      </c>
      <c r="F418" s="977">
        <v>0</v>
      </c>
      <c r="G418" s="977"/>
      <c r="H418" s="977">
        <v>181218.02</v>
      </c>
      <c r="I418" s="977">
        <v>139294894.97999996</v>
      </c>
      <c r="J418" s="1050"/>
      <c r="K418" s="977">
        <v>1635802.54</v>
      </c>
      <c r="L418" s="977">
        <v>0</v>
      </c>
      <c r="M418" s="977">
        <v>0</v>
      </c>
      <c r="N418" s="985">
        <v>0</v>
      </c>
    </row>
    <row r="419" spans="1:14" ht="18" customHeight="1">
      <c r="A419" s="56"/>
      <c r="B419" s="52"/>
      <c r="C419" s="53" t="s">
        <v>4</v>
      </c>
      <c r="D419" s="62" t="s">
        <v>43</v>
      </c>
      <c r="E419" s="637">
        <v>92933178.8800001</v>
      </c>
      <c r="F419" s="977">
        <v>0</v>
      </c>
      <c r="G419" s="977"/>
      <c r="H419" s="977">
        <v>84321.819999999992</v>
      </c>
      <c r="I419" s="977">
        <v>92559422.2700001</v>
      </c>
      <c r="J419" s="1050"/>
      <c r="K419" s="977">
        <v>289434.79000000004</v>
      </c>
      <c r="L419" s="977">
        <v>0</v>
      </c>
      <c r="M419" s="977">
        <v>0</v>
      </c>
      <c r="N419" s="985">
        <v>0</v>
      </c>
    </row>
    <row r="420" spans="1:14" ht="18.399999999999999" customHeight="1">
      <c r="A420" s="56"/>
      <c r="B420" s="52"/>
      <c r="C420" s="53" t="s">
        <v>4</v>
      </c>
      <c r="D420" s="62" t="s">
        <v>44</v>
      </c>
      <c r="E420" s="176">
        <v>0.66369464434668413</v>
      </c>
      <c r="F420" s="176">
        <v>0</v>
      </c>
      <c r="G420" s="176"/>
      <c r="H420" s="176">
        <v>0.6388016666666666</v>
      </c>
      <c r="I420" s="176">
        <v>0.66997764992435993</v>
      </c>
      <c r="J420" s="176"/>
      <c r="K420" s="176">
        <v>0.16643748706152964</v>
      </c>
      <c r="L420" s="176">
        <v>0</v>
      </c>
      <c r="M420" s="176">
        <v>0</v>
      </c>
      <c r="N420" s="275">
        <v>0</v>
      </c>
    </row>
    <row r="421" spans="1:14" ht="18.399999999999999" customHeight="1">
      <c r="A421" s="58"/>
      <c r="B421" s="59"/>
      <c r="C421" s="60" t="s">
        <v>4</v>
      </c>
      <c r="D421" s="64" t="s">
        <v>45</v>
      </c>
      <c r="E421" s="177">
        <v>0.65857782827458689</v>
      </c>
      <c r="F421" s="177">
        <v>0</v>
      </c>
      <c r="G421" s="177"/>
      <c r="H421" s="177">
        <v>0.46530593370350254</v>
      </c>
      <c r="I421" s="177">
        <v>0.66448538751753849</v>
      </c>
      <c r="J421" s="177"/>
      <c r="K421" s="177">
        <v>0.17693748659908551</v>
      </c>
      <c r="L421" s="177">
        <v>0</v>
      </c>
      <c r="M421" s="177">
        <v>0</v>
      </c>
      <c r="N421" s="276">
        <v>0</v>
      </c>
    </row>
    <row r="422" spans="1:14" ht="18.399999999999999" customHeight="1">
      <c r="A422" s="51" t="s">
        <v>221</v>
      </c>
      <c r="B422" s="52" t="s">
        <v>47</v>
      </c>
      <c r="C422" s="53" t="s">
        <v>222</v>
      </c>
      <c r="D422" s="62" t="s">
        <v>41</v>
      </c>
      <c r="E422" s="637">
        <v>3093313000</v>
      </c>
      <c r="F422" s="977">
        <v>0</v>
      </c>
      <c r="G422" s="983"/>
      <c r="H422" s="977">
        <v>398983000</v>
      </c>
      <c r="I422" s="977">
        <v>2521476000</v>
      </c>
      <c r="J422" s="1050"/>
      <c r="K422" s="977">
        <v>167372000</v>
      </c>
      <c r="L422" s="977">
        <v>0</v>
      </c>
      <c r="M422" s="977">
        <v>0</v>
      </c>
      <c r="N422" s="985">
        <v>5482000</v>
      </c>
    </row>
    <row r="423" spans="1:14" ht="18" customHeight="1">
      <c r="A423" s="56"/>
      <c r="B423" s="52"/>
      <c r="C423" s="53" t="s">
        <v>223</v>
      </c>
      <c r="D423" s="62" t="s">
        <v>42</v>
      </c>
      <c r="E423" s="637">
        <v>3095286674</v>
      </c>
      <c r="F423" s="977">
        <v>0</v>
      </c>
      <c r="G423" s="977"/>
      <c r="H423" s="977">
        <v>399389491</v>
      </c>
      <c r="I423" s="977">
        <v>2522040919</v>
      </c>
      <c r="J423" s="1050"/>
      <c r="K423" s="977">
        <v>167372000</v>
      </c>
      <c r="L423" s="977">
        <v>0</v>
      </c>
      <c r="M423" s="977">
        <v>0</v>
      </c>
      <c r="N423" s="985">
        <v>6484264</v>
      </c>
    </row>
    <row r="424" spans="1:14" ht="18" customHeight="1">
      <c r="A424" s="56"/>
      <c r="B424" s="52"/>
      <c r="C424" s="53" t="s">
        <v>4</v>
      </c>
      <c r="D424" s="62" t="s">
        <v>43</v>
      </c>
      <c r="E424" s="637">
        <v>1932702861.9499996</v>
      </c>
      <c r="F424" s="977">
        <v>0</v>
      </c>
      <c r="G424" s="977"/>
      <c r="H424" s="977">
        <v>258420229.29000002</v>
      </c>
      <c r="I424" s="977">
        <v>1635835858.4299996</v>
      </c>
      <c r="J424" s="1050"/>
      <c r="K424" s="977">
        <v>35362983.020000003</v>
      </c>
      <c r="L424" s="977">
        <v>0</v>
      </c>
      <c r="M424" s="977">
        <v>0</v>
      </c>
      <c r="N424" s="985">
        <v>3083791.21</v>
      </c>
    </row>
    <row r="425" spans="1:14" ht="18" customHeight="1">
      <c r="A425" s="56"/>
      <c r="B425" s="52"/>
      <c r="C425" s="53" t="s">
        <v>4</v>
      </c>
      <c r="D425" s="62" t="s">
        <v>44</v>
      </c>
      <c r="E425" s="176">
        <v>0.62480029080471311</v>
      </c>
      <c r="F425" s="176">
        <v>0</v>
      </c>
      <c r="G425" s="176"/>
      <c r="H425" s="176">
        <v>0.64769734372141174</v>
      </c>
      <c r="I425" s="176">
        <v>0.64876122494523036</v>
      </c>
      <c r="J425" s="176"/>
      <c r="K425" s="176">
        <v>0.21128374530984875</v>
      </c>
      <c r="L425" s="176">
        <v>0</v>
      </c>
      <c r="M425" s="176">
        <v>0</v>
      </c>
      <c r="N425" s="275">
        <v>0.56253031922655961</v>
      </c>
    </row>
    <row r="426" spans="1:14" ht="18.399999999999999" customHeight="1">
      <c r="A426" s="58"/>
      <c r="B426" s="59"/>
      <c r="C426" s="60" t="s">
        <v>4</v>
      </c>
      <c r="D426" s="61" t="s">
        <v>45</v>
      </c>
      <c r="E426" s="277">
        <v>0.62440189407477142</v>
      </c>
      <c r="F426" s="177">
        <v>0</v>
      </c>
      <c r="G426" s="177"/>
      <c r="H426" s="177">
        <v>0.64703812972885666</v>
      </c>
      <c r="I426" s="177">
        <v>0.6486159071037656</v>
      </c>
      <c r="J426" s="177"/>
      <c r="K426" s="177">
        <v>0.21128374530984875</v>
      </c>
      <c r="L426" s="177">
        <v>0</v>
      </c>
      <c r="M426" s="177">
        <v>0</v>
      </c>
      <c r="N426" s="276">
        <v>0.47558076136320176</v>
      </c>
    </row>
    <row r="427" spans="1:14" s="627" customFormat="1" ht="18" customHeight="1">
      <c r="A427" s="51" t="s">
        <v>744</v>
      </c>
      <c r="B427" s="52" t="s">
        <v>47</v>
      </c>
      <c r="C427" s="1080" t="s">
        <v>739</v>
      </c>
      <c r="D427" s="62" t="s">
        <v>41</v>
      </c>
      <c r="E427" s="637">
        <v>0</v>
      </c>
      <c r="F427" s="1050">
        <v>0</v>
      </c>
      <c r="G427" s="983"/>
      <c r="H427" s="1050">
        <v>0</v>
      </c>
      <c r="I427" s="1050">
        <v>0</v>
      </c>
      <c r="J427" s="1050"/>
      <c r="K427" s="1050">
        <v>0</v>
      </c>
      <c r="L427" s="1050">
        <v>0</v>
      </c>
      <c r="M427" s="1050">
        <v>0</v>
      </c>
      <c r="N427" s="1053">
        <v>0</v>
      </c>
    </row>
    <row r="428" spans="1:14" ht="18" customHeight="1">
      <c r="A428" s="56"/>
      <c r="B428" s="52"/>
      <c r="C428" s="1080" t="s">
        <v>740</v>
      </c>
      <c r="D428" s="62" t="s">
        <v>42</v>
      </c>
      <c r="E428" s="637">
        <v>10513000</v>
      </c>
      <c r="F428" s="1050">
        <v>0</v>
      </c>
      <c r="G428" s="1050"/>
      <c r="H428" s="1050">
        <v>15000</v>
      </c>
      <c r="I428" s="1050">
        <v>8998000</v>
      </c>
      <c r="J428" s="1050"/>
      <c r="K428" s="1050">
        <v>1500000</v>
      </c>
      <c r="L428" s="1050">
        <v>0</v>
      </c>
      <c r="M428" s="1050">
        <v>0</v>
      </c>
      <c r="N428" s="1053">
        <v>0</v>
      </c>
    </row>
    <row r="429" spans="1:14" ht="18" customHeight="1">
      <c r="A429" s="56"/>
      <c r="B429" s="52"/>
      <c r="C429" s="1080" t="s">
        <v>741</v>
      </c>
      <c r="D429" s="62" t="s">
        <v>43</v>
      </c>
      <c r="E429" s="637">
        <v>5419381.4200000009</v>
      </c>
      <c r="F429" s="1050">
        <v>0</v>
      </c>
      <c r="G429" s="1050"/>
      <c r="H429" s="1050">
        <v>0</v>
      </c>
      <c r="I429" s="1050">
        <v>5399246.3200000012</v>
      </c>
      <c r="J429" s="1050"/>
      <c r="K429" s="1050">
        <v>20135.099999999999</v>
      </c>
      <c r="L429" s="1050">
        <v>0</v>
      </c>
      <c r="M429" s="1050">
        <v>0</v>
      </c>
      <c r="N429" s="1053">
        <v>0</v>
      </c>
    </row>
    <row r="430" spans="1:14" ht="18" customHeight="1">
      <c r="A430" s="56"/>
      <c r="B430" s="52"/>
      <c r="C430" s="1080" t="s">
        <v>742</v>
      </c>
      <c r="D430" s="62" t="s">
        <v>44</v>
      </c>
      <c r="E430" s="176">
        <v>0</v>
      </c>
      <c r="F430" s="176">
        <v>0</v>
      </c>
      <c r="G430" s="176"/>
      <c r="H430" s="176">
        <v>0</v>
      </c>
      <c r="I430" s="176">
        <v>0</v>
      </c>
      <c r="J430" s="176"/>
      <c r="K430" s="176">
        <v>0</v>
      </c>
      <c r="L430" s="176">
        <v>0</v>
      </c>
      <c r="M430" s="176">
        <v>0</v>
      </c>
      <c r="N430" s="275">
        <v>0</v>
      </c>
    </row>
    <row r="431" spans="1:14" ht="18" customHeight="1">
      <c r="A431" s="58"/>
      <c r="B431" s="59"/>
      <c r="C431" s="1081" t="s">
        <v>743</v>
      </c>
      <c r="D431" s="61" t="s">
        <v>45</v>
      </c>
      <c r="E431" s="277">
        <v>0.51549333396746888</v>
      </c>
      <c r="F431" s="177">
        <v>0</v>
      </c>
      <c r="G431" s="177"/>
      <c r="H431" s="177">
        <v>0</v>
      </c>
      <c r="I431" s="177">
        <v>0.60004960213380765</v>
      </c>
      <c r="J431" s="177"/>
      <c r="K431" s="177">
        <v>1.3423399999999999E-2</v>
      </c>
      <c r="L431" s="177">
        <v>0</v>
      </c>
      <c r="M431" s="177">
        <v>0</v>
      </c>
      <c r="N431" s="276">
        <v>0</v>
      </c>
    </row>
    <row r="432" spans="1:14" ht="16.5">
      <c r="A432" s="1757" t="s">
        <v>787</v>
      </c>
      <c r="B432" s="1758"/>
      <c r="C432" s="1758"/>
      <c r="D432" s="1759"/>
      <c r="E432" s="1759"/>
      <c r="F432" s="1759"/>
      <c r="G432" s="1042"/>
      <c r="H432" s="628"/>
      <c r="I432" s="628"/>
      <c r="J432" s="628"/>
      <c r="K432" s="628"/>
      <c r="L432" s="628"/>
      <c r="M432" s="628"/>
      <c r="N432" s="628"/>
    </row>
    <row r="433" spans="1:10">
      <c r="A433" s="1242" t="s">
        <v>793</v>
      </c>
      <c r="C433" s="1242"/>
    </row>
    <row r="441" spans="1:10">
      <c r="I441" s="1753"/>
      <c r="J441" s="1082"/>
    </row>
    <row r="442" spans="1:10">
      <c r="I442" s="1753"/>
      <c r="J442" s="1082"/>
    </row>
    <row r="444" spans="1:10">
      <c r="F444" s="1754" t="s">
        <v>4</v>
      </c>
      <c r="G444" s="836"/>
    </row>
    <row r="445" spans="1:10">
      <c r="F445" s="1754"/>
      <c r="G445" s="836"/>
    </row>
  </sheetData>
  <mergeCells count="4">
    <mergeCell ref="I441:I442"/>
    <mergeCell ref="F444:F445"/>
    <mergeCell ref="F11:G11"/>
    <mergeCell ref="A432:F432"/>
  </mergeCells>
  <printOptions horizontalCentered="1"/>
  <pageMargins left="0.70866141732283472" right="0.70866141732283472" top="0.62992125984251968" bottom="0.19685039370078741" header="0.43307086614173229" footer="0"/>
  <pageSetup paperSize="9" scale="71" firstPageNumber="31" orientation="landscape" useFirstPageNumber="1" r:id="rId1"/>
  <headerFooter alignWithMargins="0">
    <oddHeader>&amp;C&amp;12- &amp;P -</oddHeader>
  </headerFooter>
  <rowBreaks count="13" manualBreakCount="13">
    <brk id="41" max="13" man="1"/>
    <brk id="71" max="13" man="1"/>
    <brk id="101" max="13" man="1"/>
    <brk id="131" max="13" man="1"/>
    <brk id="161" max="13" man="1"/>
    <brk id="191" max="13" man="1"/>
    <brk id="221" max="13" man="1"/>
    <brk id="251" max="13" man="1"/>
    <brk id="281" max="13" man="1"/>
    <brk id="311" max="13" man="1"/>
    <brk id="341" max="13" man="1"/>
    <brk id="371" max="13" man="1"/>
    <brk id="401" max="1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86"/>
  <sheetViews>
    <sheetView showGridLines="0" zoomScale="70" zoomScaleNormal="70" workbookViewId="0"/>
  </sheetViews>
  <sheetFormatPr defaultColWidth="16.28515625" defaultRowHeight="15"/>
  <cols>
    <col min="1" max="1" width="5.140625" style="846" customWidth="1"/>
    <col min="2" max="2" width="1.42578125" style="846" customWidth="1"/>
    <col min="3" max="3" width="42.5703125" style="846" bestFit="1" customWidth="1"/>
    <col min="4" max="4" width="3.7109375" style="846" customWidth="1"/>
    <col min="5" max="5" width="17.7109375" style="846" customWidth="1"/>
    <col min="6" max="11" width="14.7109375" style="846" customWidth="1"/>
    <col min="12" max="12" width="23" style="846" customWidth="1"/>
    <col min="13" max="16384" width="16.28515625" style="846"/>
  </cols>
  <sheetData>
    <row r="1" spans="1:12" ht="16.5" customHeight="1">
      <c r="A1" s="851" t="s">
        <v>429</v>
      </c>
      <c r="B1" s="851"/>
      <c r="C1" s="840"/>
      <c r="D1" s="840"/>
      <c r="E1" s="840"/>
      <c r="F1" s="840"/>
      <c r="G1" s="840"/>
      <c r="H1" s="840"/>
      <c r="I1" s="840"/>
      <c r="J1" s="840"/>
      <c r="K1" s="840"/>
      <c r="L1" s="840"/>
    </row>
    <row r="2" spans="1:12" ht="15" customHeight="1">
      <c r="A2" s="858" t="s">
        <v>430</v>
      </c>
      <c r="B2" s="858"/>
      <c r="C2" s="858"/>
      <c r="D2" s="858"/>
      <c r="E2" s="858"/>
      <c r="F2" s="858"/>
      <c r="G2" s="859"/>
      <c r="H2" s="859"/>
      <c r="I2" s="859"/>
      <c r="J2" s="859"/>
      <c r="K2" s="859"/>
      <c r="L2" s="859"/>
    </row>
    <row r="3" spans="1:12" ht="15" customHeight="1">
      <c r="A3" s="858"/>
      <c r="B3" s="858"/>
      <c r="C3" s="858"/>
      <c r="D3" s="858"/>
      <c r="E3" s="858"/>
      <c r="F3" s="858"/>
      <c r="G3" s="859"/>
      <c r="H3" s="859"/>
      <c r="I3" s="859"/>
      <c r="J3" s="859"/>
      <c r="K3" s="859"/>
      <c r="L3" s="859"/>
    </row>
    <row r="4" spans="1:12" ht="15.2" customHeight="1">
      <c r="A4" s="840"/>
      <c r="B4" s="860"/>
      <c r="C4" s="860"/>
      <c r="D4" s="840"/>
      <c r="E4" s="840"/>
      <c r="F4" s="840"/>
      <c r="G4" s="840"/>
      <c r="H4" s="840"/>
      <c r="I4" s="840"/>
      <c r="J4" s="851"/>
      <c r="K4" s="851"/>
      <c r="L4" s="861" t="s">
        <v>2</v>
      </c>
    </row>
    <row r="5" spans="1:12" ht="15.95" customHeight="1">
      <c r="A5" s="862" t="s">
        <v>4</v>
      </c>
      <c r="B5" s="863" t="s">
        <v>4</v>
      </c>
      <c r="C5" s="863" t="s">
        <v>3</v>
      </c>
      <c r="D5" s="864"/>
      <c r="E5" s="839" t="s">
        <v>4</v>
      </c>
      <c r="F5" s="852" t="s">
        <v>4</v>
      </c>
      <c r="G5" s="837" t="s">
        <v>4</v>
      </c>
      <c r="H5" s="838" t="s">
        <v>4</v>
      </c>
      <c r="I5" s="839" t="s">
        <v>4</v>
      </c>
      <c r="J5" s="838" t="s">
        <v>4</v>
      </c>
      <c r="K5" s="839" t="s">
        <v>4</v>
      </c>
      <c r="L5" s="839" t="s">
        <v>4</v>
      </c>
    </row>
    <row r="6" spans="1:12" ht="15.95" customHeight="1">
      <c r="A6" s="865"/>
      <c r="B6" s="866"/>
      <c r="C6" s="841" t="s">
        <v>731</v>
      </c>
      <c r="D6" s="866"/>
      <c r="E6" s="853"/>
      <c r="F6" s="854" t="s">
        <v>5</v>
      </c>
      <c r="G6" s="842" t="s">
        <v>6</v>
      </c>
      <c r="H6" s="843" t="s">
        <v>7</v>
      </c>
      <c r="I6" s="844" t="s">
        <v>7</v>
      </c>
      <c r="J6" s="843" t="s">
        <v>8</v>
      </c>
      <c r="K6" s="845" t="s">
        <v>9</v>
      </c>
      <c r="L6" s="844" t="s">
        <v>10</v>
      </c>
    </row>
    <row r="7" spans="1:12" ht="15.95" customHeight="1">
      <c r="A7" s="865" t="s">
        <v>4</v>
      </c>
      <c r="B7" s="866"/>
      <c r="C7" s="841" t="s">
        <v>11</v>
      </c>
      <c r="D7" s="840"/>
      <c r="E7" s="845" t="s">
        <v>12</v>
      </c>
      <c r="F7" s="854" t="s">
        <v>13</v>
      </c>
      <c r="G7" s="847" t="s">
        <v>14</v>
      </c>
      <c r="H7" s="843" t="s">
        <v>15</v>
      </c>
      <c r="I7" s="844" t="s">
        <v>16</v>
      </c>
      <c r="J7" s="843" t="s">
        <v>17</v>
      </c>
      <c r="K7" s="844" t="s">
        <v>18</v>
      </c>
      <c r="L7" s="848" t="s">
        <v>19</v>
      </c>
    </row>
    <row r="8" spans="1:12" ht="15.95" customHeight="1">
      <c r="A8" s="867" t="s">
        <v>4</v>
      </c>
      <c r="B8" s="868"/>
      <c r="C8" s="841" t="s">
        <v>704</v>
      </c>
      <c r="D8" s="840"/>
      <c r="E8" s="845" t="s">
        <v>4</v>
      </c>
      <c r="F8" s="854" t="s">
        <v>20</v>
      </c>
      <c r="G8" s="847" t="s">
        <v>21</v>
      </c>
      <c r="H8" s="843" t="s">
        <v>22</v>
      </c>
      <c r="I8" s="844" t="s">
        <v>4</v>
      </c>
      <c r="J8" s="843" t="s">
        <v>23</v>
      </c>
      <c r="K8" s="844" t="s">
        <v>24</v>
      </c>
      <c r="L8" s="844" t="s">
        <v>25</v>
      </c>
    </row>
    <row r="9" spans="1:12" ht="15.95" customHeight="1">
      <c r="A9" s="869" t="s">
        <v>4</v>
      </c>
      <c r="B9" s="870"/>
      <c r="C9" s="841" t="s">
        <v>26</v>
      </c>
      <c r="D9" s="840"/>
      <c r="E9" s="855" t="s">
        <v>4</v>
      </c>
      <c r="F9" s="854" t="s">
        <v>4</v>
      </c>
      <c r="G9" s="847" t="s">
        <v>4</v>
      </c>
      <c r="H9" s="843" t="s">
        <v>27</v>
      </c>
      <c r="I9" s="844"/>
      <c r="J9" s="843" t="s">
        <v>28</v>
      </c>
      <c r="K9" s="844" t="s">
        <v>4</v>
      </c>
      <c r="L9" s="844" t="s">
        <v>29</v>
      </c>
    </row>
    <row r="10" spans="1:12" ht="15.95" customHeight="1">
      <c r="A10" s="865"/>
      <c r="B10" s="866"/>
      <c r="C10" s="841" t="s">
        <v>30</v>
      </c>
      <c r="D10" s="871"/>
      <c r="E10" s="849"/>
      <c r="F10" s="872"/>
      <c r="G10" s="873"/>
      <c r="H10" s="863"/>
      <c r="I10" s="874"/>
      <c r="J10" s="875"/>
      <c r="K10" s="863"/>
      <c r="L10" s="874"/>
    </row>
    <row r="11" spans="1:12" s="884" customFormat="1" ht="9.9499999999999993" customHeight="1">
      <c r="A11" s="876">
        <v>1</v>
      </c>
      <c r="B11" s="877"/>
      <c r="C11" s="877"/>
      <c r="D11" s="877"/>
      <c r="E11" s="878" t="s">
        <v>32</v>
      </c>
      <c r="F11" s="878">
        <v>3</v>
      </c>
      <c r="G11" s="879" t="s">
        <v>34</v>
      </c>
      <c r="H11" s="880" t="s">
        <v>35</v>
      </c>
      <c r="I11" s="881" t="s">
        <v>36</v>
      </c>
      <c r="J11" s="882">
        <v>7</v>
      </c>
      <c r="K11" s="880">
        <v>8</v>
      </c>
      <c r="L11" s="883">
        <v>9</v>
      </c>
    </row>
    <row r="12" spans="1:12" ht="18.95" customHeight="1">
      <c r="A12" s="885"/>
      <c r="B12" s="886"/>
      <c r="C12" s="887" t="s">
        <v>40</v>
      </c>
      <c r="D12" s="888" t="s">
        <v>41</v>
      </c>
      <c r="E12" s="639">
        <v>72619814000</v>
      </c>
      <c r="F12" s="640">
        <v>66890857000</v>
      </c>
      <c r="G12" s="640">
        <v>30200000</v>
      </c>
      <c r="H12" s="640">
        <v>5244407000</v>
      </c>
      <c r="I12" s="640">
        <v>169732000</v>
      </c>
      <c r="J12" s="640">
        <v>0</v>
      </c>
      <c r="K12" s="640">
        <v>0</v>
      </c>
      <c r="L12" s="979">
        <v>284618000</v>
      </c>
    </row>
    <row r="13" spans="1:12" ht="18.95" customHeight="1">
      <c r="A13" s="889"/>
      <c r="B13" s="890"/>
      <c r="C13" s="891"/>
      <c r="D13" s="872" t="s">
        <v>42</v>
      </c>
      <c r="E13" s="980">
        <v>76381303080.360016</v>
      </c>
      <c r="F13" s="978">
        <v>69262366967.040009</v>
      </c>
      <c r="G13" s="978">
        <v>46650585.170000002</v>
      </c>
      <c r="H13" s="978">
        <v>6044295095.999999</v>
      </c>
      <c r="I13" s="978">
        <v>678911856.99000001</v>
      </c>
      <c r="J13" s="978">
        <v>0</v>
      </c>
      <c r="K13" s="978">
        <v>0</v>
      </c>
      <c r="L13" s="981">
        <v>349078575.16000003</v>
      </c>
    </row>
    <row r="14" spans="1:12" ht="18.95" customHeight="1">
      <c r="A14" s="889"/>
      <c r="B14" s="890"/>
      <c r="C14" s="856" t="s">
        <v>4</v>
      </c>
      <c r="D14" s="872" t="s">
        <v>43</v>
      </c>
      <c r="E14" s="980">
        <v>51233099997.270004</v>
      </c>
      <c r="F14" s="978">
        <v>46977984470.900009</v>
      </c>
      <c r="G14" s="978">
        <v>29370674.059999995</v>
      </c>
      <c r="H14" s="978">
        <v>3846399985.5899982</v>
      </c>
      <c r="I14" s="978">
        <v>218929092.97999996</v>
      </c>
      <c r="J14" s="978">
        <v>0</v>
      </c>
      <c r="K14" s="978">
        <v>0</v>
      </c>
      <c r="L14" s="981">
        <v>160415773.73999998</v>
      </c>
    </row>
    <row r="15" spans="1:12" ht="18.95" customHeight="1">
      <c r="A15" s="889"/>
      <c r="B15" s="890"/>
      <c r="C15" s="891"/>
      <c r="D15" s="872" t="s">
        <v>44</v>
      </c>
      <c r="E15" s="917">
        <v>0.70549753814117455</v>
      </c>
      <c r="F15" s="918">
        <v>0.70230800707038343</v>
      </c>
      <c r="G15" s="918">
        <v>0.97253887615894019</v>
      </c>
      <c r="H15" s="918">
        <v>0.73342896262437263</v>
      </c>
      <c r="I15" s="918">
        <v>1.2898516071218153</v>
      </c>
      <c r="J15" s="918">
        <v>0</v>
      </c>
      <c r="K15" s="918">
        <v>0</v>
      </c>
      <c r="L15" s="919">
        <v>0.56361780962553309</v>
      </c>
    </row>
    <row r="16" spans="1:12" ht="18.95" customHeight="1">
      <c r="A16" s="892"/>
      <c r="B16" s="893"/>
      <c r="C16" s="894"/>
      <c r="D16" s="872" t="s">
        <v>45</v>
      </c>
      <c r="E16" s="920">
        <v>0.67075446386883664</v>
      </c>
      <c r="F16" s="921">
        <v>0.67826132036832498</v>
      </c>
      <c r="G16" s="921">
        <v>0.62958854541631026</v>
      </c>
      <c r="H16" s="921">
        <v>0.63636866243269186</v>
      </c>
      <c r="I16" s="921">
        <v>0.32247056922917267</v>
      </c>
      <c r="J16" s="921">
        <v>0</v>
      </c>
      <c r="K16" s="921">
        <v>0</v>
      </c>
      <c r="L16" s="922">
        <v>0.45954058815117332</v>
      </c>
    </row>
    <row r="17" spans="1:12" ht="18.95" customHeight="1">
      <c r="A17" s="895" t="s">
        <v>350</v>
      </c>
      <c r="B17" s="896" t="s">
        <v>47</v>
      </c>
      <c r="C17" s="897" t="s">
        <v>351</v>
      </c>
      <c r="D17" s="898" t="s">
        <v>41</v>
      </c>
      <c r="E17" s="982">
        <v>1244014000</v>
      </c>
      <c r="F17" s="977">
        <v>15699000</v>
      </c>
      <c r="G17" s="977">
        <v>1552000</v>
      </c>
      <c r="H17" s="977">
        <v>988393000</v>
      </c>
      <c r="I17" s="977">
        <v>5984000</v>
      </c>
      <c r="J17" s="977">
        <v>0</v>
      </c>
      <c r="K17" s="977">
        <v>0</v>
      </c>
      <c r="L17" s="985">
        <v>232386000</v>
      </c>
    </row>
    <row r="18" spans="1:12" ht="18.95" customHeight="1">
      <c r="A18" s="899"/>
      <c r="B18" s="896"/>
      <c r="C18" s="897"/>
      <c r="D18" s="900" t="s">
        <v>42</v>
      </c>
      <c r="E18" s="984">
        <v>2721393611.3600006</v>
      </c>
      <c r="F18" s="977">
        <v>785359804.07000017</v>
      </c>
      <c r="G18" s="977">
        <v>2187783.9900000002</v>
      </c>
      <c r="H18" s="977">
        <v>1679225586.0500002</v>
      </c>
      <c r="I18" s="977">
        <v>19302399.25</v>
      </c>
      <c r="J18" s="977">
        <v>0</v>
      </c>
      <c r="K18" s="977">
        <v>0</v>
      </c>
      <c r="L18" s="985">
        <v>235318038</v>
      </c>
    </row>
    <row r="19" spans="1:12" ht="18.95" customHeight="1">
      <c r="A19" s="899"/>
      <c r="B19" s="896"/>
      <c r="C19" s="897"/>
      <c r="D19" s="900" t="s">
        <v>43</v>
      </c>
      <c r="E19" s="984">
        <v>2070858299.4500003</v>
      </c>
      <c r="F19" s="977">
        <v>744573045.09999979</v>
      </c>
      <c r="G19" s="977">
        <v>1180664.8900000006</v>
      </c>
      <c r="H19" s="977">
        <v>1231073136.9800005</v>
      </c>
      <c r="I19" s="977">
        <v>1851760.21</v>
      </c>
      <c r="J19" s="977">
        <v>0</v>
      </c>
      <c r="K19" s="977">
        <v>0</v>
      </c>
      <c r="L19" s="985">
        <v>92179692.269999981</v>
      </c>
    </row>
    <row r="20" spans="1:12" ht="18.95" customHeight="1">
      <c r="A20" s="899"/>
      <c r="B20" s="897"/>
      <c r="C20" s="897"/>
      <c r="D20" s="900" t="s">
        <v>44</v>
      </c>
      <c r="E20" s="923">
        <v>1.6646583554927841</v>
      </c>
      <c r="F20" s="857" t="s">
        <v>767</v>
      </c>
      <c r="G20" s="857">
        <v>0.76073768685567045</v>
      </c>
      <c r="H20" s="857">
        <v>1.2455300037333332</v>
      </c>
      <c r="I20" s="857">
        <v>0.30945190675133688</v>
      </c>
      <c r="J20" s="857">
        <v>0</v>
      </c>
      <c r="K20" s="857">
        <v>0</v>
      </c>
      <c r="L20" s="924">
        <v>0.39666628914822744</v>
      </c>
    </row>
    <row r="21" spans="1:12" s="904" customFormat="1" ht="18.95" customHeight="1">
      <c r="A21" s="901"/>
      <c r="B21" s="902"/>
      <c r="C21" s="902"/>
      <c r="D21" s="903" t="s">
        <v>45</v>
      </c>
      <c r="E21" s="925">
        <v>0.76095508228047204</v>
      </c>
      <c r="F21" s="926">
        <v>0.94806614909672027</v>
      </c>
      <c r="G21" s="926">
        <v>0.53966246000364981</v>
      </c>
      <c r="H21" s="926">
        <v>0.73311956845287396</v>
      </c>
      <c r="I21" s="926">
        <v>9.5934198957158129E-2</v>
      </c>
      <c r="J21" s="926">
        <v>0</v>
      </c>
      <c r="K21" s="926">
        <v>0</v>
      </c>
      <c r="L21" s="927">
        <v>0.3917238689114006</v>
      </c>
    </row>
    <row r="22" spans="1:12" ht="18.95" customHeight="1">
      <c r="A22" s="895" t="s">
        <v>352</v>
      </c>
      <c r="B22" s="896" t="s">
        <v>47</v>
      </c>
      <c r="C22" s="897" t="s">
        <v>353</v>
      </c>
      <c r="D22" s="900" t="s">
        <v>41</v>
      </c>
      <c r="E22" s="982">
        <v>5986000</v>
      </c>
      <c r="F22" s="977">
        <v>5986000</v>
      </c>
      <c r="G22" s="977">
        <v>0</v>
      </c>
      <c r="H22" s="977">
        <v>0</v>
      </c>
      <c r="I22" s="977">
        <v>0</v>
      </c>
      <c r="J22" s="977">
        <v>0</v>
      </c>
      <c r="K22" s="977">
        <v>0</v>
      </c>
      <c r="L22" s="985">
        <v>0</v>
      </c>
    </row>
    <row r="23" spans="1:12" ht="18.95" customHeight="1">
      <c r="A23" s="895"/>
      <c r="B23" s="896"/>
      <c r="C23" s="897"/>
      <c r="D23" s="900" t="s">
        <v>42</v>
      </c>
      <c r="E23" s="984">
        <v>6181563.4100000001</v>
      </c>
      <c r="F23" s="977">
        <v>6181563.4100000001</v>
      </c>
      <c r="G23" s="977">
        <v>0</v>
      </c>
      <c r="H23" s="977">
        <v>0</v>
      </c>
      <c r="I23" s="977">
        <v>0</v>
      </c>
      <c r="J23" s="977">
        <v>0</v>
      </c>
      <c r="K23" s="977">
        <v>0</v>
      </c>
      <c r="L23" s="985">
        <v>0</v>
      </c>
    </row>
    <row r="24" spans="1:12" ht="18.95" customHeight="1">
      <c r="A24" s="895"/>
      <c r="B24" s="896"/>
      <c r="C24" s="897"/>
      <c r="D24" s="900" t="s">
        <v>43</v>
      </c>
      <c r="E24" s="984">
        <v>1715283.89</v>
      </c>
      <c r="F24" s="977">
        <v>1715283.89</v>
      </c>
      <c r="G24" s="977">
        <v>0</v>
      </c>
      <c r="H24" s="977">
        <v>0</v>
      </c>
      <c r="I24" s="977">
        <v>0</v>
      </c>
      <c r="J24" s="977">
        <v>0</v>
      </c>
      <c r="K24" s="977">
        <v>0</v>
      </c>
      <c r="L24" s="985">
        <v>0</v>
      </c>
    </row>
    <row r="25" spans="1:12" ht="18.95" customHeight="1">
      <c r="A25" s="895"/>
      <c r="B25" s="897"/>
      <c r="C25" s="897"/>
      <c r="D25" s="900" t="s">
        <v>44</v>
      </c>
      <c r="E25" s="923">
        <v>0.28654926328098895</v>
      </c>
      <c r="F25" s="857">
        <v>0.28654926328098895</v>
      </c>
      <c r="G25" s="857">
        <v>0</v>
      </c>
      <c r="H25" s="857">
        <v>0</v>
      </c>
      <c r="I25" s="857">
        <v>0</v>
      </c>
      <c r="J25" s="857">
        <v>0</v>
      </c>
      <c r="K25" s="857">
        <v>0</v>
      </c>
      <c r="L25" s="924">
        <v>0</v>
      </c>
    </row>
    <row r="26" spans="1:12" ht="18.95" customHeight="1">
      <c r="A26" s="901"/>
      <c r="B26" s="902"/>
      <c r="C26" s="902"/>
      <c r="D26" s="900" t="s">
        <v>45</v>
      </c>
      <c r="E26" s="925">
        <v>0.27748382993615522</v>
      </c>
      <c r="F26" s="926">
        <v>0.27748382993615522</v>
      </c>
      <c r="G26" s="926">
        <v>0</v>
      </c>
      <c r="H26" s="926">
        <v>0</v>
      </c>
      <c r="I26" s="926">
        <v>0</v>
      </c>
      <c r="J26" s="926">
        <v>0</v>
      </c>
      <c r="K26" s="926">
        <v>0</v>
      </c>
      <c r="L26" s="927">
        <v>0</v>
      </c>
    </row>
    <row r="27" spans="1:12" ht="18.95" customHeight="1">
      <c r="A27" s="895" t="s">
        <v>354</v>
      </c>
      <c r="B27" s="896" t="s">
        <v>47</v>
      </c>
      <c r="C27" s="897" t="s">
        <v>355</v>
      </c>
      <c r="D27" s="898" t="s">
        <v>41</v>
      </c>
      <c r="E27" s="982">
        <v>35408000</v>
      </c>
      <c r="F27" s="977">
        <v>219000</v>
      </c>
      <c r="G27" s="977">
        <v>968000</v>
      </c>
      <c r="H27" s="977">
        <v>27209000</v>
      </c>
      <c r="I27" s="977">
        <v>100000</v>
      </c>
      <c r="J27" s="977">
        <v>0</v>
      </c>
      <c r="K27" s="977">
        <v>0</v>
      </c>
      <c r="L27" s="985">
        <v>6912000</v>
      </c>
    </row>
    <row r="28" spans="1:12" ht="18.95" customHeight="1">
      <c r="A28" s="895"/>
      <c r="B28" s="896"/>
      <c r="C28" s="897"/>
      <c r="D28" s="900" t="s">
        <v>42</v>
      </c>
      <c r="E28" s="984">
        <v>35802685</v>
      </c>
      <c r="F28" s="977">
        <v>219000</v>
      </c>
      <c r="G28" s="977">
        <v>1069300</v>
      </c>
      <c r="H28" s="977">
        <v>27311285</v>
      </c>
      <c r="I28" s="977">
        <v>291100</v>
      </c>
      <c r="J28" s="977">
        <v>0</v>
      </c>
      <c r="K28" s="977">
        <v>0</v>
      </c>
      <c r="L28" s="985">
        <v>6912000</v>
      </c>
    </row>
    <row r="29" spans="1:12" ht="18.95" customHeight="1">
      <c r="A29" s="895"/>
      <c r="B29" s="896"/>
      <c r="C29" s="897"/>
      <c r="D29" s="900" t="s">
        <v>43</v>
      </c>
      <c r="E29" s="984">
        <v>22927962.040000003</v>
      </c>
      <c r="F29" s="977">
        <v>178248</v>
      </c>
      <c r="G29" s="977">
        <v>594520.94000000006</v>
      </c>
      <c r="H29" s="977">
        <v>17569365.620000001</v>
      </c>
      <c r="I29" s="977">
        <v>68531.91</v>
      </c>
      <c r="J29" s="977">
        <v>0</v>
      </c>
      <c r="K29" s="977">
        <v>0</v>
      </c>
      <c r="L29" s="985">
        <v>4517295.57</v>
      </c>
    </row>
    <row r="30" spans="1:12" ht="18.95" customHeight="1">
      <c r="A30" s="899"/>
      <c r="B30" s="897"/>
      <c r="C30" s="897"/>
      <c r="D30" s="900" t="s">
        <v>44</v>
      </c>
      <c r="E30" s="923">
        <v>0.6475362076366924</v>
      </c>
      <c r="F30" s="857">
        <v>0.81391780821917803</v>
      </c>
      <c r="G30" s="857">
        <v>0.61417452479338852</v>
      </c>
      <c r="H30" s="857">
        <v>0.64571890256900299</v>
      </c>
      <c r="I30" s="857">
        <v>0.68531910000000007</v>
      </c>
      <c r="J30" s="857">
        <v>0</v>
      </c>
      <c r="K30" s="857">
        <v>0</v>
      </c>
      <c r="L30" s="924">
        <v>0.65354391927083333</v>
      </c>
    </row>
    <row r="31" spans="1:12" ht="18.95" customHeight="1">
      <c r="A31" s="901"/>
      <c r="B31" s="902"/>
      <c r="C31" s="902"/>
      <c r="D31" s="903" t="s">
        <v>45</v>
      </c>
      <c r="E31" s="925">
        <v>0.64039783720131616</v>
      </c>
      <c r="F31" s="926">
        <v>0.81391780821917803</v>
      </c>
      <c r="G31" s="926">
        <v>0.55599077901430849</v>
      </c>
      <c r="H31" s="926">
        <v>0.64330058508781263</v>
      </c>
      <c r="I31" s="926">
        <v>0.23542394366197184</v>
      </c>
      <c r="J31" s="926">
        <v>0</v>
      </c>
      <c r="K31" s="926">
        <v>0</v>
      </c>
      <c r="L31" s="927">
        <v>0.65354391927083333</v>
      </c>
    </row>
    <row r="32" spans="1:12" ht="18.95" customHeight="1">
      <c r="A32" s="895" t="s">
        <v>356</v>
      </c>
      <c r="B32" s="896" t="s">
        <v>47</v>
      </c>
      <c r="C32" s="897" t="s">
        <v>357</v>
      </c>
      <c r="D32" s="900" t="s">
        <v>41</v>
      </c>
      <c r="E32" s="984">
        <v>770000</v>
      </c>
      <c r="F32" s="977">
        <v>770000</v>
      </c>
      <c r="G32" s="977">
        <v>0</v>
      </c>
      <c r="H32" s="977">
        <v>0</v>
      </c>
      <c r="I32" s="977">
        <v>0</v>
      </c>
      <c r="J32" s="977">
        <v>0</v>
      </c>
      <c r="K32" s="977">
        <v>0</v>
      </c>
      <c r="L32" s="985">
        <v>0</v>
      </c>
    </row>
    <row r="33" spans="1:12" ht="18.95" customHeight="1">
      <c r="A33" s="895"/>
      <c r="B33" s="896"/>
      <c r="C33" s="897"/>
      <c r="D33" s="900" t="s">
        <v>42</v>
      </c>
      <c r="E33" s="984">
        <v>770000</v>
      </c>
      <c r="F33" s="977">
        <v>770000</v>
      </c>
      <c r="G33" s="977">
        <v>0</v>
      </c>
      <c r="H33" s="977">
        <v>0</v>
      </c>
      <c r="I33" s="977">
        <v>0</v>
      </c>
      <c r="J33" s="977">
        <v>0</v>
      </c>
      <c r="K33" s="977">
        <v>0</v>
      </c>
      <c r="L33" s="985">
        <v>0</v>
      </c>
    </row>
    <row r="34" spans="1:12" ht="18.95" customHeight="1">
      <c r="A34" s="895"/>
      <c r="B34" s="896"/>
      <c r="C34" s="897"/>
      <c r="D34" s="900" t="s">
        <v>43</v>
      </c>
      <c r="E34" s="984">
        <v>598312</v>
      </c>
      <c r="F34" s="977">
        <v>598312</v>
      </c>
      <c r="G34" s="977">
        <v>0</v>
      </c>
      <c r="H34" s="977">
        <v>0</v>
      </c>
      <c r="I34" s="977">
        <v>0</v>
      </c>
      <c r="J34" s="977">
        <v>0</v>
      </c>
      <c r="K34" s="977">
        <v>0</v>
      </c>
      <c r="L34" s="985">
        <v>0</v>
      </c>
    </row>
    <row r="35" spans="1:12" ht="18.95" customHeight="1">
      <c r="A35" s="899"/>
      <c r="B35" s="897"/>
      <c r="C35" s="897"/>
      <c r="D35" s="900" t="s">
        <v>44</v>
      </c>
      <c r="E35" s="923">
        <v>0.7770285714285714</v>
      </c>
      <c r="F35" s="857">
        <v>0.7770285714285714</v>
      </c>
      <c r="G35" s="857">
        <v>0</v>
      </c>
      <c r="H35" s="857">
        <v>0</v>
      </c>
      <c r="I35" s="857">
        <v>0</v>
      </c>
      <c r="J35" s="857">
        <v>0</v>
      </c>
      <c r="K35" s="857">
        <v>0</v>
      </c>
      <c r="L35" s="924">
        <v>0</v>
      </c>
    </row>
    <row r="36" spans="1:12" ht="18.75" customHeight="1">
      <c r="A36" s="901"/>
      <c r="B36" s="902"/>
      <c r="C36" s="902"/>
      <c r="D36" s="900" t="s">
        <v>45</v>
      </c>
      <c r="E36" s="925">
        <v>0.7770285714285714</v>
      </c>
      <c r="F36" s="926">
        <v>0.7770285714285714</v>
      </c>
      <c r="G36" s="926">
        <v>0</v>
      </c>
      <c r="H36" s="926">
        <v>0</v>
      </c>
      <c r="I36" s="926">
        <v>0</v>
      </c>
      <c r="J36" s="926">
        <v>0</v>
      </c>
      <c r="K36" s="926">
        <v>0</v>
      </c>
      <c r="L36" s="927">
        <v>0</v>
      </c>
    </row>
    <row r="37" spans="1:12" ht="18.95" hidden="1" customHeight="1">
      <c r="A37" s="895" t="s">
        <v>358</v>
      </c>
      <c r="B37" s="896" t="s">
        <v>47</v>
      </c>
      <c r="C37" s="897" t="s">
        <v>359</v>
      </c>
      <c r="D37" s="898" t="s">
        <v>41</v>
      </c>
      <c r="E37" s="982">
        <v>0</v>
      </c>
      <c r="F37" s="983">
        <v>0</v>
      </c>
      <c r="G37" s="983">
        <v>0</v>
      </c>
      <c r="H37" s="983">
        <v>0</v>
      </c>
      <c r="I37" s="983">
        <v>0</v>
      </c>
      <c r="J37" s="983">
        <v>0</v>
      </c>
      <c r="K37" s="983">
        <v>0</v>
      </c>
      <c r="L37" s="986">
        <v>0</v>
      </c>
    </row>
    <row r="38" spans="1:12" ht="18.95" hidden="1" customHeight="1">
      <c r="A38" s="895"/>
      <c r="B38" s="896"/>
      <c r="C38" s="897"/>
      <c r="D38" s="900" t="s">
        <v>42</v>
      </c>
      <c r="E38" s="984">
        <v>0</v>
      </c>
      <c r="F38" s="977">
        <v>0</v>
      </c>
      <c r="G38" s="977">
        <v>0</v>
      </c>
      <c r="H38" s="977">
        <v>0</v>
      </c>
      <c r="I38" s="977">
        <v>0</v>
      </c>
      <c r="J38" s="977">
        <v>0</v>
      </c>
      <c r="K38" s="977">
        <v>0</v>
      </c>
      <c r="L38" s="985">
        <v>0</v>
      </c>
    </row>
    <row r="39" spans="1:12" ht="18.95" hidden="1" customHeight="1">
      <c r="A39" s="895"/>
      <c r="B39" s="896"/>
      <c r="C39" s="897"/>
      <c r="D39" s="900" t="s">
        <v>43</v>
      </c>
      <c r="E39" s="984">
        <v>0</v>
      </c>
      <c r="F39" s="977">
        <v>0</v>
      </c>
      <c r="G39" s="977">
        <v>0</v>
      </c>
      <c r="H39" s="977">
        <v>0</v>
      </c>
      <c r="I39" s="977">
        <v>0</v>
      </c>
      <c r="J39" s="977">
        <v>0</v>
      </c>
      <c r="K39" s="977">
        <v>0</v>
      </c>
      <c r="L39" s="985">
        <v>0</v>
      </c>
    </row>
    <row r="40" spans="1:12" ht="18.95" hidden="1" customHeight="1">
      <c r="A40" s="899"/>
      <c r="B40" s="897"/>
      <c r="C40" s="897"/>
      <c r="D40" s="900" t="s">
        <v>44</v>
      </c>
      <c r="E40" s="923">
        <v>0</v>
      </c>
      <c r="F40" s="857">
        <v>0</v>
      </c>
      <c r="G40" s="857">
        <v>0</v>
      </c>
      <c r="H40" s="857">
        <v>0</v>
      </c>
      <c r="I40" s="857">
        <v>0</v>
      </c>
      <c r="J40" s="857">
        <v>0</v>
      </c>
      <c r="K40" s="857">
        <v>0</v>
      </c>
      <c r="L40" s="924">
        <v>0</v>
      </c>
    </row>
    <row r="41" spans="1:12" ht="18.95" hidden="1" customHeight="1">
      <c r="A41" s="901"/>
      <c r="B41" s="902"/>
      <c r="C41" s="902"/>
      <c r="D41" s="906" t="s">
        <v>45</v>
      </c>
      <c r="E41" s="925">
        <v>0</v>
      </c>
      <c r="F41" s="926">
        <v>0</v>
      </c>
      <c r="G41" s="926">
        <v>0</v>
      </c>
      <c r="H41" s="926">
        <v>0</v>
      </c>
      <c r="I41" s="926">
        <v>0</v>
      </c>
      <c r="J41" s="926">
        <v>0</v>
      </c>
      <c r="K41" s="926">
        <v>0</v>
      </c>
      <c r="L41" s="927">
        <v>0</v>
      </c>
    </row>
    <row r="42" spans="1:12" ht="18.95" customHeight="1">
      <c r="A42" s="907" t="s">
        <v>360</v>
      </c>
      <c r="B42" s="908" t="s">
        <v>47</v>
      </c>
      <c r="C42" s="909" t="s">
        <v>361</v>
      </c>
      <c r="D42" s="910" t="s">
        <v>41</v>
      </c>
      <c r="E42" s="1052">
        <v>0</v>
      </c>
      <c r="F42" s="1050">
        <v>0</v>
      </c>
      <c r="G42" s="1050">
        <v>0</v>
      </c>
      <c r="H42" s="1050">
        <v>0</v>
      </c>
      <c r="I42" s="1050">
        <v>0</v>
      </c>
      <c r="J42" s="1050">
        <v>0</v>
      </c>
      <c r="K42" s="1050">
        <v>0</v>
      </c>
      <c r="L42" s="1053">
        <v>0</v>
      </c>
    </row>
    <row r="43" spans="1:12" ht="18.95" customHeight="1">
      <c r="A43" s="899"/>
      <c r="B43" s="897"/>
      <c r="C43" s="897" t="s">
        <v>362</v>
      </c>
      <c r="D43" s="900" t="s">
        <v>42</v>
      </c>
      <c r="E43" s="984">
        <v>55929.68</v>
      </c>
      <c r="F43" s="977">
        <v>0</v>
      </c>
      <c r="G43" s="977">
        <v>0</v>
      </c>
      <c r="H43" s="977">
        <v>0</v>
      </c>
      <c r="I43" s="977">
        <v>55929.68</v>
      </c>
      <c r="J43" s="977">
        <v>0</v>
      </c>
      <c r="K43" s="977">
        <v>0</v>
      </c>
      <c r="L43" s="985">
        <v>0</v>
      </c>
    </row>
    <row r="44" spans="1:12" ht="18.95" customHeight="1">
      <c r="A44" s="899"/>
      <c r="B44" s="897"/>
      <c r="C44" s="897"/>
      <c r="D44" s="900" t="s">
        <v>43</v>
      </c>
      <c r="E44" s="984">
        <v>0</v>
      </c>
      <c r="F44" s="977">
        <v>0</v>
      </c>
      <c r="G44" s="977">
        <v>0</v>
      </c>
      <c r="H44" s="977">
        <v>0</v>
      </c>
      <c r="I44" s="977">
        <v>0</v>
      </c>
      <c r="J44" s="977">
        <v>0</v>
      </c>
      <c r="K44" s="977">
        <v>0</v>
      </c>
      <c r="L44" s="985">
        <v>0</v>
      </c>
    </row>
    <row r="45" spans="1:12" ht="18.95" customHeight="1">
      <c r="A45" s="899"/>
      <c r="B45" s="897"/>
      <c r="C45" s="897"/>
      <c r="D45" s="900" t="s">
        <v>44</v>
      </c>
      <c r="E45" s="923">
        <v>0</v>
      </c>
      <c r="F45" s="857">
        <v>0</v>
      </c>
      <c r="G45" s="857">
        <v>0</v>
      </c>
      <c r="H45" s="857">
        <v>0</v>
      </c>
      <c r="I45" s="857">
        <v>0</v>
      </c>
      <c r="J45" s="857">
        <v>0</v>
      </c>
      <c r="K45" s="857">
        <v>0</v>
      </c>
      <c r="L45" s="924">
        <v>0</v>
      </c>
    </row>
    <row r="46" spans="1:12" ht="18.95" customHeight="1">
      <c r="A46" s="901"/>
      <c r="B46" s="902"/>
      <c r="C46" s="902"/>
      <c r="D46" s="903" t="s">
        <v>45</v>
      </c>
      <c r="E46" s="925">
        <v>0</v>
      </c>
      <c r="F46" s="926">
        <v>0</v>
      </c>
      <c r="G46" s="926">
        <v>0</v>
      </c>
      <c r="H46" s="926">
        <v>0</v>
      </c>
      <c r="I46" s="926">
        <v>0</v>
      </c>
      <c r="J46" s="926">
        <v>0</v>
      </c>
      <c r="K46" s="926">
        <v>0</v>
      </c>
      <c r="L46" s="927">
        <v>0</v>
      </c>
    </row>
    <row r="47" spans="1:12" ht="18.95" customHeight="1">
      <c r="A47" s="895" t="s">
        <v>363</v>
      </c>
      <c r="B47" s="896" t="s">
        <v>47</v>
      </c>
      <c r="C47" s="897" t="s">
        <v>364</v>
      </c>
      <c r="D47" s="911" t="s">
        <v>41</v>
      </c>
      <c r="E47" s="982">
        <v>91770000</v>
      </c>
      <c r="F47" s="977">
        <v>0</v>
      </c>
      <c r="G47" s="977">
        <v>210000</v>
      </c>
      <c r="H47" s="977">
        <v>90612000</v>
      </c>
      <c r="I47" s="977">
        <v>948000</v>
      </c>
      <c r="J47" s="977">
        <v>0</v>
      </c>
      <c r="K47" s="977">
        <v>0</v>
      </c>
      <c r="L47" s="985">
        <v>0</v>
      </c>
    </row>
    <row r="48" spans="1:12" ht="18.95" customHeight="1">
      <c r="A48" s="895"/>
      <c r="B48" s="896"/>
      <c r="C48" s="897"/>
      <c r="D48" s="900" t="s">
        <v>42</v>
      </c>
      <c r="E48" s="984">
        <v>92035500</v>
      </c>
      <c r="F48" s="977">
        <v>0</v>
      </c>
      <c r="G48" s="977">
        <v>210000</v>
      </c>
      <c r="H48" s="977">
        <v>90823500</v>
      </c>
      <c r="I48" s="977">
        <v>1002000</v>
      </c>
      <c r="J48" s="977">
        <v>0</v>
      </c>
      <c r="K48" s="977">
        <v>0</v>
      </c>
      <c r="L48" s="985">
        <v>0</v>
      </c>
    </row>
    <row r="49" spans="1:12" ht="18.95" customHeight="1">
      <c r="A49" s="895"/>
      <c r="B49" s="896"/>
      <c r="C49" s="897"/>
      <c r="D49" s="900" t="s">
        <v>43</v>
      </c>
      <c r="E49" s="984">
        <v>57691629.780000001</v>
      </c>
      <c r="F49" s="977">
        <v>0</v>
      </c>
      <c r="G49" s="977">
        <v>80589.080000000016</v>
      </c>
      <c r="H49" s="977">
        <v>57496858.18</v>
      </c>
      <c r="I49" s="977">
        <v>114182.51999999999</v>
      </c>
      <c r="J49" s="977">
        <v>0</v>
      </c>
      <c r="K49" s="977">
        <v>0</v>
      </c>
      <c r="L49" s="985">
        <v>0</v>
      </c>
    </row>
    <row r="50" spans="1:12" ht="18.95" customHeight="1">
      <c r="A50" s="895"/>
      <c r="B50" s="897"/>
      <c r="C50" s="897"/>
      <c r="D50" s="900" t="s">
        <v>44</v>
      </c>
      <c r="E50" s="923">
        <v>0.6286545688133377</v>
      </c>
      <c r="F50" s="857">
        <v>0</v>
      </c>
      <c r="G50" s="857">
        <v>0.38375752380952388</v>
      </c>
      <c r="H50" s="857">
        <v>0.63453911380391115</v>
      </c>
      <c r="I50" s="857">
        <v>0.12044569620253164</v>
      </c>
      <c r="J50" s="857">
        <v>0</v>
      </c>
      <c r="K50" s="857">
        <v>0</v>
      </c>
      <c r="L50" s="924">
        <v>0</v>
      </c>
    </row>
    <row r="51" spans="1:12" ht="18.95" customHeight="1">
      <c r="A51" s="901"/>
      <c r="B51" s="902"/>
      <c r="C51" s="902"/>
      <c r="D51" s="905" t="s">
        <v>45</v>
      </c>
      <c r="E51" s="925">
        <v>0.62684105350652741</v>
      </c>
      <c r="F51" s="926">
        <v>0</v>
      </c>
      <c r="G51" s="926">
        <v>0.38375752380952388</v>
      </c>
      <c r="H51" s="926">
        <v>0.63306146735151148</v>
      </c>
      <c r="I51" s="926">
        <v>0.1139546107784431</v>
      </c>
      <c r="J51" s="926">
        <v>0</v>
      </c>
      <c r="K51" s="926">
        <v>0</v>
      </c>
      <c r="L51" s="927">
        <v>0</v>
      </c>
    </row>
    <row r="52" spans="1:12" ht="18.95" hidden="1" customHeight="1">
      <c r="A52" s="895" t="s">
        <v>365</v>
      </c>
      <c r="B52" s="896" t="s">
        <v>47</v>
      </c>
      <c r="C52" s="897" t="s">
        <v>366</v>
      </c>
      <c r="D52" s="898" t="s">
        <v>41</v>
      </c>
      <c r="E52" s="982">
        <v>0</v>
      </c>
      <c r="F52" s="983">
        <v>0</v>
      </c>
      <c r="G52" s="983">
        <v>0</v>
      </c>
      <c r="H52" s="983">
        <v>0</v>
      </c>
      <c r="I52" s="983">
        <v>0</v>
      </c>
      <c r="J52" s="983">
        <v>0</v>
      </c>
      <c r="K52" s="983">
        <v>0</v>
      </c>
      <c r="L52" s="986">
        <v>0</v>
      </c>
    </row>
    <row r="53" spans="1:12" ht="18.95" hidden="1" customHeight="1">
      <c r="A53" s="895"/>
      <c r="B53" s="896"/>
      <c r="C53" s="897"/>
      <c r="D53" s="900" t="s">
        <v>42</v>
      </c>
      <c r="E53" s="984">
        <v>0</v>
      </c>
      <c r="F53" s="977">
        <v>0</v>
      </c>
      <c r="G53" s="977">
        <v>0</v>
      </c>
      <c r="H53" s="977">
        <v>0</v>
      </c>
      <c r="I53" s="977">
        <v>0</v>
      </c>
      <c r="J53" s="977">
        <v>0</v>
      </c>
      <c r="K53" s="977">
        <v>0</v>
      </c>
      <c r="L53" s="985">
        <v>0</v>
      </c>
    </row>
    <row r="54" spans="1:12" ht="18.95" hidden="1" customHeight="1">
      <c r="A54" s="895"/>
      <c r="B54" s="896"/>
      <c r="C54" s="897"/>
      <c r="D54" s="900" t="s">
        <v>43</v>
      </c>
      <c r="E54" s="984">
        <v>0</v>
      </c>
      <c r="F54" s="977">
        <v>0</v>
      </c>
      <c r="G54" s="977">
        <v>0</v>
      </c>
      <c r="H54" s="977">
        <v>0</v>
      </c>
      <c r="I54" s="977">
        <v>0</v>
      </c>
      <c r="J54" s="977">
        <v>0</v>
      </c>
      <c r="K54" s="977">
        <v>0</v>
      </c>
      <c r="L54" s="985">
        <v>0</v>
      </c>
    </row>
    <row r="55" spans="1:12" ht="18.95" hidden="1" customHeight="1">
      <c r="A55" s="899"/>
      <c r="B55" s="897"/>
      <c r="C55" s="897"/>
      <c r="D55" s="900" t="s">
        <v>44</v>
      </c>
      <c r="E55" s="923">
        <v>0</v>
      </c>
      <c r="F55" s="857">
        <v>0</v>
      </c>
      <c r="G55" s="857">
        <v>0</v>
      </c>
      <c r="H55" s="857">
        <v>0</v>
      </c>
      <c r="I55" s="857">
        <v>0</v>
      </c>
      <c r="J55" s="857">
        <v>0</v>
      </c>
      <c r="K55" s="857">
        <v>0</v>
      </c>
      <c r="L55" s="924">
        <v>0</v>
      </c>
    </row>
    <row r="56" spans="1:12" ht="18.95" hidden="1" customHeight="1">
      <c r="A56" s="901"/>
      <c r="B56" s="902"/>
      <c r="C56" s="902"/>
      <c r="D56" s="905" t="s">
        <v>45</v>
      </c>
      <c r="E56" s="925">
        <v>0</v>
      </c>
      <c r="F56" s="926">
        <v>0</v>
      </c>
      <c r="G56" s="926">
        <v>0</v>
      </c>
      <c r="H56" s="926">
        <v>0</v>
      </c>
      <c r="I56" s="926">
        <v>0</v>
      </c>
      <c r="J56" s="926">
        <v>0</v>
      </c>
      <c r="K56" s="926">
        <v>0</v>
      </c>
      <c r="L56" s="927">
        <v>0</v>
      </c>
    </row>
    <row r="57" spans="1:12" ht="18.95" customHeight="1">
      <c r="A57" s="895" t="s">
        <v>367</v>
      </c>
      <c r="B57" s="896" t="s">
        <v>47</v>
      </c>
      <c r="C57" s="897" t="s">
        <v>368</v>
      </c>
      <c r="D57" s="900" t="s">
        <v>41</v>
      </c>
      <c r="E57" s="982">
        <v>888475000</v>
      </c>
      <c r="F57" s="977">
        <v>636111000</v>
      </c>
      <c r="G57" s="977">
        <v>2335000</v>
      </c>
      <c r="H57" s="977">
        <v>210067000</v>
      </c>
      <c r="I57" s="977">
        <v>39537000</v>
      </c>
      <c r="J57" s="977">
        <v>0</v>
      </c>
      <c r="K57" s="977">
        <v>0</v>
      </c>
      <c r="L57" s="985">
        <v>425000</v>
      </c>
    </row>
    <row r="58" spans="1:12" ht="18.95" customHeight="1">
      <c r="A58" s="895"/>
      <c r="B58" s="896"/>
      <c r="C58" s="897"/>
      <c r="D58" s="900" t="s">
        <v>42</v>
      </c>
      <c r="E58" s="984">
        <v>1000884437.02</v>
      </c>
      <c r="F58" s="977">
        <v>640762987.54999995</v>
      </c>
      <c r="G58" s="977">
        <v>2606115</v>
      </c>
      <c r="H58" s="977">
        <v>217629321.59999999</v>
      </c>
      <c r="I58" s="977">
        <v>132306838.86999999</v>
      </c>
      <c r="J58" s="977">
        <v>0</v>
      </c>
      <c r="K58" s="977">
        <v>0</v>
      </c>
      <c r="L58" s="985">
        <v>7579174</v>
      </c>
    </row>
    <row r="59" spans="1:12" ht="18.95" customHeight="1">
      <c r="A59" s="895"/>
      <c r="B59" s="896"/>
      <c r="C59" s="897"/>
      <c r="D59" s="900" t="s">
        <v>43</v>
      </c>
      <c r="E59" s="984">
        <v>332964759.13</v>
      </c>
      <c r="F59" s="977">
        <v>189310345.84</v>
      </c>
      <c r="G59" s="977">
        <v>1210899.1300000004</v>
      </c>
      <c r="H59" s="977">
        <v>127320722.82000001</v>
      </c>
      <c r="I59" s="977">
        <v>10140643.959999997</v>
      </c>
      <c r="J59" s="977">
        <v>0</v>
      </c>
      <c r="K59" s="977">
        <v>0</v>
      </c>
      <c r="L59" s="985">
        <v>4982147.38</v>
      </c>
    </row>
    <row r="60" spans="1:12" ht="18.95" customHeight="1">
      <c r="A60" s="899"/>
      <c r="B60" s="897"/>
      <c r="C60" s="897"/>
      <c r="D60" s="900" t="s">
        <v>44</v>
      </c>
      <c r="E60" s="923">
        <v>0.37475985157714059</v>
      </c>
      <c r="F60" s="857">
        <v>0.2976058358368272</v>
      </c>
      <c r="G60" s="857">
        <v>0.51858635117773033</v>
      </c>
      <c r="H60" s="857">
        <v>0.60609578286927512</v>
      </c>
      <c r="I60" s="857">
        <v>0.25648491185471828</v>
      </c>
      <c r="J60" s="857">
        <v>0</v>
      </c>
      <c r="K60" s="857">
        <v>0</v>
      </c>
      <c r="L60" s="924" t="s">
        <v>767</v>
      </c>
    </row>
    <row r="61" spans="1:12" ht="18.95" customHeight="1">
      <c r="A61" s="901"/>
      <c r="B61" s="902"/>
      <c r="C61" s="902"/>
      <c r="D61" s="900" t="s">
        <v>45</v>
      </c>
      <c r="E61" s="925">
        <v>0.33267053299515598</v>
      </c>
      <c r="F61" s="926">
        <v>0.29544519505385408</v>
      </c>
      <c r="G61" s="926">
        <v>0.46463764262129659</v>
      </c>
      <c r="H61" s="926">
        <v>0.58503478246379836</v>
      </c>
      <c r="I61" s="926">
        <v>7.664489641358474E-2</v>
      </c>
      <c r="J61" s="926">
        <v>0</v>
      </c>
      <c r="K61" s="926">
        <v>0</v>
      </c>
      <c r="L61" s="927">
        <v>0.65734701169283094</v>
      </c>
    </row>
    <row r="62" spans="1:12" ht="18.95" customHeight="1">
      <c r="A62" s="895" t="s">
        <v>369</v>
      </c>
      <c r="B62" s="896" t="s">
        <v>47</v>
      </c>
      <c r="C62" s="897" t="s">
        <v>132</v>
      </c>
      <c r="D62" s="898" t="s">
        <v>41</v>
      </c>
      <c r="E62" s="982">
        <v>2949000</v>
      </c>
      <c r="F62" s="977">
        <v>2949000</v>
      </c>
      <c r="G62" s="977">
        <v>0</v>
      </c>
      <c r="H62" s="977">
        <v>0</v>
      </c>
      <c r="I62" s="977">
        <v>0</v>
      </c>
      <c r="J62" s="977">
        <v>0</v>
      </c>
      <c r="K62" s="977">
        <v>0</v>
      </c>
      <c r="L62" s="985">
        <v>0</v>
      </c>
    </row>
    <row r="63" spans="1:12" ht="18.95" customHeight="1">
      <c r="A63" s="895"/>
      <c r="B63" s="896"/>
      <c r="C63" s="897"/>
      <c r="D63" s="900" t="s">
        <v>42</v>
      </c>
      <c r="E63" s="984">
        <v>2949000</v>
      </c>
      <c r="F63" s="977">
        <v>2949000</v>
      </c>
      <c r="G63" s="977">
        <v>0</v>
      </c>
      <c r="H63" s="977">
        <v>0</v>
      </c>
      <c r="I63" s="977">
        <v>0</v>
      </c>
      <c r="J63" s="977">
        <v>0</v>
      </c>
      <c r="K63" s="977">
        <v>0</v>
      </c>
      <c r="L63" s="985">
        <v>0</v>
      </c>
    </row>
    <row r="64" spans="1:12" ht="18.95" customHeight="1">
      <c r="A64" s="895"/>
      <c r="B64" s="896"/>
      <c r="C64" s="897"/>
      <c r="D64" s="900" t="s">
        <v>43</v>
      </c>
      <c r="E64" s="984">
        <v>2253586.0300000003</v>
      </c>
      <c r="F64" s="977">
        <v>2253586.0300000003</v>
      </c>
      <c r="G64" s="977">
        <v>0</v>
      </c>
      <c r="H64" s="977">
        <v>0</v>
      </c>
      <c r="I64" s="977">
        <v>0</v>
      </c>
      <c r="J64" s="977">
        <v>0</v>
      </c>
      <c r="K64" s="977">
        <v>0</v>
      </c>
      <c r="L64" s="985">
        <v>0</v>
      </c>
    </row>
    <row r="65" spans="1:12" ht="18.95" customHeight="1">
      <c r="A65" s="899"/>
      <c r="B65" s="897"/>
      <c r="C65" s="897"/>
      <c r="D65" s="900" t="s">
        <v>44</v>
      </c>
      <c r="E65" s="923">
        <v>0.7641865140725671</v>
      </c>
      <c r="F65" s="857">
        <v>0.7641865140725671</v>
      </c>
      <c r="G65" s="857">
        <v>0</v>
      </c>
      <c r="H65" s="857">
        <v>0</v>
      </c>
      <c r="I65" s="857">
        <v>0</v>
      </c>
      <c r="J65" s="857">
        <v>0</v>
      </c>
      <c r="K65" s="857">
        <v>0</v>
      </c>
      <c r="L65" s="924">
        <v>0</v>
      </c>
    </row>
    <row r="66" spans="1:12" ht="18.95" customHeight="1">
      <c r="A66" s="901"/>
      <c r="B66" s="902"/>
      <c r="C66" s="902"/>
      <c r="D66" s="905" t="s">
        <v>45</v>
      </c>
      <c r="E66" s="925">
        <v>0.7641865140725671</v>
      </c>
      <c r="F66" s="926">
        <v>0.7641865140725671</v>
      </c>
      <c r="G66" s="926">
        <v>0</v>
      </c>
      <c r="H66" s="926">
        <v>0</v>
      </c>
      <c r="I66" s="926">
        <v>0</v>
      </c>
      <c r="J66" s="926">
        <v>0</v>
      </c>
      <c r="K66" s="926">
        <v>0</v>
      </c>
      <c r="L66" s="927">
        <v>0</v>
      </c>
    </row>
    <row r="67" spans="1:12" ht="18.95" customHeight="1">
      <c r="A67" s="895" t="s">
        <v>370</v>
      </c>
      <c r="B67" s="896" t="s">
        <v>47</v>
      </c>
      <c r="C67" s="897" t="s">
        <v>371</v>
      </c>
      <c r="D67" s="898" t="s">
        <v>41</v>
      </c>
      <c r="E67" s="982">
        <v>115559000</v>
      </c>
      <c r="F67" s="977">
        <v>106546000</v>
      </c>
      <c r="G67" s="977">
        <v>0</v>
      </c>
      <c r="H67" s="977">
        <v>8874000</v>
      </c>
      <c r="I67" s="977">
        <v>139000</v>
      </c>
      <c r="J67" s="977">
        <v>0</v>
      </c>
      <c r="K67" s="977">
        <v>0</v>
      </c>
      <c r="L67" s="985">
        <v>0</v>
      </c>
    </row>
    <row r="68" spans="1:12" ht="18.95" customHeight="1">
      <c r="A68" s="895"/>
      <c r="B68" s="896"/>
      <c r="C68" s="897"/>
      <c r="D68" s="900" t="s">
        <v>42</v>
      </c>
      <c r="E68" s="984">
        <v>190164561.52000001</v>
      </c>
      <c r="F68" s="977">
        <v>146210010.87</v>
      </c>
      <c r="G68" s="977">
        <v>0</v>
      </c>
      <c r="H68" s="977">
        <v>39916219.609999999</v>
      </c>
      <c r="I68" s="977">
        <v>4038331.04</v>
      </c>
      <c r="J68" s="977">
        <v>0</v>
      </c>
      <c r="K68" s="977">
        <v>0</v>
      </c>
      <c r="L68" s="985">
        <v>0</v>
      </c>
    </row>
    <row r="69" spans="1:12" ht="18.95" customHeight="1">
      <c r="A69" s="895"/>
      <c r="B69" s="896"/>
      <c r="C69" s="897"/>
      <c r="D69" s="900" t="s">
        <v>43</v>
      </c>
      <c r="E69" s="984">
        <v>116466752.82000001</v>
      </c>
      <c r="F69" s="977">
        <v>86012738.010000005</v>
      </c>
      <c r="G69" s="977">
        <v>0</v>
      </c>
      <c r="H69" s="977">
        <v>30426248.810000002</v>
      </c>
      <c r="I69" s="977">
        <v>27766</v>
      </c>
      <c r="J69" s="977">
        <v>0</v>
      </c>
      <c r="K69" s="977">
        <v>0</v>
      </c>
      <c r="L69" s="985">
        <v>0</v>
      </c>
    </row>
    <row r="70" spans="1:12" ht="18.95" customHeight="1">
      <c r="A70" s="899"/>
      <c r="B70" s="897"/>
      <c r="C70" s="897"/>
      <c r="D70" s="900" t="s">
        <v>44</v>
      </c>
      <c r="E70" s="923">
        <v>1.0078553191010653</v>
      </c>
      <c r="F70" s="857">
        <v>0.80728265734987714</v>
      </c>
      <c r="G70" s="857">
        <v>0</v>
      </c>
      <c r="H70" s="857">
        <v>3.4286960570205096</v>
      </c>
      <c r="I70" s="857">
        <v>0.19975539568345324</v>
      </c>
      <c r="J70" s="857">
        <v>0</v>
      </c>
      <c r="K70" s="857">
        <v>0</v>
      </c>
      <c r="L70" s="924">
        <v>0</v>
      </c>
    </row>
    <row r="71" spans="1:12" ht="18.95" customHeight="1">
      <c r="A71" s="901"/>
      <c r="B71" s="902"/>
      <c r="C71" s="902"/>
      <c r="D71" s="903" t="s">
        <v>45</v>
      </c>
      <c r="E71" s="925">
        <v>0.61245245638342005</v>
      </c>
      <c r="F71" s="926">
        <v>0.58828213949369501</v>
      </c>
      <c r="G71" s="926">
        <v>0</v>
      </c>
      <c r="H71" s="926">
        <v>0.76225276610056214</v>
      </c>
      <c r="I71" s="926">
        <v>6.8756126540829602E-3</v>
      </c>
      <c r="J71" s="926">
        <v>0</v>
      </c>
      <c r="K71" s="926">
        <v>0</v>
      </c>
      <c r="L71" s="927">
        <v>0</v>
      </c>
    </row>
    <row r="72" spans="1:12" ht="18.95" customHeight="1">
      <c r="A72" s="912" t="s">
        <v>372</v>
      </c>
      <c r="B72" s="908" t="s">
        <v>47</v>
      </c>
      <c r="C72" s="913" t="s">
        <v>373</v>
      </c>
      <c r="D72" s="910" t="s">
        <v>41</v>
      </c>
      <c r="E72" s="982">
        <v>429478000</v>
      </c>
      <c r="F72" s="977">
        <v>354181000</v>
      </c>
      <c r="G72" s="977">
        <v>159000</v>
      </c>
      <c r="H72" s="977">
        <v>58253000</v>
      </c>
      <c r="I72" s="977">
        <v>1984000</v>
      </c>
      <c r="J72" s="977">
        <v>0</v>
      </c>
      <c r="K72" s="977">
        <v>0</v>
      </c>
      <c r="L72" s="985">
        <v>14901000</v>
      </c>
    </row>
    <row r="73" spans="1:12" ht="18.95" customHeight="1">
      <c r="A73" s="895"/>
      <c r="B73" s="896"/>
      <c r="C73" s="897"/>
      <c r="D73" s="900" t="s">
        <v>42</v>
      </c>
      <c r="E73" s="984">
        <v>435548694.57999992</v>
      </c>
      <c r="F73" s="977">
        <v>357231749.16999996</v>
      </c>
      <c r="G73" s="977">
        <v>182050</v>
      </c>
      <c r="H73" s="977">
        <v>60174966.010000005</v>
      </c>
      <c r="I73" s="977">
        <v>2416045.4</v>
      </c>
      <c r="J73" s="977">
        <v>0</v>
      </c>
      <c r="K73" s="977">
        <v>0</v>
      </c>
      <c r="L73" s="985">
        <v>15543884</v>
      </c>
    </row>
    <row r="74" spans="1:12" ht="18.95" customHeight="1">
      <c r="A74" s="895"/>
      <c r="B74" s="896"/>
      <c r="C74" s="897"/>
      <c r="D74" s="900" t="s">
        <v>43</v>
      </c>
      <c r="E74" s="984">
        <v>262402236.81000003</v>
      </c>
      <c r="F74" s="977">
        <v>216252014.16</v>
      </c>
      <c r="G74" s="977">
        <v>81134.649999999994</v>
      </c>
      <c r="H74" s="977">
        <v>36383904.490000002</v>
      </c>
      <c r="I74" s="977">
        <v>1539011.74</v>
      </c>
      <c r="J74" s="977">
        <v>0</v>
      </c>
      <c r="K74" s="977">
        <v>0</v>
      </c>
      <c r="L74" s="985">
        <v>8146171.7700000023</v>
      </c>
    </row>
    <row r="75" spans="1:12" ht="18.95" customHeight="1">
      <c r="A75" s="899"/>
      <c r="B75" s="897"/>
      <c r="C75" s="897" t="s">
        <v>4</v>
      </c>
      <c r="D75" s="900" t="s">
        <v>44</v>
      </c>
      <c r="E75" s="923">
        <v>0.61097946067086095</v>
      </c>
      <c r="F75" s="857">
        <v>0.61056921223894001</v>
      </c>
      <c r="G75" s="857">
        <v>0.51028081761006283</v>
      </c>
      <c r="H75" s="857">
        <v>0.62458421866684977</v>
      </c>
      <c r="I75" s="857">
        <v>0.77571156249999995</v>
      </c>
      <c r="J75" s="857">
        <v>0</v>
      </c>
      <c r="K75" s="857">
        <v>0</v>
      </c>
      <c r="L75" s="924">
        <v>0.54668624723172954</v>
      </c>
    </row>
    <row r="76" spans="1:12" ht="18.75" customHeight="1">
      <c r="A76" s="901"/>
      <c r="B76" s="902"/>
      <c r="C76" s="902"/>
      <c r="D76" s="906" t="s">
        <v>45</v>
      </c>
      <c r="E76" s="925">
        <v>0.60246360527617882</v>
      </c>
      <c r="F76" s="926">
        <v>0.60535496820325918</v>
      </c>
      <c r="G76" s="926">
        <v>0.44567234276297718</v>
      </c>
      <c r="H76" s="926">
        <v>0.60463523126799357</v>
      </c>
      <c r="I76" s="926">
        <v>0.63699620048530547</v>
      </c>
      <c r="J76" s="926">
        <v>0</v>
      </c>
      <c r="K76" s="926">
        <v>0</v>
      </c>
      <c r="L76" s="927">
        <v>0.52407569240738039</v>
      </c>
    </row>
    <row r="77" spans="1:12" ht="18.95" hidden="1" customHeight="1">
      <c r="A77" s="895" t="s">
        <v>374</v>
      </c>
      <c r="B77" s="896" t="s">
        <v>47</v>
      </c>
      <c r="C77" s="897" t="s">
        <v>375</v>
      </c>
      <c r="D77" s="911" t="s">
        <v>41</v>
      </c>
      <c r="E77" s="982">
        <v>0</v>
      </c>
      <c r="F77" s="983">
        <v>0</v>
      </c>
      <c r="G77" s="983">
        <v>0</v>
      </c>
      <c r="H77" s="983">
        <v>0</v>
      </c>
      <c r="I77" s="983">
        <v>0</v>
      </c>
      <c r="J77" s="983">
        <v>0</v>
      </c>
      <c r="K77" s="983">
        <v>0</v>
      </c>
      <c r="L77" s="986">
        <v>0</v>
      </c>
    </row>
    <row r="78" spans="1:12" ht="18.95" hidden="1" customHeight="1">
      <c r="A78" s="895"/>
      <c r="B78" s="896"/>
      <c r="C78" s="897"/>
      <c r="D78" s="900" t="s">
        <v>42</v>
      </c>
      <c r="E78" s="984">
        <v>0</v>
      </c>
      <c r="F78" s="977">
        <v>0</v>
      </c>
      <c r="G78" s="977">
        <v>0</v>
      </c>
      <c r="H78" s="977">
        <v>0</v>
      </c>
      <c r="I78" s="977">
        <v>0</v>
      </c>
      <c r="J78" s="977">
        <v>0</v>
      </c>
      <c r="K78" s="977">
        <v>0</v>
      </c>
      <c r="L78" s="985">
        <v>0</v>
      </c>
    </row>
    <row r="79" spans="1:12" ht="18.95" hidden="1" customHeight="1">
      <c r="A79" s="895"/>
      <c r="B79" s="896"/>
      <c r="C79" s="897"/>
      <c r="D79" s="900" t="s">
        <v>43</v>
      </c>
      <c r="E79" s="984">
        <v>0</v>
      </c>
      <c r="F79" s="977">
        <v>0</v>
      </c>
      <c r="G79" s="977">
        <v>0</v>
      </c>
      <c r="H79" s="977">
        <v>0</v>
      </c>
      <c r="I79" s="977">
        <v>0</v>
      </c>
      <c r="J79" s="977">
        <v>0</v>
      </c>
      <c r="K79" s="977">
        <v>0</v>
      </c>
      <c r="L79" s="985">
        <v>0</v>
      </c>
    </row>
    <row r="80" spans="1:12" ht="18.95" hidden="1" customHeight="1">
      <c r="A80" s="899"/>
      <c r="B80" s="897"/>
      <c r="C80" s="897"/>
      <c r="D80" s="900" t="s">
        <v>44</v>
      </c>
      <c r="E80" s="923">
        <v>0</v>
      </c>
      <c r="F80" s="857">
        <v>0</v>
      </c>
      <c r="G80" s="857">
        <v>0</v>
      </c>
      <c r="H80" s="857">
        <v>0</v>
      </c>
      <c r="I80" s="857">
        <v>0</v>
      </c>
      <c r="J80" s="857">
        <v>0</v>
      </c>
      <c r="K80" s="857">
        <v>0</v>
      </c>
      <c r="L80" s="924">
        <v>0</v>
      </c>
    </row>
    <row r="81" spans="1:12" ht="18.95" hidden="1" customHeight="1">
      <c r="A81" s="901"/>
      <c r="B81" s="902"/>
      <c r="C81" s="902"/>
      <c r="D81" s="900" t="s">
        <v>45</v>
      </c>
      <c r="E81" s="925">
        <v>0</v>
      </c>
      <c r="F81" s="926">
        <v>0</v>
      </c>
      <c r="G81" s="926">
        <v>0</v>
      </c>
      <c r="H81" s="926">
        <v>0</v>
      </c>
      <c r="I81" s="926">
        <v>0</v>
      </c>
      <c r="J81" s="926">
        <v>0</v>
      </c>
      <c r="K81" s="926">
        <v>0</v>
      </c>
      <c r="L81" s="927">
        <v>0</v>
      </c>
    </row>
    <row r="82" spans="1:12" ht="18.95" hidden="1" customHeight="1">
      <c r="A82" s="895" t="s">
        <v>376</v>
      </c>
      <c r="B82" s="896" t="s">
        <v>47</v>
      </c>
      <c r="C82" s="897" t="s">
        <v>111</v>
      </c>
      <c r="D82" s="898" t="s">
        <v>41</v>
      </c>
      <c r="E82" s="982">
        <v>0</v>
      </c>
      <c r="F82" s="983">
        <v>0</v>
      </c>
      <c r="G82" s="983">
        <v>0</v>
      </c>
      <c r="H82" s="983">
        <v>0</v>
      </c>
      <c r="I82" s="983">
        <v>0</v>
      </c>
      <c r="J82" s="983">
        <v>0</v>
      </c>
      <c r="K82" s="983">
        <v>0</v>
      </c>
      <c r="L82" s="986">
        <v>0</v>
      </c>
    </row>
    <row r="83" spans="1:12" ht="18.95" hidden="1" customHeight="1">
      <c r="A83" s="895"/>
      <c r="B83" s="896"/>
      <c r="C83" s="897"/>
      <c r="D83" s="900" t="s">
        <v>42</v>
      </c>
      <c r="E83" s="984">
        <v>0</v>
      </c>
      <c r="F83" s="977">
        <v>0</v>
      </c>
      <c r="G83" s="977">
        <v>0</v>
      </c>
      <c r="H83" s="977">
        <v>0</v>
      </c>
      <c r="I83" s="977">
        <v>0</v>
      </c>
      <c r="J83" s="977">
        <v>0</v>
      </c>
      <c r="K83" s="977">
        <v>0</v>
      </c>
      <c r="L83" s="985">
        <v>0</v>
      </c>
    </row>
    <row r="84" spans="1:12" ht="18.95" hidden="1" customHeight="1">
      <c r="A84" s="895"/>
      <c r="B84" s="896"/>
      <c r="C84" s="897"/>
      <c r="D84" s="900" t="s">
        <v>43</v>
      </c>
      <c r="E84" s="984">
        <v>0</v>
      </c>
      <c r="F84" s="977">
        <v>0</v>
      </c>
      <c r="G84" s="977">
        <v>0</v>
      </c>
      <c r="H84" s="977">
        <v>0</v>
      </c>
      <c r="I84" s="977">
        <v>0</v>
      </c>
      <c r="J84" s="977">
        <v>0</v>
      </c>
      <c r="K84" s="977">
        <v>0</v>
      </c>
      <c r="L84" s="985">
        <v>0</v>
      </c>
    </row>
    <row r="85" spans="1:12" ht="18.95" hidden="1" customHeight="1">
      <c r="A85" s="899"/>
      <c r="B85" s="897"/>
      <c r="C85" s="897"/>
      <c r="D85" s="900" t="s">
        <v>44</v>
      </c>
      <c r="E85" s="923">
        <v>0</v>
      </c>
      <c r="F85" s="857">
        <v>0</v>
      </c>
      <c r="G85" s="857">
        <v>0</v>
      </c>
      <c r="H85" s="857">
        <v>0</v>
      </c>
      <c r="I85" s="857">
        <v>0</v>
      </c>
      <c r="J85" s="857">
        <v>0</v>
      </c>
      <c r="K85" s="857">
        <v>0</v>
      </c>
      <c r="L85" s="924">
        <v>0</v>
      </c>
    </row>
    <row r="86" spans="1:12" ht="18.95" hidden="1" customHeight="1">
      <c r="A86" s="901"/>
      <c r="B86" s="902"/>
      <c r="C86" s="902"/>
      <c r="D86" s="905" t="s">
        <v>45</v>
      </c>
      <c r="E86" s="925">
        <v>0</v>
      </c>
      <c r="F86" s="926">
        <v>0</v>
      </c>
      <c r="G86" s="926">
        <v>0</v>
      </c>
      <c r="H86" s="926">
        <v>0</v>
      </c>
      <c r="I86" s="926">
        <v>0</v>
      </c>
      <c r="J86" s="926">
        <v>0</v>
      </c>
      <c r="K86" s="926">
        <v>0</v>
      </c>
      <c r="L86" s="927">
        <v>0</v>
      </c>
    </row>
    <row r="87" spans="1:12" ht="18.95" customHeight="1">
      <c r="A87" s="895" t="s">
        <v>377</v>
      </c>
      <c r="B87" s="896" t="s">
        <v>47</v>
      </c>
      <c r="C87" s="897" t="s">
        <v>83</v>
      </c>
      <c r="D87" s="900" t="s">
        <v>41</v>
      </c>
      <c r="E87" s="982">
        <v>1705483000</v>
      </c>
      <c r="F87" s="977">
        <v>506628000</v>
      </c>
      <c r="G87" s="977">
        <v>2465000</v>
      </c>
      <c r="H87" s="977">
        <v>1114863000</v>
      </c>
      <c r="I87" s="977">
        <v>61727000</v>
      </c>
      <c r="J87" s="977">
        <v>0</v>
      </c>
      <c r="K87" s="977">
        <v>0</v>
      </c>
      <c r="L87" s="985">
        <v>19800000</v>
      </c>
    </row>
    <row r="88" spans="1:12" ht="18.95" customHeight="1">
      <c r="A88" s="895"/>
      <c r="B88" s="896"/>
      <c r="C88" s="897"/>
      <c r="D88" s="900" t="s">
        <v>42</v>
      </c>
      <c r="E88" s="984">
        <v>1831525622.6199996</v>
      </c>
      <c r="F88" s="977">
        <v>521873921.63000005</v>
      </c>
      <c r="G88" s="977">
        <v>2856123.5700000003</v>
      </c>
      <c r="H88" s="977">
        <v>1186916875.7999995</v>
      </c>
      <c r="I88" s="977">
        <v>77013435.230000004</v>
      </c>
      <c r="J88" s="977">
        <v>0</v>
      </c>
      <c r="K88" s="977">
        <v>0</v>
      </c>
      <c r="L88" s="985">
        <v>42865266.389999993</v>
      </c>
    </row>
    <row r="89" spans="1:12" ht="18.95" customHeight="1">
      <c r="A89" s="895"/>
      <c r="B89" s="896"/>
      <c r="C89" s="897"/>
      <c r="D89" s="900" t="s">
        <v>43</v>
      </c>
      <c r="E89" s="984">
        <v>1167230684.2700002</v>
      </c>
      <c r="F89" s="977">
        <v>342634259.54000002</v>
      </c>
      <c r="G89" s="977">
        <v>1414037.3800000001</v>
      </c>
      <c r="H89" s="977">
        <v>781415537.86000013</v>
      </c>
      <c r="I89" s="977">
        <v>15236472.079999996</v>
      </c>
      <c r="J89" s="977">
        <v>0</v>
      </c>
      <c r="K89" s="977">
        <v>0</v>
      </c>
      <c r="L89" s="985">
        <v>26530377.41</v>
      </c>
    </row>
    <row r="90" spans="1:12" ht="18.95" customHeight="1">
      <c r="A90" s="895"/>
      <c r="B90" s="897"/>
      <c r="C90" s="897"/>
      <c r="D90" s="900" t="s">
        <v>44</v>
      </c>
      <c r="E90" s="923">
        <v>0.68439889712767599</v>
      </c>
      <c r="F90" s="857">
        <v>0.67630344067047221</v>
      </c>
      <c r="G90" s="857">
        <v>0.57364599594320487</v>
      </c>
      <c r="H90" s="857">
        <v>0.70090723062833737</v>
      </c>
      <c r="I90" s="857">
        <v>0.24683642619923205</v>
      </c>
      <c r="J90" s="857">
        <v>0</v>
      </c>
      <c r="K90" s="857">
        <v>0</v>
      </c>
      <c r="L90" s="924">
        <v>1.339918051010101</v>
      </c>
    </row>
    <row r="91" spans="1:12" ht="18.95" customHeight="1">
      <c r="A91" s="901"/>
      <c r="B91" s="902"/>
      <c r="C91" s="902"/>
      <c r="D91" s="903" t="s">
        <v>45</v>
      </c>
      <c r="E91" s="925">
        <v>0.63729967512017405</v>
      </c>
      <c r="F91" s="926">
        <v>0.65654604558478402</v>
      </c>
      <c r="G91" s="926">
        <v>0.49508970650033884</v>
      </c>
      <c r="H91" s="926">
        <v>0.65835742484772952</v>
      </c>
      <c r="I91" s="926">
        <v>0.19784174065857985</v>
      </c>
      <c r="J91" s="926">
        <v>0</v>
      </c>
      <c r="K91" s="926">
        <v>0</v>
      </c>
      <c r="L91" s="927">
        <v>0.61892482292351392</v>
      </c>
    </row>
    <row r="92" spans="1:12" ht="18.95" hidden="1" customHeight="1">
      <c r="A92" s="895" t="s">
        <v>378</v>
      </c>
      <c r="B92" s="896" t="s">
        <v>47</v>
      </c>
      <c r="C92" s="897" t="s">
        <v>379</v>
      </c>
      <c r="D92" s="898" t="s">
        <v>41</v>
      </c>
      <c r="E92" s="982">
        <v>0</v>
      </c>
      <c r="F92" s="983">
        <v>0</v>
      </c>
      <c r="G92" s="983">
        <v>0</v>
      </c>
      <c r="H92" s="983">
        <v>0</v>
      </c>
      <c r="I92" s="983">
        <v>0</v>
      </c>
      <c r="J92" s="983">
        <v>0</v>
      </c>
      <c r="K92" s="983">
        <v>0</v>
      </c>
      <c r="L92" s="986">
        <v>0</v>
      </c>
    </row>
    <row r="93" spans="1:12" ht="18.95" hidden="1" customHeight="1">
      <c r="A93" s="895"/>
      <c r="B93" s="896"/>
      <c r="C93" s="897" t="s">
        <v>380</v>
      </c>
      <c r="D93" s="900" t="s">
        <v>42</v>
      </c>
      <c r="E93" s="984">
        <v>0</v>
      </c>
      <c r="F93" s="977">
        <v>0</v>
      </c>
      <c r="G93" s="977">
        <v>0</v>
      </c>
      <c r="H93" s="977">
        <v>0</v>
      </c>
      <c r="I93" s="977">
        <v>0</v>
      </c>
      <c r="J93" s="977">
        <v>0</v>
      </c>
      <c r="K93" s="977">
        <v>0</v>
      </c>
      <c r="L93" s="985">
        <v>0</v>
      </c>
    </row>
    <row r="94" spans="1:12" ht="18.95" hidden="1" customHeight="1">
      <c r="A94" s="895"/>
      <c r="B94" s="896"/>
      <c r="C94" s="897" t="s">
        <v>381</v>
      </c>
      <c r="D94" s="900" t="s">
        <v>43</v>
      </c>
      <c r="E94" s="984">
        <v>0</v>
      </c>
      <c r="F94" s="977">
        <v>0</v>
      </c>
      <c r="G94" s="977">
        <v>0</v>
      </c>
      <c r="H94" s="977">
        <v>0</v>
      </c>
      <c r="I94" s="977">
        <v>0</v>
      </c>
      <c r="J94" s="977">
        <v>0</v>
      </c>
      <c r="K94" s="977">
        <v>0</v>
      </c>
      <c r="L94" s="985">
        <v>0</v>
      </c>
    </row>
    <row r="95" spans="1:12" ht="18.95" hidden="1" customHeight="1">
      <c r="A95" s="899"/>
      <c r="B95" s="897"/>
      <c r="C95" s="897" t="s">
        <v>382</v>
      </c>
      <c r="D95" s="900" t="s">
        <v>44</v>
      </c>
      <c r="E95" s="923">
        <v>0</v>
      </c>
      <c r="F95" s="857">
        <v>0</v>
      </c>
      <c r="G95" s="857">
        <v>0</v>
      </c>
      <c r="H95" s="857">
        <v>0</v>
      </c>
      <c r="I95" s="857">
        <v>0</v>
      </c>
      <c r="J95" s="857">
        <v>0</v>
      </c>
      <c r="K95" s="857">
        <v>0</v>
      </c>
      <c r="L95" s="924">
        <v>0</v>
      </c>
    </row>
    <row r="96" spans="1:12" ht="18.95" hidden="1" customHeight="1">
      <c r="A96" s="901"/>
      <c r="B96" s="902"/>
      <c r="C96" s="902"/>
      <c r="D96" s="905" t="s">
        <v>45</v>
      </c>
      <c r="E96" s="925">
        <v>0</v>
      </c>
      <c r="F96" s="926">
        <v>0</v>
      </c>
      <c r="G96" s="926">
        <v>0</v>
      </c>
      <c r="H96" s="926">
        <v>0</v>
      </c>
      <c r="I96" s="926">
        <v>0</v>
      </c>
      <c r="J96" s="926">
        <v>0</v>
      </c>
      <c r="K96" s="926">
        <v>0</v>
      </c>
      <c r="L96" s="927">
        <v>0</v>
      </c>
    </row>
    <row r="97" spans="1:12" ht="18.95" customHeight="1">
      <c r="A97" s="895" t="s">
        <v>383</v>
      </c>
      <c r="B97" s="896" t="s">
        <v>47</v>
      </c>
      <c r="C97" s="897" t="s">
        <v>113</v>
      </c>
      <c r="D97" s="900" t="s">
        <v>41</v>
      </c>
      <c r="E97" s="982">
        <v>6513000</v>
      </c>
      <c r="F97" s="977">
        <v>1744000</v>
      </c>
      <c r="G97" s="977">
        <v>5000</v>
      </c>
      <c r="H97" s="977">
        <v>3594000</v>
      </c>
      <c r="I97" s="977">
        <v>1170000</v>
      </c>
      <c r="J97" s="977">
        <v>0</v>
      </c>
      <c r="K97" s="977">
        <v>0</v>
      </c>
      <c r="L97" s="985">
        <v>0</v>
      </c>
    </row>
    <row r="98" spans="1:12" ht="18.95" customHeight="1">
      <c r="A98" s="895"/>
      <c r="B98" s="896"/>
      <c r="C98" s="897"/>
      <c r="D98" s="900" t="s">
        <v>42</v>
      </c>
      <c r="E98" s="984">
        <v>6517205</v>
      </c>
      <c r="F98" s="977">
        <v>1698998.76</v>
      </c>
      <c r="G98" s="977">
        <v>5000</v>
      </c>
      <c r="H98" s="977">
        <v>3341001.24</v>
      </c>
      <c r="I98" s="977">
        <v>1472205</v>
      </c>
      <c r="J98" s="977">
        <v>0</v>
      </c>
      <c r="K98" s="977">
        <v>0</v>
      </c>
      <c r="L98" s="985">
        <v>0</v>
      </c>
    </row>
    <row r="99" spans="1:12" ht="18.95" customHeight="1">
      <c r="A99" s="895"/>
      <c r="B99" s="896"/>
      <c r="C99" s="897"/>
      <c r="D99" s="900" t="s">
        <v>43</v>
      </c>
      <c r="E99" s="984">
        <v>1584178.14</v>
      </c>
      <c r="F99" s="977">
        <v>820930.2</v>
      </c>
      <c r="G99" s="977">
        <v>0</v>
      </c>
      <c r="H99" s="977">
        <v>761402.94</v>
      </c>
      <c r="I99" s="977">
        <v>1845</v>
      </c>
      <c r="J99" s="977">
        <v>0</v>
      </c>
      <c r="K99" s="977">
        <v>0</v>
      </c>
      <c r="L99" s="985">
        <v>0</v>
      </c>
    </row>
    <row r="100" spans="1:12" ht="18.95" customHeight="1">
      <c r="A100" s="899"/>
      <c r="B100" s="897"/>
      <c r="C100" s="897"/>
      <c r="D100" s="900" t="s">
        <v>44</v>
      </c>
      <c r="E100" s="923">
        <v>0.24323324735145094</v>
      </c>
      <c r="F100" s="857">
        <v>0.47071685779816513</v>
      </c>
      <c r="G100" s="857">
        <v>0</v>
      </c>
      <c r="H100" s="857">
        <v>0.2118539065108514</v>
      </c>
      <c r="I100" s="857">
        <v>1.5769230769230769E-3</v>
      </c>
      <c r="J100" s="857">
        <v>0</v>
      </c>
      <c r="K100" s="857">
        <v>0</v>
      </c>
      <c r="L100" s="924">
        <v>0</v>
      </c>
    </row>
    <row r="101" spans="1:12" ht="18.95" customHeight="1">
      <c r="A101" s="901"/>
      <c r="B101" s="902"/>
      <c r="C101" s="902"/>
      <c r="D101" s="903" t="s">
        <v>45</v>
      </c>
      <c r="E101" s="925">
        <v>0.24307630955294485</v>
      </c>
      <c r="F101" s="926">
        <v>0.48318469637964889</v>
      </c>
      <c r="G101" s="926">
        <v>0</v>
      </c>
      <c r="H101" s="926">
        <v>0.22789663496203907</v>
      </c>
      <c r="I101" s="926">
        <v>1.2532222075050689E-3</v>
      </c>
      <c r="J101" s="926">
        <v>0</v>
      </c>
      <c r="K101" s="926">
        <v>0</v>
      </c>
      <c r="L101" s="927">
        <v>0</v>
      </c>
    </row>
    <row r="102" spans="1:12" ht="18.95" hidden="1" customHeight="1">
      <c r="A102" s="912" t="s">
        <v>384</v>
      </c>
      <c r="B102" s="908" t="s">
        <v>47</v>
      </c>
      <c r="C102" s="913" t="s">
        <v>385</v>
      </c>
      <c r="D102" s="910" t="s">
        <v>41</v>
      </c>
      <c r="E102" s="982">
        <v>0</v>
      </c>
      <c r="F102" s="977">
        <v>0</v>
      </c>
      <c r="G102" s="977">
        <v>0</v>
      </c>
      <c r="H102" s="977">
        <v>0</v>
      </c>
      <c r="I102" s="977">
        <v>0</v>
      </c>
      <c r="J102" s="977">
        <v>0</v>
      </c>
      <c r="K102" s="977">
        <v>0</v>
      </c>
      <c r="L102" s="985">
        <v>0</v>
      </c>
    </row>
    <row r="103" spans="1:12" ht="18.95" hidden="1" customHeight="1">
      <c r="A103" s="895"/>
      <c r="B103" s="896"/>
      <c r="C103" s="897" t="s">
        <v>386</v>
      </c>
      <c r="D103" s="900" t="s">
        <v>42</v>
      </c>
      <c r="E103" s="984">
        <v>0</v>
      </c>
      <c r="F103" s="977">
        <v>0</v>
      </c>
      <c r="G103" s="977">
        <v>0</v>
      </c>
      <c r="H103" s="977">
        <v>0</v>
      </c>
      <c r="I103" s="977">
        <v>0</v>
      </c>
      <c r="J103" s="977">
        <v>0</v>
      </c>
      <c r="K103" s="977">
        <v>0</v>
      </c>
      <c r="L103" s="985">
        <v>0</v>
      </c>
    </row>
    <row r="104" spans="1:12" ht="18.95" hidden="1" customHeight="1">
      <c r="A104" s="895"/>
      <c r="B104" s="896"/>
      <c r="C104" s="897"/>
      <c r="D104" s="900" t="s">
        <v>43</v>
      </c>
      <c r="E104" s="984">
        <v>0</v>
      </c>
      <c r="F104" s="977">
        <v>0</v>
      </c>
      <c r="G104" s="977">
        <v>0</v>
      </c>
      <c r="H104" s="977">
        <v>0</v>
      </c>
      <c r="I104" s="977">
        <v>0</v>
      </c>
      <c r="J104" s="977">
        <v>0</v>
      </c>
      <c r="K104" s="977">
        <v>0</v>
      </c>
      <c r="L104" s="985">
        <v>0</v>
      </c>
    </row>
    <row r="105" spans="1:12" ht="18.95" hidden="1" customHeight="1">
      <c r="A105" s="899"/>
      <c r="B105" s="897"/>
      <c r="C105" s="897"/>
      <c r="D105" s="900" t="s">
        <v>44</v>
      </c>
      <c r="E105" s="923">
        <v>0</v>
      </c>
      <c r="F105" s="857">
        <v>0</v>
      </c>
      <c r="G105" s="857">
        <v>0</v>
      </c>
      <c r="H105" s="857">
        <v>0</v>
      </c>
      <c r="I105" s="857">
        <v>0</v>
      </c>
      <c r="J105" s="857">
        <v>0</v>
      </c>
      <c r="K105" s="857">
        <v>0</v>
      </c>
      <c r="L105" s="924">
        <v>0</v>
      </c>
    </row>
    <row r="106" spans="1:12" ht="18.95" hidden="1" customHeight="1">
      <c r="A106" s="901"/>
      <c r="B106" s="902"/>
      <c r="C106" s="902"/>
      <c r="D106" s="906" t="s">
        <v>45</v>
      </c>
      <c r="E106" s="925">
        <v>0</v>
      </c>
      <c r="F106" s="926">
        <v>0</v>
      </c>
      <c r="G106" s="926">
        <v>0</v>
      </c>
      <c r="H106" s="926">
        <v>0</v>
      </c>
      <c r="I106" s="926">
        <v>0</v>
      </c>
      <c r="J106" s="926">
        <v>0</v>
      </c>
      <c r="K106" s="926">
        <v>0</v>
      </c>
      <c r="L106" s="927">
        <v>0</v>
      </c>
    </row>
    <row r="107" spans="1:12" ht="18.95" customHeight="1">
      <c r="A107" s="895" t="s">
        <v>387</v>
      </c>
      <c r="B107" s="896" t="s">
        <v>47</v>
      </c>
      <c r="C107" s="897" t="s">
        <v>388</v>
      </c>
      <c r="D107" s="911" t="s">
        <v>41</v>
      </c>
      <c r="E107" s="982">
        <v>3059805000</v>
      </c>
      <c r="F107" s="977">
        <v>2818818000</v>
      </c>
      <c r="G107" s="977">
        <v>4728000</v>
      </c>
      <c r="H107" s="977">
        <v>200412000</v>
      </c>
      <c r="I107" s="977">
        <v>30777000</v>
      </c>
      <c r="J107" s="977">
        <v>0</v>
      </c>
      <c r="K107" s="977">
        <v>0</v>
      </c>
      <c r="L107" s="985">
        <v>5070000</v>
      </c>
    </row>
    <row r="108" spans="1:12" ht="18.95" customHeight="1">
      <c r="A108" s="895"/>
      <c r="B108" s="896"/>
      <c r="C108" s="897" t="s">
        <v>389</v>
      </c>
      <c r="D108" s="900" t="s">
        <v>42</v>
      </c>
      <c r="E108" s="984">
        <v>3125259459.8200002</v>
      </c>
      <c r="F108" s="977">
        <v>2852976074.6800003</v>
      </c>
      <c r="G108" s="977">
        <v>4546869</v>
      </c>
      <c r="H108" s="977">
        <v>193832474.70000002</v>
      </c>
      <c r="I108" s="977">
        <v>42494705.520000003</v>
      </c>
      <c r="J108" s="977">
        <v>0</v>
      </c>
      <c r="K108" s="977">
        <v>0</v>
      </c>
      <c r="L108" s="985">
        <v>31409335.920000002</v>
      </c>
    </row>
    <row r="109" spans="1:12" ht="18.95" customHeight="1">
      <c r="A109" s="895"/>
      <c r="B109" s="896"/>
      <c r="C109" s="897"/>
      <c r="D109" s="900" t="s">
        <v>43</v>
      </c>
      <c r="E109" s="984">
        <v>2279689709.1399999</v>
      </c>
      <c r="F109" s="977">
        <v>2138491800.3499999</v>
      </c>
      <c r="G109" s="977">
        <v>2404204.6799999997</v>
      </c>
      <c r="H109" s="977">
        <v>112822281.61000007</v>
      </c>
      <c r="I109" s="977">
        <v>5992693.5800000001</v>
      </c>
      <c r="J109" s="977">
        <v>0</v>
      </c>
      <c r="K109" s="977">
        <v>0</v>
      </c>
      <c r="L109" s="985">
        <v>19978728.919999998</v>
      </c>
    </row>
    <row r="110" spans="1:12" ht="18.95" customHeight="1">
      <c r="A110" s="895"/>
      <c r="B110" s="897"/>
      <c r="C110" s="897"/>
      <c r="D110" s="900" t="s">
        <v>44</v>
      </c>
      <c r="E110" s="923">
        <v>0.74504411527531977</v>
      </c>
      <c r="F110" s="857">
        <v>0.75864841233098412</v>
      </c>
      <c r="G110" s="857">
        <v>0.50850352791878162</v>
      </c>
      <c r="H110" s="857">
        <v>0.56295172749136813</v>
      </c>
      <c r="I110" s="857">
        <v>0.19471337622250381</v>
      </c>
      <c r="J110" s="857">
        <v>0</v>
      </c>
      <c r="K110" s="857">
        <v>0</v>
      </c>
      <c r="L110" s="924">
        <v>3.9405776962524652</v>
      </c>
    </row>
    <row r="111" spans="1:12" ht="18.95" customHeight="1">
      <c r="A111" s="901"/>
      <c r="B111" s="902"/>
      <c r="C111" s="902"/>
      <c r="D111" s="900" t="s">
        <v>45</v>
      </c>
      <c r="E111" s="925">
        <v>0.72944014359412546</v>
      </c>
      <c r="F111" s="926">
        <v>0.74956527652965355</v>
      </c>
      <c r="G111" s="926">
        <v>0.52876048991074953</v>
      </c>
      <c r="H111" s="926">
        <v>0.58206078101524683</v>
      </c>
      <c r="I111" s="926">
        <v>0.14102212279549878</v>
      </c>
      <c r="J111" s="926">
        <v>0</v>
      </c>
      <c r="K111" s="926">
        <v>0</v>
      </c>
      <c r="L111" s="927">
        <v>0.6360761326150316</v>
      </c>
    </row>
    <row r="112" spans="1:12" ht="18.95" customHeight="1">
      <c r="A112" s="895" t="s">
        <v>390</v>
      </c>
      <c r="B112" s="896" t="s">
        <v>47</v>
      </c>
      <c r="C112" s="897" t="s">
        <v>391</v>
      </c>
      <c r="D112" s="898" t="s">
        <v>41</v>
      </c>
      <c r="E112" s="982">
        <v>100320000</v>
      </c>
      <c r="F112" s="977">
        <v>100320000</v>
      </c>
      <c r="G112" s="977">
        <v>0</v>
      </c>
      <c r="H112" s="977">
        <v>0</v>
      </c>
      <c r="I112" s="977">
        <v>0</v>
      </c>
      <c r="J112" s="977">
        <v>0</v>
      </c>
      <c r="K112" s="977">
        <v>0</v>
      </c>
      <c r="L112" s="985">
        <v>0</v>
      </c>
    </row>
    <row r="113" spans="1:12" ht="18.95" customHeight="1">
      <c r="A113" s="895"/>
      <c r="B113" s="896"/>
      <c r="C113" s="897"/>
      <c r="D113" s="900" t="s">
        <v>42</v>
      </c>
      <c r="E113" s="984">
        <v>100344428.34999999</v>
      </c>
      <c r="F113" s="977">
        <v>100320000</v>
      </c>
      <c r="G113" s="977">
        <v>0</v>
      </c>
      <c r="H113" s="977">
        <v>24428.35</v>
      </c>
      <c r="I113" s="977">
        <v>0</v>
      </c>
      <c r="J113" s="977">
        <v>0</v>
      </c>
      <c r="K113" s="977">
        <v>0</v>
      </c>
      <c r="L113" s="985">
        <v>0</v>
      </c>
    </row>
    <row r="114" spans="1:12" ht="18.95" customHeight="1">
      <c r="A114" s="895"/>
      <c r="B114" s="896"/>
      <c r="C114" s="897"/>
      <c r="D114" s="900" t="s">
        <v>43</v>
      </c>
      <c r="E114" s="984">
        <v>66826149.909999996</v>
      </c>
      <c r="F114" s="977">
        <v>66826149.909999996</v>
      </c>
      <c r="G114" s="977">
        <v>0</v>
      </c>
      <c r="H114" s="977">
        <v>0</v>
      </c>
      <c r="I114" s="977">
        <v>0</v>
      </c>
      <c r="J114" s="977">
        <v>0</v>
      </c>
      <c r="K114" s="977">
        <v>0</v>
      </c>
      <c r="L114" s="985">
        <v>0</v>
      </c>
    </row>
    <row r="115" spans="1:12" ht="18.95" customHeight="1">
      <c r="A115" s="899"/>
      <c r="B115" s="897"/>
      <c r="C115" s="897"/>
      <c r="D115" s="900" t="s">
        <v>44</v>
      </c>
      <c r="E115" s="923">
        <v>0.66612988347288671</v>
      </c>
      <c r="F115" s="857">
        <v>0.66612988347288671</v>
      </c>
      <c r="G115" s="857">
        <v>0</v>
      </c>
      <c r="H115" s="857">
        <v>0</v>
      </c>
      <c r="I115" s="857">
        <v>0</v>
      </c>
      <c r="J115" s="857">
        <v>0</v>
      </c>
      <c r="K115" s="857">
        <v>0</v>
      </c>
      <c r="L115" s="924">
        <v>0</v>
      </c>
    </row>
    <row r="116" spans="1:12" ht="18.95" customHeight="1">
      <c r="A116" s="901"/>
      <c r="B116" s="902"/>
      <c r="C116" s="902"/>
      <c r="D116" s="905" t="s">
        <v>45</v>
      </c>
      <c r="E116" s="925">
        <v>0.66596771747915384</v>
      </c>
      <c r="F116" s="926">
        <v>0.66612988347288671</v>
      </c>
      <c r="G116" s="926">
        <v>0</v>
      </c>
      <c r="H116" s="926">
        <v>0</v>
      </c>
      <c r="I116" s="926">
        <v>0</v>
      </c>
      <c r="J116" s="926">
        <v>0</v>
      </c>
      <c r="K116" s="926">
        <v>0</v>
      </c>
      <c r="L116" s="927">
        <v>0</v>
      </c>
    </row>
    <row r="117" spans="1:12" ht="18.95" customHeight="1">
      <c r="A117" s="895" t="s">
        <v>392</v>
      </c>
      <c r="B117" s="896" t="s">
        <v>47</v>
      </c>
      <c r="C117" s="897" t="s">
        <v>393</v>
      </c>
      <c r="D117" s="898" t="s">
        <v>41</v>
      </c>
      <c r="E117" s="1051">
        <v>0</v>
      </c>
      <c r="F117" s="1050">
        <v>0</v>
      </c>
      <c r="G117" s="1050">
        <v>0</v>
      </c>
      <c r="H117" s="1050">
        <v>0</v>
      </c>
      <c r="I117" s="1050">
        <v>0</v>
      </c>
      <c r="J117" s="1050">
        <v>0</v>
      </c>
      <c r="K117" s="1050">
        <v>0</v>
      </c>
      <c r="L117" s="1053">
        <v>0</v>
      </c>
    </row>
    <row r="118" spans="1:12" ht="18.95" customHeight="1">
      <c r="A118" s="895"/>
      <c r="B118" s="896"/>
      <c r="C118" s="897" t="s">
        <v>394</v>
      </c>
      <c r="D118" s="900" t="s">
        <v>42</v>
      </c>
      <c r="E118" s="984">
        <v>7481553</v>
      </c>
      <c r="F118" s="977">
        <v>7481553</v>
      </c>
      <c r="G118" s="977">
        <v>0</v>
      </c>
      <c r="H118" s="977">
        <v>0</v>
      </c>
      <c r="I118" s="977">
        <v>0</v>
      </c>
      <c r="J118" s="977">
        <v>0</v>
      </c>
      <c r="K118" s="977">
        <v>0</v>
      </c>
      <c r="L118" s="985">
        <v>0</v>
      </c>
    </row>
    <row r="119" spans="1:12" ht="18.95" customHeight="1">
      <c r="A119" s="895"/>
      <c r="B119" s="896"/>
      <c r="C119" s="897" t="s">
        <v>395</v>
      </c>
      <c r="D119" s="900" t="s">
        <v>43</v>
      </c>
      <c r="E119" s="984">
        <v>6928946.9500000002</v>
      </c>
      <c r="F119" s="977">
        <v>6928946.9500000002</v>
      </c>
      <c r="G119" s="977">
        <v>0</v>
      </c>
      <c r="H119" s="977">
        <v>0</v>
      </c>
      <c r="I119" s="977">
        <v>0</v>
      </c>
      <c r="J119" s="977">
        <v>0</v>
      </c>
      <c r="K119" s="977">
        <v>0</v>
      </c>
      <c r="L119" s="985">
        <v>0</v>
      </c>
    </row>
    <row r="120" spans="1:12" ht="18.95" customHeight="1">
      <c r="A120" s="899"/>
      <c r="B120" s="897"/>
      <c r="C120" s="897" t="s">
        <v>396</v>
      </c>
      <c r="D120" s="900" t="s">
        <v>44</v>
      </c>
      <c r="E120" s="923">
        <v>0</v>
      </c>
      <c r="F120" s="857">
        <v>0</v>
      </c>
      <c r="G120" s="857">
        <v>0</v>
      </c>
      <c r="H120" s="857">
        <v>0</v>
      </c>
      <c r="I120" s="857">
        <v>0</v>
      </c>
      <c r="J120" s="857">
        <v>0</v>
      </c>
      <c r="K120" s="857">
        <v>0</v>
      </c>
      <c r="L120" s="924">
        <v>0</v>
      </c>
    </row>
    <row r="121" spans="1:12" ht="18.95" customHeight="1">
      <c r="A121" s="901"/>
      <c r="B121" s="902"/>
      <c r="C121" s="902" t="s">
        <v>397</v>
      </c>
      <c r="D121" s="905" t="s">
        <v>45</v>
      </c>
      <c r="E121" s="925">
        <v>0.92613752118042869</v>
      </c>
      <c r="F121" s="926">
        <v>0.92613752118042869</v>
      </c>
      <c r="G121" s="926">
        <v>0</v>
      </c>
      <c r="H121" s="926">
        <v>0</v>
      </c>
      <c r="I121" s="926">
        <v>0</v>
      </c>
      <c r="J121" s="926">
        <v>0</v>
      </c>
      <c r="K121" s="926">
        <v>0</v>
      </c>
      <c r="L121" s="927">
        <v>0</v>
      </c>
    </row>
    <row r="122" spans="1:12" ht="18.95" hidden="1" customHeight="1">
      <c r="A122" s="895" t="s">
        <v>398</v>
      </c>
      <c r="B122" s="896" t="s">
        <v>47</v>
      </c>
      <c r="C122" s="897" t="s">
        <v>399</v>
      </c>
      <c r="D122" s="898" t="s">
        <v>41</v>
      </c>
      <c r="E122" s="982">
        <v>0</v>
      </c>
      <c r="F122" s="977">
        <v>0</v>
      </c>
      <c r="G122" s="977">
        <v>0</v>
      </c>
      <c r="H122" s="977">
        <v>0</v>
      </c>
      <c r="I122" s="977">
        <v>0</v>
      </c>
      <c r="J122" s="977">
        <v>0</v>
      </c>
      <c r="K122" s="977">
        <v>0</v>
      </c>
      <c r="L122" s="985">
        <v>0</v>
      </c>
    </row>
    <row r="123" spans="1:12" ht="18.95" hidden="1" customHeight="1">
      <c r="A123" s="895"/>
      <c r="B123" s="896"/>
      <c r="C123" s="897"/>
      <c r="D123" s="900" t="s">
        <v>42</v>
      </c>
      <c r="E123" s="984">
        <v>0</v>
      </c>
      <c r="F123" s="977">
        <v>0</v>
      </c>
      <c r="G123" s="977">
        <v>0</v>
      </c>
      <c r="H123" s="977">
        <v>0</v>
      </c>
      <c r="I123" s="977">
        <v>0</v>
      </c>
      <c r="J123" s="977">
        <v>0</v>
      </c>
      <c r="K123" s="977">
        <v>0</v>
      </c>
      <c r="L123" s="985">
        <v>0</v>
      </c>
    </row>
    <row r="124" spans="1:12" ht="18.95" hidden="1" customHeight="1">
      <c r="A124" s="895"/>
      <c r="B124" s="896"/>
      <c r="C124" s="897"/>
      <c r="D124" s="900" t="s">
        <v>43</v>
      </c>
      <c r="E124" s="984">
        <v>0</v>
      </c>
      <c r="F124" s="977">
        <v>0</v>
      </c>
      <c r="G124" s="977">
        <v>0</v>
      </c>
      <c r="H124" s="977">
        <v>0</v>
      </c>
      <c r="I124" s="977">
        <v>0</v>
      </c>
      <c r="J124" s="977">
        <v>0</v>
      </c>
      <c r="K124" s="977">
        <v>0</v>
      </c>
      <c r="L124" s="985">
        <v>0</v>
      </c>
    </row>
    <row r="125" spans="1:12" ht="18.95" hidden="1" customHeight="1">
      <c r="A125" s="899"/>
      <c r="B125" s="897"/>
      <c r="C125" s="897"/>
      <c r="D125" s="900" t="s">
        <v>44</v>
      </c>
      <c r="E125" s="923">
        <v>0</v>
      </c>
      <c r="F125" s="857">
        <v>0</v>
      </c>
      <c r="G125" s="857">
        <v>0</v>
      </c>
      <c r="H125" s="857">
        <v>0</v>
      </c>
      <c r="I125" s="857">
        <v>0</v>
      </c>
      <c r="J125" s="857">
        <v>0</v>
      </c>
      <c r="K125" s="857">
        <v>0</v>
      </c>
      <c r="L125" s="924">
        <v>0</v>
      </c>
    </row>
    <row r="126" spans="1:12" ht="18.95" hidden="1" customHeight="1">
      <c r="A126" s="901"/>
      <c r="B126" s="902"/>
      <c r="C126" s="902"/>
      <c r="D126" s="905" t="s">
        <v>45</v>
      </c>
      <c r="E126" s="925">
        <v>0</v>
      </c>
      <c r="F126" s="926">
        <v>0</v>
      </c>
      <c r="G126" s="926">
        <v>0</v>
      </c>
      <c r="H126" s="926">
        <v>0</v>
      </c>
      <c r="I126" s="926">
        <v>0</v>
      </c>
      <c r="J126" s="926">
        <v>0</v>
      </c>
      <c r="K126" s="926">
        <v>0</v>
      </c>
      <c r="L126" s="927">
        <v>0</v>
      </c>
    </row>
    <row r="127" spans="1:12" ht="18.95" customHeight="1">
      <c r="A127" s="895" t="s">
        <v>400</v>
      </c>
      <c r="B127" s="896" t="s">
        <v>47</v>
      </c>
      <c r="C127" s="897" t="s">
        <v>401</v>
      </c>
      <c r="D127" s="898" t="s">
        <v>41</v>
      </c>
      <c r="E127" s="982">
        <v>155957000</v>
      </c>
      <c r="F127" s="977">
        <v>73934000</v>
      </c>
      <c r="G127" s="977">
        <v>0</v>
      </c>
      <c r="H127" s="977">
        <v>75477000</v>
      </c>
      <c r="I127" s="977">
        <v>4577000</v>
      </c>
      <c r="J127" s="977">
        <v>0</v>
      </c>
      <c r="K127" s="977">
        <v>0</v>
      </c>
      <c r="L127" s="985">
        <v>1969000</v>
      </c>
    </row>
    <row r="128" spans="1:12" ht="18.95" customHeight="1">
      <c r="A128" s="899"/>
      <c r="B128" s="897"/>
      <c r="C128" s="897"/>
      <c r="D128" s="900" t="s">
        <v>42</v>
      </c>
      <c r="E128" s="984">
        <v>251170155.49999997</v>
      </c>
      <c r="F128" s="977">
        <v>164422593.07999998</v>
      </c>
      <c r="G128" s="977">
        <v>0</v>
      </c>
      <c r="H128" s="977">
        <v>34072321.890000001</v>
      </c>
      <c r="I128" s="977">
        <v>50347354.530000001</v>
      </c>
      <c r="J128" s="977">
        <v>0</v>
      </c>
      <c r="K128" s="977">
        <v>0</v>
      </c>
      <c r="L128" s="985">
        <v>2327886</v>
      </c>
    </row>
    <row r="129" spans="1:12" ht="18.95" customHeight="1">
      <c r="A129" s="899"/>
      <c r="B129" s="897"/>
      <c r="C129" s="897"/>
      <c r="D129" s="900" t="s">
        <v>43</v>
      </c>
      <c r="E129" s="984">
        <v>214388940.35999998</v>
      </c>
      <c r="F129" s="977">
        <v>164089538.91999999</v>
      </c>
      <c r="G129" s="977">
        <v>0</v>
      </c>
      <c r="H129" s="977">
        <v>0</v>
      </c>
      <c r="I129" s="977">
        <v>49494857.109999999</v>
      </c>
      <c r="J129" s="977">
        <v>0</v>
      </c>
      <c r="K129" s="977">
        <v>0</v>
      </c>
      <c r="L129" s="985">
        <v>804544.33</v>
      </c>
    </row>
    <row r="130" spans="1:12" ht="18.95" customHeight="1">
      <c r="A130" s="899"/>
      <c r="B130" s="897"/>
      <c r="C130" s="897"/>
      <c r="D130" s="900" t="s">
        <v>44</v>
      </c>
      <c r="E130" s="923">
        <v>1.3746669938508691</v>
      </c>
      <c r="F130" s="857">
        <v>2.2194056715448913</v>
      </c>
      <c r="G130" s="857">
        <v>0</v>
      </c>
      <c r="H130" s="857">
        <v>0</v>
      </c>
      <c r="I130" s="857" t="s">
        <v>767</v>
      </c>
      <c r="J130" s="857">
        <v>0</v>
      </c>
      <c r="K130" s="857">
        <v>0</v>
      </c>
      <c r="L130" s="924">
        <v>0.4086055510411376</v>
      </c>
    </row>
    <row r="131" spans="1:12" ht="18.95" customHeight="1">
      <c r="A131" s="901"/>
      <c r="B131" s="902"/>
      <c r="C131" s="902"/>
      <c r="D131" s="903" t="s">
        <v>45</v>
      </c>
      <c r="E131" s="925">
        <v>0.85356056707143302</v>
      </c>
      <c r="F131" s="926">
        <v>0.99797440148728256</v>
      </c>
      <c r="G131" s="926">
        <v>0</v>
      </c>
      <c r="H131" s="926">
        <v>0</v>
      </c>
      <c r="I131" s="926">
        <v>0.98306768194757821</v>
      </c>
      <c r="J131" s="926">
        <v>0</v>
      </c>
      <c r="K131" s="926">
        <v>0</v>
      </c>
      <c r="L131" s="927">
        <v>0.34561156774859247</v>
      </c>
    </row>
    <row r="132" spans="1:12" ht="18.95" customHeight="1">
      <c r="A132" s="912" t="s">
        <v>402</v>
      </c>
      <c r="B132" s="908" t="s">
        <v>47</v>
      </c>
      <c r="C132" s="913" t="s">
        <v>115</v>
      </c>
      <c r="D132" s="910" t="s">
        <v>41</v>
      </c>
      <c r="E132" s="982">
        <v>296815000</v>
      </c>
      <c r="F132" s="977">
        <v>76150000</v>
      </c>
      <c r="G132" s="977">
        <v>6060000</v>
      </c>
      <c r="H132" s="977">
        <v>214475000</v>
      </c>
      <c r="I132" s="977">
        <v>130000</v>
      </c>
      <c r="J132" s="977">
        <v>0</v>
      </c>
      <c r="K132" s="977">
        <v>0</v>
      </c>
      <c r="L132" s="985">
        <v>0</v>
      </c>
    </row>
    <row r="133" spans="1:12" ht="18.95" customHeight="1">
      <c r="A133" s="895"/>
      <c r="B133" s="897"/>
      <c r="C133" s="897"/>
      <c r="D133" s="900" t="s">
        <v>42</v>
      </c>
      <c r="E133" s="984">
        <v>2325553409.9200001</v>
      </c>
      <c r="F133" s="977">
        <v>2076640370.54</v>
      </c>
      <c r="G133" s="977">
        <v>6225035</v>
      </c>
      <c r="H133" s="977">
        <v>214592683</v>
      </c>
      <c r="I133" s="977">
        <v>28095321.380000003</v>
      </c>
      <c r="J133" s="977">
        <v>0</v>
      </c>
      <c r="K133" s="977">
        <v>0</v>
      </c>
      <c r="L133" s="985">
        <v>0</v>
      </c>
    </row>
    <row r="134" spans="1:12" ht="18.95" customHeight="1">
      <c r="A134" s="895"/>
      <c r="B134" s="897"/>
      <c r="C134" s="897"/>
      <c r="D134" s="900" t="s">
        <v>43</v>
      </c>
      <c r="E134" s="984">
        <v>1663564563.9599996</v>
      </c>
      <c r="F134" s="977">
        <v>1520129568.6499999</v>
      </c>
      <c r="G134" s="977">
        <v>792266.84999999986</v>
      </c>
      <c r="H134" s="977">
        <v>133021232.42999989</v>
      </c>
      <c r="I134" s="977">
        <v>9621496.0299999993</v>
      </c>
      <c r="J134" s="977">
        <v>0</v>
      </c>
      <c r="K134" s="977">
        <v>0</v>
      </c>
      <c r="L134" s="985">
        <v>0</v>
      </c>
    </row>
    <row r="135" spans="1:12" ht="18.95" customHeight="1">
      <c r="A135" s="895"/>
      <c r="B135" s="897"/>
      <c r="C135" s="897"/>
      <c r="D135" s="900" t="s">
        <v>44</v>
      </c>
      <c r="E135" s="641">
        <v>5.6047186427909628</v>
      </c>
      <c r="F135" s="857" t="s">
        <v>767</v>
      </c>
      <c r="G135" s="857">
        <v>0.13073710396039601</v>
      </c>
      <c r="H135" s="857">
        <v>0.62021789220188783</v>
      </c>
      <c r="I135" s="857" t="s">
        <v>767</v>
      </c>
      <c r="J135" s="857">
        <v>0</v>
      </c>
      <c r="K135" s="857">
        <v>0</v>
      </c>
      <c r="L135" s="924">
        <v>0</v>
      </c>
    </row>
    <row r="136" spans="1:12" ht="18.95" customHeight="1">
      <c r="A136" s="914"/>
      <c r="B136" s="902"/>
      <c r="C136" s="902"/>
      <c r="D136" s="903" t="s">
        <v>45</v>
      </c>
      <c r="E136" s="925">
        <v>0.71534137073086046</v>
      </c>
      <c r="F136" s="926">
        <v>0.73201387694043163</v>
      </c>
      <c r="G136" s="926">
        <v>0.12727106755223061</v>
      </c>
      <c r="H136" s="926">
        <v>0.61987776363278835</v>
      </c>
      <c r="I136" s="926">
        <v>0.34245901301022946</v>
      </c>
      <c r="J136" s="926">
        <v>0</v>
      </c>
      <c r="K136" s="926">
        <v>0</v>
      </c>
      <c r="L136" s="927">
        <v>0</v>
      </c>
    </row>
    <row r="137" spans="1:12" ht="18.95" customHeight="1">
      <c r="A137" s="895" t="s">
        <v>403</v>
      </c>
      <c r="B137" s="896" t="s">
        <v>47</v>
      </c>
      <c r="C137" s="897" t="s">
        <v>404</v>
      </c>
      <c r="D137" s="911" t="s">
        <v>41</v>
      </c>
      <c r="E137" s="982">
        <v>4942508000</v>
      </c>
      <c r="F137" s="977">
        <v>3003381000</v>
      </c>
      <c r="G137" s="977">
        <v>10676000</v>
      </c>
      <c r="H137" s="977">
        <v>1910878000</v>
      </c>
      <c r="I137" s="977">
        <v>17573000</v>
      </c>
      <c r="J137" s="977">
        <v>0</v>
      </c>
      <c r="K137" s="977">
        <v>0</v>
      </c>
      <c r="L137" s="985">
        <v>0</v>
      </c>
    </row>
    <row r="138" spans="1:12" ht="18.95" customHeight="1">
      <c r="A138" s="895"/>
      <c r="B138" s="896"/>
      <c r="C138" s="897"/>
      <c r="D138" s="900" t="s">
        <v>42</v>
      </c>
      <c r="E138" s="984">
        <v>5072796218.0899992</v>
      </c>
      <c r="F138" s="977">
        <v>3048546098.1099997</v>
      </c>
      <c r="G138" s="977">
        <v>12838838.609999999</v>
      </c>
      <c r="H138" s="977">
        <v>1947622054.0399997</v>
      </c>
      <c r="I138" s="977">
        <v>63741381.330000013</v>
      </c>
      <c r="J138" s="977">
        <v>0</v>
      </c>
      <c r="K138" s="977">
        <v>0</v>
      </c>
      <c r="L138" s="985">
        <v>47846</v>
      </c>
    </row>
    <row r="139" spans="1:12" ht="18.95" customHeight="1">
      <c r="A139" s="895"/>
      <c r="B139" s="896"/>
      <c r="C139" s="897"/>
      <c r="D139" s="900" t="s">
        <v>43</v>
      </c>
      <c r="E139" s="984">
        <v>3220709036.079998</v>
      </c>
      <c r="F139" s="977">
        <v>2076543106.3299997</v>
      </c>
      <c r="G139" s="977">
        <v>8094673.0299999993</v>
      </c>
      <c r="H139" s="977">
        <v>1107219753.1399984</v>
      </c>
      <c r="I139" s="977">
        <v>28803657.889999997</v>
      </c>
      <c r="J139" s="977">
        <v>0</v>
      </c>
      <c r="K139" s="977">
        <v>0</v>
      </c>
      <c r="L139" s="985">
        <v>47845.69</v>
      </c>
    </row>
    <row r="140" spans="1:12" ht="18.95" customHeight="1">
      <c r="A140" s="895"/>
      <c r="B140" s="897"/>
      <c r="C140" s="897"/>
      <c r="D140" s="900" t="s">
        <v>44</v>
      </c>
      <c r="E140" s="923">
        <v>0.65163456206444137</v>
      </c>
      <c r="F140" s="857">
        <v>0.69140182558589791</v>
      </c>
      <c r="G140" s="857">
        <v>0.75821216092169341</v>
      </c>
      <c r="H140" s="857">
        <v>0.57942985012125237</v>
      </c>
      <c r="I140" s="975">
        <v>1.6390859779206737</v>
      </c>
      <c r="J140" s="857">
        <v>0</v>
      </c>
      <c r="K140" s="857">
        <v>0</v>
      </c>
      <c r="L140" s="924">
        <v>0</v>
      </c>
    </row>
    <row r="141" spans="1:12" ht="18.95" customHeight="1">
      <c r="A141" s="901"/>
      <c r="B141" s="902"/>
      <c r="C141" s="902"/>
      <c r="D141" s="903" t="s">
        <v>45</v>
      </c>
      <c r="E141" s="925">
        <v>0.63489817008510818</v>
      </c>
      <c r="F141" s="926">
        <v>0.68115850621953511</v>
      </c>
      <c r="G141" s="926">
        <v>0.63048327624394052</v>
      </c>
      <c r="H141" s="926">
        <v>0.56849826219787647</v>
      </c>
      <c r="I141" s="926">
        <v>0.45188317681536494</v>
      </c>
      <c r="J141" s="926">
        <v>0</v>
      </c>
      <c r="K141" s="926">
        <v>0</v>
      </c>
      <c r="L141" s="927">
        <v>0.99999352087948845</v>
      </c>
    </row>
    <row r="142" spans="1:12" ht="18.95" customHeight="1">
      <c r="A142" s="895" t="s">
        <v>405</v>
      </c>
      <c r="B142" s="896" t="s">
        <v>47</v>
      </c>
      <c r="C142" s="897" t="s">
        <v>406</v>
      </c>
      <c r="D142" s="910" t="s">
        <v>41</v>
      </c>
      <c r="E142" s="982">
        <v>4091202000</v>
      </c>
      <c r="F142" s="977">
        <v>4090928000</v>
      </c>
      <c r="G142" s="977">
        <v>12000</v>
      </c>
      <c r="H142" s="977">
        <v>48000</v>
      </c>
      <c r="I142" s="977">
        <v>134000</v>
      </c>
      <c r="J142" s="977">
        <v>0</v>
      </c>
      <c r="K142" s="977">
        <v>0</v>
      </c>
      <c r="L142" s="985">
        <v>80000</v>
      </c>
    </row>
    <row r="143" spans="1:12" ht="18.95" customHeight="1">
      <c r="A143" s="895"/>
      <c r="B143" s="896"/>
      <c r="C143" s="897"/>
      <c r="D143" s="900" t="s">
        <v>42</v>
      </c>
      <c r="E143" s="984">
        <v>4473326968.1300011</v>
      </c>
      <c r="F143" s="977">
        <v>4410276067.5600004</v>
      </c>
      <c r="G143" s="977">
        <v>12000</v>
      </c>
      <c r="H143" s="977">
        <v>635921.44999999995</v>
      </c>
      <c r="I143" s="977">
        <v>58462106.269999996</v>
      </c>
      <c r="J143" s="977">
        <v>0</v>
      </c>
      <c r="K143" s="977">
        <v>0</v>
      </c>
      <c r="L143" s="985">
        <v>3940872.85</v>
      </c>
    </row>
    <row r="144" spans="1:12" ht="18.95" customHeight="1">
      <c r="A144" s="895"/>
      <c r="B144" s="896"/>
      <c r="C144" s="897"/>
      <c r="D144" s="900" t="s">
        <v>43</v>
      </c>
      <c r="E144" s="984">
        <v>2900841034.7299995</v>
      </c>
      <c r="F144" s="977">
        <v>2878974254.5299997</v>
      </c>
      <c r="G144" s="977">
        <v>8000</v>
      </c>
      <c r="H144" s="977">
        <v>38915.24</v>
      </c>
      <c r="I144" s="977">
        <v>18646578.560000002</v>
      </c>
      <c r="J144" s="977">
        <v>0</v>
      </c>
      <c r="K144" s="977">
        <v>0</v>
      </c>
      <c r="L144" s="985">
        <v>3173286.399999999</v>
      </c>
    </row>
    <row r="145" spans="1:12" ht="18.95" customHeight="1">
      <c r="A145" s="895"/>
      <c r="B145" s="897"/>
      <c r="C145" s="897"/>
      <c r="D145" s="900" t="s">
        <v>44</v>
      </c>
      <c r="E145" s="923">
        <v>0.70904370762675606</v>
      </c>
      <c r="F145" s="857">
        <v>0.70374600934800113</v>
      </c>
      <c r="G145" s="857">
        <v>0.66666666666666663</v>
      </c>
      <c r="H145" s="857">
        <v>0.81073416666666664</v>
      </c>
      <c r="I145" s="857" t="s">
        <v>767</v>
      </c>
      <c r="J145" s="857">
        <v>0</v>
      </c>
      <c r="K145" s="857">
        <v>0</v>
      </c>
      <c r="L145" s="924" t="s">
        <v>767</v>
      </c>
    </row>
    <row r="146" spans="1:12" ht="18.95" customHeight="1">
      <c r="A146" s="901"/>
      <c r="B146" s="902"/>
      <c r="C146" s="902"/>
      <c r="D146" s="903" t="s">
        <v>45</v>
      </c>
      <c r="E146" s="925">
        <v>0.64847507356312195</v>
      </c>
      <c r="F146" s="926">
        <v>0.65278776440015507</v>
      </c>
      <c r="G146" s="926">
        <v>0.66666666666666663</v>
      </c>
      <c r="H146" s="926">
        <v>6.1195042249321832E-2</v>
      </c>
      <c r="I146" s="926">
        <v>0.31895153544217325</v>
      </c>
      <c r="J146" s="926">
        <v>0</v>
      </c>
      <c r="K146" s="926">
        <v>0</v>
      </c>
      <c r="L146" s="927">
        <v>0.80522425380966023</v>
      </c>
    </row>
    <row r="147" spans="1:12" ht="18.75" customHeight="1">
      <c r="A147" s="895" t="s">
        <v>407</v>
      </c>
      <c r="B147" s="896" t="s">
        <v>47</v>
      </c>
      <c r="C147" s="897" t="s">
        <v>408</v>
      </c>
      <c r="D147" s="900" t="s">
        <v>41</v>
      </c>
      <c r="E147" s="984">
        <v>168964000</v>
      </c>
      <c r="F147" s="977">
        <v>150652000</v>
      </c>
      <c r="G147" s="977">
        <v>510000</v>
      </c>
      <c r="H147" s="977">
        <v>17802000</v>
      </c>
      <c r="I147" s="977">
        <v>0</v>
      </c>
      <c r="J147" s="977">
        <v>0</v>
      </c>
      <c r="K147" s="977">
        <v>0</v>
      </c>
      <c r="L147" s="985">
        <v>0</v>
      </c>
    </row>
    <row r="148" spans="1:12" ht="18.95" customHeight="1">
      <c r="A148" s="895"/>
      <c r="B148" s="896"/>
      <c r="C148" s="897" t="s">
        <v>409</v>
      </c>
      <c r="D148" s="900" t="s">
        <v>42</v>
      </c>
      <c r="E148" s="984">
        <v>238552989.02000004</v>
      </c>
      <c r="F148" s="977">
        <v>217164380.76000005</v>
      </c>
      <c r="G148" s="977">
        <v>515480</v>
      </c>
      <c r="H148" s="977">
        <v>17668320</v>
      </c>
      <c r="I148" s="977">
        <v>3204808.26</v>
      </c>
      <c r="J148" s="977">
        <v>0</v>
      </c>
      <c r="K148" s="977">
        <v>0</v>
      </c>
      <c r="L148" s="985">
        <v>0</v>
      </c>
    </row>
    <row r="149" spans="1:12" ht="18.95" customHeight="1">
      <c r="A149" s="895"/>
      <c r="B149" s="896"/>
      <c r="C149" s="897"/>
      <c r="D149" s="900" t="s">
        <v>43</v>
      </c>
      <c r="E149" s="984">
        <v>153632124.04999998</v>
      </c>
      <c r="F149" s="977">
        <v>140083615.47999999</v>
      </c>
      <c r="G149" s="977">
        <v>501473.67</v>
      </c>
      <c r="H149" s="977">
        <v>10092087.740000004</v>
      </c>
      <c r="I149" s="977">
        <v>2954947.16</v>
      </c>
      <c r="J149" s="977">
        <v>0</v>
      </c>
      <c r="K149" s="977">
        <v>0</v>
      </c>
      <c r="L149" s="985">
        <v>0</v>
      </c>
    </row>
    <row r="150" spans="1:12" ht="18.95" customHeight="1">
      <c r="A150" s="895"/>
      <c r="B150" s="897"/>
      <c r="C150" s="897"/>
      <c r="D150" s="900" t="s">
        <v>44</v>
      </c>
      <c r="E150" s="923">
        <v>0.90925951119765147</v>
      </c>
      <c r="F150" s="857">
        <v>0.92984902609988573</v>
      </c>
      <c r="G150" s="857">
        <v>0.98328170588235286</v>
      </c>
      <c r="H150" s="857">
        <v>0.56690752387372223</v>
      </c>
      <c r="I150" s="857">
        <v>0</v>
      </c>
      <c r="J150" s="857">
        <v>0</v>
      </c>
      <c r="K150" s="857">
        <v>0</v>
      </c>
      <c r="L150" s="924">
        <v>0</v>
      </c>
    </row>
    <row r="151" spans="1:12" ht="18.95" customHeight="1">
      <c r="A151" s="901"/>
      <c r="B151" s="902"/>
      <c r="C151" s="902"/>
      <c r="D151" s="905" t="s">
        <v>45</v>
      </c>
      <c r="E151" s="925">
        <v>0.64401676407885888</v>
      </c>
      <c r="F151" s="926">
        <v>0.64505797400916254</v>
      </c>
      <c r="G151" s="926">
        <v>0.9728285675486924</v>
      </c>
      <c r="H151" s="926">
        <v>0.57119679403587909</v>
      </c>
      <c r="I151" s="926">
        <v>0.92203555416447924</v>
      </c>
      <c r="J151" s="926">
        <v>0</v>
      </c>
      <c r="K151" s="926">
        <v>0</v>
      </c>
      <c r="L151" s="927">
        <v>0</v>
      </c>
    </row>
    <row r="152" spans="1:12" ht="18.95" customHeight="1">
      <c r="A152" s="895" t="s">
        <v>410</v>
      </c>
      <c r="B152" s="896" t="s">
        <v>47</v>
      </c>
      <c r="C152" s="897" t="s">
        <v>411</v>
      </c>
      <c r="D152" s="898" t="s">
        <v>41</v>
      </c>
      <c r="E152" s="982">
        <v>27808000</v>
      </c>
      <c r="F152" s="977">
        <v>19991000</v>
      </c>
      <c r="G152" s="977">
        <v>0</v>
      </c>
      <c r="H152" s="977">
        <v>7817000</v>
      </c>
      <c r="I152" s="977">
        <v>0</v>
      </c>
      <c r="J152" s="977">
        <v>0</v>
      </c>
      <c r="K152" s="977">
        <v>0</v>
      </c>
      <c r="L152" s="985">
        <v>0</v>
      </c>
    </row>
    <row r="153" spans="1:12" ht="18.95" customHeight="1">
      <c r="A153" s="895"/>
      <c r="B153" s="896"/>
      <c r="C153" s="897" t="s">
        <v>412</v>
      </c>
      <c r="D153" s="900" t="s">
        <v>42</v>
      </c>
      <c r="E153" s="984">
        <v>188023259</v>
      </c>
      <c r="F153" s="977">
        <v>167784649</v>
      </c>
      <c r="G153" s="977">
        <v>12790800</v>
      </c>
      <c r="H153" s="977">
        <v>7447810</v>
      </c>
      <c r="I153" s="977">
        <v>0</v>
      </c>
      <c r="J153" s="977">
        <v>0</v>
      </c>
      <c r="K153" s="977">
        <v>0</v>
      </c>
      <c r="L153" s="985">
        <v>0</v>
      </c>
    </row>
    <row r="154" spans="1:12" ht="18.95" customHeight="1">
      <c r="A154" s="895"/>
      <c r="B154" s="896"/>
      <c r="C154" s="897"/>
      <c r="D154" s="900" t="s">
        <v>43</v>
      </c>
      <c r="E154" s="984">
        <v>169637713.77000004</v>
      </c>
      <c r="F154" s="977">
        <v>154514788.09000003</v>
      </c>
      <c r="G154" s="977">
        <v>12789000</v>
      </c>
      <c r="H154" s="977">
        <v>2333925.6799999997</v>
      </c>
      <c r="I154" s="977">
        <v>0</v>
      </c>
      <c r="J154" s="977">
        <v>0</v>
      </c>
      <c r="K154" s="977">
        <v>0</v>
      </c>
      <c r="L154" s="985">
        <v>0</v>
      </c>
    </row>
    <row r="155" spans="1:12" ht="18.95" customHeight="1">
      <c r="A155" s="895"/>
      <c r="B155" s="897"/>
      <c r="C155" s="897"/>
      <c r="D155" s="900" t="s">
        <v>44</v>
      </c>
      <c r="E155" s="923">
        <v>6.1003205469649036</v>
      </c>
      <c r="F155" s="857">
        <v>7.7292175523985813</v>
      </c>
      <c r="G155" s="857">
        <v>0</v>
      </c>
      <c r="H155" s="857">
        <v>0.29857051042599458</v>
      </c>
      <c r="I155" s="857">
        <v>0</v>
      </c>
      <c r="J155" s="857">
        <v>0</v>
      </c>
      <c r="K155" s="857">
        <v>0</v>
      </c>
      <c r="L155" s="924">
        <v>0</v>
      </c>
    </row>
    <row r="156" spans="1:12" ht="18.95" customHeight="1">
      <c r="A156" s="901"/>
      <c r="B156" s="902"/>
      <c r="C156" s="902"/>
      <c r="D156" s="905" t="s">
        <v>45</v>
      </c>
      <c r="E156" s="925">
        <v>0.90221664421846892</v>
      </c>
      <c r="F156" s="926">
        <v>0.92091135280200775</v>
      </c>
      <c r="G156" s="926">
        <v>0.99985927385308193</v>
      </c>
      <c r="H156" s="926">
        <v>0.31337073314168862</v>
      </c>
      <c r="I156" s="926">
        <v>0</v>
      </c>
      <c r="J156" s="926">
        <v>0</v>
      </c>
      <c r="K156" s="926">
        <v>0</v>
      </c>
      <c r="L156" s="927">
        <v>0</v>
      </c>
    </row>
    <row r="157" spans="1:12" ht="18.95" customHeight="1">
      <c r="A157" s="895" t="s">
        <v>426</v>
      </c>
      <c r="B157" s="896" t="s">
        <v>47</v>
      </c>
      <c r="C157" s="897" t="s">
        <v>178</v>
      </c>
      <c r="D157" s="900" t="s">
        <v>41</v>
      </c>
      <c r="E157" s="982">
        <v>54902521000</v>
      </c>
      <c r="F157" s="977">
        <v>54850023000</v>
      </c>
      <c r="G157" s="977">
        <v>16000</v>
      </c>
      <c r="H157" s="977">
        <v>52482000</v>
      </c>
      <c r="I157" s="977">
        <v>0</v>
      </c>
      <c r="J157" s="977">
        <v>0</v>
      </c>
      <c r="K157" s="977">
        <v>0</v>
      </c>
      <c r="L157" s="985">
        <v>0</v>
      </c>
    </row>
    <row r="158" spans="1:12" ht="18.95" customHeight="1">
      <c r="A158" s="895"/>
      <c r="B158" s="896"/>
      <c r="C158" s="897"/>
      <c r="D158" s="900" t="s">
        <v>42</v>
      </c>
      <c r="E158" s="984">
        <v>53904744115.770004</v>
      </c>
      <c r="F158" s="977">
        <v>53674051591.610001</v>
      </c>
      <c r="G158" s="977">
        <v>23190</v>
      </c>
      <c r="H158" s="977">
        <v>56302965.25</v>
      </c>
      <c r="I158" s="977">
        <v>174311462.90999997</v>
      </c>
      <c r="J158" s="977">
        <v>0</v>
      </c>
      <c r="K158" s="977">
        <v>0</v>
      </c>
      <c r="L158" s="985">
        <v>54906</v>
      </c>
    </row>
    <row r="159" spans="1:12" ht="18.95" customHeight="1">
      <c r="A159" s="895"/>
      <c r="B159" s="896"/>
      <c r="C159" s="897"/>
      <c r="D159" s="900" t="s">
        <v>43</v>
      </c>
      <c r="E159" s="984">
        <v>36317559803.130005</v>
      </c>
      <c r="F159" s="977">
        <v>36210351466.590004</v>
      </c>
      <c r="G159" s="977">
        <v>9303.57</v>
      </c>
      <c r="H159" s="977">
        <v>34899957.039999984</v>
      </c>
      <c r="I159" s="977">
        <v>72254930.929999992</v>
      </c>
      <c r="J159" s="977">
        <v>0</v>
      </c>
      <c r="K159" s="977">
        <v>0</v>
      </c>
      <c r="L159" s="985">
        <v>44145</v>
      </c>
    </row>
    <row r="160" spans="1:12" ht="18.95" customHeight="1">
      <c r="A160" s="899"/>
      <c r="B160" s="897"/>
      <c r="C160" s="897"/>
      <c r="D160" s="900" t="s">
        <v>44</v>
      </c>
      <c r="E160" s="923">
        <v>0.6614916608862097</v>
      </c>
      <c r="F160" s="857">
        <v>0.66017021481631843</v>
      </c>
      <c r="G160" s="857">
        <v>0.58147312500000004</v>
      </c>
      <c r="H160" s="857">
        <v>0.66498908273312729</v>
      </c>
      <c r="I160" s="857">
        <v>0</v>
      </c>
      <c r="J160" s="857">
        <v>0</v>
      </c>
      <c r="K160" s="857">
        <v>0</v>
      </c>
      <c r="L160" s="924">
        <v>0</v>
      </c>
    </row>
    <row r="161" spans="1:12" ht="18.75" customHeight="1">
      <c r="A161" s="901"/>
      <c r="B161" s="902"/>
      <c r="C161" s="902"/>
      <c r="D161" s="906" t="s">
        <v>45</v>
      </c>
      <c r="E161" s="925">
        <v>0.67373587239615873</v>
      </c>
      <c r="F161" s="926">
        <v>0.67463421137095947</v>
      </c>
      <c r="G161" s="926">
        <v>0.40118887451487711</v>
      </c>
      <c r="H161" s="926">
        <v>0.61986001776345134</v>
      </c>
      <c r="I161" s="926">
        <v>0.41451623274658916</v>
      </c>
      <c r="J161" s="926">
        <v>0</v>
      </c>
      <c r="K161" s="926">
        <v>0</v>
      </c>
      <c r="L161" s="927">
        <v>0.80401049065675878</v>
      </c>
    </row>
    <row r="162" spans="1:12" ht="18.95" customHeight="1">
      <c r="A162" s="912" t="s">
        <v>413</v>
      </c>
      <c r="B162" s="908" t="s">
        <v>47</v>
      </c>
      <c r="C162" s="913" t="s">
        <v>414</v>
      </c>
      <c r="D162" s="910" t="s">
        <v>41</v>
      </c>
      <c r="E162" s="982">
        <v>176372000</v>
      </c>
      <c r="F162" s="977">
        <v>5058000</v>
      </c>
      <c r="G162" s="977">
        <v>280000</v>
      </c>
      <c r="H162" s="977">
        <v>169022000</v>
      </c>
      <c r="I162" s="977">
        <v>1691000</v>
      </c>
      <c r="J162" s="977">
        <v>0</v>
      </c>
      <c r="K162" s="977">
        <v>0</v>
      </c>
      <c r="L162" s="985">
        <v>321000</v>
      </c>
    </row>
    <row r="163" spans="1:12" ht="18.95" customHeight="1">
      <c r="A163" s="895"/>
      <c r="B163" s="896"/>
      <c r="C163" s="897" t="s">
        <v>415</v>
      </c>
      <c r="D163" s="900" t="s">
        <v>42</v>
      </c>
      <c r="E163" s="984">
        <v>192290626.33000001</v>
      </c>
      <c r="F163" s="977">
        <v>5251160</v>
      </c>
      <c r="G163" s="977">
        <v>298600</v>
      </c>
      <c r="H163" s="977">
        <v>172142192.01000002</v>
      </c>
      <c r="I163" s="977">
        <v>14277674.32</v>
      </c>
      <c r="J163" s="977">
        <v>0</v>
      </c>
      <c r="K163" s="977">
        <v>0</v>
      </c>
      <c r="L163" s="985">
        <v>321000</v>
      </c>
    </row>
    <row r="164" spans="1:12" ht="18.95" customHeight="1">
      <c r="A164" s="895"/>
      <c r="B164" s="896"/>
      <c r="C164" s="897"/>
      <c r="D164" s="900" t="s">
        <v>43</v>
      </c>
      <c r="E164" s="984">
        <v>111537245.25999996</v>
      </c>
      <c r="F164" s="977">
        <v>2844544.16</v>
      </c>
      <c r="G164" s="977">
        <v>117360.04</v>
      </c>
      <c r="H164" s="977">
        <v>107058734.22999996</v>
      </c>
      <c r="I164" s="977">
        <v>1516606.83</v>
      </c>
      <c r="J164" s="977">
        <v>0</v>
      </c>
      <c r="K164" s="977">
        <v>0</v>
      </c>
      <c r="L164" s="985">
        <v>0</v>
      </c>
    </row>
    <row r="165" spans="1:12" ht="18.95" customHeight="1">
      <c r="A165" s="895"/>
      <c r="B165" s="897"/>
      <c r="C165" s="897"/>
      <c r="D165" s="900" t="s">
        <v>44</v>
      </c>
      <c r="E165" s="923">
        <v>0.63239768931576423</v>
      </c>
      <c r="F165" s="857">
        <v>0.56238516409648087</v>
      </c>
      <c r="G165" s="857">
        <v>0.41914299999999999</v>
      </c>
      <c r="H165" s="857">
        <v>0.63340117990557421</v>
      </c>
      <c r="I165" s="857">
        <v>0.8968697989355412</v>
      </c>
      <c r="J165" s="857">
        <v>0</v>
      </c>
      <c r="K165" s="857">
        <v>0</v>
      </c>
      <c r="L165" s="924">
        <v>0</v>
      </c>
    </row>
    <row r="166" spans="1:12" ht="18.95" customHeight="1">
      <c r="A166" s="901"/>
      <c r="B166" s="902"/>
      <c r="C166" s="902"/>
      <c r="D166" s="905" t="s">
        <v>45</v>
      </c>
      <c r="E166" s="925">
        <v>0.58004515034750082</v>
      </c>
      <c r="F166" s="926">
        <v>0.54169824572094549</v>
      </c>
      <c r="G166" s="926">
        <v>0.3930342933690556</v>
      </c>
      <c r="H166" s="926">
        <v>0.62192036118478577</v>
      </c>
      <c r="I166" s="926">
        <v>0.10622225973284423</v>
      </c>
      <c r="J166" s="926">
        <v>0</v>
      </c>
      <c r="K166" s="926">
        <v>0</v>
      </c>
      <c r="L166" s="927">
        <v>0</v>
      </c>
    </row>
    <row r="167" spans="1:12" ht="18.95" customHeight="1">
      <c r="A167" s="895" t="s">
        <v>416</v>
      </c>
      <c r="B167" s="896" t="s">
        <v>47</v>
      </c>
      <c r="C167" s="897" t="s">
        <v>417</v>
      </c>
      <c r="D167" s="900" t="s">
        <v>41</v>
      </c>
      <c r="E167" s="982">
        <v>151322000</v>
      </c>
      <c r="F167" s="977">
        <v>51114000</v>
      </c>
      <c r="G167" s="977">
        <v>214000</v>
      </c>
      <c r="H167" s="977">
        <v>94129000</v>
      </c>
      <c r="I167" s="977">
        <v>3111000</v>
      </c>
      <c r="J167" s="977">
        <v>0</v>
      </c>
      <c r="K167" s="977">
        <v>0</v>
      </c>
      <c r="L167" s="985">
        <v>2754000</v>
      </c>
    </row>
    <row r="168" spans="1:12" ht="18.95" customHeight="1">
      <c r="A168" s="895"/>
      <c r="B168" s="896"/>
      <c r="C168" s="897" t="s">
        <v>418</v>
      </c>
      <c r="D168" s="900" t="s">
        <v>42</v>
      </c>
      <c r="E168" s="984">
        <v>155295335.24000001</v>
      </c>
      <c r="F168" s="977">
        <v>54510393.240000002</v>
      </c>
      <c r="G168" s="977">
        <v>273400</v>
      </c>
      <c r="H168" s="977">
        <v>94385170</v>
      </c>
      <c r="I168" s="977">
        <v>3368006</v>
      </c>
      <c r="J168" s="977">
        <v>0</v>
      </c>
      <c r="K168" s="977">
        <v>0</v>
      </c>
      <c r="L168" s="985">
        <v>2758366</v>
      </c>
    </row>
    <row r="169" spans="1:12" ht="18.95" customHeight="1">
      <c r="A169" s="895"/>
      <c r="B169" s="896"/>
      <c r="C169" s="897"/>
      <c r="D169" s="900" t="s">
        <v>43</v>
      </c>
      <c r="E169" s="984">
        <v>77135279.569999993</v>
      </c>
      <c r="F169" s="977">
        <v>20338164.169999998</v>
      </c>
      <c r="G169" s="977">
        <v>86146.15</v>
      </c>
      <c r="H169" s="977">
        <v>56456670.780000001</v>
      </c>
      <c r="I169" s="977">
        <v>242759.47</v>
      </c>
      <c r="J169" s="977">
        <v>0</v>
      </c>
      <c r="K169" s="977">
        <v>0</v>
      </c>
      <c r="L169" s="985">
        <v>11539</v>
      </c>
    </row>
    <row r="170" spans="1:12" ht="18.95" customHeight="1">
      <c r="A170" s="899"/>
      <c r="B170" s="897"/>
      <c r="C170" s="897"/>
      <c r="D170" s="900" t="s">
        <v>44</v>
      </c>
      <c r="E170" s="923">
        <v>0.50974266511148403</v>
      </c>
      <c r="F170" s="857">
        <v>0.39789811343271897</v>
      </c>
      <c r="G170" s="857">
        <v>0.40255210280373827</v>
      </c>
      <c r="H170" s="857">
        <v>0.59977977860170617</v>
      </c>
      <c r="I170" s="857">
        <v>7.803261652201865E-2</v>
      </c>
      <c r="J170" s="857">
        <v>0</v>
      </c>
      <c r="K170" s="857">
        <v>0</v>
      </c>
      <c r="L170" s="924">
        <v>4.1899055918663761E-3</v>
      </c>
    </row>
    <row r="171" spans="1:12" ht="18.95" customHeight="1">
      <c r="A171" s="901"/>
      <c r="B171" s="902"/>
      <c r="C171" s="902"/>
      <c r="D171" s="906" t="s">
        <v>45</v>
      </c>
      <c r="E171" s="925">
        <v>0.49670055736569196</v>
      </c>
      <c r="F171" s="926">
        <v>0.37310617225699538</v>
      </c>
      <c r="G171" s="926">
        <v>0.31509198975859543</v>
      </c>
      <c r="H171" s="926">
        <v>0.5981519213240809</v>
      </c>
      <c r="I171" s="926">
        <v>7.20780990295148E-2</v>
      </c>
      <c r="J171" s="926">
        <v>0</v>
      </c>
      <c r="K171" s="926">
        <v>0</v>
      </c>
      <c r="L171" s="927">
        <v>4.1832737207462677E-3</v>
      </c>
    </row>
    <row r="172" spans="1:12" ht="18.95" customHeight="1">
      <c r="A172" s="895" t="s">
        <v>419</v>
      </c>
      <c r="B172" s="896" t="s">
        <v>47</v>
      </c>
      <c r="C172" s="897" t="s">
        <v>420</v>
      </c>
      <c r="D172" s="911" t="s">
        <v>41</v>
      </c>
      <c r="E172" s="982">
        <v>19815000</v>
      </c>
      <c r="F172" s="977">
        <v>19655000</v>
      </c>
      <c r="G172" s="977">
        <v>10000</v>
      </c>
      <c r="H172" s="977">
        <v>0</v>
      </c>
      <c r="I172" s="977">
        <v>150000</v>
      </c>
      <c r="J172" s="977">
        <v>0</v>
      </c>
      <c r="K172" s="977">
        <v>0</v>
      </c>
      <c r="L172" s="985">
        <v>0</v>
      </c>
    </row>
    <row r="173" spans="1:12" ht="18.95" customHeight="1">
      <c r="A173" s="899"/>
      <c r="B173" s="897"/>
      <c r="C173" s="897" t="s">
        <v>421</v>
      </c>
      <c r="D173" s="900" t="s">
        <v>42</v>
      </c>
      <c r="E173" s="984">
        <v>20085400</v>
      </c>
      <c r="F173" s="977">
        <v>19685000</v>
      </c>
      <c r="G173" s="977">
        <v>10000</v>
      </c>
      <c r="H173" s="977">
        <v>230000</v>
      </c>
      <c r="I173" s="977">
        <v>160400</v>
      </c>
      <c r="J173" s="977">
        <v>0</v>
      </c>
      <c r="K173" s="977">
        <v>0</v>
      </c>
      <c r="L173" s="985">
        <v>0</v>
      </c>
    </row>
    <row r="174" spans="1:12" ht="18.95" customHeight="1">
      <c r="A174" s="899"/>
      <c r="B174" s="897"/>
      <c r="C174" s="897" t="s">
        <v>422</v>
      </c>
      <c r="D174" s="900" t="s">
        <v>43</v>
      </c>
      <c r="E174" s="984">
        <v>13685414</v>
      </c>
      <c r="F174" s="977">
        <v>13519764</v>
      </c>
      <c r="G174" s="977">
        <v>6400</v>
      </c>
      <c r="H174" s="977">
        <v>9250</v>
      </c>
      <c r="I174" s="977">
        <v>150000</v>
      </c>
      <c r="J174" s="977">
        <v>0</v>
      </c>
      <c r="K174" s="977">
        <v>0</v>
      </c>
      <c r="L174" s="985">
        <v>0</v>
      </c>
    </row>
    <row r="175" spans="1:12" ht="18.95" customHeight="1">
      <c r="A175" s="899"/>
      <c r="B175" s="897"/>
      <c r="C175" s="897" t="s">
        <v>423</v>
      </c>
      <c r="D175" s="900" t="s">
        <v>44</v>
      </c>
      <c r="E175" s="923">
        <v>0.69065929851122887</v>
      </c>
      <c r="F175" s="857">
        <v>0.6878536759094378</v>
      </c>
      <c r="G175" s="857">
        <v>0.64</v>
      </c>
      <c r="H175" s="857">
        <v>0</v>
      </c>
      <c r="I175" s="857">
        <v>1</v>
      </c>
      <c r="J175" s="857">
        <v>0</v>
      </c>
      <c r="K175" s="857">
        <v>0</v>
      </c>
      <c r="L175" s="924">
        <v>0</v>
      </c>
    </row>
    <row r="176" spans="1:12" ht="18.75" customHeight="1">
      <c r="A176" s="901"/>
      <c r="B176" s="902"/>
      <c r="C176" s="902"/>
      <c r="D176" s="905" t="s">
        <v>45</v>
      </c>
      <c r="E176" s="925">
        <v>0.68136128730321532</v>
      </c>
      <c r="F176" s="926">
        <v>0.68680538481076958</v>
      </c>
      <c r="G176" s="926">
        <v>0.64</v>
      </c>
      <c r="H176" s="926">
        <v>4.0217391304347823E-2</v>
      </c>
      <c r="I176" s="926">
        <v>0.93516209476309231</v>
      </c>
      <c r="J176" s="926">
        <v>0</v>
      </c>
      <c r="K176" s="926">
        <v>0</v>
      </c>
      <c r="L176" s="927">
        <v>0</v>
      </c>
    </row>
    <row r="177" spans="1:12" ht="18.95" customHeight="1">
      <c r="A177" s="895" t="s">
        <v>424</v>
      </c>
      <c r="B177" s="896" t="s">
        <v>47</v>
      </c>
      <c r="C177" s="897" t="s">
        <v>425</v>
      </c>
      <c r="D177" s="898" t="s">
        <v>41</v>
      </c>
      <c r="E177" s="982">
        <v>0</v>
      </c>
      <c r="F177" s="977">
        <v>0</v>
      </c>
      <c r="G177" s="977">
        <v>0</v>
      </c>
      <c r="H177" s="977">
        <v>0</v>
      </c>
      <c r="I177" s="977">
        <v>0</v>
      </c>
      <c r="J177" s="977">
        <v>0</v>
      </c>
      <c r="K177" s="977">
        <v>0</v>
      </c>
      <c r="L177" s="985">
        <v>0</v>
      </c>
    </row>
    <row r="178" spans="1:12" ht="18.95" customHeight="1">
      <c r="A178" s="899"/>
      <c r="B178" s="897"/>
      <c r="C178" s="897"/>
      <c r="D178" s="900" t="s">
        <v>42</v>
      </c>
      <c r="E178" s="984">
        <v>2550352</v>
      </c>
      <c r="F178" s="977">
        <v>0</v>
      </c>
      <c r="G178" s="977">
        <v>0</v>
      </c>
      <c r="H178" s="977">
        <v>0</v>
      </c>
      <c r="I178" s="977">
        <v>2550352</v>
      </c>
      <c r="J178" s="977">
        <v>0</v>
      </c>
      <c r="K178" s="977">
        <v>0</v>
      </c>
      <c r="L178" s="985">
        <v>0</v>
      </c>
    </row>
    <row r="179" spans="1:12" ht="18.95" customHeight="1">
      <c r="A179" s="899"/>
      <c r="B179" s="897"/>
      <c r="C179" s="897"/>
      <c r="D179" s="900" t="s">
        <v>43</v>
      </c>
      <c r="E179" s="984">
        <v>270352</v>
      </c>
      <c r="F179" s="977">
        <v>0</v>
      </c>
      <c r="G179" s="977">
        <v>0</v>
      </c>
      <c r="H179" s="977">
        <v>0</v>
      </c>
      <c r="I179" s="977">
        <v>270352</v>
      </c>
      <c r="J179" s="977">
        <v>0</v>
      </c>
      <c r="K179" s="977">
        <v>0</v>
      </c>
      <c r="L179" s="985">
        <v>0</v>
      </c>
    </row>
    <row r="180" spans="1:12" ht="18.95" customHeight="1">
      <c r="A180" s="899"/>
      <c r="B180" s="897"/>
      <c r="C180" s="897"/>
      <c r="D180" s="900" t="s">
        <v>44</v>
      </c>
      <c r="E180" s="923">
        <v>0</v>
      </c>
      <c r="F180" s="857">
        <v>0</v>
      </c>
      <c r="G180" s="857">
        <v>0</v>
      </c>
      <c r="H180" s="857">
        <v>0</v>
      </c>
      <c r="I180" s="857">
        <v>0</v>
      </c>
      <c r="J180" s="857">
        <v>0</v>
      </c>
      <c r="K180" s="857">
        <v>0</v>
      </c>
      <c r="L180" s="924">
        <v>0</v>
      </c>
    </row>
    <row r="181" spans="1:12" ht="32.25" customHeight="1">
      <c r="A181" s="901"/>
      <c r="B181" s="902"/>
      <c r="C181" s="902"/>
      <c r="D181" s="905" t="s">
        <v>45</v>
      </c>
      <c r="E181" s="925">
        <v>0.10600575920500385</v>
      </c>
      <c r="F181" s="926">
        <v>0</v>
      </c>
      <c r="G181" s="926">
        <v>0</v>
      </c>
      <c r="H181" s="926">
        <v>0</v>
      </c>
      <c r="I181" s="926">
        <v>0.10600575920500385</v>
      </c>
      <c r="J181" s="926">
        <v>0</v>
      </c>
      <c r="K181" s="926">
        <v>0</v>
      </c>
      <c r="L181" s="927">
        <v>0</v>
      </c>
    </row>
    <row r="182" spans="1:12" s="850" customFormat="1" ht="23.25" customHeight="1">
      <c r="A182" s="621" t="s">
        <v>718</v>
      </c>
      <c r="B182" s="625"/>
      <c r="C182" s="625"/>
      <c r="F182" s="75"/>
      <c r="G182" s="75"/>
      <c r="H182" s="75"/>
      <c r="I182" s="75"/>
      <c r="J182" s="75"/>
    </row>
    <row r="183" spans="1:12" ht="18" customHeight="1">
      <c r="A183" s="1760"/>
      <c r="B183" s="1760"/>
      <c r="C183" s="1760"/>
      <c r="D183" s="1760"/>
      <c r="E183" s="1760"/>
      <c r="F183" s="1760"/>
      <c r="G183" s="1760"/>
      <c r="H183" s="1760"/>
      <c r="I183" s="1760"/>
      <c r="J183" s="1760"/>
      <c r="K183" s="1760"/>
      <c r="L183" s="1760"/>
    </row>
    <row r="184" spans="1:12">
      <c r="E184" s="915"/>
      <c r="F184" s="915"/>
      <c r="G184" s="915"/>
      <c r="H184" s="915"/>
      <c r="I184" s="915"/>
      <c r="J184" s="915"/>
      <c r="K184" s="915"/>
      <c r="L184" s="915"/>
    </row>
    <row r="185" spans="1:12">
      <c r="E185" s="915"/>
      <c r="F185" s="915"/>
      <c r="G185" s="915"/>
      <c r="H185" s="915"/>
      <c r="I185" s="915"/>
      <c r="J185" s="915"/>
      <c r="K185" s="915"/>
      <c r="L185" s="915"/>
    </row>
    <row r="186" spans="1:12">
      <c r="G186" s="904"/>
      <c r="H186" s="928"/>
      <c r="I186" s="929"/>
      <c r="J186" s="904"/>
    </row>
  </sheetData>
  <mergeCells count="1">
    <mergeCell ref="A183:L183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45" fitToHeight="0" orientation="landscape" useFirstPageNumber="1" r:id="rId1"/>
  <headerFooter alignWithMargins="0">
    <oddHeader>&amp;C&amp;12 - &amp;P -</oddHeader>
  </headerFooter>
  <rowBreaks count="4" manualBreakCount="4">
    <brk id="46" max="11" man="1"/>
    <brk id="91" max="11" man="1"/>
    <brk id="136" max="11" man="1"/>
    <brk id="16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N100"/>
  <sheetViews>
    <sheetView showGridLines="0" zoomScale="70" zoomScaleNormal="70" workbookViewId="0">
      <selection activeCell="C1" sqref="C1"/>
    </sheetView>
  </sheetViews>
  <sheetFormatPr defaultColWidth="16.28515625" defaultRowHeight="15"/>
  <cols>
    <col min="1" max="1" width="3.5703125" style="122" customWidth="1"/>
    <col min="2" max="2" width="1.5703125" style="122" customWidth="1"/>
    <col min="3" max="3" width="42.5703125" style="122" bestFit="1" customWidth="1"/>
    <col min="4" max="4" width="2.7109375" style="122" customWidth="1"/>
    <col min="5" max="5" width="14.5703125" style="122" customWidth="1"/>
    <col min="6" max="11" width="14.7109375" style="122" customWidth="1"/>
    <col min="12" max="12" width="23.140625" style="122" customWidth="1"/>
    <col min="13" max="16384" width="16.28515625" style="122"/>
  </cols>
  <sheetData>
    <row r="1" spans="1:14" ht="15.75" customHeight="1">
      <c r="A1" s="851" t="s">
        <v>329</v>
      </c>
      <c r="B1" s="120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4" ht="15" customHeight="1">
      <c r="A2" s="123" t="s">
        <v>330</v>
      </c>
      <c r="B2" s="123"/>
      <c r="C2" s="123"/>
      <c r="D2" s="123"/>
      <c r="E2" s="123"/>
      <c r="F2" s="123"/>
      <c r="G2" s="124"/>
      <c r="H2" s="124"/>
      <c r="I2" s="124"/>
      <c r="J2" s="124"/>
      <c r="K2" s="124"/>
      <c r="L2" s="124"/>
    </row>
    <row r="3" spans="1:14" ht="15" customHeight="1">
      <c r="A3" s="123"/>
      <c r="B3" s="123"/>
      <c r="C3" s="123"/>
      <c r="D3" s="123"/>
      <c r="E3" s="123"/>
      <c r="F3" s="123"/>
      <c r="G3" s="124"/>
      <c r="H3" s="124"/>
      <c r="I3" s="124"/>
      <c r="J3" s="124"/>
      <c r="K3" s="124"/>
      <c r="L3" s="124"/>
    </row>
    <row r="4" spans="1:14" ht="15" customHeight="1">
      <c r="A4" s="121"/>
      <c r="B4" s="125"/>
      <c r="C4" s="125"/>
      <c r="D4" s="121"/>
      <c r="E4" s="121"/>
      <c r="F4" s="121"/>
      <c r="G4" s="121"/>
      <c r="H4" s="121"/>
      <c r="I4" s="121"/>
      <c r="J4" s="120"/>
      <c r="K4" s="120"/>
      <c r="L4" s="126" t="s">
        <v>2</v>
      </c>
    </row>
    <row r="5" spans="1:14" ht="15.95" customHeight="1">
      <c r="A5" s="127" t="s">
        <v>4</v>
      </c>
      <c r="B5" s="128" t="s">
        <v>4</v>
      </c>
      <c r="C5" s="129" t="s">
        <v>3</v>
      </c>
      <c r="D5" s="128"/>
      <c r="E5" s="839" t="s">
        <v>4</v>
      </c>
      <c r="F5" s="852" t="s">
        <v>4</v>
      </c>
      <c r="G5" s="837" t="s">
        <v>4</v>
      </c>
      <c r="H5" s="838" t="s">
        <v>4</v>
      </c>
      <c r="I5" s="839" t="s">
        <v>4</v>
      </c>
      <c r="J5" s="838" t="s">
        <v>4</v>
      </c>
      <c r="K5" s="839" t="s">
        <v>4</v>
      </c>
      <c r="L5" s="839" t="s">
        <v>4</v>
      </c>
    </row>
    <row r="6" spans="1:14" ht="15.95" customHeight="1">
      <c r="A6" s="131"/>
      <c r="B6" s="132"/>
      <c r="C6" s="133" t="s">
        <v>731</v>
      </c>
      <c r="D6" s="132"/>
      <c r="E6" s="853"/>
      <c r="F6" s="854" t="s">
        <v>5</v>
      </c>
      <c r="G6" s="842" t="s">
        <v>6</v>
      </c>
      <c r="H6" s="843" t="s">
        <v>7</v>
      </c>
      <c r="I6" s="844" t="s">
        <v>7</v>
      </c>
      <c r="J6" s="843" t="s">
        <v>8</v>
      </c>
      <c r="K6" s="845" t="s">
        <v>9</v>
      </c>
      <c r="L6" s="844" t="s">
        <v>10</v>
      </c>
    </row>
    <row r="7" spans="1:14" ht="15.95" customHeight="1">
      <c r="A7" s="131" t="s">
        <v>4</v>
      </c>
      <c r="B7" s="132"/>
      <c r="C7" s="133" t="s">
        <v>11</v>
      </c>
      <c r="D7" s="132"/>
      <c r="E7" s="845" t="s">
        <v>12</v>
      </c>
      <c r="F7" s="854" t="s">
        <v>13</v>
      </c>
      <c r="G7" s="847" t="s">
        <v>14</v>
      </c>
      <c r="H7" s="843" t="s">
        <v>15</v>
      </c>
      <c r="I7" s="844" t="s">
        <v>16</v>
      </c>
      <c r="J7" s="843" t="s">
        <v>17</v>
      </c>
      <c r="K7" s="844" t="s">
        <v>18</v>
      </c>
      <c r="L7" s="848" t="s">
        <v>19</v>
      </c>
    </row>
    <row r="8" spans="1:14" ht="15.95" customHeight="1">
      <c r="A8" s="134" t="s">
        <v>4</v>
      </c>
      <c r="B8" s="135"/>
      <c r="C8" s="133" t="s">
        <v>715</v>
      </c>
      <c r="D8" s="132"/>
      <c r="E8" s="845" t="s">
        <v>4</v>
      </c>
      <c r="F8" s="854" t="s">
        <v>20</v>
      </c>
      <c r="G8" s="847" t="s">
        <v>21</v>
      </c>
      <c r="H8" s="843" t="s">
        <v>22</v>
      </c>
      <c r="I8" s="844" t="s">
        <v>4</v>
      </c>
      <c r="J8" s="843" t="s">
        <v>23</v>
      </c>
      <c r="K8" s="844" t="s">
        <v>24</v>
      </c>
      <c r="L8" s="844" t="s">
        <v>25</v>
      </c>
    </row>
    <row r="9" spans="1:14" ht="15.95" customHeight="1">
      <c r="A9" s="136" t="s">
        <v>4</v>
      </c>
      <c r="B9" s="130"/>
      <c r="C9" s="133" t="s">
        <v>26</v>
      </c>
      <c r="D9" s="132"/>
      <c r="E9" s="855" t="s">
        <v>4</v>
      </c>
      <c r="F9" s="854" t="s">
        <v>4</v>
      </c>
      <c r="G9" s="847" t="s">
        <v>4</v>
      </c>
      <c r="H9" s="843" t="s">
        <v>27</v>
      </c>
      <c r="I9" s="844"/>
      <c r="J9" s="843" t="s">
        <v>28</v>
      </c>
      <c r="K9" s="844" t="s">
        <v>4</v>
      </c>
      <c r="L9" s="844" t="s">
        <v>29</v>
      </c>
    </row>
    <row r="10" spans="1:14" ht="15.95" customHeight="1">
      <c r="A10" s="131"/>
      <c r="B10" s="132"/>
      <c r="C10" s="133" t="s">
        <v>30</v>
      </c>
      <c r="D10" s="137"/>
      <c r="E10" s="28"/>
      <c r="F10" s="138"/>
      <c r="G10" s="849"/>
      <c r="H10" s="27"/>
      <c r="I10" s="28"/>
      <c r="J10" s="29"/>
      <c r="K10" s="27"/>
      <c r="L10" s="28"/>
    </row>
    <row r="11" spans="1:14" ht="12" customHeight="1">
      <c r="A11" s="139">
        <v>1</v>
      </c>
      <c r="B11" s="140"/>
      <c r="C11" s="140"/>
      <c r="D11" s="141"/>
      <c r="E11" s="142" t="s">
        <v>32</v>
      </c>
      <c r="F11" s="37" t="s">
        <v>33</v>
      </c>
      <c r="G11" s="36" t="s">
        <v>34</v>
      </c>
      <c r="H11" s="37" t="s">
        <v>35</v>
      </c>
      <c r="I11" s="38" t="s">
        <v>36</v>
      </c>
      <c r="J11" s="37" t="s">
        <v>37</v>
      </c>
      <c r="K11" s="38" t="s">
        <v>38</v>
      </c>
      <c r="L11" s="40" t="s">
        <v>39</v>
      </c>
    </row>
    <row r="12" spans="1:14" ht="18.95" customHeight="1">
      <c r="A12" s="143" t="s">
        <v>4</v>
      </c>
      <c r="B12" s="144" t="s">
        <v>4</v>
      </c>
      <c r="C12" s="144" t="s">
        <v>40</v>
      </c>
      <c r="D12" s="145" t="s">
        <v>41</v>
      </c>
      <c r="E12" s="651">
        <v>72619814000</v>
      </c>
      <c r="F12" s="651">
        <v>66890857000</v>
      </c>
      <c r="G12" s="651">
        <v>30200000</v>
      </c>
      <c r="H12" s="651">
        <v>5244407000</v>
      </c>
      <c r="I12" s="651">
        <v>169732000</v>
      </c>
      <c r="J12" s="651">
        <v>0</v>
      </c>
      <c r="K12" s="651">
        <v>0</v>
      </c>
      <c r="L12" s="652">
        <v>284618000</v>
      </c>
      <c r="M12" s="146"/>
      <c r="N12" s="146"/>
    </row>
    <row r="13" spans="1:14" ht="18.95" customHeight="1">
      <c r="A13" s="147"/>
      <c r="B13" s="148"/>
      <c r="C13" s="144"/>
      <c r="D13" s="145" t="s">
        <v>42</v>
      </c>
      <c r="E13" s="651">
        <v>76381303080.360001</v>
      </c>
      <c r="F13" s="651">
        <v>69262366967.039993</v>
      </c>
      <c r="G13" s="651">
        <v>46650585.169999994</v>
      </c>
      <c r="H13" s="651">
        <v>6044295096.000001</v>
      </c>
      <c r="I13" s="651">
        <v>678911856.99000001</v>
      </c>
      <c r="J13" s="651">
        <v>0</v>
      </c>
      <c r="K13" s="651">
        <v>0</v>
      </c>
      <c r="L13" s="653">
        <v>349078575.15999991</v>
      </c>
      <c r="M13" s="146"/>
      <c r="N13" s="146"/>
    </row>
    <row r="14" spans="1:14" ht="18.95" customHeight="1">
      <c r="A14" s="147"/>
      <c r="B14" s="148"/>
      <c r="C14" s="856" t="s">
        <v>4</v>
      </c>
      <c r="D14" s="145" t="s">
        <v>43</v>
      </c>
      <c r="E14" s="651">
        <v>51233099997.269997</v>
      </c>
      <c r="F14" s="651">
        <v>46977984470.900002</v>
      </c>
      <c r="G14" s="651">
        <v>29370674.060000002</v>
      </c>
      <c r="H14" s="651">
        <v>3846399985.5899997</v>
      </c>
      <c r="I14" s="651">
        <v>218929092.98000002</v>
      </c>
      <c r="J14" s="651">
        <v>0</v>
      </c>
      <c r="K14" s="651">
        <v>0</v>
      </c>
      <c r="L14" s="653">
        <v>160415773.74000001</v>
      </c>
      <c r="M14" s="146"/>
      <c r="N14" s="146"/>
    </row>
    <row r="15" spans="1:14" ht="18.95" customHeight="1">
      <c r="A15" s="147"/>
      <c r="B15" s="148"/>
      <c r="C15" s="144"/>
      <c r="D15" s="145" t="s">
        <v>44</v>
      </c>
      <c r="E15" s="654">
        <v>0.70549753814117444</v>
      </c>
      <c r="F15" s="654">
        <v>0.70230800707038332</v>
      </c>
      <c r="G15" s="642">
        <v>0.97253887615894052</v>
      </c>
      <c r="H15" s="642">
        <v>0.73342896262437296</v>
      </c>
      <c r="I15" s="642">
        <v>1.2898516071218158</v>
      </c>
      <c r="J15" s="642">
        <v>0</v>
      </c>
      <c r="K15" s="642">
        <v>0</v>
      </c>
      <c r="L15" s="643">
        <v>0.56361780962553321</v>
      </c>
      <c r="M15" s="146"/>
      <c r="N15" s="146"/>
    </row>
    <row r="16" spans="1:14" ht="18.95" customHeight="1">
      <c r="A16" s="149"/>
      <c r="B16" s="150"/>
      <c r="C16" s="151"/>
      <c r="D16" s="152" t="s">
        <v>45</v>
      </c>
      <c r="E16" s="644">
        <v>0.67075446386883664</v>
      </c>
      <c r="F16" s="644">
        <v>0.67826132036832498</v>
      </c>
      <c r="G16" s="644">
        <v>0.62958854541631049</v>
      </c>
      <c r="H16" s="644">
        <v>0.63636866243269186</v>
      </c>
      <c r="I16" s="644">
        <v>0.32247056922917272</v>
      </c>
      <c r="J16" s="644">
        <v>0</v>
      </c>
      <c r="K16" s="644">
        <v>0</v>
      </c>
      <c r="L16" s="645">
        <v>0.4595405881511736</v>
      </c>
      <c r="M16" s="146"/>
      <c r="N16" s="146"/>
    </row>
    <row r="17" spans="1:14" ht="18.95" customHeight="1">
      <c r="A17" s="153" t="s">
        <v>49</v>
      </c>
      <c r="B17" s="154" t="s">
        <v>47</v>
      </c>
      <c r="C17" s="155" t="s">
        <v>331</v>
      </c>
      <c r="D17" s="156" t="s">
        <v>41</v>
      </c>
      <c r="E17" s="655">
        <v>5040647000</v>
      </c>
      <c r="F17" s="1033">
        <v>4648375000</v>
      </c>
      <c r="G17" s="1033">
        <v>2642000</v>
      </c>
      <c r="H17" s="1033">
        <v>364887000</v>
      </c>
      <c r="I17" s="1033">
        <v>4384000</v>
      </c>
      <c r="J17" s="1033">
        <v>0</v>
      </c>
      <c r="K17" s="1033">
        <v>0</v>
      </c>
      <c r="L17" s="1034">
        <v>20359000</v>
      </c>
      <c r="M17" s="146"/>
      <c r="N17" s="146"/>
    </row>
    <row r="18" spans="1:14" ht="18.95" customHeight="1">
      <c r="A18" s="153"/>
      <c r="B18" s="154"/>
      <c r="C18" s="155"/>
      <c r="D18" s="156" t="s">
        <v>42</v>
      </c>
      <c r="E18" s="655">
        <v>5264687266.5300007</v>
      </c>
      <c r="F18" s="1033">
        <v>4820481486.1400003</v>
      </c>
      <c r="G18" s="1033">
        <v>3861467</v>
      </c>
      <c r="H18" s="1033">
        <v>377362407.50999999</v>
      </c>
      <c r="I18" s="1033">
        <v>39106718.599999994</v>
      </c>
      <c r="J18" s="1033">
        <v>0</v>
      </c>
      <c r="K18" s="1033">
        <v>0</v>
      </c>
      <c r="L18" s="1034">
        <v>23875187.279999997</v>
      </c>
      <c r="M18" s="146"/>
      <c r="N18" s="146"/>
    </row>
    <row r="19" spans="1:14" ht="18.95" customHeight="1">
      <c r="A19" s="153"/>
      <c r="B19" s="154"/>
      <c r="C19" s="155"/>
      <c r="D19" s="156" t="s">
        <v>43</v>
      </c>
      <c r="E19" s="655">
        <v>3540028581.7200003</v>
      </c>
      <c r="F19" s="1033">
        <v>3273447545.3600001</v>
      </c>
      <c r="G19" s="1033">
        <v>2403622.9299999997</v>
      </c>
      <c r="H19" s="1033">
        <v>236761708.44</v>
      </c>
      <c r="I19" s="1033">
        <v>15439494.17</v>
      </c>
      <c r="J19" s="1033">
        <v>0</v>
      </c>
      <c r="K19" s="1033">
        <v>0</v>
      </c>
      <c r="L19" s="1034">
        <v>11976210.819999998</v>
      </c>
      <c r="M19" s="146"/>
      <c r="N19" s="146"/>
    </row>
    <row r="20" spans="1:14" ht="18.95" customHeight="1">
      <c r="A20" s="153"/>
      <c r="B20" s="154"/>
      <c r="C20" s="155"/>
      <c r="D20" s="156" t="s">
        <v>44</v>
      </c>
      <c r="E20" s="656">
        <v>0.70229646744158047</v>
      </c>
      <c r="F20" s="656">
        <v>0.70421331010514432</v>
      </c>
      <c r="G20" s="646">
        <v>0.90977400832702482</v>
      </c>
      <c r="H20" s="646">
        <v>0.64886309580774326</v>
      </c>
      <c r="I20" s="647">
        <v>3.5217824292883213</v>
      </c>
      <c r="J20" s="646">
        <v>0</v>
      </c>
      <c r="K20" s="646">
        <v>0</v>
      </c>
      <c r="L20" s="648">
        <v>0.58825142786973816</v>
      </c>
      <c r="M20" s="146"/>
      <c r="N20" s="146"/>
    </row>
    <row r="21" spans="1:14" s="160" customFormat="1" ht="18.95" customHeight="1">
      <c r="A21" s="157"/>
      <c r="B21" s="158"/>
      <c r="C21" s="155"/>
      <c r="D21" s="159" t="s">
        <v>45</v>
      </c>
      <c r="E21" s="649">
        <v>0.67241004118621894</v>
      </c>
      <c r="F21" s="649">
        <v>0.67907066021763995</v>
      </c>
      <c r="G21" s="649">
        <v>0.62246367248509427</v>
      </c>
      <c r="H21" s="649">
        <v>0.62741201489108556</v>
      </c>
      <c r="I21" s="649">
        <v>0.39480413398837311</v>
      </c>
      <c r="J21" s="649">
        <v>0</v>
      </c>
      <c r="K21" s="649">
        <v>0</v>
      </c>
      <c r="L21" s="650">
        <v>0.50161746082018588</v>
      </c>
      <c r="M21" s="146"/>
      <c r="N21" s="146"/>
    </row>
    <row r="22" spans="1:14" ht="18.95" customHeight="1">
      <c r="A22" s="153" t="s">
        <v>53</v>
      </c>
      <c r="B22" s="154" t="s">
        <v>47</v>
      </c>
      <c r="C22" s="161" t="s">
        <v>332</v>
      </c>
      <c r="D22" s="156" t="s">
        <v>41</v>
      </c>
      <c r="E22" s="655">
        <v>4052052000</v>
      </c>
      <c r="F22" s="1033">
        <v>3767190000</v>
      </c>
      <c r="G22" s="1033">
        <v>1475000</v>
      </c>
      <c r="H22" s="1033">
        <v>271716000</v>
      </c>
      <c r="I22" s="1033">
        <v>4860000</v>
      </c>
      <c r="J22" s="1033">
        <v>0</v>
      </c>
      <c r="K22" s="1033">
        <v>0</v>
      </c>
      <c r="L22" s="1034">
        <v>6811000</v>
      </c>
      <c r="M22" s="146"/>
      <c r="N22" s="146"/>
    </row>
    <row r="23" spans="1:14" ht="18.95" customHeight="1">
      <c r="A23" s="153"/>
      <c r="B23" s="154"/>
      <c r="C23" s="155"/>
      <c r="D23" s="156" t="s">
        <v>42</v>
      </c>
      <c r="E23" s="655">
        <v>4274871184.9900002</v>
      </c>
      <c r="F23" s="1033">
        <v>3920830975.3800001</v>
      </c>
      <c r="G23" s="1033">
        <v>2292087</v>
      </c>
      <c r="H23" s="1033">
        <v>321524026</v>
      </c>
      <c r="I23" s="1033">
        <v>21867250.609999999</v>
      </c>
      <c r="J23" s="1033">
        <v>0</v>
      </c>
      <c r="K23" s="1033">
        <v>0</v>
      </c>
      <c r="L23" s="1034">
        <v>8356846</v>
      </c>
      <c r="M23" s="146"/>
      <c r="N23" s="146"/>
    </row>
    <row r="24" spans="1:14" ht="18.95" customHeight="1">
      <c r="A24" s="153"/>
      <c r="B24" s="154"/>
      <c r="C24" s="155"/>
      <c r="D24" s="156" t="s">
        <v>43</v>
      </c>
      <c r="E24" s="655">
        <v>2905942214.1600003</v>
      </c>
      <c r="F24" s="1033">
        <v>2693742672.8700004</v>
      </c>
      <c r="G24" s="1033">
        <v>1360828.67</v>
      </c>
      <c r="H24" s="1033">
        <v>193843061.81999999</v>
      </c>
      <c r="I24" s="1033">
        <v>11278657.33</v>
      </c>
      <c r="J24" s="1033">
        <v>0</v>
      </c>
      <c r="K24" s="1033">
        <v>0</v>
      </c>
      <c r="L24" s="1034">
        <v>5716993.4700000016</v>
      </c>
      <c r="M24" s="146"/>
      <c r="N24" s="146"/>
    </row>
    <row r="25" spans="1:14" ht="18.95" customHeight="1">
      <c r="A25" s="153"/>
      <c r="B25" s="154"/>
      <c r="C25" s="155"/>
      <c r="D25" s="156" t="s">
        <v>44</v>
      </c>
      <c r="E25" s="656">
        <v>0.71715323844807533</v>
      </c>
      <c r="F25" s="656">
        <v>0.7150535738494741</v>
      </c>
      <c r="G25" s="646">
        <v>0.92259570847457617</v>
      </c>
      <c r="H25" s="646">
        <v>0.71340319237733518</v>
      </c>
      <c r="I25" s="647">
        <v>2.3207113847736625</v>
      </c>
      <c r="J25" s="646">
        <v>0</v>
      </c>
      <c r="K25" s="646">
        <v>0</v>
      </c>
      <c r="L25" s="648">
        <v>0.83937651886653963</v>
      </c>
      <c r="M25" s="146"/>
      <c r="N25" s="146"/>
    </row>
    <row r="26" spans="1:14" ht="18.95" customHeight="1">
      <c r="A26" s="157"/>
      <c r="B26" s="158"/>
      <c r="C26" s="155"/>
      <c r="D26" s="156" t="s">
        <v>45</v>
      </c>
      <c r="E26" s="649">
        <v>0.67977304775016234</v>
      </c>
      <c r="F26" s="649">
        <v>0.6870336134826438</v>
      </c>
      <c r="G26" s="649">
        <v>0.59370725020472603</v>
      </c>
      <c r="H26" s="649">
        <v>0.60288826384626071</v>
      </c>
      <c r="I26" s="649">
        <v>0.51577848222227884</v>
      </c>
      <c r="J26" s="649">
        <v>0</v>
      </c>
      <c r="K26" s="649">
        <v>0</v>
      </c>
      <c r="L26" s="650">
        <v>0.68410898920477914</v>
      </c>
      <c r="M26" s="146"/>
      <c r="N26" s="146"/>
    </row>
    <row r="27" spans="1:14" ht="18.95" customHeight="1">
      <c r="A27" s="153" t="s">
        <v>57</v>
      </c>
      <c r="B27" s="154" t="s">
        <v>47</v>
      </c>
      <c r="C27" s="161" t="s">
        <v>333</v>
      </c>
      <c r="D27" s="162" t="s">
        <v>41</v>
      </c>
      <c r="E27" s="655">
        <v>4155055000</v>
      </c>
      <c r="F27" s="1033">
        <v>3739219000</v>
      </c>
      <c r="G27" s="1033">
        <v>2340000</v>
      </c>
      <c r="H27" s="1033">
        <v>350216000</v>
      </c>
      <c r="I27" s="1033">
        <v>25393000</v>
      </c>
      <c r="J27" s="1033">
        <v>0</v>
      </c>
      <c r="K27" s="1033">
        <v>0</v>
      </c>
      <c r="L27" s="1034">
        <v>37887000</v>
      </c>
      <c r="M27" s="146"/>
      <c r="N27" s="146"/>
    </row>
    <row r="28" spans="1:14" ht="18.95" customHeight="1">
      <c r="A28" s="153"/>
      <c r="B28" s="154"/>
      <c r="C28" s="155"/>
      <c r="D28" s="156" t="s">
        <v>42</v>
      </c>
      <c r="E28" s="655">
        <v>4370735005.3199997</v>
      </c>
      <c r="F28" s="1033">
        <v>3899704413.46</v>
      </c>
      <c r="G28" s="1033">
        <v>3268505.05</v>
      </c>
      <c r="H28" s="1033">
        <v>371518731.84000015</v>
      </c>
      <c r="I28" s="1033">
        <v>55325366.649999999</v>
      </c>
      <c r="J28" s="1033">
        <v>0</v>
      </c>
      <c r="K28" s="1033">
        <v>0</v>
      </c>
      <c r="L28" s="1034">
        <v>40917988.32</v>
      </c>
      <c r="M28" s="146"/>
      <c r="N28" s="146"/>
    </row>
    <row r="29" spans="1:14" ht="18.95" customHeight="1">
      <c r="A29" s="153"/>
      <c r="B29" s="154"/>
      <c r="C29" s="155"/>
      <c r="D29" s="156" t="s">
        <v>43</v>
      </c>
      <c r="E29" s="655">
        <v>2873052626.3600001</v>
      </c>
      <c r="F29" s="1033">
        <v>2623679105.8699999</v>
      </c>
      <c r="G29" s="1033">
        <v>1781441.4899999998</v>
      </c>
      <c r="H29" s="1033">
        <v>230426656.43000007</v>
      </c>
      <c r="I29" s="1033">
        <v>8909203.2800000012</v>
      </c>
      <c r="J29" s="1033">
        <v>0</v>
      </c>
      <c r="K29" s="1033">
        <v>0</v>
      </c>
      <c r="L29" s="1034">
        <v>8256219.2900000019</v>
      </c>
      <c r="M29" s="146"/>
      <c r="N29" s="146"/>
    </row>
    <row r="30" spans="1:14" ht="18.95" customHeight="1">
      <c r="A30" s="153"/>
      <c r="B30" s="154"/>
      <c r="C30" s="155"/>
      <c r="D30" s="156" t="s">
        <v>44</v>
      </c>
      <c r="E30" s="656">
        <v>0.69145958991156553</v>
      </c>
      <c r="F30" s="656">
        <v>0.70166500166746049</v>
      </c>
      <c r="G30" s="646">
        <v>0.7612997820512819</v>
      </c>
      <c r="H30" s="646">
        <v>0.65795582277794296</v>
      </c>
      <c r="I30" s="647">
        <v>0.35085272634190529</v>
      </c>
      <c r="J30" s="646">
        <v>0</v>
      </c>
      <c r="K30" s="646">
        <v>0</v>
      </c>
      <c r="L30" s="648">
        <v>0.21791694486235388</v>
      </c>
      <c r="M30" s="146"/>
      <c r="N30" s="146"/>
    </row>
    <row r="31" spans="1:14" ht="18.95" customHeight="1">
      <c r="A31" s="157"/>
      <c r="B31" s="158"/>
      <c r="C31" s="155"/>
      <c r="D31" s="159" t="s">
        <v>45</v>
      </c>
      <c r="E31" s="649">
        <v>0.65733855355288284</v>
      </c>
      <c r="F31" s="649">
        <v>0.67278922392534601</v>
      </c>
      <c r="G31" s="649">
        <v>0.54503250346821397</v>
      </c>
      <c r="H31" s="649">
        <v>0.62022890552187981</v>
      </c>
      <c r="I31" s="649">
        <v>0.16103288273463257</v>
      </c>
      <c r="J31" s="649">
        <v>0</v>
      </c>
      <c r="K31" s="649">
        <v>0</v>
      </c>
      <c r="L31" s="650">
        <v>0.20177480929492581</v>
      </c>
      <c r="M31" s="146"/>
      <c r="N31" s="146"/>
    </row>
    <row r="32" spans="1:14" ht="18.95" customHeight="1">
      <c r="A32" s="153" t="s">
        <v>61</v>
      </c>
      <c r="B32" s="154" t="s">
        <v>47</v>
      </c>
      <c r="C32" s="161" t="s">
        <v>334</v>
      </c>
      <c r="D32" s="156" t="s">
        <v>41</v>
      </c>
      <c r="E32" s="655">
        <v>2072140000</v>
      </c>
      <c r="F32" s="1033">
        <v>1876615000</v>
      </c>
      <c r="G32" s="1033">
        <v>1412000</v>
      </c>
      <c r="H32" s="1033">
        <v>181579000</v>
      </c>
      <c r="I32" s="1033">
        <v>2616000</v>
      </c>
      <c r="J32" s="1033">
        <v>0</v>
      </c>
      <c r="K32" s="1033">
        <v>0</v>
      </c>
      <c r="L32" s="1034">
        <v>9918000</v>
      </c>
      <c r="M32" s="146"/>
      <c r="N32" s="146"/>
    </row>
    <row r="33" spans="1:14" ht="18.95" customHeight="1">
      <c r="A33" s="153"/>
      <c r="B33" s="154"/>
      <c r="C33" s="155"/>
      <c r="D33" s="156" t="s">
        <v>42</v>
      </c>
      <c r="E33" s="655">
        <v>2187075695.1900001</v>
      </c>
      <c r="F33" s="1033">
        <v>1929002160.25</v>
      </c>
      <c r="G33" s="1033">
        <v>1844014.28</v>
      </c>
      <c r="H33" s="1033">
        <v>218647743.81999999</v>
      </c>
      <c r="I33" s="1033">
        <v>26042211.010000002</v>
      </c>
      <c r="J33" s="1033">
        <v>0</v>
      </c>
      <c r="K33" s="1033">
        <v>0</v>
      </c>
      <c r="L33" s="1034">
        <v>11539565.83</v>
      </c>
      <c r="M33" s="146"/>
      <c r="N33" s="146"/>
    </row>
    <row r="34" spans="1:14" ht="18.95" customHeight="1">
      <c r="A34" s="153"/>
      <c r="B34" s="154"/>
      <c r="C34" s="155"/>
      <c r="D34" s="156" t="s">
        <v>43</v>
      </c>
      <c r="E34" s="655">
        <v>1449173519.3700001</v>
      </c>
      <c r="F34" s="1033">
        <v>1308172690.4100001</v>
      </c>
      <c r="G34" s="1033">
        <v>1138575.5999999999</v>
      </c>
      <c r="H34" s="1033">
        <v>129661685.06999987</v>
      </c>
      <c r="I34" s="1033">
        <v>5906207.6599999992</v>
      </c>
      <c r="J34" s="1033">
        <v>0</v>
      </c>
      <c r="K34" s="1033">
        <v>0</v>
      </c>
      <c r="L34" s="1034">
        <v>4294360.6300000018</v>
      </c>
      <c r="M34" s="146"/>
      <c r="N34" s="146"/>
    </row>
    <row r="35" spans="1:14" ht="18.95" customHeight="1">
      <c r="A35" s="163" t="s">
        <v>4</v>
      </c>
      <c r="B35" s="154"/>
      <c r="C35" s="155"/>
      <c r="D35" s="156" t="s">
        <v>44</v>
      </c>
      <c r="E35" s="656">
        <v>0.69936081508488812</v>
      </c>
      <c r="F35" s="656">
        <v>0.69709167325743426</v>
      </c>
      <c r="G35" s="646">
        <v>0.8063566572237959</v>
      </c>
      <c r="H35" s="646">
        <v>0.71407863833372731</v>
      </c>
      <c r="I35" s="646">
        <v>2.2577246406727824</v>
      </c>
      <c r="J35" s="646">
        <v>0</v>
      </c>
      <c r="K35" s="646">
        <v>0</v>
      </c>
      <c r="L35" s="648">
        <v>0.43298655273240588</v>
      </c>
      <c r="M35" s="146"/>
      <c r="N35" s="146"/>
    </row>
    <row r="36" spans="1:14" ht="18.95" customHeight="1">
      <c r="A36" s="157"/>
      <c r="B36" s="158"/>
      <c r="C36" s="155"/>
      <c r="D36" s="164" t="s">
        <v>45</v>
      </c>
      <c r="E36" s="649">
        <v>0.66260784780204174</v>
      </c>
      <c r="F36" s="649">
        <v>0.67816030348066592</v>
      </c>
      <c r="G36" s="649">
        <v>0.61744402543346888</v>
      </c>
      <c r="H36" s="649">
        <v>0.59301634128336955</v>
      </c>
      <c r="I36" s="649">
        <v>0.22679363352566578</v>
      </c>
      <c r="J36" s="649">
        <v>0</v>
      </c>
      <c r="K36" s="649">
        <v>0</v>
      </c>
      <c r="L36" s="650">
        <v>0.37214230528810127</v>
      </c>
      <c r="M36" s="146"/>
      <c r="N36" s="146"/>
    </row>
    <row r="37" spans="1:14" ht="18.95" customHeight="1">
      <c r="A37" s="153" t="s">
        <v>66</v>
      </c>
      <c r="B37" s="154" t="s">
        <v>47</v>
      </c>
      <c r="C37" s="161" t="s">
        <v>335</v>
      </c>
      <c r="D37" s="162" t="s">
        <v>41</v>
      </c>
      <c r="E37" s="655">
        <v>4471226000</v>
      </c>
      <c r="F37" s="1033">
        <v>4088660000</v>
      </c>
      <c r="G37" s="1033">
        <v>2440000</v>
      </c>
      <c r="H37" s="1033">
        <v>360724000</v>
      </c>
      <c r="I37" s="1033">
        <v>9955000</v>
      </c>
      <c r="J37" s="1033">
        <v>0</v>
      </c>
      <c r="K37" s="1033">
        <v>0</v>
      </c>
      <c r="L37" s="1034">
        <v>9447000</v>
      </c>
      <c r="M37" s="146"/>
      <c r="N37" s="146"/>
    </row>
    <row r="38" spans="1:14" ht="18.95" customHeight="1">
      <c r="A38" s="153"/>
      <c r="B38" s="154"/>
      <c r="C38" s="155"/>
      <c r="D38" s="156" t="s">
        <v>42</v>
      </c>
      <c r="E38" s="655">
        <v>4640717363.21</v>
      </c>
      <c r="F38" s="1033">
        <v>4222345138.2600002</v>
      </c>
      <c r="G38" s="1033">
        <v>3347623</v>
      </c>
      <c r="H38" s="1033">
        <v>376266968</v>
      </c>
      <c r="I38" s="1033">
        <v>25274724</v>
      </c>
      <c r="J38" s="1033">
        <v>0</v>
      </c>
      <c r="K38" s="1033">
        <v>0</v>
      </c>
      <c r="L38" s="1034">
        <v>13482909.950000001</v>
      </c>
      <c r="M38" s="146"/>
      <c r="N38" s="146"/>
    </row>
    <row r="39" spans="1:14" ht="18.95" customHeight="1">
      <c r="A39" s="153"/>
      <c r="B39" s="154"/>
      <c r="C39" s="155"/>
      <c r="D39" s="156" t="s">
        <v>43</v>
      </c>
      <c r="E39" s="655">
        <v>3080063191.0699997</v>
      </c>
      <c r="F39" s="1033">
        <v>2833869752.2199993</v>
      </c>
      <c r="G39" s="1033">
        <v>2054389.2600000002</v>
      </c>
      <c r="H39" s="1033">
        <v>232360964.49999988</v>
      </c>
      <c r="I39" s="1033">
        <v>4391721.21</v>
      </c>
      <c r="J39" s="1033">
        <v>0</v>
      </c>
      <c r="K39" s="1033">
        <v>0</v>
      </c>
      <c r="L39" s="1034">
        <v>7386363.879999999</v>
      </c>
      <c r="M39" s="146"/>
      <c r="N39" s="146"/>
    </row>
    <row r="40" spans="1:14" ht="18.95" customHeight="1">
      <c r="A40" s="153"/>
      <c r="B40" s="154"/>
      <c r="C40" s="155"/>
      <c r="D40" s="156" t="s">
        <v>44</v>
      </c>
      <c r="E40" s="656">
        <v>0.68886323148729223</v>
      </c>
      <c r="F40" s="656">
        <v>0.69310477080999622</v>
      </c>
      <c r="G40" s="646">
        <v>0.84196281147540997</v>
      </c>
      <c r="H40" s="646">
        <v>0.6441516630443217</v>
      </c>
      <c r="I40" s="646">
        <v>0.44115732898041182</v>
      </c>
      <c r="J40" s="646">
        <v>0</v>
      </c>
      <c r="K40" s="646">
        <v>0</v>
      </c>
      <c r="L40" s="648">
        <v>0.78187402138244932</v>
      </c>
      <c r="M40" s="146"/>
      <c r="N40" s="146"/>
    </row>
    <row r="41" spans="1:14" ht="18.95" customHeight="1">
      <c r="A41" s="157"/>
      <c r="B41" s="158"/>
      <c r="C41" s="165"/>
      <c r="D41" s="164" t="s">
        <v>45</v>
      </c>
      <c r="E41" s="649">
        <v>0.66370411081003855</v>
      </c>
      <c r="F41" s="649">
        <v>0.67116013954932585</v>
      </c>
      <c r="G41" s="649">
        <v>0.61368596762538685</v>
      </c>
      <c r="H41" s="649">
        <v>0.61754282002240468</v>
      </c>
      <c r="I41" s="649">
        <v>0.1737594131591704</v>
      </c>
      <c r="J41" s="649">
        <v>0</v>
      </c>
      <c r="K41" s="649">
        <v>0</v>
      </c>
      <c r="L41" s="650">
        <v>0.54783158141614663</v>
      </c>
      <c r="M41" s="146"/>
      <c r="N41" s="146"/>
    </row>
    <row r="42" spans="1:14" ht="18.95" customHeight="1">
      <c r="A42" s="166" t="s">
        <v>69</v>
      </c>
      <c r="B42" s="167" t="s">
        <v>47</v>
      </c>
      <c r="C42" s="161" t="s">
        <v>336</v>
      </c>
      <c r="D42" s="168" t="s">
        <v>41</v>
      </c>
      <c r="E42" s="655">
        <v>6363723000</v>
      </c>
      <c r="F42" s="1033">
        <v>5958409000</v>
      </c>
      <c r="G42" s="1033">
        <v>1714000</v>
      </c>
      <c r="H42" s="1033">
        <v>364011000</v>
      </c>
      <c r="I42" s="1033">
        <v>13276000</v>
      </c>
      <c r="J42" s="1033">
        <v>0</v>
      </c>
      <c r="K42" s="1033">
        <v>0</v>
      </c>
      <c r="L42" s="1034">
        <v>26313000</v>
      </c>
      <c r="M42" s="146"/>
      <c r="N42" s="146"/>
    </row>
    <row r="43" spans="1:14" ht="18.95" customHeight="1">
      <c r="A43" s="153"/>
      <c r="B43" s="154"/>
      <c r="C43" s="155"/>
      <c r="D43" s="156" t="s">
        <v>42</v>
      </c>
      <c r="E43" s="655">
        <v>6656040445.3300009</v>
      </c>
      <c r="F43" s="1033">
        <v>6144837102.9800005</v>
      </c>
      <c r="G43" s="1033">
        <v>2829018</v>
      </c>
      <c r="H43" s="1033">
        <v>395437621.09999996</v>
      </c>
      <c r="I43" s="1033">
        <v>73402409.25</v>
      </c>
      <c r="J43" s="1033">
        <v>0</v>
      </c>
      <c r="K43" s="1033">
        <v>0</v>
      </c>
      <c r="L43" s="1034">
        <v>39534294</v>
      </c>
      <c r="M43" s="146"/>
      <c r="N43" s="146"/>
    </row>
    <row r="44" spans="1:14" ht="18.95" customHeight="1">
      <c r="A44" s="153"/>
      <c r="B44" s="154"/>
      <c r="C44" s="155"/>
      <c r="D44" s="156" t="s">
        <v>43</v>
      </c>
      <c r="E44" s="655">
        <v>4350261096.0699997</v>
      </c>
      <c r="F44" s="1033">
        <v>4075784286.6799989</v>
      </c>
      <c r="G44" s="1033">
        <v>2000560.5300000003</v>
      </c>
      <c r="H44" s="1033">
        <v>234615457.46999988</v>
      </c>
      <c r="I44" s="1033">
        <v>10675878.829999998</v>
      </c>
      <c r="J44" s="1033">
        <v>0</v>
      </c>
      <c r="K44" s="1033">
        <v>0</v>
      </c>
      <c r="L44" s="1034">
        <v>27184912.560000002</v>
      </c>
      <c r="M44" s="146"/>
      <c r="N44" s="146"/>
    </row>
    <row r="45" spans="1:14" ht="18.95" customHeight="1">
      <c r="A45" s="163" t="s">
        <v>4</v>
      </c>
      <c r="B45" s="154"/>
      <c r="C45" s="155"/>
      <c r="D45" s="156" t="s">
        <v>44</v>
      </c>
      <c r="E45" s="656">
        <v>0.68360315118524162</v>
      </c>
      <c r="F45" s="656">
        <v>0.68403902563251351</v>
      </c>
      <c r="G45" s="646">
        <v>1.1671881738623104</v>
      </c>
      <c r="H45" s="646">
        <v>0.64452848257332851</v>
      </c>
      <c r="I45" s="646">
        <v>0.8041487518830972</v>
      </c>
      <c r="J45" s="646">
        <v>0</v>
      </c>
      <c r="K45" s="646">
        <v>0</v>
      </c>
      <c r="L45" s="648">
        <v>1.03313618971611</v>
      </c>
      <c r="M45" s="146"/>
      <c r="N45" s="146"/>
    </row>
    <row r="46" spans="1:14" ht="18.95" customHeight="1">
      <c r="A46" s="157"/>
      <c r="B46" s="158"/>
      <c r="C46" s="155"/>
      <c r="D46" s="159" t="s">
        <v>45</v>
      </c>
      <c r="E46" s="649">
        <v>0.65358092875205143</v>
      </c>
      <c r="F46" s="649">
        <v>0.66328597786642807</v>
      </c>
      <c r="G46" s="649">
        <v>0.70715722911625178</v>
      </c>
      <c r="H46" s="649">
        <v>0.59330585900593746</v>
      </c>
      <c r="I46" s="649">
        <v>0.14544316649933392</v>
      </c>
      <c r="J46" s="649">
        <v>0</v>
      </c>
      <c r="K46" s="649">
        <v>0</v>
      </c>
      <c r="L46" s="650">
        <v>0.68762863350993453</v>
      </c>
      <c r="M46" s="146"/>
      <c r="N46" s="146"/>
    </row>
    <row r="47" spans="1:14" ht="18.95" customHeight="1">
      <c r="A47" s="153" t="s">
        <v>75</v>
      </c>
      <c r="B47" s="154" t="s">
        <v>47</v>
      </c>
      <c r="C47" s="161" t="s">
        <v>337</v>
      </c>
      <c r="D47" s="162" t="s">
        <v>41</v>
      </c>
      <c r="E47" s="655">
        <v>10133274000</v>
      </c>
      <c r="F47" s="1033">
        <v>9452211000</v>
      </c>
      <c r="G47" s="1033">
        <v>3178000</v>
      </c>
      <c r="H47" s="1033">
        <v>641123000</v>
      </c>
      <c r="I47" s="1033">
        <v>14807000</v>
      </c>
      <c r="J47" s="1033">
        <v>0</v>
      </c>
      <c r="K47" s="1033">
        <v>0</v>
      </c>
      <c r="L47" s="1034">
        <v>21955000</v>
      </c>
      <c r="M47" s="146"/>
      <c r="N47" s="146"/>
    </row>
    <row r="48" spans="1:14" ht="18.95" customHeight="1">
      <c r="A48" s="153"/>
      <c r="B48" s="154"/>
      <c r="C48" s="155"/>
      <c r="D48" s="156" t="s">
        <v>42</v>
      </c>
      <c r="E48" s="655">
        <v>10834931945.01</v>
      </c>
      <c r="F48" s="1033">
        <v>9783685986.8199997</v>
      </c>
      <c r="G48" s="1033">
        <v>5906246</v>
      </c>
      <c r="H48" s="1033">
        <v>929454214.91000009</v>
      </c>
      <c r="I48" s="1033">
        <v>87424855.950000003</v>
      </c>
      <c r="J48" s="1033">
        <v>0</v>
      </c>
      <c r="K48" s="1033">
        <v>0</v>
      </c>
      <c r="L48" s="1034">
        <v>28460641.329999991</v>
      </c>
      <c r="M48" s="146"/>
      <c r="N48" s="146"/>
    </row>
    <row r="49" spans="1:14" ht="18.95" customHeight="1">
      <c r="A49" s="153"/>
      <c r="B49" s="154"/>
      <c r="C49" s="155"/>
      <c r="D49" s="156" t="s">
        <v>43</v>
      </c>
      <c r="E49" s="655">
        <v>7364779784.2300014</v>
      </c>
      <c r="F49" s="1033">
        <v>6645850199.7300005</v>
      </c>
      <c r="G49" s="1033">
        <v>4125961.25</v>
      </c>
      <c r="H49" s="1033">
        <v>655618298.10000038</v>
      </c>
      <c r="I49" s="1033">
        <v>43318034.350000001</v>
      </c>
      <c r="J49" s="1033">
        <v>0</v>
      </c>
      <c r="K49" s="1033">
        <v>0</v>
      </c>
      <c r="L49" s="1034">
        <v>15867290.800000001</v>
      </c>
      <c r="M49" s="146"/>
      <c r="N49" s="146"/>
    </row>
    <row r="50" spans="1:14" ht="18.95" customHeight="1">
      <c r="A50" s="163" t="s">
        <v>4</v>
      </c>
      <c r="B50" s="154"/>
      <c r="C50" s="155"/>
      <c r="D50" s="156" t="s">
        <v>44</v>
      </c>
      <c r="E50" s="656">
        <v>0.72679173426377308</v>
      </c>
      <c r="F50" s="656">
        <v>0.70310006830465388</v>
      </c>
      <c r="G50" s="646">
        <v>1.2982886249213341</v>
      </c>
      <c r="H50" s="646">
        <v>1.0226092311459742</v>
      </c>
      <c r="I50" s="646">
        <v>2.9255105254271627</v>
      </c>
      <c r="J50" s="646">
        <v>0</v>
      </c>
      <c r="K50" s="646">
        <v>0</v>
      </c>
      <c r="L50" s="648">
        <v>0.7227187793213391</v>
      </c>
      <c r="M50" s="146"/>
      <c r="N50" s="146"/>
    </row>
    <row r="51" spans="1:14" ht="18.95" customHeight="1">
      <c r="A51" s="157"/>
      <c r="B51" s="158"/>
      <c r="C51" s="155"/>
      <c r="D51" s="159" t="s">
        <v>45</v>
      </c>
      <c r="E51" s="649">
        <v>0.67972552311432211</v>
      </c>
      <c r="F51" s="649">
        <v>0.67927877169022954</v>
      </c>
      <c r="G51" s="649">
        <v>0.69857592284506942</v>
      </c>
      <c r="H51" s="649">
        <v>0.70537987518135525</v>
      </c>
      <c r="I51" s="649">
        <v>0.49548877009044701</v>
      </c>
      <c r="J51" s="649">
        <v>0</v>
      </c>
      <c r="K51" s="649">
        <v>0</v>
      </c>
      <c r="L51" s="650">
        <v>0.55751697988880156</v>
      </c>
      <c r="M51" s="146"/>
      <c r="N51" s="146"/>
    </row>
    <row r="52" spans="1:14" ht="18.95" customHeight="1">
      <c r="A52" s="153" t="s">
        <v>79</v>
      </c>
      <c r="B52" s="154" t="s">
        <v>47</v>
      </c>
      <c r="C52" s="161" t="s">
        <v>338</v>
      </c>
      <c r="D52" s="156" t="s">
        <v>41</v>
      </c>
      <c r="E52" s="655">
        <v>1701174000</v>
      </c>
      <c r="F52" s="1033">
        <v>1522747000</v>
      </c>
      <c r="G52" s="1033">
        <v>1132000</v>
      </c>
      <c r="H52" s="1033">
        <v>162171000</v>
      </c>
      <c r="I52" s="1033">
        <v>5112000</v>
      </c>
      <c r="J52" s="1033">
        <v>0</v>
      </c>
      <c r="K52" s="1033">
        <v>0</v>
      </c>
      <c r="L52" s="1034">
        <v>10012000</v>
      </c>
      <c r="M52" s="146"/>
      <c r="N52" s="146"/>
    </row>
    <row r="53" spans="1:14" ht="18.95" customHeight="1">
      <c r="A53" s="153"/>
      <c r="B53" s="154"/>
      <c r="C53" s="155"/>
      <c r="D53" s="156" t="s">
        <v>42</v>
      </c>
      <c r="E53" s="655">
        <v>1789320987.5399997</v>
      </c>
      <c r="F53" s="1033">
        <v>1590377604.78</v>
      </c>
      <c r="G53" s="1033">
        <v>1646968.33</v>
      </c>
      <c r="H53" s="1033">
        <v>169304121.37999997</v>
      </c>
      <c r="I53" s="1033">
        <v>16634471.050000001</v>
      </c>
      <c r="J53" s="1033">
        <v>0</v>
      </c>
      <c r="K53" s="1033">
        <v>0</v>
      </c>
      <c r="L53" s="1034">
        <v>11357822</v>
      </c>
      <c r="M53" s="146"/>
      <c r="N53" s="146"/>
    </row>
    <row r="54" spans="1:14" ht="18.95" customHeight="1">
      <c r="A54" s="153"/>
      <c r="B54" s="154"/>
      <c r="C54" s="155"/>
      <c r="D54" s="156" t="s">
        <v>43</v>
      </c>
      <c r="E54" s="655">
        <v>1189253470.5500002</v>
      </c>
      <c r="F54" s="1033">
        <v>1075678195.22</v>
      </c>
      <c r="G54" s="1033">
        <v>982279.00999999989</v>
      </c>
      <c r="H54" s="1033">
        <v>102234914.06000008</v>
      </c>
      <c r="I54" s="1033">
        <v>5658435.8599999994</v>
      </c>
      <c r="J54" s="1033">
        <v>0</v>
      </c>
      <c r="K54" s="1033">
        <v>0</v>
      </c>
      <c r="L54" s="1034">
        <v>4699646.4000000004</v>
      </c>
      <c r="M54" s="146"/>
      <c r="N54" s="146"/>
    </row>
    <row r="55" spans="1:14" ht="18.95" customHeight="1">
      <c r="A55" s="163" t="s">
        <v>4</v>
      </c>
      <c r="B55" s="154"/>
      <c r="C55" s="155"/>
      <c r="D55" s="156" t="s">
        <v>44</v>
      </c>
      <c r="E55" s="656">
        <v>0.69907808992495779</v>
      </c>
      <c r="F55" s="656">
        <v>0.70640637953645613</v>
      </c>
      <c r="G55" s="646">
        <v>0.86773764134275611</v>
      </c>
      <c r="H55" s="646">
        <v>0.63041427912512149</v>
      </c>
      <c r="I55" s="647">
        <v>1.1068927738654146</v>
      </c>
      <c r="J55" s="646">
        <v>0</v>
      </c>
      <c r="K55" s="646">
        <v>0</v>
      </c>
      <c r="L55" s="648">
        <v>0.46940135836995611</v>
      </c>
      <c r="M55" s="146"/>
      <c r="N55" s="146"/>
    </row>
    <row r="56" spans="1:14" ht="18.95" customHeight="1">
      <c r="A56" s="157"/>
      <c r="B56" s="158"/>
      <c r="C56" s="155"/>
      <c r="D56" s="164" t="s">
        <v>45</v>
      </c>
      <c r="E56" s="649">
        <v>0.66463953579676815</v>
      </c>
      <c r="F56" s="649">
        <v>0.67636653835351301</v>
      </c>
      <c r="G56" s="649">
        <v>0.59641645325383996</v>
      </c>
      <c r="H56" s="649">
        <v>0.60385366420310416</v>
      </c>
      <c r="I56" s="649">
        <v>0.34016325755065108</v>
      </c>
      <c r="J56" s="649">
        <v>0</v>
      </c>
      <c r="K56" s="649">
        <v>0</v>
      </c>
      <c r="L56" s="650">
        <v>0.41378059983683496</v>
      </c>
      <c r="M56" s="146"/>
      <c r="N56" s="146"/>
    </row>
    <row r="57" spans="1:14" ht="18.95" customHeight="1">
      <c r="A57" s="153" t="s">
        <v>84</v>
      </c>
      <c r="B57" s="154" t="s">
        <v>47</v>
      </c>
      <c r="C57" s="161" t="s">
        <v>339</v>
      </c>
      <c r="D57" s="162" t="s">
        <v>41</v>
      </c>
      <c r="E57" s="655">
        <v>4354891000</v>
      </c>
      <c r="F57" s="1033">
        <v>3981477000</v>
      </c>
      <c r="G57" s="1033">
        <v>1551000</v>
      </c>
      <c r="H57" s="1033">
        <v>319943000</v>
      </c>
      <c r="I57" s="1033">
        <v>10803000</v>
      </c>
      <c r="J57" s="1033">
        <v>0</v>
      </c>
      <c r="K57" s="1033">
        <v>0</v>
      </c>
      <c r="L57" s="1034">
        <v>41117000</v>
      </c>
      <c r="M57" s="146"/>
      <c r="N57" s="146"/>
    </row>
    <row r="58" spans="1:14" ht="18.95" customHeight="1">
      <c r="A58" s="153"/>
      <c r="B58" s="154"/>
      <c r="C58" s="155"/>
      <c r="D58" s="156" t="s">
        <v>42</v>
      </c>
      <c r="E58" s="655">
        <v>4539862897.8500004</v>
      </c>
      <c r="F58" s="1033">
        <v>4092243119.8199997</v>
      </c>
      <c r="G58" s="1033">
        <v>2475200</v>
      </c>
      <c r="H58" s="1033">
        <v>345723436.24999994</v>
      </c>
      <c r="I58" s="1033">
        <v>56274157.930000007</v>
      </c>
      <c r="J58" s="1033">
        <v>0</v>
      </c>
      <c r="K58" s="1033">
        <v>0</v>
      </c>
      <c r="L58" s="1034">
        <v>43146983.850000001</v>
      </c>
      <c r="M58" s="146"/>
      <c r="N58" s="146"/>
    </row>
    <row r="59" spans="1:14" ht="18.95" customHeight="1">
      <c r="A59" s="153"/>
      <c r="B59" s="154"/>
      <c r="C59" s="155"/>
      <c r="D59" s="156" t="s">
        <v>43</v>
      </c>
      <c r="E59" s="655">
        <v>3004871277.5100002</v>
      </c>
      <c r="F59" s="1033">
        <v>2767558736.0300002</v>
      </c>
      <c r="G59" s="1033">
        <v>1416748.2999999998</v>
      </c>
      <c r="H59" s="1033">
        <v>202069911.58000004</v>
      </c>
      <c r="I59" s="1033">
        <v>12772454.440000001</v>
      </c>
      <c r="J59" s="1033">
        <v>0</v>
      </c>
      <c r="K59" s="1033">
        <v>0</v>
      </c>
      <c r="L59" s="1034">
        <v>21053427.160000008</v>
      </c>
      <c r="M59" s="146"/>
      <c r="N59" s="146"/>
    </row>
    <row r="60" spans="1:14" ht="18.95" customHeight="1">
      <c r="A60" s="163" t="s">
        <v>4</v>
      </c>
      <c r="B60" s="154"/>
      <c r="C60" s="155"/>
      <c r="D60" s="156" t="s">
        <v>44</v>
      </c>
      <c r="E60" s="656">
        <v>0.68999919343790694</v>
      </c>
      <c r="F60" s="656">
        <v>0.69510855796228388</v>
      </c>
      <c r="G60" s="646">
        <v>0.91344184397163108</v>
      </c>
      <c r="H60" s="646">
        <v>0.63158097404850255</v>
      </c>
      <c r="I60" s="647">
        <v>1.1823062519670464</v>
      </c>
      <c r="J60" s="646">
        <v>0</v>
      </c>
      <c r="K60" s="646">
        <v>0</v>
      </c>
      <c r="L60" s="648">
        <v>0.51203704453145915</v>
      </c>
      <c r="M60" s="146"/>
      <c r="N60" s="146"/>
    </row>
    <row r="61" spans="1:14" ht="18.95" customHeight="1">
      <c r="A61" s="157"/>
      <c r="B61" s="158"/>
      <c r="C61" s="155"/>
      <c r="D61" s="159" t="s">
        <v>45</v>
      </c>
      <c r="E61" s="649">
        <v>0.66188590825794646</v>
      </c>
      <c r="F61" s="649">
        <v>0.67629382101612123</v>
      </c>
      <c r="G61" s="649">
        <v>0.57237730284421451</v>
      </c>
      <c r="H61" s="649">
        <v>0.58448427382249846</v>
      </c>
      <c r="I61" s="649">
        <v>0.22696837962262867</v>
      </c>
      <c r="J61" s="649">
        <v>0</v>
      </c>
      <c r="K61" s="649">
        <v>0</v>
      </c>
      <c r="L61" s="650">
        <v>0.48794667161885541</v>
      </c>
      <c r="M61" s="146"/>
      <c r="N61" s="146"/>
    </row>
    <row r="62" spans="1:14" ht="18.95" customHeight="1">
      <c r="A62" s="153" t="s">
        <v>91</v>
      </c>
      <c r="B62" s="154" t="s">
        <v>47</v>
      </c>
      <c r="C62" s="161" t="s">
        <v>340</v>
      </c>
      <c r="D62" s="156" t="s">
        <v>41</v>
      </c>
      <c r="E62" s="655">
        <v>2339036000</v>
      </c>
      <c r="F62" s="1033">
        <v>2055999000</v>
      </c>
      <c r="G62" s="1033">
        <v>1075000</v>
      </c>
      <c r="H62" s="1033">
        <v>243614000</v>
      </c>
      <c r="I62" s="1033">
        <v>11698000</v>
      </c>
      <c r="J62" s="1033">
        <v>0</v>
      </c>
      <c r="K62" s="1033">
        <v>0</v>
      </c>
      <c r="L62" s="1034">
        <v>26650000</v>
      </c>
      <c r="M62" s="146"/>
      <c r="N62" s="146"/>
    </row>
    <row r="63" spans="1:14" ht="18.95" customHeight="1">
      <c r="A63" s="153"/>
      <c r="B63" s="154"/>
      <c r="C63" s="155"/>
      <c r="D63" s="156" t="s">
        <v>42</v>
      </c>
      <c r="E63" s="655">
        <v>2511647446.3299999</v>
      </c>
      <c r="F63" s="1033">
        <v>2171278457.4699998</v>
      </c>
      <c r="G63" s="1033">
        <v>1782634.57</v>
      </c>
      <c r="H63" s="1033">
        <v>271421983.67000008</v>
      </c>
      <c r="I63" s="1033">
        <v>30448256.620000001</v>
      </c>
      <c r="J63" s="1033">
        <v>0</v>
      </c>
      <c r="K63" s="1033">
        <v>0</v>
      </c>
      <c r="L63" s="1034">
        <v>36716114</v>
      </c>
      <c r="M63" s="146"/>
      <c r="N63" s="146"/>
    </row>
    <row r="64" spans="1:14" ht="18.95" customHeight="1">
      <c r="A64" s="153"/>
      <c r="B64" s="154"/>
      <c r="C64" s="155"/>
      <c r="D64" s="156" t="s">
        <v>43</v>
      </c>
      <c r="E64" s="655">
        <v>1680173640.01</v>
      </c>
      <c r="F64" s="1033">
        <v>1485107295.7199998</v>
      </c>
      <c r="G64" s="1033">
        <v>1099725.1300000001</v>
      </c>
      <c r="H64" s="1033">
        <v>168231486.92000011</v>
      </c>
      <c r="I64" s="1033">
        <v>12067952.51</v>
      </c>
      <c r="J64" s="1033">
        <v>0</v>
      </c>
      <c r="K64" s="1033">
        <v>0</v>
      </c>
      <c r="L64" s="1034">
        <v>13667179.73</v>
      </c>
      <c r="M64" s="146"/>
      <c r="N64" s="146"/>
    </row>
    <row r="65" spans="1:14" ht="18.95" customHeight="1">
      <c r="A65" s="163" t="s">
        <v>4</v>
      </c>
      <c r="B65" s="154"/>
      <c r="C65" s="155"/>
      <c r="D65" s="156" t="s">
        <v>44</v>
      </c>
      <c r="E65" s="656">
        <v>0.71831884588779304</v>
      </c>
      <c r="F65" s="656">
        <v>0.72232880255291942</v>
      </c>
      <c r="G65" s="646">
        <v>1.0230001209302326</v>
      </c>
      <c r="H65" s="646">
        <v>0.69056575943911314</v>
      </c>
      <c r="I65" s="646">
        <v>1.0316252786801163</v>
      </c>
      <c r="J65" s="646">
        <v>0</v>
      </c>
      <c r="K65" s="646">
        <v>0</v>
      </c>
      <c r="L65" s="648">
        <v>0.51283976472795501</v>
      </c>
      <c r="M65" s="146"/>
      <c r="N65" s="146"/>
    </row>
    <row r="66" spans="1:14" ht="18.95" customHeight="1">
      <c r="A66" s="157"/>
      <c r="B66" s="158"/>
      <c r="C66" s="155"/>
      <c r="D66" s="159" t="s">
        <v>45</v>
      </c>
      <c r="E66" s="649">
        <v>0.66895281918051708</v>
      </c>
      <c r="F66" s="649">
        <v>0.68397827584512816</v>
      </c>
      <c r="G66" s="649">
        <v>0.61691002099213188</v>
      </c>
      <c r="H66" s="649">
        <v>0.61981525831208684</v>
      </c>
      <c r="I66" s="649">
        <v>0.396342971639077</v>
      </c>
      <c r="J66" s="649">
        <v>0</v>
      </c>
      <c r="K66" s="649">
        <v>0</v>
      </c>
      <c r="L66" s="650">
        <v>0.37223927701063353</v>
      </c>
      <c r="M66" s="146"/>
      <c r="N66" s="146"/>
    </row>
    <row r="67" spans="1:14" ht="18.95" customHeight="1">
      <c r="A67" s="153" t="s">
        <v>96</v>
      </c>
      <c r="B67" s="154" t="s">
        <v>47</v>
      </c>
      <c r="C67" s="161" t="s">
        <v>341</v>
      </c>
      <c r="D67" s="162" t="s">
        <v>41</v>
      </c>
      <c r="E67" s="655">
        <v>4819484000</v>
      </c>
      <c r="F67" s="1033">
        <v>4489852000</v>
      </c>
      <c r="G67" s="1033">
        <v>1775000</v>
      </c>
      <c r="H67" s="1033">
        <v>298639000</v>
      </c>
      <c r="I67" s="1033">
        <v>20130000</v>
      </c>
      <c r="J67" s="1033">
        <v>0</v>
      </c>
      <c r="K67" s="1033">
        <v>0</v>
      </c>
      <c r="L67" s="1034">
        <v>9088000</v>
      </c>
      <c r="M67" s="146"/>
      <c r="N67" s="146"/>
    </row>
    <row r="68" spans="1:14" ht="18.95" customHeight="1">
      <c r="A68" s="153"/>
      <c r="B68" s="154"/>
      <c r="C68" s="155"/>
      <c r="D68" s="156" t="s">
        <v>42</v>
      </c>
      <c r="E68" s="655">
        <v>5027507828.8399992</v>
      </c>
      <c r="F68" s="1033">
        <v>4646692703.2799997</v>
      </c>
      <c r="G68" s="1033">
        <v>2663413</v>
      </c>
      <c r="H68" s="1033">
        <v>308855801</v>
      </c>
      <c r="I68" s="1033">
        <v>54965709.57</v>
      </c>
      <c r="J68" s="1033">
        <v>0</v>
      </c>
      <c r="K68" s="1033">
        <v>0</v>
      </c>
      <c r="L68" s="1034">
        <v>14330201.990000002</v>
      </c>
      <c r="M68" s="146"/>
      <c r="N68" s="146"/>
    </row>
    <row r="69" spans="1:14" ht="18.95" customHeight="1">
      <c r="A69" s="163" t="s">
        <v>4</v>
      </c>
      <c r="B69" s="154"/>
      <c r="C69" s="155"/>
      <c r="D69" s="156" t="s">
        <v>43</v>
      </c>
      <c r="E69" s="655">
        <v>3389969279.9000001</v>
      </c>
      <c r="F69" s="1033">
        <v>3180610633.7800002</v>
      </c>
      <c r="G69" s="1033">
        <v>1725572.32</v>
      </c>
      <c r="H69" s="1033">
        <v>194267833.5699999</v>
      </c>
      <c r="I69" s="1033">
        <v>9466321.4700000007</v>
      </c>
      <c r="J69" s="1033">
        <v>0</v>
      </c>
      <c r="K69" s="1033">
        <v>0</v>
      </c>
      <c r="L69" s="1034">
        <v>3898918.7599999988</v>
      </c>
      <c r="M69" s="146"/>
      <c r="N69" s="146"/>
    </row>
    <row r="70" spans="1:14" ht="18.95" customHeight="1">
      <c r="A70" s="153"/>
      <c r="B70" s="154"/>
      <c r="C70" s="155"/>
      <c r="D70" s="156" t="s">
        <v>44</v>
      </c>
      <c r="E70" s="656">
        <v>0.70338842911398813</v>
      </c>
      <c r="F70" s="656">
        <v>0.70839988351063687</v>
      </c>
      <c r="G70" s="646">
        <v>0.97215341971830993</v>
      </c>
      <c r="H70" s="646">
        <v>0.65051059496582797</v>
      </c>
      <c r="I70" s="647">
        <v>0.47025938748137114</v>
      </c>
      <c r="J70" s="646">
        <v>0</v>
      </c>
      <c r="K70" s="646">
        <v>0</v>
      </c>
      <c r="L70" s="648">
        <v>0.42901834947183087</v>
      </c>
      <c r="M70" s="146"/>
      <c r="N70" s="146"/>
    </row>
    <row r="71" spans="1:14" ht="18.95" customHeight="1">
      <c r="A71" s="169" t="s">
        <v>4</v>
      </c>
      <c r="B71" s="170" t="s">
        <v>4</v>
      </c>
      <c r="C71" s="165"/>
      <c r="D71" s="164" t="s">
        <v>45</v>
      </c>
      <c r="E71" s="649">
        <v>0.67428423690434514</v>
      </c>
      <c r="F71" s="649">
        <v>0.68448912740342738</v>
      </c>
      <c r="G71" s="649">
        <v>0.64788011472497886</v>
      </c>
      <c r="H71" s="649">
        <v>0.62899201809066851</v>
      </c>
      <c r="I71" s="649">
        <v>0.17222230994661206</v>
      </c>
      <c r="J71" s="649">
        <v>0</v>
      </c>
      <c r="K71" s="649">
        <v>0</v>
      </c>
      <c r="L71" s="650">
        <v>0.27207702743623352</v>
      </c>
      <c r="M71" s="146"/>
      <c r="N71" s="146"/>
    </row>
    <row r="72" spans="1:14" ht="18.95" customHeight="1">
      <c r="A72" s="166" t="s">
        <v>101</v>
      </c>
      <c r="B72" s="167" t="s">
        <v>47</v>
      </c>
      <c r="C72" s="161" t="s">
        <v>342</v>
      </c>
      <c r="D72" s="168" t="s">
        <v>41</v>
      </c>
      <c r="E72" s="657">
        <v>7623438000</v>
      </c>
      <c r="F72" s="1033">
        <v>7129458000</v>
      </c>
      <c r="G72" s="1033">
        <v>2548000</v>
      </c>
      <c r="H72" s="1033">
        <v>457428000</v>
      </c>
      <c r="I72" s="1033">
        <v>12236000</v>
      </c>
      <c r="J72" s="1033">
        <v>0</v>
      </c>
      <c r="K72" s="1033">
        <v>0</v>
      </c>
      <c r="L72" s="1034">
        <v>21768000</v>
      </c>
      <c r="M72" s="146"/>
      <c r="N72" s="146"/>
    </row>
    <row r="73" spans="1:14" ht="18.95" customHeight="1">
      <c r="A73" s="153"/>
      <c r="B73" s="154"/>
      <c r="C73" s="155"/>
      <c r="D73" s="156" t="s">
        <v>42</v>
      </c>
      <c r="E73" s="658">
        <v>7820342732.1999998</v>
      </c>
      <c r="F73" s="1033">
        <v>7295911322.9200001</v>
      </c>
      <c r="G73" s="1033">
        <v>4268302.83</v>
      </c>
      <c r="H73" s="1033">
        <v>464939766.32999992</v>
      </c>
      <c r="I73" s="1033">
        <v>30542737.709999997</v>
      </c>
      <c r="J73" s="1033">
        <v>0</v>
      </c>
      <c r="K73" s="1033">
        <v>0</v>
      </c>
      <c r="L73" s="1034">
        <v>24680602.409999993</v>
      </c>
      <c r="M73" s="146"/>
      <c r="N73" s="146"/>
    </row>
    <row r="74" spans="1:14" ht="18.95" customHeight="1">
      <c r="A74" s="153"/>
      <c r="B74" s="154"/>
      <c r="C74" s="155"/>
      <c r="D74" s="156" t="s">
        <v>43</v>
      </c>
      <c r="E74" s="658">
        <v>5269838163.9799986</v>
      </c>
      <c r="F74" s="1033">
        <v>4969260224.1499996</v>
      </c>
      <c r="G74" s="1033">
        <v>2771640.6500000004</v>
      </c>
      <c r="H74" s="1033">
        <v>278985106.93999976</v>
      </c>
      <c r="I74" s="1033">
        <v>9011910.2799999993</v>
      </c>
      <c r="J74" s="1033">
        <v>0</v>
      </c>
      <c r="K74" s="1033">
        <v>0</v>
      </c>
      <c r="L74" s="1034">
        <v>9809281.959999999</v>
      </c>
      <c r="M74" s="146"/>
      <c r="N74" s="146"/>
    </row>
    <row r="75" spans="1:14" ht="18.95" customHeight="1">
      <c r="A75" s="153"/>
      <c r="B75" s="154"/>
      <c r="C75" s="155"/>
      <c r="D75" s="156" t="s">
        <v>44</v>
      </c>
      <c r="E75" s="656">
        <v>0.69126792452171826</v>
      </c>
      <c r="F75" s="656">
        <v>0.69700392710778292</v>
      </c>
      <c r="G75" s="646">
        <v>1.0877710557299844</v>
      </c>
      <c r="H75" s="646">
        <v>0.60989949662023257</v>
      </c>
      <c r="I75" s="646">
        <v>0.73650786858450468</v>
      </c>
      <c r="J75" s="646">
        <v>0</v>
      </c>
      <c r="K75" s="646">
        <v>0</v>
      </c>
      <c r="L75" s="648">
        <v>0.45062853546490256</v>
      </c>
      <c r="M75" s="146"/>
      <c r="N75" s="146"/>
    </row>
    <row r="76" spans="1:14" ht="18.95" customHeight="1">
      <c r="A76" s="169" t="s">
        <v>4</v>
      </c>
      <c r="B76" s="170" t="s">
        <v>4</v>
      </c>
      <c r="C76" s="155"/>
      <c r="D76" s="164" t="s">
        <v>45</v>
      </c>
      <c r="E76" s="649">
        <v>0.67386281451343766</v>
      </c>
      <c r="F76" s="649">
        <v>0.68110205897639409</v>
      </c>
      <c r="G76" s="649">
        <v>0.64935426570939914</v>
      </c>
      <c r="H76" s="649">
        <v>0.60004569869806479</v>
      </c>
      <c r="I76" s="649">
        <v>0.29505902075862078</v>
      </c>
      <c r="J76" s="649">
        <v>0</v>
      </c>
      <c r="K76" s="649">
        <v>0</v>
      </c>
      <c r="L76" s="650">
        <v>0.39744904913769491</v>
      </c>
      <c r="M76" s="146"/>
      <c r="N76" s="146"/>
    </row>
    <row r="77" spans="1:14" ht="18.95" customHeight="1">
      <c r="A77" s="153" t="s">
        <v>106</v>
      </c>
      <c r="B77" s="154" t="s">
        <v>47</v>
      </c>
      <c r="C77" s="161" t="s">
        <v>343</v>
      </c>
      <c r="D77" s="162" t="s">
        <v>41</v>
      </c>
      <c r="E77" s="657">
        <v>2382061000</v>
      </c>
      <c r="F77" s="1033">
        <v>2154526000</v>
      </c>
      <c r="G77" s="1033">
        <v>1091000</v>
      </c>
      <c r="H77" s="1033">
        <v>206191000</v>
      </c>
      <c r="I77" s="1033">
        <v>6866000</v>
      </c>
      <c r="J77" s="1033">
        <v>0</v>
      </c>
      <c r="K77" s="1033">
        <v>0</v>
      </c>
      <c r="L77" s="1034">
        <v>13387000</v>
      </c>
      <c r="M77" s="146"/>
      <c r="N77" s="146"/>
    </row>
    <row r="78" spans="1:14" ht="18.95" customHeight="1">
      <c r="A78" s="153"/>
      <c r="B78" s="154"/>
      <c r="C78" s="155"/>
      <c r="D78" s="156" t="s">
        <v>42</v>
      </c>
      <c r="E78" s="658">
        <v>2502264323.29</v>
      </c>
      <c r="F78" s="1033">
        <v>2235697305.75</v>
      </c>
      <c r="G78" s="1033">
        <v>1667415</v>
      </c>
      <c r="H78" s="1033">
        <v>215878490.19</v>
      </c>
      <c r="I78" s="1033">
        <v>34464694.350000001</v>
      </c>
      <c r="J78" s="1033">
        <v>0</v>
      </c>
      <c r="K78" s="1033">
        <v>0</v>
      </c>
      <c r="L78" s="1034">
        <v>14556418</v>
      </c>
      <c r="M78" s="146"/>
      <c r="N78" s="146"/>
    </row>
    <row r="79" spans="1:14" ht="18.95" customHeight="1">
      <c r="A79" s="153"/>
      <c r="B79" s="154"/>
      <c r="C79" s="155"/>
      <c r="D79" s="156" t="s">
        <v>43</v>
      </c>
      <c r="E79" s="658">
        <v>1667530319.72</v>
      </c>
      <c r="F79" s="1033">
        <v>1529513245.5900002</v>
      </c>
      <c r="G79" s="1033">
        <v>996169.84</v>
      </c>
      <c r="H79" s="1033">
        <v>120920961.23999999</v>
      </c>
      <c r="I79" s="1033">
        <v>8620262.9900000002</v>
      </c>
      <c r="J79" s="1033">
        <v>0</v>
      </c>
      <c r="K79" s="1033">
        <v>0</v>
      </c>
      <c r="L79" s="1034">
        <v>7479680.0600000005</v>
      </c>
      <c r="M79" s="146"/>
      <c r="N79" s="146"/>
    </row>
    <row r="80" spans="1:14" ht="18.95" customHeight="1">
      <c r="A80" s="163" t="s">
        <v>4</v>
      </c>
      <c r="B80" s="154"/>
      <c r="C80" s="155"/>
      <c r="D80" s="156" t="s">
        <v>44</v>
      </c>
      <c r="E80" s="656">
        <v>0.70003678315542717</v>
      </c>
      <c r="F80" s="656">
        <v>0.70990707264149988</v>
      </c>
      <c r="G80" s="646">
        <v>0.91307959670027494</v>
      </c>
      <c r="H80" s="646">
        <v>0.58645120902464221</v>
      </c>
      <c r="I80" s="647">
        <v>1.255499998543548</v>
      </c>
      <c r="J80" s="646">
        <v>0</v>
      </c>
      <c r="K80" s="646">
        <v>0</v>
      </c>
      <c r="L80" s="648">
        <v>0.55872712781056255</v>
      </c>
      <c r="M80" s="146"/>
      <c r="N80" s="146"/>
    </row>
    <row r="81" spans="1:14" ht="18.95" customHeight="1">
      <c r="A81" s="157"/>
      <c r="B81" s="158"/>
      <c r="C81" s="155"/>
      <c r="D81" s="159" t="s">
        <v>45</v>
      </c>
      <c r="E81" s="649">
        <v>0.66640854213495559</v>
      </c>
      <c r="F81" s="649">
        <v>0.68413252619495413</v>
      </c>
      <c r="G81" s="649">
        <v>0.59743365628832656</v>
      </c>
      <c r="H81" s="649">
        <v>0.56013436602032218</v>
      </c>
      <c r="I81" s="649">
        <v>0.25011865483147683</v>
      </c>
      <c r="J81" s="649">
        <v>0</v>
      </c>
      <c r="K81" s="649">
        <v>0</v>
      </c>
      <c r="L81" s="650">
        <v>0.51384070311803365</v>
      </c>
      <c r="M81" s="146"/>
      <c r="N81" s="146"/>
    </row>
    <row r="82" spans="1:14" ht="18.95" customHeight="1">
      <c r="A82" s="153" t="s">
        <v>110</v>
      </c>
      <c r="B82" s="154" t="s">
        <v>47</v>
      </c>
      <c r="C82" s="161" t="s">
        <v>344</v>
      </c>
      <c r="D82" s="156" t="s">
        <v>41</v>
      </c>
      <c r="E82" s="659">
        <v>3074791000</v>
      </c>
      <c r="F82" s="1033">
        <v>2789471000</v>
      </c>
      <c r="G82" s="1033">
        <v>1400000</v>
      </c>
      <c r="H82" s="1033">
        <v>269142000</v>
      </c>
      <c r="I82" s="1033">
        <v>3541000</v>
      </c>
      <c r="J82" s="1033">
        <v>0</v>
      </c>
      <c r="K82" s="1033">
        <v>0</v>
      </c>
      <c r="L82" s="1034">
        <v>11237000</v>
      </c>
      <c r="M82" s="146"/>
      <c r="N82" s="146"/>
    </row>
    <row r="83" spans="1:14" ht="18.95" customHeight="1">
      <c r="A83" s="153"/>
      <c r="B83" s="154"/>
      <c r="C83" s="155"/>
      <c r="D83" s="156" t="s">
        <v>42</v>
      </c>
      <c r="E83" s="659">
        <v>3282819904.1699996</v>
      </c>
      <c r="F83" s="1033">
        <v>2895802183.8499999</v>
      </c>
      <c r="G83" s="1033">
        <v>2198713</v>
      </c>
      <c r="H83" s="1033">
        <v>346009766.56</v>
      </c>
      <c r="I83" s="1033">
        <v>26618142.990000002</v>
      </c>
      <c r="J83" s="1033">
        <v>0</v>
      </c>
      <c r="K83" s="1033">
        <v>0</v>
      </c>
      <c r="L83" s="1034">
        <v>12191097.770000001</v>
      </c>
      <c r="M83" s="146"/>
      <c r="N83" s="146"/>
    </row>
    <row r="84" spans="1:14" ht="18.95" customHeight="1">
      <c r="A84" s="153"/>
      <c r="B84" s="154"/>
      <c r="C84" s="155"/>
      <c r="D84" s="156" t="s">
        <v>43</v>
      </c>
      <c r="E84" s="659">
        <v>2208183811.1800003</v>
      </c>
      <c r="F84" s="1033">
        <v>1951457605.8500001</v>
      </c>
      <c r="G84" s="1033">
        <v>1389950.54</v>
      </c>
      <c r="H84" s="1033">
        <v>237083379.89000008</v>
      </c>
      <c r="I84" s="1033">
        <v>12556515.790000001</v>
      </c>
      <c r="J84" s="1033">
        <v>0</v>
      </c>
      <c r="K84" s="1033">
        <v>0</v>
      </c>
      <c r="L84" s="1034">
        <v>5696359.1100000013</v>
      </c>
      <c r="M84" s="146"/>
      <c r="N84" s="146"/>
    </row>
    <row r="85" spans="1:14" ht="18.95" customHeight="1">
      <c r="A85" s="163" t="s">
        <v>4</v>
      </c>
      <c r="B85" s="154"/>
      <c r="C85" s="155"/>
      <c r="D85" s="156" t="s">
        <v>44</v>
      </c>
      <c r="E85" s="656">
        <v>0.71815736782760209</v>
      </c>
      <c r="F85" s="656">
        <v>0.69957981490038801</v>
      </c>
      <c r="G85" s="646">
        <v>0.99282181428571437</v>
      </c>
      <c r="H85" s="646">
        <v>0.88088585166937927</v>
      </c>
      <c r="I85" s="646">
        <v>3.5460366534877155</v>
      </c>
      <c r="J85" s="646">
        <v>0</v>
      </c>
      <c r="K85" s="646">
        <v>0</v>
      </c>
      <c r="L85" s="648">
        <v>0.50692881641007392</v>
      </c>
      <c r="M85" s="146"/>
      <c r="N85" s="146"/>
    </row>
    <row r="86" spans="1:14" ht="18.95" customHeight="1">
      <c r="A86" s="157"/>
      <c r="B86" s="158"/>
      <c r="C86" s="155"/>
      <c r="D86" s="164" t="s">
        <v>45</v>
      </c>
      <c r="E86" s="649">
        <v>0.67264847772339154</v>
      </c>
      <c r="F86" s="649">
        <v>0.67389188969238101</v>
      </c>
      <c r="G86" s="649">
        <v>0.63216551682734401</v>
      </c>
      <c r="H86" s="649">
        <v>0.68519273963582905</v>
      </c>
      <c r="I86" s="649">
        <v>0.47172771574325367</v>
      </c>
      <c r="J86" s="649">
        <v>0</v>
      </c>
      <c r="K86" s="649">
        <v>0</v>
      </c>
      <c r="L86" s="650">
        <v>0.46725563337025067</v>
      </c>
      <c r="M86" s="146"/>
      <c r="N86" s="146"/>
    </row>
    <row r="87" spans="1:14" ht="18.95" customHeight="1">
      <c r="A87" s="153" t="s">
        <v>114</v>
      </c>
      <c r="B87" s="154" t="s">
        <v>47</v>
      </c>
      <c r="C87" s="161" t="s">
        <v>345</v>
      </c>
      <c r="D87" s="162" t="s">
        <v>41</v>
      </c>
      <c r="E87" s="657">
        <v>6830114000</v>
      </c>
      <c r="F87" s="1033">
        <v>6311126000</v>
      </c>
      <c r="G87" s="1033">
        <v>3246000</v>
      </c>
      <c r="H87" s="1033">
        <v>494238000</v>
      </c>
      <c r="I87" s="1033">
        <v>10865000</v>
      </c>
      <c r="J87" s="1033">
        <v>0</v>
      </c>
      <c r="K87" s="1033">
        <v>0</v>
      </c>
      <c r="L87" s="1034">
        <v>10639000</v>
      </c>
      <c r="M87" s="146"/>
      <c r="N87" s="146"/>
    </row>
    <row r="88" spans="1:14" ht="18.95" customHeight="1">
      <c r="A88" s="153"/>
      <c r="B88" s="154"/>
      <c r="C88" s="155"/>
      <c r="D88" s="156" t="s">
        <v>42</v>
      </c>
      <c r="E88" s="658">
        <v>7283425144.4799995</v>
      </c>
      <c r="F88" s="1033">
        <v>6586700637.3199997</v>
      </c>
      <c r="G88" s="1033">
        <v>4706896.4000000004</v>
      </c>
      <c r="H88" s="1033">
        <v>619865278.59000003</v>
      </c>
      <c r="I88" s="1033">
        <v>58275449.590000004</v>
      </c>
      <c r="J88" s="1033">
        <v>0</v>
      </c>
      <c r="K88" s="1033">
        <v>0</v>
      </c>
      <c r="L88" s="1034">
        <v>13876882.58</v>
      </c>
      <c r="M88" s="146"/>
      <c r="N88" s="146"/>
    </row>
    <row r="89" spans="1:14" ht="18.95" customHeight="1">
      <c r="A89" s="153"/>
      <c r="B89" s="154"/>
      <c r="C89" s="155"/>
      <c r="D89" s="156" t="s">
        <v>43</v>
      </c>
      <c r="E89" s="658">
        <v>4970422297.2199993</v>
      </c>
      <c r="F89" s="1033">
        <v>4499848237.0699997</v>
      </c>
      <c r="G89" s="1033">
        <v>2923662.5300000003</v>
      </c>
      <c r="H89" s="1033">
        <v>419811140.29000038</v>
      </c>
      <c r="I89" s="1033">
        <v>40487865.910000004</v>
      </c>
      <c r="J89" s="1033">
        <v>0</v>
      </c>
      <c r="K89" s="1033">
        <v>0</v>
      </c>
      <c r="L89" s="1034">
        <v>7351391.4200000018</v>
      </c>
      <c r="M89" s="146"/>
      <c r="N89" s="146"/>
    </row>
    <row r="90" spans="1:14" ht="18.95" customHeight="1">
      <c r="A90" s="163" t="s">
        <v>4</v>
      </c>
      <c r="B90" s="154"/>
      <c r="C90" s="155"/>
      <c r="D90" s="156" t="s">
        <v>44</v>
      </c>
      <c r="E90" s="656">
        <v>0.72772171843983857</v>
      </c>
      <c r="F90" s="656">
        <v>0.71300243998772961</v>
      </c>
      <c r="G90" s="646">
        <v>0.90069702094886017</v>
      </c>
      <c r="H90" s="646">
        <v>0.84941089169590434</v>
      </c>
      <c r="I90" s="646">
        <v>3.7264487722043262</v>
      </c>
      <c r="J90" s="646">
        <v>0</v>
      </c>
      <c r="K90" s="646">
        <v>0</v>
      </c>
      <c r="L90" s="648">
        <v>0.69098518845756196</v>
      </c>
      <c r="M90" s="146"/>
      <c r="N90" s="146"/>
    </row>
    <row r="91" spans="1:14" ht="18.95" customHeight="1">
      <c r="A91" s="157"/>
      <c r="B91" s="158"/>
      <c r="C91" s="155"/>
      <c r="D91" s="159" t="s">
        <v>45</v>
      </c>
      <c r="E91" s="649">
        <v>0.6824292415481209</v>
      </c>
      <c r="F91" s="649">
        <v>0.68317181618578926</v>
      </c>
      <c r="G91" s="649">
        <v>0.62114444031527871</v>
      </c>
      <c r="H91" s="649">
        <v>0.67726190640156458</v>
      </c>
      <c r="I91" s="649">
        <v>0.69476711367916533</v>
      </c>
      <c r="J91" s="649">
        <v>0</v>
      </c>
      <c r="K91" s="649">
        <v>0</v>
      </c>
      <c r="L91" s="650">
        <v>0.52975813390502879</v>
      </c>
      <c r="M91" s="146"/>
      <c r="N91" s="146"/>
    </row>
    <row r="92" spans="1:14" ht="18.95" customHeight="1">
      <c r="A92" s="153" t="s">
        <v>118</v>
      </c>
      <c r="B92" s="154" t="s">
        <v>47</v>
      </c>
      <c r="C92" s="161" t="s">
        <v>346</v>
      </c>
      <c r="D92" s="156" t="s">
        <v>41</v>
      </c>
      <c r="E92" s="659">
        <v>3206708000</v>
      </c>
      <c r="F92" s="1033">
        <v>2925522000</v>
      </c>
      <c r="G92" s="1033">
        <v>1181000</v>
      </c>
      <c r="H92" s="1033">
        <v>258785000</v>
      </c>
      <c r="I92" s="1033">
        <v>13190000</v>
      </c>
      <c r="J92" s="1033">
        <v>0</v>
      </c>
      <c r="K92" s="1033">
        <v>0</v>
      </c>
      <c r="L92" s="1034">
        <v>8030000</v>
      </c>
      <c r="M92" s="146"/>
      <c r="N92" s="146"/>
    </row>
    <row r="93" spans="1:14" ht="18.95" customHeight="1">
      <c r="A93" s="153"/>
      <c r="B93" s="154"/>
      <c r="C93" s="171"/>
      <c r="D93" s="156" t="s">
        <v>42</v>
      </c>
      <c r="E93" s="659">
        <v>3395052910.0799999</v>
      </c>
      <c r="F93" s="1033">
        <v>3026776368.5599999</v>
      </c>
      <c r="G93" s="1033">
        <v>1892081.71</v>
      </c>
      <c r="H93" s="1033">
        <v>312084738.85000002</v>
      </c>
      <c r="I93" s="1033">
        <v>42244701.109999999</v>
      </c>
      <c r="J93" s="1033">
        <v>0</v>
      </c>
      <c r="K93" s="1033">
        <v>0</v>
      </c>
      <c r="L93" s="1034">
        <v>12055019.85</v>
      </c>
      <c r="M93" s="146"/>
      <c r="N93" s="146"/>
    </row>
    <row r="94" spans="1:14" ht="18.95" customHeight="1">
      <c r="A94" s="153"/>
      <c r="B94" s="154"/>
      <c r="C94" s="171"/>
      <c r="D94" s="156" t="s">
        <v>43</v>
      </c>
      <c r="E94" s="659">
        <v>2289556724.2200003</v>
      </c>
      <c r="F94" s="1033">
        <v>2064404044.3500001</v>
      </c>
      <c r="G94" s="1033">
        <v>1199546.01</v>
      </c>
      <c r="H94" s="1033">
        <v>209507419.26999998</v>
      </c>
      <c r="I94" s="1033">
        <v>8368176.9000000004</v>
      </c>
      <c r="J94" s="1033">
        <v>0</v>
      </c>
      <c r="K94" s="1033">
        <v>0</v>
      </c>
      <c r="L94" s="1034">
        <v>6077537.6899999985</v>
      </c>
      <c r="M94" s="146"/>
      <c r="N94" s="146"/>
    </row>
    <row r="95" spans="1:14" ht="18.95" customHeight="1">
      <c r="A95" s="163" t="s">
        <v>4</v>
      </c>
      <c r="B95" s="154"/>
      <c r="C95" s="172" t="s">
        <v>4</v>
      </c>
      <c r="D95" s="156" t="s">
        <v>44</v>
      </c>
      <c r="E95" s="656">
        <v>0.71398977525237728</v>
      </c>
      <c r="F95" s="656">
        <v>0.70565322850075995</v>
      </c>
      <c r="G95" s="646">
        <v>1.015703649449619</v>
      </c>
      <c r="H95" s="646">
        <v>0.80958100071487904</v>
      </c>
      <c r="I95" s="646">
        <v>0.634433426838514</v>
      </c>
      <c r="J95" s="646">
        <v>0</v>
      </c>
      <c r="K95" s="646">
        <v>0</v>
      </c>
      <c r="L95" s="648">
        <v>0.7568540087173099</v>
      </c>
      <c r="M95" s="146"/>
      <c r="N95" s="146"/>
    </row>
    <row r="96" spans="1:14" ht="18.95" customHeight="1">
      <c r="A96" s="157"/>
      <c r="B96" s="158"/>
      <c r="C96" s="173"/>
      <c r="D96" s="164" t="s">
        <v>45</v>
      </c>
      <c r="E96" s="649">
        <v>0.67438027767468578</v>
      </c>
      <c r="F96" s="649">
        <v>0.68204709994222268</v>
      </c>
      <c r="G96" s="649">
        <v>0.63398213917516277</v>
      </c>
      <c r="H96" s="649">
        <v>0.67131581006496233</v>
      </c>
      <c r="I96" s="649">
        <v>0.19808820230992516</v>
      </c>
      <c r="J96" s="649">
        <v>0</v>
      </c>
      <c r="K96" s="649">
        <v>0</v>
      </c>
      <c r="L96" s="650">
        <v>0.50414995293433706</v>
      </c>
      <c r="M96" s="146"/>
      <c r="N96" s="146"/>
    </row>
    <row r="97" spans="1:12" ht="27" customHeight="1">
      <c r="A97" s="626"/>
      <c r="E97" s="174"/>
      <c r="F97" s="174"/>
      <c r="G97" s="174"/>
      <c r="H97" s="174"/>
      <c r="I97" s="174"/>
      <c r="J97" s="174"/>
      <c r="K97" s="174"/>
      <c r="L97" s="174"/>
    </row>
    <row r="98" spans="1:12" ht="18" customHeight="1">
      <c r="A98" s="1760"/>
      <c r="B98" s="1760"/>
      <c r="C98" s="1760"/>
      <c r="D98" s="1760"/>
      <c r="E98" s="1760"/>
      <c r="F98" s="1760"/>
      <c r="G98" s="1760"/>
      <c r="H98" s="1760"/>
      <c r="I98" s="1760"/>
      <c r="J98" s="1760"/>
      <c r="K98" s="1760"/>
      <c r="L98" s="1760"/>
    </row>
    <row r="99" spans="1:12" ht="18">
      <c r="E99" s="174"/>
      <c r="F99" s="174"/>
      <c r="G99" s="174"/>
      <c r="H99" s="174"/>
      <c r="I99" s="174"/>
      <c r="J99" s="174"/>
      <c r="K99" s="174"/>
      <c r="L99" s="174"/>
    </row>
    <row r="100" spans="1:12">
      <c r="G100" s="160"/>
      <c r="H100" s="928"/>
      <c r="I100" s="929"/>
      <c r="J100" s="160"/>
    </row>
  </sheetData>
  <mergeCells count="1">
    <mergeCell ref="A98:L98"/>
  </mergeCells>
  <printOptions horizontalCentered="1"/>
  <pageMargins left="0.70866141732283472" right="0.70866141732283472" top="0.62992125984251968" bottom="0.19685039370078741" header="0.43307086614173229" footer="0"/>
  <pageSetup paperSize="9" scale="73" firstPageNumber="50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L75"/>
  <sheetViews>
    <sheetView showGridLines="0" zoomScale="70" zoomScaleNormal="70" workbookViewId="0">
      <selection sqref="A1:C1"/>
    </sheetView>
  </sheetViews>
  <sheetFormatPr defaultColWidth="5.140625" defaultRowHeight="15"/>
  <cols>
    <col min="1" max="1" width="5.140625" style="323" customWidth="1"/>
    <col min="2" max="2" width="2.5703125" style="323" customWidth="1"/>
    <col min="3" max="3" width="58.5703125" style="323" customWidth="1"/>
    <col min="4" max="4" width="19.85546875" style="323" customWidth="1"/>
    <col min="5" max="5" width="2.28515625" style="323" customWidth="1"/>
    <col min="6" max="7" width="20.85546875" style="323" customWidth="1"/>
    <col min="8" max="9" width="20.7109375" style="323" customWidth="1"/>
    <col min="10" max="10" width="5.85546875" style="323" customWidth="1"/>
    <col min="11" max="11" width="13.140625" style="323" bestFit="1" customWidth="1"/>
    <col min="12" max="14" width="12.5703125" style="323" customWidth="1"/>
    <col min="15" max="15" width="15.5703125" style="323" bestFit="1" customWidth="1"/>
    <col min="16" max="16" width="12.5703125" style="323" customWidth="1"/>
    <col min="17" max="17" width="22.85546875" style="323" customWidth="1"/>
    <col min="18" max="246" width="12.5703125" style="323" customWidth="1"/>
    <col min="247" max="255" width="5.140625" style="323"/>
    <col min="256" max="256" width="5.140625" style="323" customWidth="1"/>
    <col min="257" max="257" width="2.5703125" style="323" customWidth="1"/>
    <col min="258" max="258" width="58.5703125" style="323" customWidth="1"/>
    <col min="259" max="259" width="19.85546875" style="323" customWidth="1"/>
    <col min="260" max="260" width="2.28515625" style="323" customWidth="1"/>
    <col min="261" max="262" width="20.85546875" style="323" customWidth="1"/>
    <col min="263" max="264" width="20.7109375" style="323" customWidth="1"/>
    <col min="265" max="265" width="5.85546875" style="323" customWidth="1"/>
    <col min="266" max="502" width="12.5703125" style="323" customWidth="1"/>
    <col min="503" max="511" width="5.140625" style="323"/>
    <col min="512" max="512" width="5.140625" style="323" customWidth="1"/>
    <col min="513" max="513" width="2.5703125" style="323" customWidth="1"/>
    <col min="514" max="514" width="58.5703125" style="323" customWidth="1"/>
    <col min="515" max="515" width="19.85546875" style="323" customWidth="1"/>
    <col min="516" max="516" width="2.28515625" style="323" customWidth="1"/>
    <col min="517" max="518" width="20.85546875" style="323" customWidth="1"/>
    <col min="519" max="520" width="20.7109375" style="323" customWidth="1"/>
    <col min="521" max="521" width="5.85546875" style="323" customWidth="1"/>
    <col min="522" max="758" width="12.5703125" style="323" customWidth="1"/>
    <col min="759" max="767" width="5.140625" style="323"/>
    <col min="768" max="768" width="5.140625" style="323" customWidth="1"/>
    <col min="769" max="769" width="2.5703125" style="323" customWidth="1"/>
    <col min="770" max="770" width="58.5703125" style="323" customWidth="1"/>
    <col min="771" max="771" width="19.85546875" style="323" customWidth="1"/>
    <col min="772" max="772" width="2.28515625" style="323" customWidth="1"/>
    <col min="773" max="774" width="20.85546875" style="323" customWidth="1"/>
    <col min="775" max="776" width="20.7109375" style="323" customWidth="1"/>
    <col min="777" max="777" width="5.85546875" style="323" customWidth="1"/>
    <col min="778" max="1014" width="12.5703125" style="323" customWidth="1"/>
    <col min="1015" max="1023" width="5.140625" style="323"/>
    <col min="1024" max="1024" width="5.140625" style="323" customWidth="1"/>
    <col min="1025" max="1025" width="2.5703125" style="323" customWidth="1"/>
    <col min="1026" max="1026" width="58.5703125" style="323" customWidth="1"/>
    <col min="1027" max="1027" width="19.85546875" style="323" customWidth="1"/>
    <col min="1028" max="1028" width="2.28515625" style="323" customWidth="1"/>
    <col min="1029" max="1030" width="20.85546875" style="323" customWidth="1"/>
    <col min="1031" max="1032" width="20.7109375" style="323" customWidth="1"/>
    <col min="1033" max="1033" width="5.85546875" style="323" customWidth="1"/>
    <col min="1034" max="1270" width="12.5703125" style="323" customWidth="1"/>
    <col min="1271" max="1279" width="5.140625" style="323"/>
    <col min="1280" max="1280" width="5.140625" style="323" customWidth="1"/>
    <col min="1281" max="1281" width="2.5703125" style="323" customWidth="1"/>
    <col min="1282" max="1282" width="58.5703125" style="323" customWidth="1"/>
    <col min="1283" max="1283" width="19.85546875" style="323" customWidth="1"/>
    <col min="1284" max="1284" width="2.28515625" style="323" customWidth="1"/>
    <col min="1285" max="1286" width="20.85546875" style="323" customWidth="1"/>
    <col min="1287" max="1288" width="20.7109375" style="323" customWidth="1"/>
    <col min="1289" max="1289" width="5.85546875" style="323" customWidth="1"/>
    <col min="1290" max="1526" width="12.5703125" style="323" customWidth="1"/>
    <col min="1527" max="1535" width="5.140625" style="323"/>
    <col min="1536" max="1536" width="5.140625" style="323" customWidth="1"/>
    <col min="1537" max="1537" width="2.5703125" style="323" customWidth="1"/>
    <col min="1538" max="1538" width="58.5703125" style="323" customWidth="1"/>
    <col min="1539" max="1539" width="19.85546875" style="323" customWidth="1"/>
    <col min="1540" max="1540" width="2.28515625" style="323" customWidth="1"/>
    <col min="1541" max="1542" width="20.85546875" style="323" customWidth="1"/>
    <col min="1543" max="1544" width="20.7109375" style="323" customWidth="1"/>
    <col min="1545" max="1545" width="5.85546875" style="323" customWidth="1"/>
    <col min="1546" max="1782" width="12.5703125" style="323" customWidth="1"/>
    <col min="1783" max="1791" width="5.140625" style="323"/>
    <col min="1792" max="1792" width="5.140625" style="323" customWidth="1"/>
    <col min="1793" max="1793" width="2.5703125" style="323" customWidth="1"/>
    <col min="1794" max="1794" width="58.5703125" style="323" customWidth="1"/>
    <col min="1795" max="1795" width="19.85546875" style="323" customWidth="1"/>
    <col min="1796" max="1796" width="2.28515625" style="323" customWidth="1"/>
    <col min="1797" max="1798" width="20.85546875" style="323" customWidth="1"/>
    <col min="1799" max="1800" width="20.7109375" style="323" customWidth="1"/>
    <col min="1801" max="1801" width="5.85546875" style="323" customWidth="1"/>
    <col min="1802" max="2038" width="12.5703125" style="323" customWidth="1"/>
    <col min="2039" max="2047" width="5.140625" style="323"/>
    <col min="2048" max="2048" width="5.140625" style="323" customWidth="1"/>
    <col min="2049" max="2049" width="2.5703125" style="323" customWidth="1"/>
    <col min="2050" max="2050" width="58.5703125" style="323" customWidth="1"/>
    <col min="2051" max="2051" width="19.85546875" style="323" customWidth="1"/>
    <col min="2052" max="2052" width="2.28515625" style="323" customWidth="1"/>
    <col min="2053" max="2054" width="20.85546875" style="323" customWidth="1"/>
    <col min="2055" max="2056" width="20.7109375" style="323" customWidth="1"/>
    <col min="2057" max="2057" width="5.85546875" style="323" customWidth="1"/>
    <col min="2058" max="2294" width="12.5703125" style="323" customWidth="1"/>
    <col min="2295" max="2303" width="5.140625" style="323"/>
    <col min="2304" max="2304" width="5.140625" style="323" customWidth="1"/>
    <col min="2305" max="2305" width="2.5703125" style="323" customWidth="1"/>
    <col min="2306" max="2306" width="58.5703125" style="323" customWidth="1"/>
    <col min="2307" max="2307" width="19.85546875" style="323" customWidth="1"/>
    <col min="2308" max="2308" width="2.28515625" style="323" customWidth="1"/>
    <col min="2309" max="2310" width="20.85546875" style="323" customWidth="1"/>
    <col min="2311" max="2312" width="20.7109375" style="323" customWidth="1"/>
    <col min="2313" max="2313" width="5.85546875" style="323" customWidth="1"/>
    <col min="2314" max="2550" width="12.5703125" style="323" customWidth="1"/>
    <col min="2551" max="2559" width="5.140625" style="323"/>
    <col min="2560" max="2560" width="5.140625" style="323" customWidth="1"/>
    <col min="2561" max="2561" width="2.5703125" style="323" customWidth="1"/>
    <col min="2562" max="2562" width="58.5703125" style="323" customWidth="1"/>
    <col min="2563" max="2563" width="19.85546875" style="323" customWidth="1"/>
    <col min="2564" max="2564" width="2.28515625" style="323" customWidth="1"/>
    <col min="2565" max="2566" width="20.85546875" style="323" customWidth="1"/>
    <col min="2567" max="2568" width="20.7109375" style="323" customWidth="1"/>
    <col min="2569" max="2569" width="5.85546875" style="323" customWidth="1"/>
    <col min="2570" max="2806" width="12.5703125" style="323" customWidth="1"/>
    <col min="2807" max="2815" width="5.140625" style="323"/>
    <col min="2816" max="2816" width="5.140625" style="323" customWidth="1"/>
    <col min="2817" max="2817" width="2.5703125" style="323" customWidth="1"/>
    <col min="2818" max="2818" width="58.5703125" style="323" customWidth="1"/>
    <col min="2819" max="2819" width="19.85546875" style="323" customWidth="1"/>
    <col min="2820" max="2820" width="2.28515625" style="323" customWidth="1"/>
    <col min="2821" max="2822" width="20.85546875" style="323" customWidth="1"/>
    <col min="2823" max="2824" width="20.7109375" style="323" customWidth="1"/>
    <col min="2825" max="2825" width="5.85546875" style="323" customWidth="1"/>
    <col min="2826" max="3062" width="12.5703125" style="323" customWidth="1"/>
    <col min="3063" max="3071" width="5.140625" style="323"/>
    <col min="3072" max="3072" width="5.140625" style="323" customWidth="1"/>
    <col min="3073" max="3073" width="2.5703125" style="323" customWidth="1"/>
    <col min="3074" max="3074" width="58.5703125" style="323" customWidth="1"/>
    <col min="3075" max="3075" width="19.85546875" style="323" customWidth="1"/>
    <col min="3076" max="3076" width="2.28515625" style="323" customWidth="1"/>
    <col min="3077" max="3078" width="20.85546875" style="323" customWidth="1"/>
    <col min="3079" max="3080" width="20.7109375" style="323" customWidth="1"/>
    <col min="3081" max="3081" width="5.85546875" style="323" customWidth="1"/>
    <col min="3082" max="3318" width="12.5703125" style="323" customWidth="1"/>
    <col min="3319" max="3327" width="5.140625" style="323"/>
    <col min="3328" max="3328" width="5.140625" style="323" customWidth="1"/>
    <col min="3329" max="3329" width="2.5703125" style="323" customWidth="1"/>
    <col min="3330" max="3330" width="58.5703125" style="323" customWidth="1"/>
    <col min="3331" max="3331" width="19.85546875" style="323" customWidth="1"/>
    <col min="3332" max="3332" width="2.28515625" style="323" customWidth="1"/>
    <col min="3333" max="3334" width="20.85546875" style="323" customWidth="1"/>
    <col min="3335" max="3336" width="20.7109375" style="323" customWidth="1"/>
    <col min="3337" max="3337" width="5.85546875" style="323" customWidth="1"/>
    <col min="3338" max="3574" width="12.5703125" style="323" customWidth="1"/>
    <col min="3575" max="3583" width="5.140625" style="323"/>
    <col min="3584" max="3584" width="5.140625" style="323" customWidth="1"/>
    <col min="3585" max="3585" width="2.5703125" style="323" customWidth="1"/>
    <col min="3586" max="3586" width="58.5703125" style="323" customWidth="1"/>
    <col min="3587" max="3587" width="19.85546875" style="323" customWidth="1"/>
    <col min="3588" max="3588" width="2.28515625" style="323" customWidth="1"/>
    <col min="3589" max="3590" width="20.85546875" style="323" customWidth="1"/>
    <col min="3591" max="3592" width="20.7109375" style="323" customWidth="1"/>
    <col min="3593" max="3593" width="5.85546875" style="323" customWidth="1"/>
    <col min="3594" max="3830" width="12.5703125" style="323" customWidth="1"/>
    <col min="3831" max="3839" width="5.140625" style="323"/>
    <col min="3840" max="3840" width="5.140625" style="323" customWidth="1"/>
    <col min="3841" max="3841" width="2.5703125" style="323" customWidth="1"/>
    <col min="3842" max="3842" width="58.5703125" style="323" customWidth="1"/>
    <col min="3843" max="3843" width="19.85546875" style="323" customWidth="1"/>
    <col min="3844" max="3844" width="2.28515625" style="323" customWidth="1"/>
    <col min="3845" max="3846" width="20.85546875" style="323" customWidth="1"/>
    <col min="3847" max="3848" width="20.7109375" style="323" customWidth="1"/>
    <col min="3849" max="3849" width="5.85546875" style="323" customWidth="1"/>
    <col min="3850" max="4086" width="12.5703125" style="323" customWidth="1"/>
    <col min="4087" max="4095" width="5.140625" style="323"/>
    <col min="4096" max="4096" width="5.140625" style="323" customWidth="1"/>
    <col min="4097" max="4097" width="2.5703125" style="323" customWidth="1"/>
    <col min="4098" max="4098" width="58.5703125" style="323" customWidth="1"/>
    <col min="4099" max="4099" width="19.85546875" style="323" customWidth="1"/>
    <col min="4100" max="4100" width="2.28515625" style="323" customWidth="1"/>
    <col min="4101" max="4102" width="20.85546875" style="323" customWidth="1"/>
    <col min="4103" max="4104" width="20.7109375" style="323" customWidth="1"/>
    <col min="4105" max="4105" width="5.85546875" style="323" customWidth="1"/>
    <col min="4106" max="4342" width="12.5703125" style="323" customWidth="1"/>
    <col min="4343" max="4351" width="5.140625" style="323"/>
    <col min="4352" max="4352" width="5.140625" style="323" customWidth="1"/>
    <col min="4353" max="4353" width="2.5703125" style="323" customWidth="1"/>
    <col min="4354" max="4354" width="58.5703125" style="323" customWidth="1"/>
    <col min="4355" max="4355" width="19.85546875" style="323" customWidth="1"/>
    <col min="4356" max="4356" width="2.28515625" style="323" customWidth="1"/>
    <col min="4357" max="4358" width="20.85546875" style="323" customWidth="1"/>
    <col min="4359" max="4360" width="20.7109375" style="323" customWidth="1"/>
    <col min="4361" max="4361" width="5.85546875" style="323" customWidth="1"/>
    <col min="4362" max="4598" width="12.5703125" style="323" customWidth="1"/>
    <col min="4599" max="4607" width="5.140625" style="323"/>
    <col min="4608" max="4608" width="5.140625" style="323" customWidth="1"/>
    <col min="4609" max="4609" width="2.5703125" style="323" customWidth="1"/>
    <col min="4610" max="4610" width="58.5703125" style="323" customWidth="1"/>
    <col min="4611" max="4611" width="19.85546875" style="323" customWidth="1"/>
    <col min="4612" max="4612" width="2.28515625" style="323" customWidth="1"/>
    <col min="4613" max="4614" width="20.85546875" style="323" customWidth="1"/>
    <col min="4615" max="4616" width="20.7109375" style="323" customWidth="1"/>
    <col min="4617" max="4617" width="5.85546875" style="323" customWidth="1"/>
    <col min="4618" max="4854" width="12.5703125" style="323" customWidth="1"/>
    <col min="4855" max="4863" width="5.140625" style="323"/>
    <col min="4864" max="4864" width="5.140625" style="323" customWidth="1"/>
    <col min="4865" max="4865" width="2.5703125" style="323" customWidth="1"/>
    <col min="4866" max="4866" width="58.5703125" style="323" customWidth="1"/>
    <col min="4867" max="4867" width="19.85546875" style="323" customWidth="1"/>
    <col min="4868" max="4868" width="2.28515625" style="323" customWidth="1"/>
    <col min="4869" max="4870" width="20.85546875" style="323" customWidth="1"/>
    <col min="4871" max="4872" width="20.7109375" style="323" customWidth="1"/>
    <col min="4873" max="4873" width="5.85546875" style="323" customWidth="1"/>
    <col min="4874" max="5110" width="12.5703125" style="323" customWidth="1"/>
    <col min="5111" max="5119" width="5.140625" style="323"/>
    <col min="5120" max="5120" width="5.140625" style="323" customWidth="1"/>
    <col min="5121" max="5121" width="2.5703125" style="323" customWidth="1"/>
    <col min="5122" max="5122" width="58.5703125" style="323" customWidth="1"/>
    <col min="5123" max="5123" width="19.85546875" style="323" customWidth="1"/>
    <col min="5124" max="5124" width="2.28515625" style="323" customWidth="1"/>
    <col min="5125" max="5126" width="20.85546875" style="323" customWidth="1"/>
    <col min="5127" max="5128" width="20.7109375" style="323" customWidth="1"/>
    <col min="5129" max="5129" width="5.85546875" style="323" customWidth="1"/>
    <col min="5130" max="5366" width="12.5703125" style="323" customWidth="1"/>
    <col min="5367" max="5375" width="5.140625" style="323"/>
    <col min="5376" max="5376" width="5.140625" style="323" customWidth="1"/>
    <col min="5377" max="5377" width="2.5703125" style="323" customWidth="1"/>
    <col min="5378" max="5378" width="58.5703125" style="323" customWidth="1"/>
    <col min="5379" max="5379" width="19.85546875" style="323" customWidth="1"/>
    <col min="5380" max="5380" width="2.28515625" style="323" customWidth="1"/>
    <col min="5381" max="5382" width="20.85546875" style="323" customWidth="1"/>
    <col min="5383" max="5384" width="20.7109375" style="323" customWidth="1"/>
    <col min="5385" max="5385" width="5.85546875" style="323" customWidth="1"/>
    <col min="5386" max="5622" width="12.5703125" style="323" customWidth="1"/>
    <col min="5623" max="5631" width="5.140625" style="323"/>
    <col min="5632" max="5632" width="5.140625" style="323" customWidth="1"/>
    <col min="5633" max="5633" width="2.5703125" style="323" customWidth="1"/>
    <col min="5634" max="5634" width="58.5703125" style="323" customWidth="1"/>
    <col min="5635" max="5635" width="19.85546875" style="323" customWidth="1"/>
    <col min="5636" max="5636" width="2.28515625" style="323" customWidth="1"/>
    <col min="5637" max="5638" width="20.85546875" style="323" customWidth="1"/>
    <col min="5639" max="5640" width="20.7109375" style="323" customWidth="1"/>
    <col min="5641" max="5641" width="5.85546875" style="323" customWidth="1"/>
    <col min="5642" max="5878" width="12.5703125" style="323" customWidth="1"/>
    <col min="5879" max="5887" width="5.140625" style="323"/>
    <col min="5888" max="5888" width="5.140625" style="323" customWidth="1"/>
    <col min="5889" max="5889" width="2.5703125" style="323" customWidth="1"/>
    <col min="5890" max="5890" width="58.5703125" style="323" customWidth="1"/>
    <col min="5891" max="5891" width="19.85546875" style="323" customWidth="1"/>
    <col min="5892" max="5892" width="2.28515625" style="323" customWidth="1"/>
    <col min="5893" max="5894" width="20.85546875" style="323" customWidth="1"/>
    <col min="5895" max="5896" width="20.7109375" style="323" customWidth="1"/>
    <col min="5897" max="5897" width="5.85546875" style="323" customWidth="1"/>
    <col min="5898" max="6134" width="12.5703125" style="323" customWidth="1"/>
    <col min="6135" max="6143" width="5.140625" style="323"/>
    <col min="6144" max="6144" width="5.140625" style="323" customWidth="1"/>
    <col min="6145" max="6145" width="2.5703125" style="323" customWidth="1"/>
    <col min="6146" max="6146" width="58.5703125" style="323" customWidth="1"/>
    <col min="6147" max="6147" width="19.85546875" style="323" customWidth="1"/>
    <col min="6148" max="6148" width="2.28515625" style="323" customWidth="1"/>
    <col min="6149" max="6150" width="20.85546875" style="323" customWidth="1"/>
    <col min="6151" max="6152" width="20.7109375" style="323" customWidth="1"/>
    <col min="6153" max="6153" width="5.85546875" style="323" customWidth="1"/>
    <col min="6154" max="6390" width="12.5703125" style="323" customWidth="1"/>
    <col min="6391" max="6399" width="5.140625" style="323"/>
    <col min="6400" max="6400" width="5.140625" style="323" customWidth="1"/>
    <col min="6401" max="6401" width="2.5703125" style="323" customWidth="1"/>
    <col min="6402" max="6402" width="58.5703125" style="323" customWidth="1"/>
    <col min="6403" max="6403" width="19.85546875" style="323" customWidth="1"/>
    <col min="6404" max="6404" width="2.28515625" style="323" customWidth="1"/>
    <col min="6405" max="6406" width="20.85546875" style="323" customWidth="1"/>
    <col min="6407" max="6408" width="20.7109375" style="323" customWidth="1"/>
    <col min="6409" max="6409" width="5.85546875" style="323" customWidth="1"/>
    <col min="6410" max="6646" width="12.5703125" style="323" customWidth="1"/>
    <col min="6647" max="6655" width="5.140625" style="323"/>
    <col min="6656" max="6656" width="5.140625" style="323" customWidth="1"/>
    <col min="6657" max="6657" width="2.5703125" style="323" customWidth="1"/>
    <col min="6658" max="6658" width="58.5703125" style="323" customWidth="1"/>
    <col min="6659" max="6659" width="19.85546875" style="323" customWidth="1"/>
    <col min="6660" max="6660" width="2.28515625" style="323" customWidth="1"/>
    <col min="6661" max="6662" width="20.85546875" style="323" customWidth="1"/>
    <col min="6663" max="6664" width="20.7109375" style="323" customWidth="1"/>
    <col min="6665" max="6665" width="5.85546875" style="323" customWidth="1"/>
    <col min="6666" max="6902" width="12.5703125" style="323" customWidth="1"/>
    <col min="6903" max="6911" width="5.140625" style="323"/>
    <col min="6912" max="6912" width="5.140625" style="323" customWidth="1"/>
    <col min="6913" max="6913" width="2.5703125" style="323" customWidth="1"/>
    <col min="6914" max="6914" width="58.5703125" style="323" customWidth="1"/>
    <col min="6915" max="6915" width="19.85546875" style="323" customWidth="1"/>
    <col min="6916" max="6916" width="2.28515625" style="323" customWidth="1"/>
    <col min="6917" max="6918" width="20.85546875" style="323" customWidth="1"/>
    <col min="6919" max="6920" width="20.7109375" style="323" customWidth="1"/>
    <col min="6921" max="6921" width="5.85546875" style="323" customWidth="1"/>
    <col min="6922" max="7158" width="12.5703125" style="323" customWidth="1"/>
    <col min="7159" max="7167" width="5.140625" style="323"/>
    <col min="7168" max="7168" width="5.140625" style="323" customWidth="1"/>
    <col min="7169" max="7169" width="2.5703125" style="323" customWidth="1"/>
    <col min="7170" max="7170" width="58.5703125" style="323" customWidth="1"/>
    <col min="7171" max="7171" width="19.85546875" style="323" customWidth="1"/>
    <col min="7172" max="7172" width="2.28515625" style="323" customWidth="1"/>
    <col min="7173" max="7174" width="20.85546875" style="323" customWidth="1"/>
    <col min="7175" max="7176" width="20.7109375" style="323" customWidth="1"/>
    <col min="7177" max="7177" width="5.85546875" style="323" customWidth="1"/>
    <col min="7178" max="7414" width="12.5703125" style="323" customWidth="1"/>
    <col min="7415" max="7423" width="5.140625" style="323"/>
    <col min="7424" max="7424" width="5.140625" style="323" customWidth="1"/>
    <col min="7425" max="7425" width="2.5703125" style="323" customWidth="1"/>
    <col min="7426" max="7426" width="58.5703125" style="323" customWidth="1"/>
    <col min="7427" max="7427" width="19.85546875" style="323" customWidth="1"/>
    <col min="7428" max="7428" width="2.28515625" style="323" customWidth="1"/>
    <col min="7429" max="7430" width="20.85546875" style="323" customWidth="1"/>
    <col min="7431" max="7432" width="20.7109375" style="323" customWidth="1"/>
    <col min="7433" max="7433" width="5.85546875" style="323" customWidth="1"/>
    <col min="7434" max="7670" width="12.5703125" style="323" customWidth="1"/>
    <col min="7671" max="7679" width="5.140625" style="323"/>
    <col min="7680" max="7680" width="5.140625" style="323" customWidth="1"/>
    <col min="7681" max="7681" width="2.5703125" style="323" customWidth="1"/>
    <col min="7682" max="7682" width="58.5703125" style="323" customWidth="1"/>
    <col min="7683" max="7683" width="19.85546875" style="323" customWidth="1"/>
    <col min="7684" max="7684" width="2.28515625" style="323" customWidth="1"/>
    <col min="7685" max="7686" width="20.85546875" style="323" customWidth="1"/>
    <col min="7687" max="7688" width="20.7109375" style="323" customWidth="1"/>
    <col min="7689" max="7689" width="5.85546875" style="323" customWidth="1"/>
    <col min="7690" max="7926" width="12.5703125" style="323" customWidth="1"/>
    <col min="7927" max="7935" width="5.140625" style="323"/>
    <col min="7936" max="7936" width="5.140625" style="323" customWidth="1"/>
    <col min="7937" max="7937" width="2.5703125" style="323" customWidth="1"/>
    <col min="7938" max="7938" width="58.5703125" style="323" customWidth="1"/>
    <col min="7939" max="7939" width="19.85546875" style="323" customWidth="1"/>
    <col min="7940" max="7940" width="2.28515625" style="323" customWidth="1"/>
    <col min="7941" max="7942" width="20.85546875" style="323" customWidth="1"/>
    <col min="7943" max="7944" width="20.7109375" style="323" customWidth="1"/>
    <col min="7945" max="7945" width="5.85546875" style="323" customWidth="1"/>
    <col min="7946" max="8182" width="12.5703125" style="323" customWidth="1"/>
    <col min="8183" max="8191" width="5.140625" style="323"/>
    <col min="8192" max="8192" width="5.140625" style="323" customWidth="1"/>
    <col min="8193" max="8193" width="2.5703125" style="323" customWidth="1"/>
    <col min="8194" max="8194" width="58.5703125" style="323" customWidth="1"/>
    <col min="8195" max="8195" width="19.85546875" style="323" customWidth="1"/>
    <col min="8196" max="8196" width="2.28515625" style="323" customWidth="1"/>
    <col min="8197" max="8198" width="20.85546875" style="323" customWidth="1"/>
    <col min="8199" max="8200" width="20.7109375" style="323" customWidth="1"/>
    <col min="8201" max="8201" width="5.85546875" style="323" customWidth="1"/>
    <col min="8202" max="8438" width="12.5703125" style="323" customWidth="1"/>
    <col min="8439" max="8447" width="5.140625" style="323"/>
    <col min="8448" max="8448" width="5.140625" style="323" customWidth="1"/>
    <col min="8449" max="8449" width="2.5703125" style="323" customWidth="1"/>
    <col min="8450" max="8450" width="58.5703125" style="323" customWidth="1"/>
    <col min="8451" max="8451" width="19.85546875" style="323" customWidth="1"/>
    <col min="8452" max="8452" width="2.28515625" style="323" customWidth="1"/>
    <col min="8453" max="8454" width="20.85546875" style="323" customWidth="1"/>
    <col min="8455" max="8456" width="20.7109375" style="323" customWidth="1"/>
    <col min="8457" max="8457" width="5.85546875" style="323" customWidth="1"/>
    <col min="8458" max="8694" width="12.5703125" style="323" customWidth="1"/>
    <col min="8695" max="8703" width="5.140625" style="323"/>
    <col min="8704" max="8704" width="5.140625" style="323" customWidth="1"/>
    <col min="8705" max="8705" width="2.5703125" style="323" customWidth="1"/>
    <col min="8706" max="8706" width="58.5703125" style="323" customWidth="1"/>
    <col min="8707" max="8707" width="19.85546875" style="323" customWidth="1"/>
    <col min="8708" max="8708" width="2.28515625" style="323" customWidth="1"/>
    <col min="8709" max="8710" width="20.85546875" style="323" customWidth="1"/>
    <col min="8711" max="8712" width="20.7109375" style="323" customWidth="1"/>
    <col min="8713" max="8713" width="5.85546875" style="323" customWidth="1"/>
    <col min="8714" max="8950" width="12.5703125" style="323" customWidth="1"/>
    <col min="8951" max="8959" width="5.140625" style="323"/>
    <col min="8960" max="8960" width="5.140625" style="323" customWidth="1"/>
    <col min="8961" max="8961" width="2.5703125" style="323" customWidth="1"/>
    <col min="8962" max="8962" width="58.5703125" style="323" customWidth="1"/>
    <col min="8963" max="8963" width="19.85546875" style="323" customWidth="1"/>
    <col min="8964" max="8964" width="2.28515625" style="323" customWidth="1"/>
    <col min="8965" max="8966" width="20.85546875" style="323" customWidth="1"/>
    <col min="8967" max="8968" width="20.7109375" style="323" customWidth="1"/>
    <col min="8969" max="8969" width="5.85546875" style="323" customWidth="1"/>
    <col min="8970" max="9206" width="12.5703125" style="323" customWidth="1"/>
    <col min="9207" max="9215" width="5.140625" style="323"/>
    <col min="9216" max="9216" width="5.140625" style="323" customWidth="1"/>
    <col min="9217" max="9217" width="2.5703125" style="323" customWidth="1"/>
    <col min="9218" max="9218" width="58.5703125" style="323" customWidth="1"/>
    <col min="9219" max="9219" width="19.85546875" style="323" customWidth="1"/>
    <col min="9220" max="9220" width="2.28515625" style="323" customWidth="1"/>
    <col min="9221" max="9222" width="20.85546875" style="323" customWidth="1"/>
    <col min="9223" max="9224" width="20.7109375" style="323" customWidth="1"/>
    <col min="9225" max="9225" width="5.85546875" style="323" customWidth="1"/>
    <col min="9226" max="9462" width="12.5703125" style="323" customWidth="1"/>
    <col min="9463" max="9471" width="5.140625" style="323"/>
    <col min="9472" max="9472" width="5.140625" style="323" customWidth="1"/>
    <col min="9473" max="9473" width="2.5703125" style="323" customWidth="1"/>
    <col min="9474" max="9474" width="58.5703125" style="323" customWidth="1"/>
    <col min="9475" max="9475" width="19.85546875" style="323" customWidth="1"/>
    <col min="9476" max="9476" width="2.28515625" style="323" customWidth="1"/>
    <col min="9477" max="9478" width="20.85546875" style="323" customWidth="1"/>
    <col min="9479" max="9480" width="20.7109375" style="323" customWidth="1"/>
    <col min="9481" max="9481" width="5.85546875" style="323" customWidth="1"/>
    <col min="9482" max="9718" width="12.5703125" style="323" customWidth="1"/>
    <col min="9719" max="9727" width="5.140625" style="323"/>
    <col min="9728" max="9728" width="5.140625" style="323" customWidth="1"/>
    <col min="9729" max="9729" width="2.5703125" style="323" customWidth="1"/>
    <col min="9730" max="9730" width="58.5703125" style="323" customWidth="1"/>
    <col min="9731" max="9731" width="19.85546875" style="323" customWidth="1"/>
    <col min="9732" max="9732" width="2.28515625" style="323" customWidth="1"/>
    <col min="9733" max="9734" width="20.85546875" style="323" customWidth="1"/>
    <col min="9735" max="9736" width="20.7109375" style="323" customWidth="1"/>
    <col min="9737" max="9737" width="5.85546875" style="323" customWidth="1"/>
    <col min="9738" max="9974" width="12.5703125" style="323" customWidth="1"/>
    <col min="9975" max="9983" width="5.140625" style="323"/>
    <col min="9984" max="9984" width="5.140625" style="323" customWidth="1"/>
    <col min="9985" max="9985" width="2.5703125" style="323" customWidth="1"/>
    <col min="9986" max="9986" width="58.5703125" style="323" customWidth="1"/>
    <col min="9987" max="9987" width="19.85546875" style="323" customWidth="1"/>
    <col min="9988" max="9988" width="2.28515625" style="323" customWidth="1"/>
    <col min="9989" max="9990" width="20.85546875" style="323" customWidth="1"/>
    <col min="9991" max="9992" width="20.7109375" style="323" customWidth="1"/>
    <col min="9993" max="9993" width="5.85546875" style="323" customWidth="1"/>
    <col min="9994" max="10230" width="12.5703125" style="323" customWidth="1"/>
    <col min="10231" max="10239" width="5.140625" style="323"/>
    <col min="10240" max="10240" width="5.140625" style="323" customWidth="1"/>
    <col min="10241" max="10241" width="2.5703125" style="323" customWidth="1"/>
    <col min="10242" max="10242" width="58.5703125" style="323" customWidth="1"/>
    <col min="10243" max="10243" width="19.85546875" style="323" customWidth="1"/>
    <col min="10244" max="10244" width="2.28515625" style="323" customWidth="1"/>
    <col min="10245" max="10246" width="20.85546875" style="323" customWidth="1"/>
    <col min="10247" max="10248" width="20.7109375" style="323" customWidth="1"/>
    <col min="10249" max="10249" width="5.85546875" style="323" customWidth="1"/>
    <col min="10250" max="10486" width="12.5703125" style="323" customWidth="1"/>
    <col min="10487" max="10495" width="5.140625" style="323"/>
    <col min="10496" max="10496" width="5.140625" style="323" customWidth="1"/>
    <col min="10497" max="10497" width="2.5703125" style="323" customWidth="1"/>
    <col min="10498" max="10498" width="58.5703125" style="323" customWidth="1"/>
    <col min="10499" max="10499" width="19.85546875" style="323" customWidth="1"/>
    <col min="10500" max="10500" width="2.28515625" style="323" customWidth="1"/>
    <col min="10501" max="10502" width="20.85546875" style="323" customWidth="1"/>
    <col min="10503" max="10504" width="20.7109375" style="323" customWidth="1"/>
    <col min="10505" max="10505" width="5.85546875" style="323" customWidth="1"/>
    <col min="10506" max="10742" width="12.5703125" style="323" customWidth="1"/>
    <col min="10743" max="10751" width="5.140625" style="323"/>
    <col min="10752" max="10752" width="5.140625" style="323" customWidth="1"/>
    <col min="10753" max="10753" width="2.5703125" style="323" customWidth="1"/>
    <col min="10754" max="10754" width="58.5703125" style="323" customWidth="1"/>
    <col min="10755" max="10755" width="19.85546875" style="323" customWidth="1"/>
    <col min="10756" max="10756" width="2.28515625" style="323" customWidth="1"/>
    <col min="10757" max="10758" width="20.85546875" style="323" customWidth="1"/>
    <col min="10759" max="10760" width="20.7109375" style="323" customWidth="1"/>
    <col min="10761" max="10761" width="5.85546875" style="323" customWidth="1"/>
    <col min="10762" max="10998" width="12.5703125" style="323" customWidth="1"/>
    <col min="10999" max="11007" width="5.140625" style="323"/>
    <col min="11008" max="11008" width="5.140625" style="323" customWidth="1"/>
    <col min="11009" max="11009" width="2.5703125" style="323" customWidth="1"/>
    <col min="11010" max="11010" width="58.5703125" style="323" customWidth="1"/>
    <col min="11011" max="11011" width="19.85546875" style="323" customWidth="1"/>
    <col min="11012" max="11012" width="2.28515625" style="323" customWidth="1"/>
    <col min="11013" max="11014" width="20.85546875" style="323" customWidth="1"/>
    <col min="11015" max="11016" width="20.7109375" style="323" customWidth="1"/>
    <col min="11017" max="11017" width="5.85546875" style="323" customWidth="1"/>
    <col min="11018" max="11254" width="12.5703125" style="323" customWidth="1"/>
    <col min="11255" max="11263" width="5.140625" style="323"/>
    <col min="11264" max="11264" width="5.140625" style="323" customWidth="1"/>
    <col min="11265" max="11265" width="2.5703125" style="323" customWidth="1"/>
    <col min="11266" max="11266" width="58.5703125" style="323" customWidth="1"/>
    <col min="11267" max="11267" width="19.85546875" style="323" customWidth="1"/>
    <col min="11268" max="11268" width="2.28515625" style="323" customWidth="1"/>
    <col min="11269" max="11270" width="20.85546875" style="323" customWidth="1"/>
    <col min="11271" max="11272" width="20.7109375" style="323" customWidth="1"/>
    <col min="11273" max="11273" width="5.85546875" style="323" customWidth="1"/>
    <col min="11274" max="11510" width="12.5703125" style="323" customWidth="1"/>
    <col min="11511" max="11519" width="5.140625" style="323"/>
    <col min="11520" max="11520" width="5.140625" style="323" customWidth="1"/>
    <col min="11521" max="11521" width="2.5703125" style="323" customWidth="1"/>
    <col min="11522" max="11522" width="58.5703125" style="323" customWidth="1"/>
    <col min="11523" max="11523" width="19.85546875" style="323" customWidth="1"/>
    <col min="11524" max="11524" width="2.28515625" style="323" customWidth="1"/>
    <col min="11525" max="11526" width="20.85546875" style="323" customWidth="1"/>
    <col min="11527" max="11528" width="20.7109375" style="323" customWidth="1"/>
    <col min="11529" max="11529" width="5.85546875" style="323" customWidth="1"/>
    <col min="11530" max="11766" width="12.5703125" style="323" customWidth="1"/>
    <col min="11767" max="11775" width="5.140625" style="323"/>
    <col min="11776" max="11776" width="5.140625" style="323" customWidth="1"/>
    <col min="11777" max="11777" width="2.5703125" style="323" customWidth="1"/>
    <col min="11778" max="11778" width="58.5703125" style="323" customWidth="1"/>
    <col min="11779" max="11779" width="19.85546875" style="323" customWidth="1"/>
    <col min="11780" max="11780" width="2.28515625" style="323" customWidth="1"/>
    <col min="11781" max="11782" width="20.85546875" style="323" customWidth="1"/>
    <col min="11783" max="11784" width="20.7109375" style="323" customWidth="1"/>
    <col min="11785" max="11785" width="5.85546875" style="323" customWidth="1"/>
    <col min="11786" max="12022" width="12.5703125" style="323" customWidth="1"/>
    <col min="12023" max="12031" width="5.140625" style="323"/>
    <col min="12032" max="12032" width="5.140625" style="323" customWidth="1"/>
    <col min="12033" max="12033" width="2.5703125" style="323" customWidth="1"/>
    <col min="12034" max="12034" width="58.5703125" style="323" customWidth="1"/>
    <col min="12035" max="12035" width="19.85546875" style="323" customWidth="1"/>
    <col min="12036" max="12036" width="2.28515625" style="323" customWidth="1"/>
    <col min="12037" max="12038" width="20.85546875" style="323" customWidth="1"/>
    <col min="12039" max="12040" width="20.7109375" style="323" customWidth="1"/>
    <col min="12041" max="12041" width="5.85546875" style="323" customWidth="1"/>
    <col min="12042" max="12278" width="12.5703125" style="323" customWidth="1"/>
    <col min="12279" max="12287" width="5.140625" style="323"/>
    <col min="12288" max="12288" width="5.140625" style="323" customWidth="1"/>
    <col min="12289" max="12289" width="2.5703125" style="323" customWidth="1"/>
    <col min="12290" max="12290" width="58.5703125" style="323" customWidth="1"/>
    <col min="12291" max="12291" width="19.85546875" style="323" customWidth="1"/>
    <col min="12292" max="12292" width="2.28515625" style="323" customWidth="1"/>
    <col min="12293" max="12294" width="20.85546875" style="323" customWidth="1"/>
    <col min="12295" max="12296" width="20.7109375" style="323" customWidth="1"/>
    <col min="12297" max="12297" width="5.85546875" style="323" customWidth="1"/>
    <col min="12298" max="12534" width="12.5703125" style="323" customWidth="1"/>
    <col min="12535" max="12543" width="5.140625" style="323"/>
    <col min="12544" max="12544" width="5.140625" style="323" customWidth="1"/>
    <col min="12545" max="12545" width="2.5703125" style="323" customWidth="1"/>
    <col min="12546" max="12546" width="58.5703125" style="323" customWidth="1"/>
    <col min="12547" max="12547" width="19.85546875" style="323" customWidth="1"/>
    <col min="12548" max="12548" width="2.28515625" style="323" customWidth="1"/>
    <col min="12549" max="12550" width="20.85546875" style="323" customWidth="1"/>
    <col min="12551" max="12552" width="20.7109375" style="323" customWidth="1"/>
    <col min="12553" max="12553" width="5.85546875" style="323" customWidth="1"/>
    <col min="12554" max="12790" width="12.5703125" style="323" customWidth="1"/>
    <col min="12791" max="12799" width="5.140625" style="323"/>
    <col min="12800" max="12800" width="5.140625" style="323" customWidth="1"/>
    <col min="12801" max="12801" width="2.5703125" style="323" customWidth="1"/>
    <col min="12802" max="12802" width="58.5703125" style="323" customWidth="1"/>
    <col min="12803" max="12803" width="19.85546875" style="323" customWidth="1"/>
    <col min="12804" max="12804" width="2.28515625" style="323" customWidth="1"/>
    <col min="12805" max="12806" width="20.85546875" style="323" customWidth="1"/>
    <col min="12807" max="12808" width="20.7109375" style="323" customWidth="1"/>
    <col min="12809" max="12809" width="5.85546875" style="323" customWidth="1"/>
    <col min="12810" max="13046" width="12.5703125" style="323" customWidth="1"/>
    <col min="13047" max="13055" width="5.140625" style="323"/>
    <col min="13056" max="13056" width="5.140625" style="323" customWidth="1"/>
    <col min="13057" max="13057" width="2.5703125" style="323" customWidth="1"/>
    <col min="13058" max="13058" width="58.5703125" style="323" customWidth="1"/>
    <col min="13059" max="13059" width="19.85546875" style="323" customWidth="1"/>
    <col min="13060" max="13060" width="2.28515625" style="323" customWidth="1"/>
    <col min="13061" max="13062" width="20.85546875" style="323" customWidth="1"/>
    <col min="13063" max="13064" width="20.7109375" style="323" customWidth="1"/>
    <col min="13065" max="13065" width="5.85546875" style="323" customWidth="1"/>
    <col min="13066" max="13302" width="12.5703125" style="323" customWidth="1"/>
    <col min="13303" max="13311" width="5.140625" style="323"/>
    <col min="13312" max="13312" width="5.140625" style="323" customWidth="1"/>
    <col min="13313" max="13313" width="2.5703125" style="323" customWidth="1"/>
    <col min="13314" max="13314" width="58.5703125" style="323" customWidth="1"/>
    <col min="13315" max="13315" width="19.85546875" style="323" customWidth="1"/>
    <col min="13316" max="13316" width="2.28515625" style="323" customWidth="1"/>
    <col min="13317" max="13318" width="20.85546875" style="323" customWidth="1"/>
    <col min="13319" max="13320" width="20.7109375" style="323" customWidth="1"/>
    <col min="13321" max="13321" width="5.85546875" style="323" customWidth="1"/>
    <col min="13322" max="13558" width="12.5703125" style="323" customWidth="1"/>
    <col min="13559" max="13567" width="5.140625" style="323"/>
    <col min="13568" max="13568" width="5.140625" style="323" customWidth="1"/>
    <col min="13569" max="13569" width="2.5703125" style="323" customWidth="1"/>
    <col min="13570" max="13570" width="58.5703125" style="323" customWidth="1"/>
    <col min="13571" max="13571" width="19.85546875" style="323" customWidth="1"/>
    <col min="13572" max="13572" width="2.28515625" style="323" customWidth="1"/>
    <col min="13573" max="13574" width="20.85546875" style="323" customWidth="1"/>
    <col min="13575" max="13576" width="20.7109375" style="323" customWidth="1"/>
    <col min="13577" max="13577" width="5.85546875" style="323" customWidth="1"/>
    <col min="13578" max="13814" width="12.5703125" style="323" customWidth="1"/>
    <col min="13815" max="13823" width="5.140625" style="323"/>
    <col min="13824" max="13824" width="5.140625" style="323" customWidth="1"/>
    <col min="13825" max="13825" width="2.5703125" style="323" customWidth="1"/>
    <col min="13826" max="13826" width="58.5703125" style="323" customWidth="1"/>
    <col min="13827" max="13827" width="19.85546875" style="323" customWidth="1"/>
    <col min="13828" max="13828" width="2.28515625" style="323" customWidth="1"/>
    <col min="13829" max="13830" width="20.85546875" style="323" customWidth="1"/>
    <col min="13831" max="13832" width="20.7109375" style="323" customWidth="1"/>
    <col min="13833" max="13833" width="5.85546875" style="323" customWidth="1"/>
    <col min="13834" max="14070" width="12.5703125" style="323" customWidth="1"/>
    <col min="14071" max="14079" width="5.140625" style="323"/>
    <col min="14080" max="14080" width="5.140625" style="323" customWidth="1"/>
    <col min="14081" max="14081" width="2.5703125" style="323" customWidth="1"/>
    <col min="14082" max="14082" width="58.5703125" style="323" customWidth="1"/>
    <col min="14083" max="14083" width="19.85546875" style="323" customWidth="1"/>
    <col min="14084" max="14084" width="2.28515625" style="323" customWidth="1"/>
    <col min="14085" max="14086" width="20.85546875" style="323" customWidth="1"/>
    <col min="14087" max="14088" width="20.7109375" style="323" customWidth="1"/>
    <col min="14089" max="14089" width="5.85546875" style="323" customWidth="1"/>
    <col min="14090" max="14326" width="12.5703125" style="323" customWidth="1"/>
    <col min="14327" max="14335" width="5.140625" style="323"/>
    <col min="14336" max="14336" width="5.140625" style="323" customWidth="1"/>
    <col min="14337" max="14337" width="2.5703125" style="323" customWidth="1"/>
    <col min="14338" max="14338" width="58.5703125" style="323" customWidth="1"/>
    <col min="14339" max="14339" width="19.85546875" style="323" customWidth="1"/>
    <col min="14340" max="14340" width="2.28515625" style="323" customWidth="1"/>
    <col min="14341" max="14342" width="20.85546875" style="323" customWidth="1"/>
    <col min="14343" max="14344" width="20.7109375" style="323" customWidth="1"/>
    <col min="14345" max="14345" width="5.85546875" style="323" customWidth="1"/>
    <col min="14346" max="14582" width="12.5703125" style="323" customWidth="1"/>
    <col min="14583" max="14591" width="5.140625" style="323"/>
    <col min="14592" max="14592" width="5.140625" style="323" customWidth="1"/>
    <col min="14593" max="14593" width="2.5703125" style="323" customWidth="1"/>
    <col min="14594" max="14594" width="58.5703125" style="323" customWidth="1"/>
    <col min="14595" max="14595" width="19.85546875" style="323" customWidth="1"/>
    <col min="14596" max="14596" width="2.28515625" style="323" customWidth="1"/>
    <col min="14597" max="14598" width="20.85546875" style="323" customWidth="1"/>
    <col min="14599" max="14600" width="20.7109375" style="323" customWidth="1"/>
    <col min="14601" max="14601" width="5.85546875" style="323" customWidth="1"/>
    <col min="14602" max="14838" width="12.5703125" style="323" customWidth="1"/>
    <col min="14839" max="14847" width="5.140625" style="323"/>
    <col min="14848" max="14848" width="5.140625" style="323" customWidth="1"/>
    <col min="14849" max="14849" width="2.5703125" style="323" customWidth="1"/>
    <col min="14850" max="14850" width="58.5703125" style="323" customWidth="1"/>
    <col min="14851" max="14851" width="19.85546875" style="323" customWidth="1"/>
    <col min="14852" max="14852" width="2.28515625" style="323" customWidth="1"/>
    <col min="14853" max="14854" width="20.85546875" style="323" customWidth="1"/>
    <col min="14855" max="14856" width="20.7109375" style="323" customWidth="1"/>
    <col min="14857" max="14857" width="5.85546875" style="323" customWidth="1"/>
    <col min="14858" max="15094" width="12.5703125" style="323" customWidth="1"/>
    <col min="15095" max="15103" width="5.140625" style="323"/>
    <col min="15104" max="15104" width="5.140625" style="323" customWidth="1"/>
    <col min="15105" max="15105" width="2.5703125" style="323" customWidth="1"/>
    <col min="15106" max="15106" width="58.5703125" style="323" customWidth="1"/>
    <col min="15107" max="15107" width="19.85546875" style="323" customWidth="1"/>
    <col min="15108" max="15108" width="2.28515625" style="323" customWidth="1"/>
    <col min="15109" max="15110" width="20.85546875" style="323" customWidth="1"/>
    <col min="15111" max="15112" width="20.7109375" style="323" customWidth="1"/>
    <col min="15113" max="15113" width="5.85546875" style="323" customWidth="1"/>
    <col min="15114" max="15350" width="12.5703125" style="323" customWidth="1"/>
    <col min="15351" max="15359" width="5.140625" style="323"/>
    <col min="15360" max="15360" width="5.140625" style="323" customWidth="1"/>
    <col min="15361" max="15361" width="2.5703125" style="323" customWidth="1"/>
    <col min="15362" max="15362" width="58.5703125" style="323" customWidth="1"/>
    <col min="15363" max="15363" width="19.85546875" style="323" customWidth="1"/>
    <col min="15364" max="15364" width="2.28515625" style="323" customWidth="1"/>
    <col min="15365" max="15366" width="20.85546875" style="323" customWidth="1"/>
    <col min="15367" max="15368" width="20.7109375" style="323" customWidth="1"/>
    <col min="15369" max="15369" width="5.85546875" style="323" customWidth="1"/>
    <col min="15370" max="15606" width="12.5703125" style="323" customWidth="1"/>
    <col min="15607" max="15615" width="5.140625" style="323"/>
    <col min="15616" max="15616" width="5.140625" style="323" customWidth="1"/>
    <col min="15617" max="15617" width="2.5703125" style="323" customWidth="1"/>
    <col min="15618" max="15618" width="58.5703125" style="323" customWidth="1"/>
    <col min="15619" max="15619" width="19.85546875" style="323" customWidth="1"/>
    <col min="15620" max="15620" width="2.28515625" style="323" customWidth="1"/>
    <col min="15621" max="15622" width="20.85546875" style="323" customWidth="1"/>
    <col min="15623" max="15624" width="20.7109375" style="323" customWidth="1"/>
    <col min="15625" max="15625" width="5.85546875" style="323" customWidth="1"/>
    <col min="15626" max="15862" width="12.5703125" style="323" customWidth="1"/>
    <col min="15863" max="15871" width="5.140625" style="323"/>
    <col min="15872" max="15872" width="5.140625" style="323" customWidth="1"/>
    <col min="15873" max="15873" width="2.5703125" style="323" customWidth="1"/>
    <col min="15874" max="15874" width="58.5703125" style="323" customWidth="1"/>
    <col min="15875" max="15875" width="19.85546875" style="323" customWidth="1"/>
    <col min="15876" max="15876" width="2.28515625" style="323" customWidth="1"/>
    <col min="15877" max="15878" width="20.85546875" style="323" customWidth="1"/>
    <col min="15879" max="15880" width="20.7109375" style="323" customWidth="1"/>
    <col min="15881" max="15881" width="5.85546875" style="323" customWidth="1"/>
    <col min="15882" max="16118" width="12.5703125" style="323" customWidth="1"/>
    <col min="16119" max="16127" width="5.140625" style="323"/>
    <col min="16128" max="16128" width="5.140625" style="323" customWidth="1"/>
    <col min="16129" max="16129" width="2.5703125" style="323" customWidth="1"/>
    <col min="16130" max="16130" width="58.5703125" style="323" customWidth="1"/>
    <col min="16131" max="16131" width="19.85546875" style="323" customWidth="1"/>
    <col min="16132" max="16132" width="2.28515625" style="323" customWidth="1"/>
    <col min="16133" max="16134" width="20.85546875" style="323" customWidth="1"/>
    <col min="16135" max="16136" width="20.7109375" style="323" customWidth="1"/>
    <col min="16137" max="16137" width="5.85546875" style="323" customWidth="1"/>
    <col min="16138" max="16374" width="12.5703125" style="323" customWidth="1"/>
    <col min="16375" max="16384" width="5.140625" style="323"/>
  </cols>
  <sheetData>
    <row r="1" spans="1:12" ht="16.5" customHeight="1">
      <c r="A1" s="1764" t="s">
        <v>560</v>
      </c>
      <c r="B1" s="1764"/>
      <c r="C1" s="1764"/>
      <c r="D1" s="321"/>
      <c r="E1" s="321"/>
      <c r="F1" s="321"/>
      <c r="G1" s="321"/>
      <c r="H1" s="322"/>
      <c r="I1" s="322"/>
    </row>
    <row r="2" spans="1:12" ht="16.5" customHeight="1">
      <c r="A2" s="321"/>
      <c r="B2" s="321"/>
      <c r="C2" s="324" t="s">
        <v>561</v>
      </c>
      <c r="D2" s="325"/>
      <c r="E2" s="325"/>
      <c r="F2" s="325"/>
      <c r="G2" s="325"/>
      <c r="H2" s="326"/>
      <c r="I2" s="326"/>
    </row>
    <row r="3" spans="1:12" ht="12" customHeight="1">
      <c r="A3" s="321"/>
      <c r="B3" s="321"/>
      <c r="C3" s="324"/>
      <c r="D3" s="325"/>
      <c r="E3" s="325"/>
      <c r="F3" s="325"/>
      <c r="G3" s="325"/>
      <c r="H3" s="326"/>
      <c r="I3" s="326"/>
    </row>
    <row r="4" spans="1:12" ht="15" customHeight="1">
      <c r="A4" s="327"/>
      <c r="B4" s="327"/>
      <c r="C4" s="324"/>
      <c r="D4" s="325"/>
      <c r="E4" s="325"/>
      <c r="F4" s="325"/>
      <c r="G4" s="325"/>
      <c r="H4" s="326"/>
      <c r="I4" s="328" t="s">
        <v>2</v>
      </c>
    </row>
    <row r="5" spans="1:12" ht="16.5" customHeight="1">
      <c r="A5" s="329"/>
      <c r="B5" s="322"/>
      <c r="C5" s="330"/>
      <c r="D5" s="1765" t="s">
        <v>562</v>
      </c>
      <c r="E5" s="1766"/>
      <c r="F5" s="1766"/>
      <c r="G5" s="1767"/>
      <c r="H5" s="1768" t="s">
        <v>563</v>
      </c>
      <c r="I5" s="1769"/>
    </row>
    <row r="6" spans="1:12" ht="15" customHeight="1">
      <c r="A6" s="331"/>
      <c r="B6" s="322"/>
      <c r="C6" s="332"/>
      <c r="D6" s="1770" t="s">
        <v>781</v>
      </c>
      <c r="E6" s="1771"/>
      <c r="F6" s="1771"/>
      <c r="G6" s="1772"/>
      <c r="H6" s="1770" t="s">
        <v>781</v>
      </c>
      <c r="I6" s="1772"/>
      <c r="J6" s="333" t="s">
        <v>4</v>
      </c>
    </row>
    <row r="7" spans="1:12" ht="15.75">
      <c r="A7" s="331"/>
      <c r="B7" s="322"/>
      <c r="C7" s="334" t="s">
        <v>3</v>
      </c>
      <c r="D7" s="335"/>
      <c r="E7" s="336"/>
      <c r="F7" s="337" t="s">
        <v>564</v>
      </c>
      <c r="G7" s="338"/>
      <c r="H7" s="339" t="s">
        <v>4</v>
      </c>
      <c r="I7" s="340" t="s">
        <v>4</v>
      </c>
      <c r="J7" s="333" t="s">
        <v>4</v>
      </c>
    </row>
    <row r="8" spans="1:12" ht="14.25" customHeight="1">
      <c r="A8" s="331"/>
      <c r="B8" s="322"/>
      <c r="C8" s="341"/>
      <c r="D8" s="342"/>
      <c r="E8" s="334"/>
      <c r="F8" s="343"/>
      <c r="G8" s="344" t="s">
        <v>564</v>
      </c>
      <c r="H8" s="345" t="s">
        <v>565</v>
      </c>
      <c r="I8" s="346" t="s">
        <v>566</v>
      </c>
      <c r="J8" s="333" t="s">
        <v>4</v>
      </c>
    </row>
    <row r="9" spans="1:12" ht="14.25" customHeight="1">
      <c r="A9" s="331"/>
      <c r="B9" s="322"/>
      <c r="C9" s="347"/>
      <c r="D9" s="348" t="s">
        <v>567</v>
      </c>
      <c r="E9" s="334"/>
      <c r="F9" s="349" t="s">
        <v>568</v>
      </c>
      <c r="G9" s="350" t="s">
        <v>569</v>
      </c>
      <c r="H9" s="345" t="s">
        <v>570</v>
      </c>
      <c r="I9" s="346" t="s">
        <v>571</v>
      </c>
      <c r="J9" s="333" t="s">
        <v>4</v>
      </c>
    </row>
    <row r="10" spans="1:12" ht="14.25" customHeight="1">
      <c r="A10" s="351"/>
      <c r="B10" s="327"/>
      <c r="C10" s="352"/>
      <c r="D10" s="353"/>
      <c r="E10" s="354"/>
      <c r="F10" s="355"/>
      <c r="G10" s="350" t="s">
        <v>572</v>
      </c>
      <c r="H10" s="356" t="s">
        <v>573</v>
      </c>
      <c r="I10" s="357"/>
      <c r="J10" s="333" t="s">
        <v>4</v>
      </c>
      <c r="K10" s="333"/>
      <c r="L10" s="333"/>
    </row>
    <row r="11" spans="1:12" ht="9.9499999999999993" customHeight="1">
      <c r="A11" s="1773" t="s">
        <v>439</v>
      </c>
      <c r="B11" s="1774"/>
      <c r="C11" s="1775"/>
      <c r="D11" s="358">
        <v>2</v>
      </c>
      <c r="E11" s="359"/>
      <c r="F11" s="359">
        <v>3</v>
      </c>
      <c r="G11" s="359">
        <v>4</v>
      </c>
      <c r="H11" s="360">
        <v>5</v>
      </c>
      <c r="I11" s="361">
        <v>6</v>
      </c>
      <c r="J11" s="333"/>
      <c r="K11" s="333"/>
      <c r="L11" s="333"/>
    </row>
    <row r="12" spans="1:12" ht="6.75" customHeight="1">
      <c r="A12" s="329"/>
      <c r="B12" s="362"/>
      <c r="C12" s="363" t="s">
        <v>4</v>
      </c>
      <c r="D12" s="364" t="s">
        <v>4</v>
      </c>
      <c r="E12" s="364"/>
      <c r="F12" s="365" t="s">
        <v>124</v>
      </c>
      <c r="G12" s="366"/>
      <c r="H12" s="367" t="s">
        <v>4</v>
      </c>
      <c r="I12" s="368" t="s">
        <v>124</v>
      </c>
      <c r="J12" s="333"/>
      <c r="K12" s="333"/>
      <c r="L12" s="333"/>
    </row>
    <row r="13" spans="1:12" ht="21.75" customHeight="1">
      <c r="A13" s="1761" t="s">
        <v>574</v>
      </c>
      <c r="B13" s="1762"/>
      <c r="C13" s="1763"/>
      <c r="D13" s="744">
        <v>3287340723.3400002</v>
      </c>
      <c r="E13" s="744"/>
      <c r="F13" s="744">
        <v>1042646588.5500001</v>
      </c>
      <c r="G13" s="745">
        <v>836319075.75999999</v>
      </c>
      <c r="H13" s="744">
        <v>878419549.13</v>
      </c>
      <c r="I13" s="746">
        <v>164227039.42000002</v>
      </c>
      <c r="J13" s="333"/>
      <c r="K13" s="333"/>
      <c r="L13" s="333"/>
    </row>
    <row r="14" spans="1:12" s="369" customFormat="1" ht="21.75" customHeight="1">
      <c r="A14" s="684" t="s">
        <v>350</v>
      </c>
      <c r="B14" s="685" t="s">
        <v>47</v>
      </c>
      <c r="C14" s="686" t="s">
        <v>351</v>
      </c>
      <c r="D14" s="733">
        <v>301354371.40000039</v>
      </c>
      <c r="E14" s="733"/>
      <c r="F14" s="738">
        <v>205199474.91999999</v>
      </c>
      <c r="G14" s="736">
        <v>0</v>
      </c>
      <c r="H14" s="737">
        <v>205199474.91999999</v>
      </c>
      <c r="I14" s="738">
        <v>0</v>
      </c>
      <c r="J14" s="333"/>
      <c r="K14" s="687"/>
      <c r="L14" s="333"/>
    </row>
    <row r="15" spans="1:12" s="369" customFormat="1" ht="21.75" customHeight="1">
      <c r="A15" s="684" t="s">
        <v>352</v>
      </c>
      <c r="B15" s="685" t="s">
        <v>47</v>
      </c>
      <c r="C15" s="686" t="s">
        <v>353</v>
      </c>
      <c r="D15" s="733">
        <v>615</v>
      </c>
      <c r="E15" s="733"/>
      <c r="F15" s="738">
        <v>0</v>
      </c>
      <c r="G15" s="736">
        <v>0</v>
      </c>
      <c r="H15" s="737">
        <v>0</v>
      </c>
      <c r="I15" s="738">
        <v>0</v>
      </c>
      <c r="J15" s="333"/>
      <c r="K15" s="688"/>
      <c r="L15" s="333"/>
    </row>
    <row r="16" spans="1:12" s="369" customFormat="1" ht="21.75" customHeight="1">
      <c r="A16" s="689" t="s">
        <v>354</v>
      </c>
      <c r="B16" s="685" t="s">
        <v>47</v>
      </c>
      <c r="C16" s="690" t="s">
        <v>355</v>
      </c>
      <c r="D16" s="733">
        <v>451155.48999999993</v>
      </c>
      <c r="E16" s="733"/>
      <c r="F16" s="738">
        <v>0</v>
      </c>
      <c r="G16" s="736">
        <v>0</v>
      </c>
      <c r="H16" s="737">
        <v>0</v>
      </c>
      <c r="I16" s="738">
        <v>0</v>
      </c>
      <c r="J16" s="333"/>
      <c r="K16" s="688"/>
      <c r="L16" s="333"/>
    </row>
    <row r="17" spans="1:12" s="369" customFormat="1" ht="21.75" hidden="1" customHeight="1">
      <c r="A17" s="691" t="s">
        <v>356</v>
      </c>
      <c r="B17" s="685" t="s">
        <v>47</v>
      </c>
      <c r="C17" s="690" t="s">
        <v>357</v>
      </c>
      <c r="D17" s="733">
        <v>0</v>
      </c>
      <c r="E17" s="733"/>
      <c r="F17" s="738">
        <v>0</v>
      </c>
      <c r="G17" s="736">
        <v>0</v>
      </c>
      <c r="H17" s="737">
        <v>0</v>
      </c>
      <c r="I17" s="738">
        <v>0</v>
      </c>
      <c r="J17" s="333"/>
      <c r="K17" s="688"/>
      <c r="L17" s="333"/>
    </row>
    <row r="18" spans="1:12" s="369" customFormat="1" ht="21.75" customHeight="1">
      <c r="A18" s="689" t="s">
        <v>358</v>
      </c>
      <c r="B18" s="685" t="s">
        <v>47</v>
      </c>
      <c r="C18" s="690" t="s">
        <v>359</v>
      </c>
      <c r="D18" s="733">
        <v>8136608.4500000002</v>
      </c>
      <c r="E18" s="733"/>
      <c r="F18" s="738">
        <v>0</v>
      </c>
      <c r="G18" s="736">
        <v>0</v>
      </c>
      <c r="H18" s="737">
        <v>0</v>
      </c>
      <c r="I18" s="738">
        <v>0</v>
      </c>
      <c r="J18" s="333"/>
      <c r="K18" s="688"/>
      <c r="L18" s="333"/>
    </row>
    <row r="19" spans="1:12" s="830" customFormat="1" ht="36.75" hidden="1" customHeight="1">
      <c r="A19" s="820" t="s">
        <v>360</v>
      </c>
      <c r="B19" s="819" t="s">
        <v>47</v>
      </c>
      <c r="C19" s="831" t="s">
        <v>723</v>
      </c>
      <c r="D19" s="733">
        <v>0</v>
      </c>
      <c r="E19" s="733"/>
      <c r="F19" s="738">
        <v>0</v>
      </c>
      <c r="G19" s="736">
        <v>0</v>
      </c>
      <c r="H19" s="737">
        <v>0</v>
      </c>
      <c r="I19" s="738">
        <v>0</v>
      </c>
      <c r="J19" s="828"/>
      <c r="K19" s="829"/>
      <c r="L19" s="828"/>
    </row>
    <row r="20" spans="1:12" s="830" customFormat="1" ht="21.75" customHeight="1">
      <c r="A20" s="689" t="s">
        <v>363</v>
      </c>
      <c r="B20" s="685" t="s">
        <v>47</v>
      </c>
      <c r="C20" s="686" t="s">
        <v>364</v>
      </c>
      <c r="D20" s="733">
        <v>700279.7000000003</v>
      </c>
      <c r="E20" s="733"/>
      <c r="F20" s="738">
        <v>0</v>
      </c>
      <c r="G20" s="736">
        <v>0</v>
      </c>
      <c r="H20" s="737">
        <v>0</v>
      </c>
      <c r="I20" s="738">
        <v>0</v>
      </c>
      <c r="J20" s="828"/>
      <c r="K20" s="829"/>
      <c r="L20" s="828"/>
    </row>
    <row r="21" spans="1:12" s="369" customFormat="1" ht="21.75" hidden="1" customHeight="1">
      <c r="A21" s="689" t="s">
        <v>365</v>
      </c>
      <c r="B21" s="685" t="s">
        <v>47</v>
      </c>
      <c r="C21" s="686" t="s">
        <v>366</v>
      </c>
      <c r="D21" s="733">
        <v>0</v>
      </c>
      <c r="E21" s="733"/>
      <c r="F21" s="738">
        <v>0</v>
      </c>
      <c r="G21" s="736">
        <v>0</v>
      </c>
      <c r="H21" s="737">
        <v>0</v>
      </c>
      <c r="I21" s="738">
        <v>0</v>
      </c>
      <c r="J21" s="333"/>
      <c r="K21" s="688"/>
      <c r="L21" s="333"/>
    </row>
    <row r="22" spans="1:12" s="369" customFormat="1" ht="21.75" customHeight="1">
      <c r="A22" s="689" t="s">
        <v>367</v>
      </c>
      <c r="B22" s="685" t="s">
        <v>47</v>
      </c>
      <c r="C22" s="686" t="s">
        <v>368</v>
      </c>
      <c r="D22" s="733">
        <v>195253778.77000001</v>
      </c>
      <c r="E22" s="733"/>
      <c r="F22" s="738">
        <v>3838</v>
      </c>
      <c r="G22" s="736">
        <v>697</v>
      </c>
      <c r="H22" s="737">
        <v>3838</v>
      </c>
      <c r="I22" s="738">
        <v>0</v>
      </c>
      <c r="J22" s="333"/>
      <c r="K22" s="688"/>
      <c r="L22" s="333"/>
    </row>
    <row r="23" spans="1:12" s="369" customFormat="1" ht="21.75" customHeight="1">
      <c r="A23" s="689" t="s">
        <v>369</v>
      </c>
      <c r="B23" s="685" t="s">
        <v>47</v>
      </c>
      <c r="C23" s="686" t="s">
        <v>132</v>
      </c>
      <c r="D23" s="733">
        <v>178</v>
      </c>
      <c r="E23" s="733"/>
      <c r="F23" s="738">
        <v>0</v>
      </c>
      <c r="G23" s="736">
        <v>0</v>
      </c>
      <c r="H23" s="737">
        <v>0</v>
      </c>
      <c r="I23" s="738">
        <v>0</v>
      </c>
      <c r="J23" s="333"/>
      <c r="K23" s="688"/>
      <c r="L23" s="333"/>
    </row>
    <row r="24" spans="1:12" s="369" customFormat="1" ht="21.75" customHeight="1">
      <c r="A24" s="689" t="s">
        <v>370</v>
      </c>
      <c r="B24" s="685" t="s">
        <v>47</v>
      </c>
      <c r="C24" s="686" t="s">
        <v>575</v>
      </c>
      <c r="D24" s="733">
        <v>8283611.6699999999</v>
      </c>
      <c r="E24" s="733"/>
      <c r="F24" s="738">
        <v>680</v>
      </c>
      <c r="G24" s="736">
        <v>0</v>
      </c>
      <c r="H24" s="737">
        <v>680</v>
      </c>
      <c r="I24" s="738">
        <v>0</v>
      </c>
      <c r="J24" s="333"/>
      <c r="K24" s="688"/>
      <c r="L24" s="333"/>
    </row>
    <row r="25" spans="1:12" s="369" customFormat="1" ht="21.75" customHeight="1">
      <c r="A25" s="689" t="s">
        <v>372</v>
      </c>
      <c r="B25" s="685" t="s">
        <v>47</v>
      </c>
      <c r="C25" s="690" t="s">
        <v>373</v>
      </c>
      <c r="D25" s="733">
        <v>1122115.8500000003</v>
      </c>
      <c r="E25" s="733"/>
      <c r="F25" s="738">
        <v>0</v>
      </c>
      <c r="G25" s="736">
        <v>0</v>
      </c>
      <c r="H25" s="737">
        <v>0</v>
      </c>
      <c r="I25" s="738">
        <v>0</v>
      </c>
      <c r="J25" s="333"/>
      <c r="K25" s="688"/>
      <c r="L25" s="333"/>
    </row>
    <row r="26" spans="1:12" ht="21.75" customHeight="1">
      <c r="A26" s="689" t="s">
        <v>374</v>
      </c>
      <c r="B26" s="685" t="s">
        <v>47</v>
      </c>
      <c r="C26" s="690" t="s">
        <v>375</v>
      </c>
      <c r="D26" s="733">
        <v>21931.47</v>
      </c>
      <c r="E26" s="733"/>
      <c r="F26" s="738">
        <v>0</v>
      </c>
      <c r="G26" s="736">
        <v>0</v>
      </c>
      <c r="H26" s="737">
        <v>0</v>
      </c>
      <c r="I26" s="738">
        <v>0</v>
      </c>
      <c r="J26" s="333"/>
      <c r="K26" s="688"/>
      <c r="L26" s="333"/>
    </row>
    <row r="27" spans="1:12" s="369" customFormat="1" ht="21.75" customHeight="1">
      <c r="A27" s="689" t="s">
        <v>376</v>
      </c>
      <c r="B27" s="685" t="s">
        <v>47</v>
      </c>
      <c r="C27" s="690" t="s">
        <v>711</v>
      </c>
      <c r="D27" s="733">
        <v>15883523.979999999</v>
      </c>
      <c r="E27" s="733"/>
      <c r="F27" s="738">
        <v>0</v>
      </c>
      <c r="G27" s="736">
        <v>0</v>
      </c>
      <c r="H27" s="737">
        <v>0</v>
      </c>
      <c r="I27" s="738">
        <v>0</v>
      </c>
      <c r="J27" s="333"/>
      <c r="K27" s="688"/>
      <c r="L27" s="333"/>
    </row>
    <row r="28" spans="1:12" s="370" customFormat="1" ht="21.75" customHeight="1">
      <c r="A28" s="689" t="s">
        <v>377</v>
      </c>
      <c r="B28" s="685" t="s">
        <v>47</v>
      </c>
      <c r="C28" s="686" t="s">
        <v>576</v>
      </c>
      <c r="D28" s="733">
        <v>1139733832.0699995</v>
      </c>
      <c r="E28" s="733"/>
      <c r="F28" s="738">
        <v>836751094.72000003</v>
      </c>
      <c r="G28" s="736">
        <v>836304935.76999998</v>
      </c>
      <c r="H28" s="737">
        <v>672528013.63</v>
      </c>
      <c r="I28" s="738">
        <v>164223081.09</v>
      </c>
      <c r="J28" s="333"/>
      <c r="K28" s="688"/>
      <c r="L28" s="333"/>
    </row>
    <row r="29" spans="1:12" s="374" customFormat="1" ht="30" customHeight="1">
      <c r="A29" s="371" t="s">
        <v>378</v>
      </c>
      <c r="B29" s="372" t="s">
        <v>47</v>
      </c>
      <c r="C29" s="373" t="s">
        <v>577</v>
      </c>
      <c r="D29" s="733">
        <v>31101352.499999985</v>
      </c>
      <c r="E29" s="733"/>
      <c r="F29" s="738">
        <v>34724.46</v>
      </c>
      <c r="G29" s="736">
        <v>0</v>
      </c>
      <c r="H29" s="737">
        <v>34724.46</v>
      </c>
      <c r="I29" s="738">
        <v>0</v>
      </c>
      <c r="J29" s="333"/>
      <c r="K29" s="692"/>
      <c r="L29" s="333"/>
    </row>
    <row r="30" spans="1:12" s="374" customFormat="1" ht="21.75" customHeight="1">
      <c r="A30" s="689" t="s">
        <v>383</v>
      </c>
      <c r="B30" s="685" t="s">
        <v>47</v>
      </c>
      <c r="C30" s="686" t="s">
        <v>113</v>
      </c>
      <c r="D30" s="733">
        <v>701387212.36000013</v>
      </c>
      <c r="E30" s="733"/>
      <c r="F30" s="738">
        <v>0</v>
      </c>
      <c r="G30" s="736">
        <v>0</v>
      </c>
      <c r="H30" s="737">
        <v>0</v>
      </c>
      <c r="I30" s="738">
        <v>0</v>
      </c>
      <c r="J30" s="333"/>
      <c r="K30" s="688"/>
      <c r="L30" s="333"/>
    </row>
    <row r="31" spans="1:12" s="374" customFormat="1" ht="21.75" customHeight="1">
      <c r="A31" s="689" t="s">
        <v>384</v>
      </c>
      <c r="B31" s="685" t="s">
        <v>47</v>
      </c>
      <c r="C31" s="686" t="s">
        <v>578</v>
      </c>
      <c r="D31" s="733">
        <v>262107624.02000001</v>
      </c>
      <c r="E31" s="733"/>
      <c r="F31" s="738">
        <v>0</v>
      </c>
      <c r="G31" s="736">
        <v>0</v>
      </c>
      <c r="H31" s="737">
        <v>0</v>
      </c>
      <c r="I31" s="738">
        <v>0</v>
      </c>
      <c r="J31" s="333"/>
      <c r="K31" s="688"/>
      <c r="L31" s="333"/>
    </row>
    <row r="32" spans="1:12" s="374" customFormat="1" ht="21.75" customHeight="1">
      <c r="A32" s="689" t="s">
        <v>387</v>
      </c>
      <c r="B32" s="685" t="s">
        <v>47</v>
      </c>
      <c r="C32" s="686" t="s">
        <v>579</v>
      </c>
      <c r="D32" s="733">
        <v>239515792.36999977</v>
      </c>
      <c r="E32" s="733"/>
      <c r="F32" s="738">
        <v>0</v>
      </c>
      <c r="G32" s="736">
        <v>0</v>
      </c>
      <c r="H32" s="737">
        <v>0</v>
      </c>
      <c r="I32" s="738">
        <v>0</v>
      </c>
      <c r="J32" s="333"/>
      <c r="K32" s="688"/>
      <c r="L32" s="333"/>
    </row>
    <row r="33" spans="1:12" s="374" customFormat="1" ht="21.75" customHeight="1">
      <c r="A33" s="689" t="s">
        <v>390</v>
      </c>
      <c r="B33" s="685" t="s">
        <v>47</v>
      </c>
      <c r="C33" s="686" t="s">
        <v>580</v>
      </c>
      <c r="D33" s="733">
        <v>225761008.22999996</v>
      </c>
      <c r="E33" s="733"/>
      <c r="F33" s="738">
        <v>652675.32999999996</v>
      </c>
      <c r="G33" s="736">
        <v>13442.99</v>
      </c>
      <c r="H33" s="737">
        <v>648717</v>
      </c>
      <c r="I33" s="738">
        <v>3958.33</v>
      </c>
      <c r="J33" s="333"/>
      <c r="K33" s="688"/>
      <c r="L33" s="333"/>
    </row>
    <row r="34" spans="1:12" s="369" customFormat="1" ht="53.25" hidden="1" customHeight="1">
      <c r="A34" s="371" t="s">
        <v>392</v>
      </c>
      <c r="B34" s="372" t="s">
        <v>47</v>
      </c>
      <c r="C34" s="375" t="s">
        <v>581</v>
      </c>
      <c r="D34" s="733">
        <v>0</v>
      </c>
      <c r="E34" s="733"/>
      <c r="F34" s="738">
        <v>0</v>
      </c>
      <c r="G34" s="736">
        <v>0</v>
      </c>
      <c r="H34" s="737">
        <v>0</v>
      </c>
      <c r="I34" s="738">
        <v>0</v>
      </c>
      <c r="J34" s="333"/>
      <c r="K34" s="692"/>
      <c r="L34" s="333"/>
    </row>
    <row r="35" spans="1:12" s="369" customFormat="1" ht="21.75" customHeight="1">
      <c r="A35" s="689" t="s">
        <v>400</v>
      </c>
      <c r="B35" s="685" t="s">
        <v>47</v>
      </c>
      <c r="C35" s="686" t="s">
        <v>401</v>
      </c>
      <c r="D35" s="733">
        <v>11714.49</v>
      </c>
      <c r="E35" s="733"/>
      <c r="F35" s="738">
        <v>0</v>
      </c>
      <c r="G35" s="736">
        <v>0</v>
      </c>
      <c r="H35" s="737">
        <v>0</v>
      </c>
      <c r="I35" s="738">
        <v>0</v>
      </c>
      <c r="J35" s="333"/>
      <c r="K35" s="688"/>
      <c r="L35" s="333"/>
    </row>
    <row r="36" spans="1:12" s="369" customFormat="1" ht="21.75" customHeight="1">
      <c r="A36" s="689" t="s">
        <v>402</v>
      </c>
      <c r="B36" s="685" t="s">
        <v>47</v>
      </c>
      <c r="C36" s="690" t="s">
        <v>115</v>
      </c>
      <c r="D36" s="733">
        <v>32463374.109999996</v>
      </c>
      <c r="E36" s="733"/>
      <c r="F36" s="738">
        <v>3478.62</v>
      </c>
      <c r="G36" s="736">
        <v>0</v>
      </c>
      <c r="H36" s="737">
        <v>3478.62</v>
      </c>
      <c r="I36" s="738">
        <v>0</v>
      </c>
      <c r="J36" s="333"/>
      <c r="K36" s="688"/>
      <c r="L36" s="333"/>
    </row>
    <row r="37" spans="1:12" s="369" customFormat="1" ht="21.75" customHeight="1">
      <c r="A37" s="689" t="s">
        <v>403</v>
      </c>
      <c r="B37" s="685" t="s">
        <v>47</v>
      </c>
      <c r="C37" s="686" t="s">
        <v>404</v>
      </c>
      <c r="D37" s="733">
        <v>107343318.55</v>
      </c>
      <c r="E37" s="733"/>
      <c r="F37" s="738">
        <v>442.5</v>
      </c>
      <c r="G37" s="736">
        <v>0</v>
      </c>
      <c r="H37" s="737">
        <v>442.5</v>
      </c>
      <c r="I37" s="738">
        <v>0</v>
      </c>
      <c r="J37" s="333"/>
      <c r="K37" s="688"/>
      <c r="L37" s="333"/>
    </row>
    <row r="38" spans="1:12" s="369" customFormat="1" ht="21.75" customHeight="1">
      <c r="A38" s="689" t="s">
        <v>405</v>
      </c>
      <c r="B38" s="685" t="s">
        <v>47</v>
      </c>
      <c r="C38" s="686" t="s">
        <v>406</v>
      </c>
      <c r="D38" s="733">
        <v>2222090.77</v>
      </c>
      <c r="E38" s="733"/>
      <c r="F38" s="738">
        <v>0</v>
      </c>
      <c r="G38" s="736">
        <v>0</v>
      </c>
      <c r="H38" s="737">
        <v>0</v>
      </c>
      <c r="I38" s="738">
        <v>0</v>
      </c>
      <c r="J38" s="333"/>
      <c r="K38" s="688"/>
      <c r="L38" s="333"/>
    </row>
    <row r="39" spans="1:12" s="369" customFormat="1" ht="21.75" customHeight="1">
      <c r="A39" s="689" t="s">
        <v>407</v>
      </c>
      <c r="B39" s="685" t="s">
        <v>47</v>
      </c>
      <c r="C39" s="686" t="s">
        <v>582</v>
      </c>
      <c r="D39" s="733">
        <v>2331522.8299999991</v>
      </c>
      <c r="E39" s="733"/>
      <c r="F39" s="738">
        <v>180</v>
      </c>
      <c r="G39" s="736">
        <v>0</v>
      </c>
      <c r="H39" s="737">
        <v>180</v>
      </c>
      <c r="I39" s="738">
        <v>0</v>
      </c>
      <c r="J39" s="333"/>
      <c r="K39" s="688"/>
      <c r="L39" s="333"/>
    </row>
    <row r="40" spans="1:12" s="369" customFormat="1" ht="21.75" customHeight="1">
      <c r="A40" s="689" t="s">
        <v>410</v>
      </c>
      <c r="B40" s="685" t="s">
        <v>47</v>
      </c>
      <c r="C40" s="690" t="s">
        <v>583</v>
      </c>
      <c r="D40" s="733">
        <v>2479841.1</v>
      </c>
      <c r="E40" s="733"/>
      <c r="F40" s="738">
        <v>0</v>
      </c>
      <c r="G40" s="736">
        <v>0</v>
      </c>
      <c r="H40" s="737">
        <v>0</v>
      </c>
      <c r="I40" s="738">
        <v>0</v>
      </c>
      <c r="J40" s="333"/>
      <c r="K40" s="688"/>
      <c r="L40" s="333"/>
    </row>
    <row r="41" spans="1:12" s="369" customFormat="1" ht="21.75" customHeight="1">
      <c r="A41" s="689" t="s">
        <v>426</v>
      </c>
      <c r="B41" s="799" t="s">
        <v>47</v>
      </c>
      <c r="C41" s="693" t="s">
        <v>178</v>
      </c>
      <c r="D41" s="739">
        <v>895320.78000000014</v>
      </c>
      <c r="E41" s="747"/>
      <c r="F41" s="738">
        <v>0</v>
      </c>
      <c r="G41" s="736">
        <v>0</v>
      </c>
      <c r="H41" s="737">
        <v>0</v>
      </c>
      <c r="I41" s="738">
        <v>0</v>
      </c>
      <c r="J41" s="333"/>
      <c r="L41" s="333"/>
    </row>
    <row r="42" spans="1:12" s="369" customFormat="1" ht="21.75" customHeight="1">
      <c r="A42" s="689" t="s">
        <v>413</v>
      </c>
      <c r="B42" s="685" t="s">
        <v>47</v>
      </c>
      <c r="C42" s="686" t="s">
        <v>584</v>
      </c>
      <c r="D42" s="733">
        <v>4194637.04</v>
      </c>
      <c r="E42" s="733"/>
      <c r="F42" s="738">
        <v>0</v>
      </c>
      <c r="G42" s="736">
        <v>0</v>
      </c>
      <c r="H42" s="737">
        <v>0</v>
      </c>
      <c r="I42" s="738">
        <v>0</v>
      </c>
      <c r="J42" s="333"/>
      <c r="K42" s="755"/>
      <c r="L42" s="333"/>
    </row>
    <row r="43" spans="1:12" s="369" customFormat="1" ht="21.75" customHeight="1">
      <c r="A43" s="689" t="s">
        <v>416</v>
      </c>
      <c r="B43" s="685" t="s">
        <v>47</v>
      </c>
      <c r="C43" s="686" t="s">
        <v>585</v>
      </c>
      <c r="D43" s="733">
        <v>2177063.3400000012</v>
      </c>
      <c r="E43" s="733"/>
      <c r="F43" s="738">
        <v>0</v>
      </c>
      <c r="G43" s="736">
        <v>0</v>
      </c>
      <c r="H43" s="737">
        <v>0</v>
      </c>
      <c r="I43" s="738">
        <v>0</v>
      </c>
      <c r="J43" s="333"/>
      <c r="K43" s="755"/>
      <c r="L43" s="333"/>
    </row>
    <row r="44" spans="1:12" s="369" customFormat="1" ht="32.25" hidden="1" customHeight="1">
      <c r="A44" s="371" t="s">
        <v>419</v>
      </c>
      <c r="B44" s="372" t="s">
        <v>47</v>
      </c>
      <c r="C44" s="694" t="s">
        <v>586</v>
      </c>
      <c r="D44" s="733">
        <v>0</v>
      </c>
      <c r="E44" s="733"/>
      <c r="F44" s="738">
        <v>0</v>
      </c>
      <c r="G44" s="736">
        <v>0</v>
      </c>
      <c r="H44" s="737">
        <v>0</v>
      </c>
      <c r="I44" s="738">
        <v>0</v>
      </c>
      <c r="J44" s="333"/>
      <c r="K44" s="756"/>
      <c r="L44" s="333"/>
    </row>
    <row r="45" spans="1:12" s="369" customFormat="1" ht="21.75" customHeight="1" thickBot="1">
      <c r="A45" s="689" t="s">
        <v>424</v>
      </c>
      <c r="B45" s="685" t="s">
        <v>47</v>
      </c>
      <c r="C45" s="686" t="s">
        <v>425</v>
      </c>
      <c r="D45" s="733">
        <v>2406849</v>
      </c>
      <c r="E45" s="733"/>
      <c r="F45" s="738">
        <v>0</v>
      </c>
      <c r="G45" s="736">
        <v>0</v>
      </c>
      <c r="H45" s="737">
        <v>0</v>
      </c>
      <c r="I45" s="738">
        <v>0</v>
      </c>
      <c r="J45" s="333"/>
      <c r="K45" s="755"/>
      <c r="L45" s="333"/>
    </row>
    <row r="46" spans="1:12" s="369" customFormat="1" ht="24.75" customHeight="1" thickTop="1">
      <c r="A46" s="376" t="s">
        <v>587</v>
      </c>
      <c r="B46" s="695"/>
      <c r="C46" s="696"/>
      <c r="D46" s="748"/>
      <c r="E46" s="749"/>
      <c r="F46" s="750"/>
      <c r="G46" s="751"/>
      <c r="H46" s="752"/>
      <c r="I46" s="750"/>
      <c r="J46" s="333"/>
      <c r="K46" s="757"/>
      <c r="L46" s="333"/>
    </row>
    <row r="47" spans="1:12" s="374" customFormat="1" ht="29.25" customHeight="1">
      <c r="A47" s="377" t="s">
        <v>398</v>
      </c>
      <c r="B47" s="378" t="s">
        <v>47</v>
      </c>
      <c r="C47" s="379" t="s">
        <v>399</v>
      </c>
      <c r="D47" s="753">
        <v>16859835625.450001</v>
      </c>
      <c r="E47" s="754" t="s">
        <v>710</v>
      </c>
      <c r="F47" s="738">
        <v>0</v>
      </c>
      <c r="G47" s="742">
        <v>0</v>
      </c>
      <c r="H47" s="1031">
        <v>0</v>
      </c>
      <c r="I47" s="743">
        <v>0</v>
      </c>
      <c r="J47" s="333"/>
      <c r="K47" s="758"/>
      <c r="L47" s="333"/>
    </row>
    <row r="48" spans="1:12" s="374" customFormat="1" ht="9.75" customHeight="1">
      <c r="F48" s="732"/>
      <c r="J48" s="333"/>
      <c r="K48" s="759"/>
      <c r="L48" s="333"/>
    </row>
    <row r="49" spans="1:12" s="1126" customFormat="1" ht="15.75" customHeight="1">
      <c r="A49" s="321"/>
      <c r="B49" s="697" t="s">
        <v>710</v>
      </c>
      <c r="C49" s="1135" t="s">
        <v>564</v>
      </c>
      <c r="D49" s="1123"/>
      <c r="E49" s="1123"/>
      <c r="F49" s="1123"/>
      <c r="G49" s="1123"/>
      <c r="H49" s="1123"/>
      <c r="I49" s="1123"/>
      <c r="J49" s="1124"/>
      <c r="K49" s="1125"/>
      <c r="L49" s="1124"/>
    </row>
    <row r="50" spans="1:12" s="382" customFormat="1" ht="15.75">
      <c r="A50" s="724" t="s">
        <v>788</v>
      </c>
      <c r="B50" s="698"/>
      <c r="D50" s="380"/>
      <c r="E50" s="380"/>
      <c r="F50" s="380"/>
      <c r="G50" s="380"/>
      <c r="H50" s="380"/>
      <c r="I50" s="380"/>
      <c r="J50" s="381"/>
    </row>
    <row r="51" spans="1:12" s="1054" customFormat="1" ht="15.75">
      <c r="A51" s="724" t="s">
        <v>769</v>
      </c>
      <c r="B51" s="698"/>
      <c r="C51" s="698"/>
      <c r="D51" s="1127"/>
      <c r="E51" s="1127"/>
      <c r="F51" s="1127"/>
      <c r="G51" s="1127"/>
      <c r="H51" s="1127"/>
      <c r="I51" s="1127"/>
      <c r="J51" s="1128"/>
    </row>
    <row r="52" spans="1:12" s="1054" customFormat="1" ht="15.75">
      <c r="A52" s="724" t="s">
        <v>780</v>
      </c>
      <c r="B52" s="698"/>
      <c r="C52" s="698"/>
      <c r="D52" s="1127"/>
      <c r="E52" s="1127"/>
      <c r="F52" s="1127"/>
      <c r="G52" s="1127"/>
      <c r="H52" s="1127"/>
      <c r="I52" s="1127"/>
      <c r="J52" s="1128"/>
    </row>
    <row r="53" spans="1:12" s="374" customFormat="1" ht="15.75" customHeight="1">
      <c r="A53" s="321"/>
      <c r="B53" s="697"/>
      <c r="C53" s="321"/>
      <c r="D53" s="321"/>
      <c r="E53" s="321"/>
      <c r="F53" s="321"/>
      <c r="G53" s="321"/>
      <c r="H53" s="321"/>
      <c r="I53" s="321"/>
      <c r="J53" s="333"/>
      <c r="K53" s="333"/>
      <c r="L53" s="333"/>
    </row>
    <row r="54" spans="1:12" s="382" customFormat="1" ht="15.75">
      <c r="A54" s="724"/>
      <c r="B54" s="698"/>
      <c r="C54" s="698"/>
      <c r="D54" s="380"/>
      <c r="E54" s="380"/>
      <c r="F54" s="380"/>
      <c r="G54" s="380"/>
      <c r="H54" s="380"/>
      <c r="I54" s="380"/>
      <c r="J54" s="381"/>
    </row>
    <row r="55" spans="1:12" s="382" customFormat="1" ht="15.75">
      <c r="A55" s="724"/>
      <c r="B55" s="698"/>
      <c r="C55" s="698"/>
      <c r="D55" s="380"/>
      <c r="E55" s="380"/>
      <c r="F55" s="380"/>
      <c r="G55" s="380"/>
      <c r="H55" s="380"/>
      <c r="I55" s="380"/>
      <c r="J55" s="381"/>
    </row>
    <row r="56" spans="1:12">
      <c r="J56" s="333"/>
    </row>
    <row r="57" spans="1:12" ht="15.75">
      <c r="C57" s="698"/>
      <c r="J57" s="333"/>
    </row>
    <row r="58" spans="1:12">
      <c r="J58" s="333"/>
    </row>
    <row r="59" spans="1:12">
      <c r="J59" s="333"/>
    </row>
    <row r="60" spans="1:12">
      <c r="J60" s="333"/>
    </row>
    <row r="61" spans="1:12">
      <c r="J61" s="333"/>
    </row>
    <row r="62" spans="1:12">
      <c r="J62" s="333"/>
    </row>
    <row r="63" spans="1:12">
      <c r="J63" s="333"/>
    </row>
    <row r="64" spans="1:12">
      <c r="J64" s="333"/>
    </row>
    <row r="65" spans="10:10">
      <c r="J65" s="333"/>
    </row>
    <row r="66" spans="10:10">
      <c r="J66" s="333"/>
    </row>
    <row r="67" spans="10:10">
      <c r="J67" s="333"/>
    </row>
    <row r="68" spans="10:10">
      <c r="J68" s="333"/>
    </row>
    <row r="69" spans="10:10">
      <c r="J69" s="333"/>
    </row>
    <row r="70" spans="10:10">
      <c r="J70" s="333"/>
    </row>
    <row r="71" spans="10:10">
      <c r="J71" s="333"/>
    </row>
    <row r="72" spans="10:10">
      <c r="J72" s="333"/>
    </row>
    <row r="73" spans="10:10">
      <c r="J73" s="333"/>
    </row>
    <row r="74" spans="10:10">
      <c r="J74" s="333"/>
    </row>
    <row r="75" spans="10:10">
      <c r="J75" s="333" t="s">
        <v>4</v>
      </c>
    </row>
  </sheetData>
  <mergeCells count="7">
    <mergeCell ref="A13:C13"/>
    <mergeCell ref="A1:C1"/>
    <mergeCell ref="D5:G5"/>
    <mergeCell ref="H5:I5"/>
    <mergeCell ref="D6:G6"/>
    <mergeCell ref="H6:I6"/>
    <mergeCell ref="A11:C11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3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N143"/>
  <sheetViews>
    <sheetView showGridLines="0" zoomScale="70" zoomScaleNormal="70" workbookViewId="0"/>
  </sheetViews>
  <sheetFormatPr defaultColWidth="12.5703125" defaultRowHeight="15"/>
  <cols>
    <col min="1" max="1" width="67.7109375" style="386" customWidth="1"/>
    <col min="2" max="2" width="19.5703125" style="386" customWidth="1"/>
    <col min="3" max="3" width="2.5703125" style="386" customWidth="1"/>
    <col min="4" max="4" width="20.7109375" style="386" customWidth="1"/>
    <col min="5" max="5" width="21.5703125" style="386" customWidth="1"/>
    <col min="6" max="7" width="20.85546875" style="386" customWidth="1"/>
    <col min="8" max="8" width="4.7109375" style="386" customWidth="1"/>
    <col min="9" max="9" width="19.5703125" style="386" customWidth="1"/>
    <col min="10" max="10" width="15" style="386" customWidth="1"/>
    <col min="11" max="11" width="25.42578125" style="386" customWidth="1"/>
    <col min="12" max="253" width="12.5703125" style="386"/>
    <col min="254" max="254" width="67.7109375" style="386" customWidth="1"/>
    <col min="255" max="255" width="19.5703125" style="386" customWidth="1"/>
    <col min="256" max="256" width="2.5703125" style="386" customWidth="1"/>
    <col min="257" max="257" width="20.7109375" style="386" customWidth="1"/>
    <col min="258" max="258" width="21.5703125" style="386" customWidth="1"/>
    <col min="259" max="260" width="20.85546875" style="386" customWidth="1"/>
    <col min="261" max="261" width="4.7109375" style="386" customWidth="1"/>
    <col min="262" max="262" width="6.5703125" style="386" customWidth="1"/>
    <col min="263" max="263" width="14.85546875" style="386" bestFit="1" customWidth="1"/>
    <col min="264" max="264" width="21.5703125" style="386" customWidth="1"/>
    <col min="265" max="265" width="19.5703125" style="386" customWidth="1"/>
    <col min="266" max="266" width="15" style="386" customWidth="1"/>
    <col min="267" max="267" width="25.42578125" style="386" customWidth="1"/>
    <col min="268" max="509" width="12.5703125" style="386"/>
    <col min="510" max="510" width="67.7109375" style="386" customWidth="1"/>
    <col min="511" max="511" width="19.5703125" style="386" customWidth="1"/>
    <col min="512" max="512" width="2.5703125" style="386" customWidth="1"/>
    <col min="513" max="513" width="20.7109375" style="386" customWidth="1"/>
    <col min="514" max="514" width="21.5703125" style="386" customWidth="1"/>
    <col min="515" max="516" width="20.85546875" style="386" customWidth="1"/>
    <col min="517" max="517" width="4.7109375" style="386" customWidth="1"/>
    <col min="518" max="518" width="6.5703125" style="386" customWidth="1"/>
    <col min="519" max="519" width="14.85546875" style="386" bestFit="1" customWidth="1"/>
    <col min="520" max="520" width="21.5703125" style="386" customWidth="1"/>
    <col min="521" max="521" width="19.5703125" style="386" customWidth="1"/>
    <col min="522" max="522" width="15" style="386" customWidth="1"/>
    <col min="523" max="523" width="25.42578125" style="386" customWidth="1"/>
    <col min="524" max="765" width="12.5703125" style="386"/>
    <col min="766" max="766" width="67.7109375" style="386" customWidth="1"/>
    <col min="767" max="767" width="19.5703125" style="386" customWidth="1"/>
    <col min="768" max="768" width="2.5703125" style="386" customWidth="1"/>
    <col min="769" max="769" width="20.7109375" style="386" customWidth="1"/>
    <col min="770" max="770" width="21.5703125" style="386" customWidth="1"/>
    <col min="771" max="772" width="20.85546875" style="386" customWidth="1"/>
    <col min="773" max="773" width="4.7109375" style="386" customWidth="1"/>
    <col min="774" max="774" width="6.5703125" style="386" customWidth="1"/>
    <col min="775" max="775" width="14.85546875" style="386" bestFit="1" customWidth="1"/>
    <col min="776" max="776" width="21.5703125" style="386" customWidth="1"/>
    <col min="777" max="777" width="19.5703125" style="386" customWidth="1"/>
    <col min="778" max="778" width="15" style="386" customWidth="1"/>
    <col min="779" max="779" width="25.42578125" style="386" customWidth="1"/>
    <col min="780" max="1021" width="12.5703125" style="386"/>
    <col min="1022" max="1022" width="67.7109375" style="386" customWidth="1"/>
    <col min="1023" max="1023" width="19.5703125" style="386" customWidth="1"/>
    <col min="1024" max="1024" width="2.5703125" style="386" customWidth="1"/>
    <col min="1025" max="1025" width="20.7109375" style="386" customWidth="1"/>
    <col min="1026" max="1026" width="21.5703125" style="386" customWidth="1"/>
    <col min="1027" max="1028" width="20.85546875" style="386" customWidth="1"/>
    <col min="1029" max="1029" width="4.7109375" style="386" customWidth="1"/>
    <col min="1030" max="1030" width="6.5703125" style="386" customWidth="1"/>
    <col min="1031" max="1031" width="14.85546875" style="386" bestFit="1" customWidth="1"/>
    <col min="1032" max="1032" width="21.5703125" style="386" customWidth="1"/>
    <col min="1033" max="1033" width="19.5703125" style="386" customWidth="1"/>
    <col min="1034" max="1034" width="15" style="386" customWidth="1"/>
    <col min="1035" max="1035" width="25.42578125" style="386" customWidth="1"/>
    <col min="1036" max="1277" width="12.5703125" style="386"/>
    <col min="1278" max="1278" width="67.7109375" style="386" customWidth="1"/>
    <col min="1279" max="1279" width="19.5703125" style="386" customWidth="1"/>
    <col min="1280" max="1280" width="2.5703125" style="386" customWidth="1"/>
    <col min="1281" max="1281" width="20.7109375" style="386" customWidth="1"/>
    <col min="1282" max="1282" width="21.5703125" style="386" customWidth="1"/>
    <col min="1283" max="1284" width="20.85546875" style="386" customWidth="1"/>
    <col min="1285" max="1285" width="4.7109375" style="386" customWidth="1"/>
    <col min="1286" max="1286" width="6.5703125" style="386" customWidth="1"/>
    <col min="1287" max="1287" width="14.85546875" style="386" bestFit="1" customWidth="1"/>
    <col min="1288" max="1288" width="21.5703125" style="386" customWidth="1"/>
    <col min="1289" max="1289" width="19.5703125" style="386" customWidth="1"/>
    <col min="1290" max="1290" width="15" style="386" customWidth="1"/>
    <col min="1291" max="1291" width="25.42578125" style="386" customWidth="1"/>
    <col min="1292" max="1533" width="12.5703125" style="386"/>
    <col min="1534" max="1534" width="67.7109375" style="386" customWidth="1"/>
    <col min="1535" max="1535" width="19.5703125" style="386" customWidth="1"/>
    <col min="1536" max="1536" width="2.5703125" style="386" customWidth="1"/>
    <col min="1537" max="1537" width="20.7109375" style="386" customWidth="1"/>
    <col min="1538" max="1538" width="21.5703125" style="386" customWidth="1"/>
    <col min="1539" max="1540" width="20.85546875" style="386" customWidth="1"/>
    <col min="1541" max="1541" width="4.7109375" style="386" customWidth="1"/>
    <col min="1542" max="1542" width="6.5703125" style="386" customWidth="1"/>
    <col min="1543" max="1543" width="14.85546875" style="386" bestFit="1" customWidth="1"/>
    <col min="1544" max="1544" width="21.5703125" style="386" customWidth="1"/>
    <col min="1545" max="1545" width="19.5703125" style="386" customWidth="1"/>
    <col min="1546" max="1546" width="15" style="386" customWidth="1"/>
    <col min="1547" max="1547" width="25.42578125" style="386" customWidth="1"/>
    <col min="1548" max="1789" width="12.5703125" style="386"/>
    <col min="1790" max="1790" width="67.7109375" style="386" customWidth="1"/>
    <col min="1791" max="1791" width="19.5703125" style="386" customWidth="1"/>
    <col min="1792" max="1792" width="2.5703125" style="386" customWidth="1"/>
    <col min="1793" max="1793" width="20.7109375" style="386" customWidth="1"/>
    <col min="1794" max="1794" width="21.5703125" style="386" customWidth="1"/>
    <col min="1795" max="1796" width="20.85546875" style="386" customWidth="1"/>
    <col min="1797" max="1797" width="4.7109375" style="386" customWidth="1"/>
    <col min="1798" max="1798" width="6.5703125" style="386" customWidth="1"/>
    <col min="1799" max="1799" width="14.85546875" style="386" bestFit="1" customWidth="1"/>
    <col min="1800" max="1800" width="21.5703125" style="386" customWidth="1"/>
    <col min="1801" max="1801" width="19.5703125" style="386" customWidth="1"/>
    <col min="1802" max="1802" width="15" style="386" customWidth="1"/>
    <col min="1803" max="1803" width="25.42578125" style="386" customWidth="1"/>
    <col min="1804" max="2045" width="12.5703125" style="386"/>
    <col min="2046" max="2046" width="67.7109375" style="386" customWidth="1"/>
    <col min="2047" max="2047" width="19.5703125" style="386" customWidth="1"/>
    <col min="2048" max="2048" width="2.5703125" style="386" customWidth="1"/>
    <col min="2049" max="2049" width="20.7109375" style="386" customWidth="1"/>
    <col min="2050" max="2050" width="21.5703125" style="386" customWidth="1"/>
    <col min="2051" max="2052" width="20.85546875" style="386" customWidth="1"/>
    <col min="2053" max="2053" width="4.7109375" style="386" customWidth="1"/>
    <col min="2054" max="2054" width="6.5703125" style="386" customWidth="1"/>
    <col min="2055" max="2055" width="14.85546875" style="386" bestFit="1" customWidth="1"/>
    <col min="2056" max="2056" width="21.5703125" style="386" customWidth="1"/>
    <col min="2057" max="2057" width="19.5703125" style="386" customWidth="1"/>
    <col min="2058" max="2058" width="15" style="386" customWidth="1"/>
    <col min="2059" max="2059" width="25.42578125" style="386" customWidth="1"/>
    <col min="2060" max="2301" width="12.5703125" style="386"/>
    <col min="2302" max="2302" width="67.7109375" style="386" customWidth="1"/>
    <col min="2303" max="2303" width="19.5703125" style="386" customWidth="1"/>
    <col min="2304" max="2304" width="2.5703125" style="386" customWidth="1"/>
    <col min="2305" max="2305" width="20.7109375" style="386" customWidth="1"/>
    <col min="2306" max="2306" width="21.5703125" style="386" customWidth="1"/>
    <col min="2307" max="2308" width="20.85546875" style="386" customWidth="1"/>
    <col min="2309" max="2309" width="4.7109375" style="386" customWidth="1"/>
    <col min="2310" max="2310" width="6.5703125" style="386" customWidth="1"/>
    <col min="2311" max="2311" width="14.85546875" style="386" bestFit="1" customWidth="1"/>
    <col min="2312" max="2312" width="21.5703125" style="386" customWidth="1"/>
    <col min="2313" max="2313" width="19.5703125" style="386" customWidth="1"/>
    <col min="2314" max="2314" width="15" style="386" customWidth="1"/>
    <col min="2315" max="2315" width="25.42578125" style="386" customWidth="1"/>
    <col min="2316" max="2557" width="12.5703125" style="386"/>
    <col min="2558" max="2558" width="67.7109375" style="386" customWidth="1"/>
    <col min="2559" max="2559" width="19.5703125" style="386" customWidth="1"/>
    <col min="2560" max="2560" width="2.5703125" style="386" customWidth="1"/>
    <col min="2561" max="2561" width="20.7109375" style="386" customWidth="1"/>
    <col min="2562" max="2562" width="21.5703125" style="386" customWidth="1"/>
    <col min="2563" max="2564" width="20.85546875" style="386" customWidth="1"/>
    <col min="2565" max="2565" width="4.7109375" style="386" customWidth="1"/>
    <col min="2566" max="2566" width="6.5703125" style="386" customWidth="1"/>
    <col min="2567" max="2567" width="14.85546875" style="386" bestFit="1" customWidth="1"/>
    <col min="2568" max="2568" width="21.5703125" style="386" customWidth="1"/>
    <col min="2569" max="2569" width="19.5703125" style="386" customWidth="1"/>
    <col min="2570" max="2570" width="15" style="386" customWidth="1"/>
    <col min="2571" max="2571" width="25.42578125" style="386" customWidth="1"/>
    <col min="2572" max="2813" width="12.5703125" style="386"/>
    <col min="2814" max="2814" width="67.7109375" style="386" customWidth="1"/>
    <col min="2815" max="2815" width="19.5703125" style="386" customWidth="1"/>
    <col min="2816" max="2816" width="2.5703125" style="386" customWidth="1"/>
    <col min="2817" max="2817" width="20.7109375" style="386" customWidth="1"/>
    <col min="2818" max="2818" width="21.5703125" style="386" customWidth="1"/>
    <col min="2819" max="2820" width="20.85546875" style="386" customWidth="1"/>
    <col min="2821" max="2821" width="4.7109375" style="386" customWidth="1"/>
    <col min="2822" max="2822" width="6.5703125" style="386" customWidth="1"/>
    <col min="2823" max="2823" width="14.85546875" style="386" bestFit="1" customWidth="1"/>
    <col min="2824" max="2824" width="21.5703125" style="386" customWidth="1"/>
    <col min="2825" max="2825" width="19.5703125" style="386" customWidth="1"/>
    <col min="2826" max="2826" width="15" style="386" customWidth="1"/>
    <col min="2827" max="2827" width="25.42578125" style="386" customWidth="1"/>
    <col min="2828" max="3069" width="12.5703125" style="386"/>
    <col min="3070" max="3070" width="67.7109375" style="386" customWidth="1"/>
    <col min="3071" max="3071" width="19.5703125" style="386" customWidth="1"/>
    <col min="3072" max="3072" width="2.5703125" style="386" customWidth="1"/>
    <col min="3073" max="3073" width="20.7109375" style="386" customWidth="1"/>
    <col min="3074" max="3074" width="21.5703125" style="386" customWidth="1"/>
    <col min="3075" max="3076" width="20.85546875" style="386" customWidth="1"/>
    <col min="3077" max="3077" width="4.7109375" style="386" customWidth="1"/>
    <col min="3078" max="3078" width="6.5703125" style="386" customWidth="1"/>
    <col min="3079" max="3079" width="14.85546875" style="386" bestFit="1" customWidth="1"/>
    <col min="3080" max="3080" width="21.5703125" style="386" customWidth="1"/>
    <col min="3081" max="3081" width="19.5703125" style="386" customWidth="1"/>
    <col min="3082" max="3082" width="15" style="386" customWidth="1"/>
    <col min="3083" max="3083" width="25.42578125" style="386" customWidth="1"/>
    <col min="3084" max="3325" width="12.5703125" style="386"/>
    <col min="3326" max="3326" width="67.7109375" style="386" customWidth="1"/>
    <col min="3327" max="3327" width="19.5703125" style="386" customWidth="1"/>
    <col min="3328" max="3328" width="2.5703125" style="386" customWidth="1"/>
    <col min="3329" max="3329" width="20.7109375" style="386" customWidth="1"/>
    <col min="3330" max="3330" width="21.5703125" style="386" customWidth="1"/>
    <col min="3331" max="3332" width="20.85546875" style="386" customWidth="1"/>
    <col min="3333" max="3333" width="4.7109375" style="386" customWidth="1"/>
    <col min="3334" max="3334" width="6.5703125" style="386" customWidth="1"/>
    <col min="3335" max="3335" width="14.85546875" style="386" bestFit="1" customWidth="1"/>
    <col min="3336" max="3336" width="21.5703125" style="386" customWidth="1"/>
    <col min="3337" max="3337" width="19.5703125" style="386" customWidth="1"/>
    <col min="3338" max="3338" width="15" style="386" customWidth="1"/>
    <col min="3339" max="3339" width="25.42578125" style="386" customWidth="1"/>
    <col min="3340" max="3581" width="12.5703125" style="386"/>
    <col min="3582" max="3582" width="67.7109375" style="386" customWidth="1"/>
    <col min="3583" max="3583" width="19.5703125" style="386" customWidth="1"/>
    <col min="3584" max="3584" width="2.5703125" style="386" customWidth="1"/>
    <col min="3585" max="3585" width="20.7109375" style="386" customWidth="1"/>
    <col min="3586" max="3586" width="21.5703125" style="386" customWidth="1"/>
    <col min="3587" max="3588" width="20.85546875" style="386" customWidth="1"/>
    <col min="3589" max="3589" width="4.7109375" style="386" customWidth="1"/>
    <col min="3590" max="3590" width="6.5703125" style="386" customWidth="1"/>
    <col min="3591" max="3591" width="14.85546875" style="386" bestFit="1" customWidth="1"/>
    <col min="3592" max="3592" width="21.5703125" style="386" customWidth="1"/>
    <col min="3593" max="3593" width="19.5703125" style="386" customWidth="1"/>
    <col min="3594" max="3594" width="15" style="386" customWidth="1"/>
    <col min="3595" max="3595" width="25.42578125" style="386" customWidth="1"/>
    <col min="3596" max="3837" width="12.5703125" style="386"/>
    <col min="3838" max="3838" width="67.7109375" style="386" customWidth="1"/>
    <col min="3839" max="3839" width="19.5703125" style="386" customWidth="1"/>
    <col min="3840" max="3840" width="2.5703125" style="386" customWidth="1"/>
    <col min="3841" max="3841" width="20.7109375" style="386" customWidth="1"/>
    <col min="3842" max="3842" width="21.5703125" style="386" customWidth="1"/>
    <col min="3843" max="3844" width="20.85546875" style="386" customWidth="1"/>
    <col min="3845" max="3845" width="4.7109375" style="386" customWidth="1"/>
    <col min="3846" max="3846" width="6.5703125" style="386" customWidth="1"/>
    <col min="3847" max="3847" width="14.85546875" style="386" bestFit="1" customWidth="1"/>
    <col min="3848" max="3848" width="21.5703125" style="386" customWidth="1"/>
    <col min="3849" max="3849" width="19.5703125" style="386" customWidth="1"/>
    <col min="3850" max="3850" width="15" style="386" customWidth="1"/>
    <col min="3851" max="3851" width="25.42578125" style="386" customWidth="1"/>
    <col min="3852" max="4093" width="12.5703125" style="386"/>
    <col min="4094" max="4094" width="67.7109375" style="386" customWidth="1"/>
    <col min="4095" max="4095" width="19.5703125" style="386" customWidth="1"/>
    <col min="4096" max="4096" width="2.5703125" style="386" customWidth="1"/>
    <col min="4097" max="4097" width="20.7109375" style="386" customWidth="1"/>
    <col min="4098" max="4098" width="21.5703125" style="386" customWidth="1"/>
    <col min="4099" max="4100" width="20.85546875" style="386" customWidth="1"/>
    <col min="4101" max="4101" width="4.7109375" style="386" customWidth="1"/>
    <col min="4102" max="4102" width="6.5703125" style="386" customWidth="1"/>
    <col min="4103" max="4103" width="14.85546875" style="386" bestFit="1" customWidth="1"/>
    <col min="4104" max="4104" width="21.5703125" style="386" customWidth="1"/>
    <col min="4105" max="4105" width="19.5703125" style="386" customWidth="1"/>
    <col min="4106" max="4106" width="15" style="386" customWidth="1"/>
    <col min="4107" max="4107" width="25.42578125" style="386" customWidth="1"/>
    <col min="4108" max="4349" width="12.5703125" style="386"/>
    <col min="4350" max="4350" width="67.7109375" style="386" customWidth="1"/>
    <col min="4351" max="4351" width="19.5703125" style="386" customWidth="1"/>
    <col min="4352" max="4352" width="2.5703125" style="386" customWidth="1"/>
    <col min="4353" max="4353" width="20.7109375" style="386" customWidth="1"/>
    <col min="4354" max="4354" width="21.5703125" style="386" customWidth="1"/>
    <col min="4355" max="4356" width="20.85546875" style="386" customWidth="1"/>
    <col min="4357" max="4357" width="4.7109375" style="386" customWidth="1"/>
    <col min="4358" max="4358" width="6.5703125" style="386" customWidth="1"/>
    <col min="4359" max="4359" width="14.85546875" style="386" bestFit="1" customWidth="1"/>
    <col min="4360" max="4360" width="21.5703125" style="386" customWidth="1"/>
    <col min="4361" max="4361" width="19.5703125" style="386" customWidth="1"/>
    <col min="4362" max="4362" width="15" style="386" customWidth="1"/>
    <col min="4363" max="4363" width="25.42578125" style="386" customWidth="1"/>
    <col min="4364" max="4605" width="12.5703125" style="386"/>
    <col min="4606" max="4606" width="67.7109375" style="386" customWidth="1"/>
    <col min="4607" max="4607" width="19.5703125" style="386" customWidth="1"/>
    <col min="4608" max="4608" width="2.5703125" style="386" customWidth="1"/>
    <col min="4609" max="4609" width="20.7109375" style="386" customWidth="1"/>
    <col min="4610" max="4610" width="21.5703125" style="386" customWidth="1"/>
    <col min="4611" max="4612" width="20.85546875" style="386" customWidth="1"/>
    <col min="4613" max="4613" width="4.7109375" style="386" customWidth="1"/>
    <col min="4614" max="4614" width="6.5703125" style="386" customWidth="1"/>
    <col min="4615" max="4615" width="14.85546875" style="386" bestFit="1" customWidth="1"/>
    <col min="4616" max="4616" width="21.5703125" style="386" customWidth="1"/>
    <col min="4617" max="4617" width="19.5703125" style="386" customWidth="1"/>
    <col min="4618" max="4618" width="15" style="386" customWidth="1"/>
    <col min="4619" max="4619" width="25.42578125" style="386" customWidth="1"/>
    <col min="4620" max="4861" width="12.5703125" style="386"/>
    <col min="4862" max="4862" width="67.7109375" style="386" customWidth="1"/>
    <col min="4863" max="4863" width="19.5703125" style="386" customWidth="1"/>
    <col min="4864" max="4864" width="2.5703125" style="386" customWidth="1"/>
    <col min="4865" max="4865" width="20.7109375" style="386" customWidth="1"/>
    <col min="4866" max="4866" width="21.5703125" style="386" customWidth="1"/>
    <col min="4867" max="4868" width="20.85546875" style="386" customWidth="1"/>
    <col min="4869" max="4869" width="4.7109375" style="386" customWidth="1"/>
    <col min="4870" max="4870" width="6.5703125" style="386" customWidth="1"/>
    <col min="4871" max="4871" width="14.85546875" style="386" bestFit="1" customWidth="1"/>
    <col min="4872" max="4872" width="21.5703125" style="386" customWidth="1"/>
    <col min="4873" max="4873" width="19.5703125" style="386" customWidth="1"/>
    <col min="4874" max="4874" width="15" style="386" customWidth="1"/>
    <col min="4875" max="4875" width="25.42578125" style="386" customWidth="1"/>
    <col min="4876" max="5117" width="12.5703125" style="386"/>
    <col min="5118" max="5118" width="67.7109375" style="386" customWidth="1"/>
    <col min="5119" max="5119" width="19.5703125" style="386" customWidth="1"/>
    <col min="5120" max="5120" width="2.5703125" style="386" customWidth="1"/>
    <col min="5121" max="5121" width="20.7109375" style="386" customWidth="1"/>
    <col min="5122" max="5122" width="21.5703125" style="386" customWidth="1"/>
    <col min="5123" max="5124" width="20.85546875" style="386" customWidth="1"/>
    <col min="5125" max="5125" width="4.7109375" style="386" customWidth="1"/>
    <col min="5126" max="5126" width="6.5703125" style="386" customWidth="1"/>
    <col min="5127" max="5127" width="14.85546875" style="386" bestFit="1" customWidth="1"/>
    <col min="5128" max="5128" width="21.5703125" style="386" customWidth="1"/>
    <col min="5129" max="5129" width="19.5703125" style="386" customWidth="1"/>
    <col min="5130" max="5130" width="15" style="386" customWidth="1"/>
    <col min="5131" max="5131" width="25.42578125" style="386" customWidth="1"/>
    <col min="5132" max="5373" width="12.5703125" style="386"/>
    <col min="5374" max="5374" width="67.7109375" style="386" customWidth="1"/>
    <col min="5375" max="5375" width="19.5703125" style="386" customWidth="1"/>
    <col min="5376" max="5376" width="2.5703125" style="386" customWidth="1"/>
    <col min="5377" max="5377" width="20.7109375" style="386" customWidth="1"/>
    <col min="5378" max="5378" width="21.5703125" style="386" customWidth="1"/>
    <col min="5379" max="5380" width="20.85546875" style="386" customWidth="1"/>
    <col min="5381" max="5381" width="4.7109375" style="386" customWidth="1"/>
    <col min="5382" max="5382" width="6.5703125" style="386" customWidth="1"/>
    <col min="5383" max="5383" width="14.85546875" style="386" bestFit="1" customWidth="1"/>
    <col min="5384" max="5384" width="21.5703125" style="386" customWidth="1"/>
    <col min="5385" max="5385" width="19.5703125" style="386" customWidth="1"/>
    <col min="5386" max="5386" width="15" style="386" customWidth="1"/>
    <col min="5387" max="5387" width="25.42578125" style="386" customWidth="1"/>
    <col min="5388" max="5629" width="12.5703125" style="386"/>
    <col min="5630" max="5630" width="67.7109375" style="386" customWidth="1"/>
    <col min="5631" max="5631" width="19.5703125" style="386" customWidth="1"/>
    <col min="5632" max="5632" width="2.5703125" style="386" customWidth="1"/>
    <col min="5633" max="5633" width="20.7109375" style="386" customWidth="1"/>
    <col min="5634" max="5634" width="21.5703125" style="386" customWidth="1"/>
    <col min="5635" max="5636" width="20.85546875" style="386" customWidth="1"/>
    <col min="5637" max="5637" width="4.7109375" style="386" customWidth="1"/>
    <col min="5638" max="5638" width="6.5703125" style="386" customWidth="1"/>
    <col min="5639" max="5639" width="14.85546875" style="386" bestFit="1" customWidth="1"/>
    <col min="5640" max="5640" width="21.5703125" style="386" customWidth="1"/>
    <col min="5641" max="5641" width="19.5703125" style="386" customWidth="1"/>
    <col min="5642" max="5642" width="15" style="386" customWidth="1"/>
    <col min="5643" max="5643" width="25.42578125" style="386" customWidth="1"/>
    <col min="5644" max="5885" width="12.5703125" style="386"/>
    <col min="5886" max="5886" width="67.7109375" style="386" customWidth="1"/>
    <col min="5887" max="5887" width="19.5703125" style="386" customWidth="1"/>
    <col min="5888" max="5888" width="2.5703125" style="386" customWidth="1"/>
    <col min="5889" max="5889" width="20.7109375" style="386" customWidth="1"/>
    <col min="5890" max="5890" width="21.5703125" style="386" customWidth="1"/>
    <col min="5891" max="5892" width="20.85546875" style="386" customWidth="1"/>
    <col min="5893" max="5893" width="4.7109375" style="386" customWidth="1"/>
    <col min="5894" max="5894" width="6.5703125" style="386" customWidth="1"/>
    <col min="5895" max="5895" width="14.85546875" style="386" bestFit="1" customWidth="1"/>
    <col min="5896" max="5896" width="21.5703125" style="386" customWidth="1"/>
    <col min="5897" max="5897" width="19.5703125" style="386" customWidth="1"/>
    <col min="5898" max="5898" width="15" style="386" customWidth="1"/>
    <col min="5899" max="5899" width="25.42578125" style="386" customWidth="1"/>
    <col min="5900" max="6141" width="12.5703125" style="386"/>
    <col min="6142" max="6142" width="67.7109375" style="386" customWidth="1"/>
    <col min="6143" max="6143" width="19.5703125" style="386" customWidth="1"/>
    <col min="6144" max="6144" width="2.5703125" style="386" customWidth="1"/>
    <col min="6145" max="6145" width="20.7109375" style="386" customWidth="1"/>
    <col min="6146" max="6146" width="21.5703125" style="386" customWidth="1"/>
    <col min="6147" max="6148" width="20.85546875" style="386" customWidth="1"/>
    <col min="6149" max="6149" width="4.7109375" style="386" customWidth="1"/>
    <col min="6150" max="6150" width="6.5703125" style="386" customWidth="1"/>
    <col min="6151" max="6151" width="14.85546875" style="386" bestFit="1" customWidth="1"/>
    <col min="6152" max="6152" width="21.5703125" style="386" customWidth="1"/>
    <col min="6153" max="6153" width="19.5703125" style="386" customWidth="1"/>
    <col min="6154" max="6154" width="15" style="386" customWidth="1"/>
    <col min="6155" max="6155" width="25.42578125" style="386" customWidth="1"/>
    <col min="6156" max="6397" width="12.5703125" style="386"/>
    <col min="6398" max="6398" width="67.7109375" style="386" customWidth="1"/>
    <col min="6399" max="6399" width="19.5703125" style="386" customWidth="1"/>
    <col min="6400" max="6400" width="2.5703125" style="386" customWidth="1"/>
    <col min="6401" max="6401" width="20.7109375" style="386" customWidth="1"/>
    <col min="6402" max="6402" width="21.5703125" style="386" customWidth="1"/>
    <col min="6403" max="6404" width="20.85546875" style="386" customWidth="1"/>
    <col min="6405" max="6405" width="4.7109375" style="386" customWidth="1"/>
    <col min="6406" max="6406" width="6.5703125" style="386" customWidth="1"/>
    <col min="6407" max="6407" width="14.85546875" style="386" bestFit="1" customWidth="1"/>
    <col min="6408" max="6408" width="21.5703125" style="386" customWidth="1"/>
    <col min="6409" max="6409" width="19.5703125" style="386" customWidth="1"/>
    <col min="6410" max="6410" width="15" style="386" customWidth="1"/>
    <col min="6411" max="6411" width="25.42578125" style="386" customWidth="1"/>
    <col min="6412" max="6653" width="12.5703125" style="386"/>
    <col min="6654" max="6654" width="67.7109375" style="386" customWidth="1"/>
    <col min="6655" max="6655" width="19.5703125" style="386" customWidth="1"/>
    <col min="6656" max="6656" width="2.5703125" style="386" customWidth="1"/>
    <col min="6657" max="6657" width="20.7109375" style="386" customWidth="1"/>
    <col min="6658" max="6658" width="21.5703125" style="386" customWidth="1"/>
    <col min="6659" max="6660" width="20.85546875" style="386" customWidth="1"/>
    <col min="6661" max="6661" width="4.7109375" style="386" customWidth="1"/>
    <col min="6662" max="6662" width="6.5703125" style="386" customWidth="1"/>
    <col min="6663" max="6663" width="14.85546875" style="386" bestFit="1" customWidth="1"/>
    <col min="6664" max="6664" width="21.5703125" style="386" customWidth="1"/>
    <col min="6665" max="6665" width="19.5703125" style="386" customWidth="1"/>
    <col min="6666" max="6666" width="15" style="386" customWidth="1"/>
    <col min="6667" max="6667" width="25.42578125" style="386" customWidth="1"/>
    <col min="6668" max="6909" width="12.5703125" style="386"/>
    <col min="6910" max="6910" width="67.7109375" style="386" customWidth="1"/>
    <col min="6911" max="6911" width="19.5703125" style="386" customWidth="1"/>
    <col min="6912" max="6912" width="2.5703125" style="386" customWidth="1"/>
    <col min="6913" max="6913" width="20.7109375" style="386" customWidth="1"/>
    <col min="6914" max="6914" width="21.5703125" style="386" customWidth="1"/>
    <col min="6915" max="6916" width="20.85546875" style="386" customWidth="1"/>
    <col min="6917" max="6917" width="4.7109375" style="386" customWidth="1"/>
    <col min="6918" max="6918" width="6.5703125" style="386" customWidth="1"/>
    <col min="6919" max="6919" width="14.85546875" style="386" bestFit="1" customWidth="1"/>
    <col min="6920" max="6920" width="21.5703125" style="386" customWidth="1"/>
    <col min="6921" max="6921" width="19.5703125" style="386" customWidth="1"/>
    <col min="6922" max="6922" width="15" style="386" customWidth="1"/>
    <col min="6923" max="6923" width="25.42578125" style="386" customWidth="1"/>
    <col min="6924" max="7165" width="12.5703125" style="386"/>
    <col min="7166" max="7166" width="67.7109375" style="386" customWidth="1"/>
    <col min="7167" max="7167" width="19.5703125" style="386" customWidth="1"/>
    <col min="7168" max="7168" width="2.5703125" style="386" customWidth="1"/>
    <col min="7169" max="7169" width="20.7109375" style="386" customWidth="1"/>
    <col min="7170" max="7170" width="21.5703125" style="386" customWidth="1"/>
    <col min="7171" max="7172" width="20.85546875" style="386" customWidth="1"/>
    <col min="7173" max="7173" width="4.7109375" style="386" customWidth="1"/>
    <col min="7174" max="7174" width="6.5703125" style="386" customWidth="1"/>
    <col min="7175" max="7175" width="14.85546875" style="386" bestFit="1" customWidth="1"/>
    <col min="7176" max="7176" width="21.5703125" style="386" customWidth="1"/>
    <col min="7177" max="7177" width="19.5703125" style="386" customWidth="1"/>
    <col min="7178" max="7178" width="15" style="386" customWidth="1"/>
    <col min="7179" max="7179" width="25.42578125" style="386" customWidth="1"/>
    <col min="7180" max="7421" width="12.5703125" style="386"/>
    <col min="7422" max="7422" width="67.7109375" style="386" customWidth="1"/>
    <col min="7423" max="7423" width="19.5703125" style="386" customWidth="1"/>
    <col min="7424" max="7424" width="2.5703125" style="386" customWidth="1"/>
    <col min="7425" max="7425" width="20.7109375" style="386" customWidth="1"/>
    <col min="7426" max="7426" width="21.5703125" style="386" customWidth="1"/>
    <col min="7427" max="7428" width="20.85546875" style="386" customWidth="1"/>
    <col min="7429" max="7429" width="4.7109375" style="386" customWidth="1"/>
    <col min="7430" max="7430" width="6.5703125" style="386" customWidth="1"/>
    <col min="7431" max="7431" width="14.85546875" style="386" bestFit="1" customWidth="1"/>
    <col min="7432" max="7432" width="21.5703125" style="386" customWidth="1"/>
    <col min="7433" max="7433" width="19.5703125" style="386" customWidth="1"/>
    <col min="7434" max="7434" width="15" style="386" customWidth="1"/>
    <col min="7435" max="7435" width="25.42578125" style="386" customWidth="1"/>
    <col min="7436" max="7677" width="12.5703125" style="386"/>
    <col min="7678" max="7678" width="67.7109375" style="386" customWidth="1"/>
    <col min="7679" max="7679" width="19.5703125" style="386" customWidth="1"/>
    <col min="7680" max="7680" width="2.5703125" style="386" customWidth="1"/>
    <col min="7681" max="7681" width="20.7109375" style="386" customWidth="1"/>
    <col min="7682" max="7682" width="21.5703125" style="386" customWidth="1"/>
    <col min="7683" max="7684" width="20.85546875" style="386" customWidth="1"/>
    <col min="7685" max="7685" width="4.7109375" style="386" customWidth="1"/>
    <col min="7686" max="7686" width="6.5703125" style="386" customWidth="1"/>
    <col min="7687" max="7687" width="14.85546875" style="386" bestFit="1" customWidth="1"/>
    <col min="7688" max="7688" width="21.5703125" style="386" customWidth="1"/>
    <col min="7689" max="7689" width="19.5703125" style="386" customWidth="1"/>
    <col min="7690" max="7690" width="15" style="386" customWidth="1"/>
    <col min="7691" max="7691" width="25.42578125" style="386" customWidth="1"/>
    <col min="7692" max="7933" width="12.5703125" style="386"/>
    <col min="7934" max="7934" width="67.7109375" style="386" customWidth="1"/>
    <col min="7935" max="7935" width="19.5703125" style="386" customWidth="1"/>
    <col min="7936" max="7936" width="2.5703125" style="386" customWidth="1"/>
    <col min="7937" max="7937" width="20.7109375" style="386" customWidth="1"/>
    <col min="7938" max="7938" width="21.5703125" style="386" customWidth="1"/>
    <col min="7939" max="7940" width="20.85546875" style="386" customWidth="1"/>
    <col min="7941" max="7941" width="4.7109375" style="386" customWidth="1"/>
    <col min="7942" max="7942" width="6.5703125" style="386" customWidth="1"/>
    <col min="7943" max="7943" width="14.85546875" style="386" bestFit="1" customWidth="1"/>
    <col min="7944" max="7944" width="21.5703125" style="386" customWidth="1"/>
    <col min="7945" max="7945" width="19.5703125" style="386" customWidth="1"/>
    <col min="7946" max="7946" width="15" style="386" customWidth="1"/>
    <col min="7947" max="7947" width="25.42578125" style="386" customWidth="1"/>
    <col min="7948" max="8189" width="12.5703125" style="386"/>
    <col min="8190" max="8190" width="67.7109375" style="386" customWidth="1"/>
    <col min="8191" max="8191" width="19.5703125" style="386" customWidth="1"/>
    <col min="8192" max="8192" width="2.5703125" style="386" customWidth="1"/>
    <col min="8193" max="8193" width="20.7109375" style="386" customWidth="1"/>
    <col min="8194" max="8194" width="21.5703125" style="386" customWidth="1"/>
    <col min="8195" max="8196" width="20.85546875" style="386" customWidth="1"/>
    <col min="8197" max="8197" width="4.7109375" style="386" customWidth="1"/>
    <col min="8198" max="8198" width="6.5703125" style="386" customWidth="1"/>
    <col min="8199" max="8199" width="14.85546875" style="386" bestFit="1" customWidth="1"/>
    <col min="8200" max="8200" width="21.5703125" style="386" customWidth="1"/>
    <col min="8201" max="8201" width="19.5703125" style="386" customWidth="1"/>
    <col min="8202" max="8202" width="15" style="386" customWidth="1"/>
    <col min="8203" max="8203" width="25.42578125" style="386" customWidth="1"/>
    <col min="8204" max="8445" width="12.5703125" style="386"/>
    <col min="8446" max="8446" width="67.7109375" style="386" customWidth="1"/>
    <col min="8447" max="8447" width="19.5703125" style="386" customWidth="1"/>
    <col min="8448" max="8448" width="2.5703125" style="386" customWidth="1"/>
    <col min="8449" max="8449" width="20.7109375" style="386" customWidth="1"/>
    <col min="8450" max="8450" width="21.5703125" style="386" customWidth="1"/>
    <col min="8451" max="8452" width="20.85546875" style="386" customWidth="1"/>
    <col min="8453" max="8453" width="4.7109375" style="386" customWidth="1"/>
    <col min="8454" max="8454" width="6.5703125" style="386" customWidth="1"/>
    <col min="8455" max="8455" width="14.85546875" style="386" bestFit="1" customWidth="1"/>
    <col min="8456" max="8456" width="21.5703125" style="386" customWidth="1"/>
    <col min="8457" max="8457" width="19.5703125" style="386" customWidth="1"/>
    <col min="8458" max="8458" width="15" style="386" customWidth="1"/>
    <col min="8459" max="8459" width="25.42578125" style="386" customWidth="1"/>
    <col min="8460" max="8701" width="12.5703125" style="386"/>
    <col min="8702" max="8702" width="67.7109375" style="386" customWidth="1"/>
    <col min="8703" max="8703" width="19.5703125" style="386" customWidth="1"/>
    <col min="8704" max="8704" width="2.5703125" style="386" customWidth="1"/>
    <col min="8705" max="8705" width="20.7109375" style="386" customWidth="1"/>
    <col min="8706" max="8706" width="21.5703125" style="386" customWidth="1"/>
    <col min="8707" max="8708" width="20.85546875" style="386" customWidth="1"/>
    <col min="8709" max="8709" width="4.7109375" style="386" customWidth="1"/>
    <col min="8710" max="8710" width="6.5703125" style="386" customWidth="1"/>
    <col min="8711" max="8711" width="14.85546875" style="386" bestFit="1" customWidth="1"/>
    <col min="8712" max="8712" width="21.5703125" style="386" customWidth="1"/>
    <col min="8713" max="8713" width="19.5703125" style="386" customWidth="1"/>
    <col min="8714" max="8714" width="15" style="386" customWidth="1"/>
    <col min="8715" max="8715" width="25.42578125" style="386" customWidth="1"/>
    <col min="8716" max="8957" width="12.5703125" style="386"/>
    <col min="8958" max="8958" width="67.7109375" style="386" customWidth="1"/>
    <col min="8959" max="8959" width="19.5703125" style="386" customWidth="1"/>
    <col min="8960" max="8960" width="2.5703125" style="386" customWidth="1"/>
    <col min="8961" max="8961" width="20.7109375" style="386" customWidth="1"/>
    <col min="8962" max="8962" width="21.5703125" style="386" customWidth="1"/>
    <col min="8963" max="8964" width="20.85546875" style="386" customWidth="1"/>
    <col min="8965" max="8965" width="4.7109375" style="386" customWidth="1"/>
    <col min="8966" max="8966" width="6.5703125" style="386" customWidth="1"/>
    <col min="8967" max="8967" width="14.85546875" style="386" bestFit="1" customWidth="1"/>
    <col min="8968" max="8968" width="21.5703125" style="386" customWidth="1"/>
    <col min="8969" max="8969" width="19.5703125" style="386" customWidth="1"/>
    <col min="8970" max="8970" width="15" style="386" customWidth="1"/>
    <col min="8971" max="8971" width="25.42578125" style="386" customWidth="1"/>
    <col min="8972" max="9213" width="12.5703125" style="386"/>
    <col min="9214" max="9214" width="67.7109375" style="386" customWidth="1"/>
    <col min="9215" max="9215" width="19.5703125" style="386" customWidth="1"/>
    <col min="9216" max="9216" width="2.5703125" style="386" customWidth="1"/>
    <col min="9217" max="9217" width="20.7109375" style="386" customWidth="1"/>
    <col min="9218" max="9218" width="21.5703125" style="386" customWidth="1"/>
    <col min="9219" max="9220" width="20.85546875" style="386" customWidth="1"/>
    <col min="9221" max="9221" width="4.7109375" style="386" customWidth="1"/>
    <col min="9222" max="9222" width="6.5703125" style="386" customWidth="1"/>
    <col min="9223" max="9223" width="14.85546875" style="386" bestFit="1" customWidth="1"/>
    <col min="9224" max="9224" width="21.5703125" style="386" customWidth="1"/>
    <col min="9225" max="9225" width="19.5703125" style="386" customWidth="1"/>
    <col min="9226" max="9226" width="15" style="386" customWidth="1"/>
    <col min="9227" max="9227" width="25.42578125" style="386" customWidth="1"/>
    <col min="9228" max="9469" width="12.5703125" style="386"/>
    <col min="9470" max="9470" width="67.7109375" style="386" customWidth="1"/>
    <col min="9471" max="9471" width="19.5703125" style="386" customWidth="1"/>
    <col min="9472" max="9472" width="2.5703125" style="386" customWidth="1"/>
    <col min="9473" max="9473" width="20.7109375" style="386" customWidth="1"/>
    <col min="9474" max="9474" width="21.5703125" style="386" customWidth="1"/>
    <col min="9475" max="9476" width="20.85546875" style="386" customWidth="1"/>
    <col min="9477" max="9477" width="4.7109375" style="386" customWidth="1"/>
    <col min="9478" max="9478" width="6.5703125" style="386" customWidth="1"/>
    <col min="9479" max="9479" width="14.85546875" style="386" bestFit="1" customWidth="1"/>
    <col min="9480" max="9480" width="21.5703125" style="386" customWidth="1"/>
    <col min="9481" max="9481" width="19.5703125" style="386" customWidth="1"/>
    <col min="9482" max="9482" width="15" style="386" customWidth="1"/>
    <col min="9483" max="9483" width="25.42578125" style="386" customWidth="1"/>
    <col min="9484" max="9725" width="12.5703125" style="386"/>
    <col min="9726" max="9726" width="67.7109375" style="386" customWidth="1"/>
    <col min="9727" max="9727" width="19.5703125" style="386" customWidth="1"/>
    <col min="9728" max="9728" width="2.5703125" style="386" customWidth="1"/>
    <col min="9729" max="9729" width="20.7109375" style="386" customWidth="1"/>
    <col min="9730" max="9730" width="21.5703125" style="386" customWidth="1"/>
    <col min="9731" max="9732" width="20.85546875" style="386" customWidth="1"/>
    <col min="9733" max="9733" width="4.7109375" style="386" customWidth="1"/>
    <col min="9734" max="9734" width="6.5703125" style="386" customWidth="1"/>
    <col min="9735" max="9735" width="14.85546875" style="386" bestFit="1" customWidth="1"/>
    <col min="9736" max="9736" width="21.5703125" style="386" customWidth="1"/>
    <col min="9737" max="9737" width="19.5703125" style="386" customWidth="1"/>
    <col min="9738" max="9738" width="15" style="386" customWidth="1"/>
    <col min="9739" max="9739" width="25.42578125" style="386" customWidth="1"/>
    <col min="9740" max="9981" width="12.5703125" style="386"/>
    <col min="9982" max="9982" width="67.7109375" style="386" customWidth="1"/>
    <col min="9983" max="9983" width="19.5703125" style="386" customWidth="1"/>
    <col min="9984" max="9984" width="2.5703125" style="386" customWidth="1"/>
    <col min="9985" max="9985" width="20.7109375" style="386" customWidth="1"/>
    <col min="9986" max="9986" width="21.5703125" style="386" customWidth="1"/>
    <col min="9987" max="9988" width="20.85546875" style="386" customWidth="1"/>
    <col min="9989" max="9989" width="4.7109375" style="386" customWidth="1"/>
    <col min="9990" max="9990" width="6.5703125" style="386" customWidth="1"/>
    <col min="9991" max="9991" width="14.85546875" style="386" bestFit="1" customWidth="1"/>
    <col min="9992" max="9992" width="21.5703125" style="386" customWidth="1"/>
    <col min="9993" max="9993" width="19.5703125" style="386" customWidth="1"/>
    <col min="9994" max="9994" width="15" style="386" customWidth="1"/>
    <col min="9995" max="9995" width="25.42578125" style="386" customWidth="1"/>
    <col min="9996" max="10237" width="12.5703125" style="386"/>
    <col min="10238" max="10238" width="67.7109375" style="386" customWidth="1"/>
    <col min="10239" max="10239" width="19.5703125" style="386" customWidth="1"/>
    <col min="10240" max="10240" width="2.5703125" style="386" customWidth="1"/>
    <col min="10241" max="10241" width="20.7109375" style="386" customWidth="1"/>
    <col min="10242" max="10242" width="21.5703125" style="386" customWidth="1"/>
    <col min="10243" max="10244" width="20.85546875" style="386" customWidth="1"/>
    <col min="10245" max="10245" width="4.7109375" style="386" customWidth="1"/>
    <col min="10246" max="10246" width="6.5703125" style="386" customWidth="1"/>
    <col min="10247" max="10247" width="14.85546875" style="386" bestFit="1" customWidth="1"/>
    <col min="10248" max="10248" width="21.5703125" style="386" customWidth="1"/>
    <col min="10249" max="10249" width="19.5703125" style="386" customWidth="1"/>
    <col min="10250" max="10250" width="15" style="386" customWidth="1"/>
    <col min="10251" max="10251" width="25.42578125" style="386" customWidth="1"/>
    <col min="10252" max="10493" width="12.5703125" style="386"/>
    <col min="10494" max="10494" width="67.7109375" style="386" customWidth="1"/>
    <col min="10495" max="10495" width="19.5703125" style="386" customWidth="1"/>
    <col min="10496" max="10496" width="2.5703125" style="386" customWidth="1"/>
    <col min="10497" max="10497" width="20.7109375" style="386" customWidth="1"/>
    <col min="10498" max="10498" width="21.5703125" style="386" customWidth="1"/>
    <col min="10499" max="10500" width="20.85546875" style="386" customWidth="1"/>
    <col min="10501" max="10501" width="4.7109375" style="386" customWidth="1"/>
    <col min="10502" max="10502" width="6.5703125" style="386" customWidth="1"/>
    <col min="10503" max="10503" width="14.85546875" style="386" bestFit="1" customWidth="1"/>
    <col min="10504" max="10504" width="21.5703125" style="386" customWidth="1"/>
    <col min="10505" max="10505" width="19.5703125" style="386" customWidth="1"/>
    <col min="10506" max="10506" width="15" style="386" customWidth="1"/>
    <col min="10507" max="10507" width="25.42578125" style="386" customWidth="1"/>
    <col min="10508" max="10749" width="12.5703125" style="386"/>
    <col min="10750" max="10750" width="67.7109375" style="386" customWidth="1"/>
    <col min="10751" max="10751" width="19.5703125" style="386" customWidth="1"/>
    <col min="10752" max="10752" width="2.5703125" style="386" customWidth="1"/>
    <col min="10753" max="10753" width="20.7109375" style="386" customWidth="1"/>
    <col min="10754" max="10754" width="21.5703125" style="386" customWidth="1"/>
    <col min="10755" max="10756" width="20.85546875" style="386" customWidth="1"/>
    <col min="10757" max="10757" width="4.7109375" style="386" customWidth="1"/>
    <col min="10758" max="10758" width="6.5703125" style="386" customWidth="1"/>
    <col min="10759" max="10759" width="14.85546875" style="386" bestFit="1" customWidth="1"/>
    <col min="10760" max="10760" width="21.5703125" style="386" customWidth="1"/>
    <col min="10761" max="10761" width="19.5703125" style="386" customWidth="1"/>
    <col min="10762" max="10762" width="15" style="386" customWidth="1"/>
    <col min="10763" max="10763" width="25.42578125" style="386" customWidth="1"/>
    <col min="10764" max="11005" width="12.5703125" style="386"/>
    <col min="11006" max="11006" width="67.7109375" style="386" customWidth="1"/>
    <col min="11007" max="11007" width="19.5703125" style="386" customWidth="1"/>
    <col min="11008" max="11008" width="2.5703125" style="386" customWidth="1"/>
    <col min="11009" max="11009" width="20.7109375" style="386" customWidth="1"/>
    <col min="11010" max="11010" width="21.5703125" style="386" customWidth="1"/>
    <col min="11011" max="11012" width="20.85546875" style="386" customWidth="1"/>
    <col min="11013" max="11013" width="4.7109375" style="386" customWidth="1"/>
    <col min="11014" max="11014" width="6.5703125" style="386" customWidth="1"/>
    <col min="11015" max="11015" width="14.85546875" style="386" bestFit="1" customWidth="1"/>
    <col min="11016" max="11016" width="21.5703125" style="386" customWidth="1"/>
    <col min="11017" max="11017" width="19.5703125" style="386" customWidth="1"/>
    <col min="11018" max="11018" width="15" style="386" customWidth="1"/>
    <col min="11019" max="11019" width="25.42578125" style="386" customWidth="1"/>
    <col min="11020" max="11261" width="12.5703125" style="386"/>
    <col min="11262" max="11262" width="67.7109375" style="386" customWidth="1"/>
    <col min="11263" max="11263" width="19.5703125" style="386" customWidth="1"/>
    <col min="11264" max="11264" width="2.5703125" style="386" customWidth="1"/>
    <col min="11265" max="11265" width="20.7109375" style="386" customWidth="1"/>
    <col min="11266" max="11266" width="21.5703125" style="386" customWidth="1"/>
    <col min="11267" max="11268" width="20.85546875" style="386" customWidth="1"/>
    <col min="11269" max="11269" width="4.7109375" style="386" customWidth="1"/>
    <col min="11270" max="11270" width="6.5703125" style="386" customWidth="1"/>
    <col min="11271" max="11271" width="14.85546875" style="386" bestFit="1" customWidth="1"/>
    <col min="11272" max="11272" width="21.5703125" style="386" customWidth="1"/>
    <col min="11273" max="11273" width="19.5703125" style="386" customWidth="1"/>
    <col min="11274" max="11274" width="15" style="386" customWidth="1"/>
    <col min="11275" max="11275" width="25.42578125" style="386" customWidth="1"/>
    <col min="11276" max="11517" width="12.5703125" style="386"/>
    <col min="11518" max="11518" width="67.7109375" style="386" customWidth="1"/>
    <col min="11519" max="11519" width="19.5703125" style="386" customWidth="1"/>
    <col min="11520" max="11520" width="2.5703125" style="386" customWidth="1"/>
    <col min="11521" max="11521" width="20.7109375" style="386" customWidth="1"/>
    <col min="11522" max="11522" width="21.5703125" style="386" customWidth="1"/>
    <col min="11523" max="11524" width="20.85546875" style="386" customWidth="1"/>
    <col min="11525" max="11525" width="4.7109375" style="386" customWidth="1"/>
    <col min="11526" max="11526" width="6.5703125" style="386" customWidth="1"/>
    <col min="11527" max="11527" width="14.85546875" style="386" bestFit="1" customWidth="1"/>
    <col min="11528" max="11528" width="21.5703125" style="386" customWidth="1"/>
    <col min="11529" max="11529" width="19.5703125" style="386" customWidth="1"/>
    <col min="11530" max="11530" width="15" style="386" customWidth="1"/>
    <col min="11531" max="11531" width="25.42578125" style="386" customWidth="1"/>
    <col min="11532" max="11773" width="12.5703125" style="386"/>
    <col min="11774" max="11774" width="67.7109375" style="386" customWidth="1"/>
    <col min="11775" max="11775" width="19.5703125" style="386" customWidth="1"/>
    <col min="11776" max="11776" width="2.5703125" style="386" customWidth="1"/>
    <col min="11777" max="11777" width="20.7109375" style="386" customWidth="1"/>
    <col min="11778" max="11778" width="21.5703125" style="386" customWidth="1"/>
    <col min="11779" max="11780" width="20.85546875" style="386" customWidth="1"/>
    <col min="11781" max="11781" width="4.7109375" style="386" customWidth="1"/>
    <col min="11782" max="11782" width="6.5703125" style="386" customWidth="1"/>
    <col min="11783" max="11783" width="14.85546875" style="386" bestFit="1" customWidth="1"/>
    <col min="11784" max="11784" width="21.5703125" style="386" customWidth="1"/>
    <col min="11785" max="11785" width="19.5703125" style="386" customWidth="1"/>
    <col min="11786" max="11786" width="15" style="386" customWidth="1"/>
    <col min="11787" max="11787" width="25.42578125" style="386" customWidth="1"/>
    <col min="11788" max="12029" width="12.5703125" style="386"/>
    <col min="12030" max="12030" width="67.7109375" style="386" customWidth="1"/>
    <col min="12031" max="12031" width="19.5703125" style="386" customWidth="1"/>
    <col min="12032" max="12032" width="2.5703125" style="386" customWidth="1"/>
    <col min="12033" max="12033" width="20.7109375" style="386" customWidth="1"/>
    <col min="12034" max="12034" width="21.5703125" style="386" customWidth="1"/>
    <col min="12035" max="12036" width="20.85546875" style="386" customWidth="1"/>
    <col min="12037" max="12037" width="4.7109375" style="386" customWidth="1"/>
    <col min="12038" max="12038" width="6.5703125" style="386" customWidth="1"/>
    <col min="12039" max="12039" width="14.85546875" style="386" bestFit="1" customWidth="1"/>
    <col min="12040" max="12040" width="21.5703125" style="386" customWidth="1"/>
    <col min="12041" max="12041" width="19.5703125" style="386" customWidth="1"/>
    <col min="12042" max="12042" width="15" style="386" customWidth="1"/>
    <col min="12043" max="12043" width="25.42578125" style="386" customWidth="1"/>
    <col min="12044" max="12285" width="12.5703125" style="386"/>
    <col min="12286" max="12286" width="67.7109375" style="386" customWidth="1"/>
    <col min="12287" max="12287" width="19.5703125" style="386" customWidth="1"/>
    <col min="12288" max="12288" width="2.5703125" style="386" customWidth="1"/>
    <col min="12289" max="12289" width="20.7109375" style="386" customWidth="1"/>
    <col min="12290" max="12290" width="21.5703125" style="386" customWidth="1"/>
    <col min="12291" max="12292" width="20.85546875" style="386" customWidth="1"/>
    <col min="12293" max="12293" width="4.7109375" style="386" customWidth="1"/>
    <col min="12294" max="12294" width="6.5703125" style="386" customWidth="1"/>
    <col min="12295" max="12295" width="14.85546875" style="386" bestFit="1" customWidth="1"/>
    <col min="12296" max="12296" width="21.5703125" style="386" customWidth="1"/>
    <col min="12297" max="12297" width="19.5703125" style="386" customWidth="1"/>
    <col min="12298" max="12298" width="15" style="386" customWidth="1"/>
    <col min="12299" max="12299" width="25.42578125" style="386" customWidth="1"/>
    <col min="12300" max="12541" width="12.5703125" style="386"/>
    <col min="12542" max="12542" width="67.7109375" style="386" customWidth="1"/>
    <col min="12543" max="12543" width="19.5703125" style="386" customWidth="1"/>
    <col min="12544" max="12544" width="2.5703125" style="386" customWidth="1"/>
    <col min="12545" max="12545" width="20.7109375" style="386" customWidth="1"/>
    <col min="12546" max="12546" width="21.5703125" style="386" customWidth="1"/>
    <col min="12547" max="12548" width="20.85546875" style="386" customWidth="1"/>
    <col min="12549" max="12549" width="4.7109375" style="386" customWidth="1"/>
    <col min="12550" max="12550" width="6.5703125" style="386" customWidth="1"/>
    <col min="12551" max="12551" width="14.85546875" style="386" bestFit="1" customWidth="1"/>
    <col min="12552" max="12552" width="21.5703125" style="386" customWidth="1"/>
    <col min="12553" max="12553" width="19.5703125" style="386" customWidth="1"/>
    <col min="12554" max="12554" width="15" style="386" customWidth="1"/>
    <col min="12555" max="12555" width="25.42578125" style="386" customWidth="1"/>
    <col min="12556" max="12797" width="12.5703125" style="386"/>
    <col min="12798" max="12798" width="67.7109375" style="386" customWidth="1"/>
    <col min="12799" max="12799" width="19.5703125" style="386" customWidth="1"/>
    <col min="12800" max="12800" width="2.5703125" style="386" customWidth="1"/>
    <col min="12801" max="12801" width="20.7109375" style="386" customWidth="1"/>
    <col min="12802" max="12802" width="21.5703125" style="386" customWidth="1"/>
    <col min="12803" max="12804" width="20.85546875" style="386" customWidth="1"/>
    <col min="12805" max="12805" width="4.7109375" style="386" customWidth="1"/>
    <col min="12806" max="12806" width="6.5703125" style="386" customWidth="1"/>
    <col min="12807" max="12807" width="14.85546875" style="386" bestFit="1" customWidth="1"/>
    <col min="12808" max="12808" width="21.5703125" style="386" customWidth="1"/>
    <col min="12809" max="12809" width="19.5703125" style="386" customWidth="1"/>
    <col min="12810" max="12810" width="15" style="386" customWidth="1"/>
    <col min="12811" max="12811" width="25.42578125" style="386" customWidth="1"/>
    <col min="12812" max="13053" width="12.5703125" style="386"/>
    <col min="13054" max="13054" width="67.7109375" style="386" customWidth="1"/>
    <col min="13055" max="13055" width="19.5703125" style="386" customWidth="1"/>
    <col min="13056" max="13056" width="2.5703125" style="386" customWidth="1"/>
    <col min="13057" max="13057" width="20.7109375" style="386" customWidth="1"/>
    <col min="13058" max="13058" width="21.5703125" style="386" customWidth="1"/>
    <col min="13059" max="13060" width="20.85546875" style="386" customWidth="1"/>
    <col min="13061" max="13061" width="4.7109375" style="386" customWidth="1"/>
    <col min="13062" max="13062" width="6.5703125" style="386" customWidth="1"/>
    <col min="13063" max="13063" width="14.85546875" style="386" bestFit="1" customWidth="1"/>
    <col min="13064" max="13064" width="21.5703125" style="386" customWidth="1"/>
    <col min="13065" max="13065" width="19.5703125" style="386" customWidth="1"/>
    <col min="13066" max="13066" width="15" style="386" customWidth="1"/>
    <col min="13067" max="13067" width="25.42578125" style="386" customWidth="1"/>
    <col min="13068" max="13309" width="12.5703125" style="386"/>
    <col min="13310" max="13310" width="67.7109375" style="386" customWidth="1"/>
    <col min="13311" max="13311" width="19.5703125" style="386" customWidth="1"/>
    <col min="13312" max="13312" width="2.5703125" style="386" customWidth="1"/>
    <col min="13313" max="13313" width="20.7109375" style="386" customWidth="1"/>
    <col min="13314" max="13314" width="21.5703125" style="386" customWidth="1"/>
    <col min="13315" max="13316" width="20.85546875" style="386" customWidth="1"/>
    <col min="13317" max="13317" width="4.7109375" style="386" customWidth="1"/>
    <col min="13318" max="13318" width="6.5703125" style="386" customWidth="1"/>
    <col min="13319" max="13319" width="14.85546875" style="386" bestFit="1" customWidth="1"/>
    <col min="13320" max="13320" width="21.5703125" style="386" customWidth="1"/>
    <col min="13321" max="13321" width="19.5703125" style="386" customWidth="1"/>
    <col min="13322" max="13322" width="15" style="386" customWidth="1"/>
    <col min="13323" max="13323" width="25.42578125" style="386" customWidth="1"/>
    <col min="13324" max="13565" width="12.5703125" style="386"/>
    <col min="13566" max="13566" width="67.7109375" style="386" customWidth="1"/>
    <col min="13567" max="13567" width="19.5703125" style="386" customWidth="1"/>
    <col min="13568" max="13568" width="2.5703125" style="386" customWidth="1"/>
    <col min="13569" max="13569" width="20.7109375" style="386" customWidth="1"/>
    <col min="13570" max="13570" width="21.5703125" style="386" customWidth="1"/>
    <col min="13571" max="13572" width="20.85546875" style="386" customWidth="1"/>
    <col min="13573" max="13573" width="4.7109375" style="386" customWidth="1"/>
    <col min="13574" max="13574" width="6.5703125" style="386" customWidth="1"/>
    <col min="13575" max="13575" width="14.85546875" style="386" bestFit="1" customWidth="1"/>
    <col min="13576" max="13576" width="21.5703125" style="386" customWidth="1"/>
    <col min="13577" max="13577" width="19.5703125" style="386" customWidth="1"/>
    <col min="13578" max="13578" width="15" style="386" customWidth="1"/>
    <col min="13579" max="13579" width="25.42578125" style="386" customWidth="1"/>
    <col min="13580" max="13821" width="12.5703125" style="386"/>
    <col min="13822" max="13822" width="67.7109375" style="386" customWidth="1"/>
    <col min="13823" max="13823" width="19.5703125" style="386" customWidth="1"/>
    <col min="13824" max="13824" width="2.5703125" style="386" customWidth="1"/>
    <col min="13825" max="13825" width="20.7109375" style="386" customWidth="1"/>
    <col min="13826" max="13826" width="21.5703125" style="386" customWidth="1"/>
    <col min="13827" max="13828" width="20.85546875" style="386" customWidth="1"/>
    <col min="13829" max="13829" width="4.7109375" style="386" customWidth="1"/>
    <col min="13830" max="13830" width="6.5703125" style="386" customWidth="1"/>
    <col min="13831" max="13831" width="14.85546875" style="386" bestFit="1" customWidth="1"/>
    <col min="13832" max="13832" width="21.5703125" style="386" customWidth="1"/>
    <col min="13833" max="13833" width="19.5703125" style="386" customWidth="1"/>
    <col min="13834" max="13834" width="15" style="386" customWidth="1"/>
    <col min="13835" max="13835" width="25.42578125" style="386" customWidth="1"/>
    <col min="13836" max="14077" width="12.5703125" style="386"/>
    <col min="14078" max="14078" width="67.7109375" style="386" customWidth="1"/>
    <col min="14079" max="14079" width="19.5703125" style="386" customWidth="1"/>
    <col min="14080" max="14080" width="2.5703125" style="386" customWidth="1"/>
    <col min="14081" max="14081" width="20.7109375" style="386" customWidth="1"/>
    <col min="14082" max="14082" width="21.5703125" style="386" customWidth="1"/>
    <col min="14083" max="14084" width="20.85546875" style="386" customWidth="1"/>
    <col min="14085" max="14085" width="4.7109375" style="386" customWidth="1"/>
    <col min="14086" max="14086" width="6.5703125" style="386" customWidth="1"/>
    <col min="14087" max="14087" width="14.85546875" style="386" bestFit="1" customWidth="1"/>
    <col min="14088" max="14088" width="21.5703125" style="386" customWidth="1"/>
    <col min="14089" max="14089" width="19.5703125" style="386" customWidth="1"/>
    <col min="14090" max="14090" width="15" style="386" customWidth="1"/>
    <col min="14091" max="14091" width="25.42578125" style="386" customWidth="1"/>
    <col min="14092" max="14333" width="12.5703125" style="386"/>
    <col min="14334" max="14334" width="67.7109375" style="386" customWidth="1"/>
    <col min="14335" max="14335" width="19.5703125" style="386" customWidth="1"/>
    <col min="14336" max="14336" width="2.5703125" style="386" customWidth="1"/>
    <col min="14337" max="14337" width="20.7109375" style="386" customWidth="1"/>
    <col min="14338" max="14338" width="21.5703125" style="386" customWidth="1"/>
    <col min="14339" max="14340" width="20.85546875" style="386" customWidth="1"/>
    <col min="14341" max="14341" width="4.7109375" style="386" customWidth="1"/>
    <col min="14342" max="14342" width="6.5703125" style="386" customWidth="1"/>
    <col min="14343" max="14343" width="14.85546875" style="386" bestFit="1" customWidth="1"/>
    <col min="14344" max="14344" width="21.5703125" style="386" customWidth="1"/>
    <col min="14345" max="14345" width="19.5703125" style="386" customWidth="1"/>
    <col min="14346" max="14346" width="15" style="386" customWidth="1"/>
    <col min="14347" max="14347" width="25.42578125" style="386" customWidth="1"/>
    <col min="14348" max="14589" width="12.5703125" style="386"/>
    <col min="14590" max="14590" width="67.7109375" style="386" customWidth="1"/>
    <col min="14591" max="14591" width="19.5703125" style="386" customWidth="1"/>
    <col min="14592" max="14592" width="2.5703125" style="386" customWidth="1"/>
    <col min="14593" max="14593" width="20.7109375" style="386" customWidth="1"/>
    <col min="14594" max="14594" width="21.5703125" style="386" customWidth="1"/>
    <col min="14595" max="14596" width="20.85546875" style="386" customWidth="1"/>
    <col min="14597" max="14597" width="4.7109375" style="386" customWidth="1"/>
    <col min="14598" max="14598" width="6.5703125" style="386" customWidth="1"/>
    <col min="14599" max="14599" width="14.85546875" style="386" bestFit="1" customWidth="1"/>
    <col min="14600" max="14600" width="21.5703125" style="386" customWidth="1"/>
    <col min="14601" max="14601" width="19.5703125" style="386" customWidth="1"/>
    <col min="14602" max="14602" width="15" style="386" customWidth="1"/>
    <col min="14603" max="14603" width="25.42578125" style="386" customWidth="1"/>
    <col min="14604" max="14845" width="12.5703125" style="386"/>
    <col min="14846" max="14846" width="67.7109375" style="386" customWidth="1"/>
    <col min="14847" max="14847" width="19.5703125" style="386" customWidth="1"/>
    <col min="14848" max="14848" width="2.5703125" style="386" customWidth="1"/>
    <col min="14849" max="14849" width="20.7109375" style="386" customWidth="1"/>
    <col min="14850" max="14850" width="21.5703125" style="386" customWidth="1"/>
    <col min="14851" max="14852" width="20.85546875" style="386" customWidth="1"/>
    <col min="14853" max="14853" width="4.7109375" style="386" customWidth="1"/>
    <col min="14854" max="14854" width="6.5703125" style="386" customWidth="1"/>
    <col min="14855" max="14855" width="14.85546875" style="386" bestFit="1" customWidth="1"/>
    <col min="14856" max="14856" width="21.5703125" style="386" customWidth="1"/>
    <col min="14857" max="14857" width="19.5703125" style="386" customWidth="1"/>
    <col min="14858" max="14858" width="15" style="386" customWidth="1"/>
    <col min="14859" max="14859" width="25.42578125" style="386" customWidth="1"/>
    <col min="14860" max="15101" width="12.5703125" style="386"/>
    <col min="15102" max="15102" width="67.7109375" style="386" customWidth="1"/>
    <col min="15103" max="15103" width="19.5703125" style="386" customWidth="1"/>
    <col min="15104" max="15104" width="2.5703125" style="386" customWidth="1"/>
    <col min="15105" max="15105" width="20.7109375" style="386" customWidth="1"/>
    <col min="15106" max="15106" width="21.5703125" style="386" customWidth="1"/>
    <col min="15107" max="15108" width="20.85546875" style="386" customWidth="1"/>
    <col min="15109" max="15109" width="4.7109375" style="386" customWidth="1"/>
    <col min="15110" max="15110" width="6.5703125" style="386" customWidth="1"/>
    <col min="15111" max="15111" width="14.85546875" style="386" bestFit="1" customWidth="1"/>
    <col min="15112" max="15112" width="21.5703125" style="386" customWidth="1"/>
    <col min="15113" max="15113" width="19.5703125" style="386" customWidth="1"/>
    <col min="15114" max="15114" width="15" style="386" customWidth="1"/>
    <col min="15115" max="15115" width="25.42578125" style="386" customWidth="1"/>
    <col min="15116" max="15357" width="12.5703125" style="386"/>
    <col min="15358" max="15358" width="67.7109375" style="386" customWidth="1"/>
    <col min="15359" max="15359" width="19.5703125" style="386" customWidth="1"/>
    <col min="15360" max="15360" width="2.5703125" style="386" customWidth="1"/>
    <col min="15361" max="15361" width="20.7109375" style="386" customWidth="1"/>
    <col min="15362" max="15362" width="21.5703125" style="386" customWidth="1"/>
    <col min="15363" max="15364" width="20.85546875" style="386" customWidth="1"/>
    <col min="15365" max="15365" width="4.7109375" style="386" customWidth="1"/>
    <col min="15366" max="15366" width="6.5703125" style="386" customWidth="1"/>
    <col min="15367" max="15367" width="14.85546875" style="386" bestFit="1" customWidth="1"/>
    <col min="15368" max="15368" width="21.5703125" style="386" customWidth="1"/>
    <col min="15369" max="15369" width="19.5703125" style="386" customWidth="1"/>
    <col min="15370" max="15370" width="15" style="386" customWidth="1"/>
    <col min="15371" max="15371" width="25.42578125" style="386" customWidth="1"/>
    <col min="15372" max="15613" width="12.5703125" style="386"/>
    <col min="15614" max="15614" width="67.7109375" style="386" customWidth="1"/>
    <col min="15615" max="15615" width="19.5703125" style="386" customWidth="1"/>
    <col min="15616" max="15616" width="2.5703125" style="386" customWidth="1"/>
    <col min="15617" max="15617" width="20.7109375" style="386" customWidth="1"/>
    <col min="15618" max="15618" width="21.5703125" style="386" customWidth="1"/>
    <col min="15619" max="15620" width="20.85546875" style="386" customWidth="1"/>
    <col min="15621" max="15621" width="4.7109375" style="386" customWidth="1"/>
    <col min="15622" max="15622" width="6.5703125" style="386" customWidth="1"/>
    <col min="15623" max="15623" width="14.85546875" style="386" bestFit="1" customWidth="1"/>
    <col min="15624" max="15624" width="21.5703125" style="386" customWidth="1"/>
    <col min="15625" max="15625" width="19.5703125" style="386" customWidth="1"/>
    <col min="15626" max="15626" width="15" style="386" customWidth="1"/>
    <col min="15627" max="15627" width="25.42578125" style="386" customWidth="1"/>
    <col min="15628" max="15869" width="12.5703125" style="386"/>
    <col min="15870" max="15870" width="67.7109375" style="386" customWidth="1"/>
    <col min="15871" max="15871" width="19.5703125" style="386" customWidth="1"/>
    <col min="15872" max="15872" width="2.5703125" style="386" customWidth="1"/>
    <col min="15873" max="15873" width="20.7109375" style="386" customWidth="1"/>
    <col min="15874" max="15874" width="21.5703125" style="386" customWidth="1"/>
    <col min="15875" max="15876" width="20.85546875" style="386" customWidth="1"/>
    <col min="15877" max="15877" width="4.7109375" style="386" customWidth="1"/>
    <col min="15878" max="15878" width="6.5703125" style="386" customWidth="1"/>
    <col min="15879" max="15879" width="14.85546875" style="386" bestFit="1" customWidth="1"/>
    <col min="15880" max="15880" width="21.5703125" style="386" customWidth="1"/>
    <col min="15881" max="15881" width="19.5703125" style="386" customWidth="1"/>
    <col min="15882" max="15882" width="15" style="386" customWidth="1"/>
    <col min="15883" max="15883" width="25.42578125" style="386" customWidth="1"/>
    <col min="15884" max="16125" width="12.5703125" style="386"/>
    <col min="16126" max="16126" width="67.7109375" style="386" customWidth="1"/>
    <col min="16127" max="16127" width="19.5703125" style="386" customWidth="1"/>
    <col min="16128" max="16128" width="2.5703125" style="386" customWidth="1"/>
    <col min="16129" max="16129" width="20.7109375" style="386" customWidth="1"/>
    <col min="16130" max="16130" width="21.5703125" style="386" customWidth="1"/>
    <col min="16131" max="16132" width="20.85546875" style="386" customWidth="1"/>
    <col min="16133" max="16133" width="4.7109375" style="386" customWidth="1"/>
    <col min="16134" max="16134" width="6.5703125" style="386" customWidth="1"/>
    <col min="16135" max="16135" width="14.85546875" style="386" bestFit="1" customWidth="1"/>
    <col min="16136" max="16136" width="21.5703125" style="386" customWidth="1"/>
    <col min="16137" max="16137" width="19.5703125" style="386" customWidth="1"/>
    <col min="16138" max="16138" width="15" style="386" customWidth="1"/>
    <col min="16139" max="16139" width="25.42578125" style="386" customWidth="1"/>
    <col min="16140" max="16384" width="12.5703125" style="386"/>
  </cols>
  <sheetData>
    <row r="1" spans="1:63" ht="16.5" customHeight="1">
      <c r="A1" s="383" t="s">
        <v>588</v>
      </c>
      <c r="B1" s="384"/>
      <c r="C1" s="384"/>
      <c r="D1" s="384"/>
      <c r="E1" s="384"/>
      <c r="F1" s="385"/>
      <c r="G1" s="385"/>
    </row>
    <row r="2" spans="1:63" ht="25.5" customHeight="1">
      <c r="A2" s="387" t="s">
        <v>589</v>
      </c>
      <c r="B2" s="388"/>
      <c r="C2" s="388"/>
      <c r="D2" s="388"/>
      <c r="E2" s="388"/>
      <c r="F2" s="389"/>
      <c r="G2" s="389"/>
    </row>
    <row r="3" spans="1:63" ht="21" customHeight="1">
      <c r="A3" s="387"/>
      <c r="B3" s="388"/>
      <c r="C3" s="388"/>
      <c r="D3" s="388"/>
      <c r="E3" s="388"/>
      <c r="F3" s="389"/>
      <c r="G3" s="390" t="s">
        <v>2</v>
      </c>
    </row>
    <row r="4" spans="1:63" ht="16.5" customHeight="1">
      <c r="A4" s="391"/>
      <c r="B4" s="1776" t="s">
        <v>562</v>
      </c>
      <c r="C4" s="1777"/>
      <c r="D4" s="1777"/>
      <c r="E4" s="1778"/>
      <c r="F4" s="1779" t="s">
        <v>563</v>
      </c>
      <c r="G4" s="1780"/>
    </row>
    <row r="5" spans="1:63" ht="15" customHeight="1">
      <c r="A5" s="392"/>
      <c r="B5" s="1770" t="s">
        <v>781</v>
      </c>
      <c r="C5" s="1771"/>
      <c r="D5" s="1771"/>
      <c r="E5" s="1772"/>
      <c r="F5" s="1770" t="s">
        <v>781</v>
      </c>
      <c r="G5" s="1772"/>
      <c r="H5" s="393" t="s">
        <v>4</v>
      </c>
    </row>
    <row r="6" spans="1:63" ht="15.75">
      <c r="A6" s="394" t="s">
        <v>3</v>
      </c>
      <c r="B6" s="395"/>
      <c r="C6" s="396"/>
      <c r="D6" s="397" t="s">
        <v>564</v>
      </c>
      <c r="E6" s="398"/>
      <c r="F6" s="399" t="s">
        <v>4</v>
      </c>
      <c r="G6" s="400" t="s">
        <v>4</v>
      </c>
      <c r="H6" s="393"/>
    </row>
    <row r="7" spans="1:63" ht="14.25" customHeight="1">
      <c r="A7" s="401"/>
      <c r="B7" s="402"/>
      <c r="C7" s="403"/>
      <c r="D7" s="404"/>
      <c r="E7" s="405" t="s">
        <v>564</v>
      </c>
      <c r="F7" s="406" t="s">
        <v>565</v>
      </c>
      <c r="G7" s="400" t="s">
        <v>566</v>
      </c>
      <c r="H7" s="407"/>
    </row>
    <row r="8" spans="1:63" ht="14.25" customHeight="1">
      <c r="A8" s="408"/>
      <c r="B8" s="403" t="s">
        <v>567</v>
      </c>
      <c r="C8" s="403"/>
      <c r="D8" s="394" t="s">
        <v>568</v>
      </c>
      <c r="E8" s="409" t="s">
        <v>569</v>
      </c>
      <c r="F8" s="406" t="s">
        <v>570</v>
      </c>
      <c r="G8" s="400" t="s">
        <v>571</v>
      </c>
      <c r="H8" s="407"/>
    </row>
    <row r="9" spans="1:63" ht="14.25" customHeight="1">
      <c r="A9" s="410"/>
      <c r="B9" s="411"/>
      <c r="C9" s="412"/>
      <c r="D9" s="413"/>
      <c r="E9" s="409" t="s">
        <v>572</v>
      </c>
      <c r="F9" s="414" t="s">
        <v>573</v>
      </c>
      <c r="G9" s="415"/>
      <c r="H9" s="416" t="s">
        <v>4</v>
      </c>
    </row>
    <row r="10" spans="1:63" ht="9.9499999999999993" customHeight="1">
      <c r="A10" s="417" t="s">
        <v>439</v>
      </c>
      <c r="B10" s="418">
        <v>2</v>
      </c>
      <c r="C10" s="419"/>
      <c r="D10" s="419">
        <v>3</v>
      </c>
      <c r="E10" s="419">
        <v>4</v>
      </c>
      <c r="F10" s="420">
        <v>5</v>
      </c>
      <c r="G10" s="421">
        <v>6</v>
      </c>
      <c r="H10" s="416" t="s">
        <v>4</v>
      </c>
    </row>
    <row r="11" spans="1:63" ht="12.75" customHeight="1">
      <c r="A11" s="422" t="s">
        <v>4</v>
      </c>
      <c r="B11" s="699" t="s">
        <v>4</v>
      </c>
      <c r="C11" s="699"/>
      <c r="D11" s="700" t="s">
        <v>124</v>
      </c>
      <c r="E11" s="701"/>
      <c r="F11" s="702" t="s">
        <v>4</v>
      </c>
      <c r="G11" s="703" t="s">
        <v>124</v>
      </c>
      <c r="H11" s="416" t="s">
        <v>4</v>
      </c>
    </row>
    <row r="12" spans="1:63" ht="16.5" customHeight="1">
      <c r="A12" s="422" t="s">
        <v>590</v>
      </c>
      <c r="B12" s="760">
        <v>3287340723.3400044</v>
      </c>
      <c r="C12" s="760"/>
      <c r="D12" s="761">
        <v>1042646588.55</v>
      </c>
      <c r="E12" s="761">
        <v>836319075.75999999</v>
      </c>
      <c r="F12" s="760">
        <v>878419549.13</v>
      </c>
      <c r="G12" s="761">
        <v>164227039.42000002</v>
      </c>
      <c r="H12" s="416" t="s">
        <v>4</v>
      </c>
    </row>
    <row r="13" spans="1:63" s="423" customFormat="1" ht="21.75" customHeight="1">
      <c r="A13" s="704" t="s">
        <v>234</v>
      </c>
      <c r="B13" s="734">
        <v>2588534.4099999997</v>
      </c>
      <c r="C13" s="734"/>
      <c r="D13" s="762">
        <v>0</v>
      </c>
      <c r="E13" s="762">
        <v>0</v>
      </c>
      <c r="F13" s="763">
        <v>0</v>
      </c>
      <c r="G13" s="735">
        <v>0</v>
      </c>
      <c r="H13" s="416" t="s">
        <v>4</v>
      </c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386"/>
      <c r="AR13" s="386"/>
      <c r="AS13" s="386"/>
      <c r="AT13" s="386"/>
      <c r="AU13" s="386"/>
      <c r="AV13" s="386"/>
      <c r="AW13" s="386"/>
      <c r="AX13" s="386"/>
      <c r="AY13" s="386"/>
      <c r="AZ13" s="386"/>
      <c r="BA13" s="386"/>
      <c r="BB13" s="386"/>
      <c r="BC13" s="386"/>
      <c r="BD13" s="386"/>
      <c r="BE13" s="386"/>
      <c r="BF13" s="386"/>
      <c r="BG13" s="386"/>
      <c r="BH13" s="386"/>
      <c r="BI13" s="386"/>
      <c r="BJ13" s="386"/>
      <c r="BK13" s="386"/>
    </row>
    <row r="14" spans="1:63" s="423" customFormat="1" ht="21.75" customHeight="1">
      <c r="A14" s="704" t="s">
        <v>235</v>
      </c>
      <c r="B14" s="734">
        <v>9368830.3399999999</v>
      </c>
      <c r="C14" s="734"/>
      <c r="D14" s="762">
        <v>0</v>
      </c>
      <c r="E14" s="762">
        <v>0</v>
      </c>
      <c r="F14" s="763">
        <v>0</v>
      </c>
      <c r="G14" s="735">
        <v>0</v>
      </c>
      <c r="H14" s="416" t="s">
        <v>4</v>
      </c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</row>
    <row r="15" spans="1:63" s="423" customFormat="1" ht="21.75" customHeight="1">
      <c r="A15" s="704" t="s">
        <v>236</v>
      </c>
      <c r="B15" s="734">
        <v>2716949.7599999993</v>
      </c>
      <c r="C15" s="734"/>
      <c r="D15" s="762">
        <v>0</v>
      </c>
      <c r="E15" s="762">
        <v>0</v>
      </c>
      <c r="F15" s="763">
        <v>0</v>
      </c>
      <c r="G15" s="735">
        <v>0</v>
      </c>
      <c r="H15" s="416" t="s">
        <v>4</v>
      </c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6"/>
      <c r="AP15" s="386"/>
      <c r="AQ15" s="386"/>
      <c r="AR15" s="386"/>
      <c r="AS15" s="386"/>
      <c r="AT15" s="386"/>
      <c r="AU15" s="386"/>
      <c r="AV15" s="386"/>
      <c r="AW15" s="386"/>
      <c r="AX15" s="386"/>
      <c r="AY15" s="386"/>
      <c r="AZ15" s="386"/>
      <c r="BA15" s="386"/>
      <c r="BB15" s="386"/>
      <c r="BC15" s="386"/>
      <c r="BD15" s="386"/>
      <c r="BE15" s="386"/>
      <c r="BF15" s="386"/>
      <c r="BG15" s="386"/>
      <c r="BH15" s="386"/>
      <c r="BI15" s="386"/>
      <c r="BJ15" s="386"/>
      <c r="BK15" s="386"/>
    </row>
    <row r="16" spans="1:63" s="423" customFormat="1" ht="21.75" customHeight="1">
      <c r="A16" s="704" t="s">
        <v>237</v>
      </c>
      <c r="B16" s="734">
        <v>24528.36</v>
      </c>
      <c r="C16" s="734"/>
      <c r="D16" s="762">
        <v>0</v>
      </c>
      <c r="E16" s="762">
        <v>0</v>
      </c>
      <c r="F16" s="763">
        <v>0</v>
      </c>
      <c r="G16" s="735">
        <v>0</v>
      </c>
      <c r="H16" s="416" t="s">
        <v>4</v>
      </c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6"/>
      <c r="AN16" s="386"/>
      <c r="AO16" s="386"/>
      <c r="AP16" s="386"/>
      <c r="AQ16" s="386"/>
      <c r="AR16" s="386"/>
      <c r="AS16" s="386"/>
      <c r="AT16" s="386"/>
      <c r="AU16" s="386"/>
      <c r="AV16" s="386"/>
      <c r="AW16" s="386"/>
      <c r="AX16" s="386"/>
      <c r="AY16" s="386"/>
      <c r="AZ16" s="386"/>
      <c r="BA16" s="386"/>
      <c r="BB16" s="386"/>
      <c r="BC16" s="386"/>
      <c r="BD16" s="386"/>
      <c r="BE16" s="386"/>
      <c r="BF16" s="386"/>
      <c r="BG16" s="386"/>
      <c r="BH16" s="386"/>
      <c r="BI16" s="386"/>
      <c r="BJ16" s="386"/>
      <c r="BK16" s="386"/>
    </row>
    <row r="17" spans="1:70" s="423" customFormat="1" ht="21.75" customHeight="1">
      <c r="A17" s="704" t="s">
        <v>238</v>
      </c>
      <c r="B17" s="734">
        <v>7359999.2699999986</v>
      </c>
      <c r="C17" s="734"/>
      <c r="D17" s="762">
        <v>0</v>
      </c>
      <c r="E17" s="762">
        <v>0</v>
      </c>
      <c r="F17" s="763">
        <v>0</v>
      </c>
      <c r="G17" s="735">
        <v>0</v>
      </c>
      <c r="H17" s="416" t="s">
        <v>4</v>
      </c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/>
      <c r="AD17" s="386"/>
      <c r="AE17" s="386"/>
      <c r="AF17" s="386"/>
      <c r="AG17" s="386"/>
      <c r="AH17" s="386"/>
      <c r="AI17" s="386"/>
      <c r="AJ17" s="386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86"/>
      <c r="BB17" s="386"/>
      <c r="BC17" s="386"/>
      <c r="BD17" s="386"/>
      <c r="BE17" s="386"/>
      <c r="BF17" s="386"/>
      <c r="BG17" s="386"/>
      <c r="BH17" s="386"/>
      <c r="BI17" s="386"/>
      <c r="BJ17" s="386"/>
      <c r="BK17" s="386"/>
    </row>
    <row r="18" spans="1:70" s="423" customFormat="1" ht="21.75" customHeight="1">
      <c r="A18" s="704" t="s">
        <v>239</v>
      </c>
      <c r="B18" s="734">
        <v>51601.29</v>
      </c>
      <c r="C18" s="734"/>
      <c r="D18" s="762">
        <v>0</v>
      </c>
      <c r="E18" s="762">
        <v>0</v>
      </c>
      <c r="F18" s="763">
        <v>0</v>
      </c>
      <c r="G18" s="735">
        <v>0</v>
      </c>
      <c r="H18" s="416" t="s">
        <v>4</v>
      </c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86"/>
      <c r="BB18" s="386"/>
      <c r="BC18" s="386"/>
      <c r="BD18" s="386"/>
      <c r="BE18" s="386"/>
      <c r="BF18" s="386"/>
      <c r="BG18" s="386"/>
      <c r="BH18" s="386"/>
      <c r="BI18" s="386"/>
      <c r="BJ18" s="386"/>
      <c r="BK18" s="386"/>
    </row>
    <row r="19" spans="1:70" s="423" customFormat="1" ht="21.75" customHeight="1">
      <c r="A19" s="704" t="s">
        <v>240</v>
      </c>
      <c r="B19" s="734">
        <v>733646.0299999998</v>
      </c>
      <c r="C19" s="734"/>
      <c r="D19" s="762">
        <v>0</v>
      </c>
      <c r="E19" s="762">
        <v>0</v>
      </c>
      <c r="F19" s="763">
        <v>0</v>
      </c>
      <c r="G19" s="735">
        <v>0</v>
      </c>
      <c r="H19" s="416" t="s">
        <v>4</v>
      </c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386"/>
      <c r="BB19" s="386"/>
      <c r="BC19" s="386"/>
      <c r="BD19" s="386"/>
      <c r="BE19" s="386"/>
      <c r="BF19" s="386"/>
      <c r="BG19" s="386"/>
      <c r="BH19" s="386"/>
      <c r="BI19" s="386"/>
      <c r="BJ19" s="386"/>
      <c r="BK19" s="386"/>
    </row>
    <row r="20" spans="1:70" s="423" customFormat="1" ht="21.75" customHeight="1">
      <c r="A20" s="704" t="s">
        <v>241</v>
      </c>
      <c r="B20" s="734">
        <v>879999.71000000008</v>
      </c>
      <c r="C20" s="734"/>
      <c r="D20" s="762">
        <v>0</v>
      </c>
      <c r="E20" s="762">
        <v>0</v>
      </c>
      <c r="F20" s="763">
        <v>0</v>
      </c>
      <c r="G20" s="735">
        <v>0</v>
      </c>
      <c r="H20" s="416" t="s">
        <v>4</v>
      </c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86"/>
      <c r="BB20" s="386"/>
      <c r="BC20" s="386"/>
      <c r="BD20" s="386"/>
      <c r="BE20" s="386"/>
      <c r="BF20" s="386"/>
      <c r="BG20" s="386"/>
      <c r="BH20" s="386"/>
      <c r="BI20" s="386"/>
      <c r="BJ20" s="386"/>
      <c r="BK20" s="386"/>
    </row>
    <row r="21" spans="1:70" s="423" customFormat="1" ht="21.75" customHeight="1">
      <c r="A21" s="704" t="s">
        <v>591</v>
      </c>
      <c r="B21" s="734">
        <v>1637938.1199999999</v>
      </c>
      <c r="C21" s="734"/>
      <c r="D21" s="762">
        <v>0</v>
      </c>
      <c r="E21" s="762">
        <v>0</v>
      </c>
      <c r="F21" s="763">
        <v>0</v>
      </c>
      <c r="G21" s="735">
        <v>0</v>
      </c>
      <c r="H21" s="416" t="s">
        <v>4</v>
      </c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</row>
    <row r="22" spans="1:70" s="423" customFormat="1" ht="21.75" customHeight="1">
      <c r="A22" s="704" t="s">
        <v>717</v>
      </c>
      <c r="B22" s="734">
        <v>33910.730000000003</v>
      </c>
      <c r="C22" s="734"/>
      <c r="D22" s="762">
        <v>0</v>
      </c>
      <c r="E22" s="762">
        <v>0</v>
      </c>
      <c r="F22" s="763">
        <v>0</v>
      </c>
      <c r="G22" s="735">
        <v>0</v>
      </c>
      <c r="H22" s="416" t="s">
        <v>4</v>
      </c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386"/>
      <c r="AD22" s="386"/>
      <c r="AE22" s="386"/>
      <c r="AF22" s="386"/>
      <c r="AG22" s="386"/>
      <c r="AH22" s="386"/>
      <c r="AI22" s="386"/>
      <c r="AJ22" s="386"/>
      <c r="AK22" s="386"/>
      <c r="AL22" s="386"/>
      <c r="AM22" s="386"/>
      <c r="AN22" s="386"/>
      <c r="AO22" s="386"/>
      <c r="AP22" s="386"/>
      <c r="AQ22" s="386"/>
      <c r="AR22" s="386"/>
      <c r="AS22" s="386"/>
      <c r="AT22" s="386"/>
      <c r="AU22" s="386"/>
      <c r="AV22" s="386"/>
      <c r="AW22" s="386"/>
      <c r="AX22" s="386"/>
      <c r="AY22" s="386"/>
      <c r="AZ22" s="386"/>
      <c r="BA22" s="386"/>
      <c r="BB22" s="386"/>
      <c r="BC22" s="386"/>
      <c r="BD22" s="386"/>
      <c r="BE22" s="386"/>
      <c r="BF22" s="386"/>
      <c r="BG22" s="386"/>
      <c r="BH22" s="386"/>
      <c r="BI22" s="386"/>
      <c r="BJ22" s="386"/>
      <c r="BK22" s="386"/>
    </row>
    <row r="23" spans="1:70" ht="21.75" customHeight="1">
      <c r="A23" s="704" t="s">
        <v>243</v>
      </c>
      <c r="B23" s="734">
        <v>1404469.7399999998</v>
      </c>
      <c r="C23" s="734"/>
      <c r="D23" s="762">
        <v>0</v>
      </c>
      <c r="E23" s="762">
        <v>0</v>
      </c>
      <c r="F23" s="763">
        <v>0</v>
      </c>
      <c r="G23" s="735">
        <v>0</v>
      </c>
      <c r="H23" s="416" t="s">
        <v>4</v>
      </c>
    </row>
    <row r="24" spans="1:70" s="423" customFormat="1" ht="21.75" customHeight="1">
      <c r="A24" s="704" t="s">
        <v>244</v>
      </c>
      <c r="B24" s="734">
        <v>780853.80999999994</v>
      </c>
      <c r="C24" s="734"/>
      <c r="D24" s="762">
        <v>0</v>
      </c>
      <c r="E24" s="762">
        <v>0</v>
      </c>
      <c r="F24" s="763">
        <v>0</v>
      </c>
      <c r="G24" s="735">
        <v>0</v>
      </c>
      <c r="H24" s="416" t="s">
        <v>4</v>
      </c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386"/>
      <c r="AH24" s="386"/>
      <c r="AI24" s="386"/>
      <c r="AJ24" s="386"/>
      <c r="AK24" s="386"/>
      <c r="AL24" s="386"/>
      <c r="AM24" s="386"/>
      <c r="AN24" s="386"/>
      <c r="AO24" s="386"/>
      <c r="AP24" s="386"/>
      <c r="AQ24" s="386"/>
      <c r="AR24" s="386"/>
      <c r="AS24" s="386"/>
      <c r="AT24" s="386"/>
      <c r="AU24" s="386"/>
      <c r="AV24" s="386"/>
      <c r="AW24" s="386"/>
      <c r="AX24" s="386"/>
      <c r="AY24" s="386"/>
      <c r="AZ24" s="386"/>
      <c r="BA24" s="386"/>
      <c r="BB24" s="386"/>
      <c r="BC24" s="386"/>
      <c r="BD24" s="386"/>
      <c r="BE24" s="386"/>
      <c r="BF24" s="386"/>
      <c r="BG24" s="386"/>
      <c r="BH24" s="386"/>
      <c r="BI24" s="386"/>
      <c r="BJ24" s="386"/>
      <c r="BK24" s="386"/>
    </row>
    <row r="25" spans="1:70" s="425" customFormat="1" ht="31.5" customHeight="1">
      <c r="A25" s="424" t="s">
        <v>592</v>
      </c>
      <c r="B25" s="734">
        <v>4715382.0099999988</v>
      </c>
      <c r="C25" s="733"/>
      <c r="D25" s="762">
        <v>0</v>
      </c>
      <c r="E25" s="762">
        <v>0</v>
      </c>
      <c r="F25" s="764">
        <v>0</v>
      </c>
      <c r="G25" s="735">
        <v>0</v>
      </c>
      <c r="H25" s="416" t="s">
        <v>4</v>
      </c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  <c r="AL25" s="386"/>
      <c r="AM25" s="386"/>
      <c r="AN25" s="386"/>
      <c r="AO25" s="386"/>
      <c r="AP25" s="386"/>
      <c r="AQ25" s="386"/>
      <c r="AR25" s="386"/>
      <c r="AS25" s="386"/>
      <c r="AT25" s="386"/>
      <c r="AU25" s="386"/>
      <c r="AV25" s="386"/>
      <c r="AW25" s="386"/>
      <c r="AX25" s="386"/>
      <c r="AY25" s="386"/>
      <c r="AZ25" s="386"/>
      <c r="BA25" s="386"/>
      <c r="BB25" s="386"/>
      <c r="BC25" s="386"/>
      <c r="BD25" s="386"/>
      <c r="BE25" s="386"/>
      <c r="BF25" s="386"/>
      <c r="BG25" s="386"/>
      <c r="BH25" s="386"/>
      <c r="BI25" s="386"/>
      <c r="BJ25" s="386"/>
      <c r="BK25" s="386"/>
    </row>
    <row r="26" spans="1:70" s="426" customFormat="1" ht="19.5" customHeight="1">
      <c r="A26" s="704" t="s">
        <v>246</v>
      </c>
      <c r="B26" s="734">
        <v>172619.23</v>
      </c>
      <c r="C26" s="734"/>
      <c r="D26" s="762">
        <v>34724.46</v>
      </c>
      <c r="E26" s="762">
        <v>0</v>
      </c>
      <c r="F26" s="763">
        <v>34724.46</v>
      </c>
      <c r="G26" s="735">
        <v>0</v>
      </c>
      <c r="H26" s="416" t="s">
        <v>4</v>
      </c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6"/>
      <c r="AQ26" s="386"/>
      <c r="AR26" s="386"/>
      <c r="AS26" s="386"/>
      <c r="AT26" s="386"/>
      <c r="AU26" s="386"/>
      <c r="AV26" s="386"/>
      <c r="AW26" s="386"/>
      <c r="AX26" s="386"/>
      <c r="AY26" s="386"/>
      <c r="AZ26" s="386"/>
      <c r="BA26" s="386"/>
      <c r="BB26" s="386"/>
      <c r="BC26" s="386"/>
      <c r="BD26" s="386"/>
      <c r="BE26" s="386"/>
      <c r="BF26" s="386"/>
      <c r="BG26" s="386"/>
      <c r="BH26" s="386"/>
      <c r="BI26" s="386"/>
      <c r="BJ26" s="386"/>
      <c r="BK26" s="386"/>
    </row>
    <row r="27" spans="1:70" s="426" customFormat="1" ht="21.75" customHeight="1">
      <c r="A27" s="704" t="s">
        <v>247</v>
      </c>
      <c r="B27" s="734">
        <v>133826750.24000002</v>
      </c>
      <c r="C27" s="734"/>
      <c r="D27" s="762">
        <v>652675.32999999996</v>
      </c>
      <c r="E27" s="762">
        <v>13442.99</v>
      </c>
      <c r="F27" s="763">
        <v>648717</v>
      </c>
      <c r="G27" s="735">
        <v>3958.33</v>
      </c>
      <c r="H27" s="416" t="s">
        <v>4</v>
      </c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386"/>
      <c r="AQ27" s="386"/>
      <c r="AR27" s="386"/>
      <c r="AS27" s="386"/>
      <c r="AT27" s="386"/>
      <c r="AU27" s="386"/>
      <c r="AV27" s="386"/>
      <c r="AW27" s="386"/>
      <c r="AX27" s="386"/>
      <c r="AY27" s="386"/>
      <c r="AZ27" s="386"/>
      <c r="BA27" s="386"/>
      <c r="BB27" s="386"/>
      <c r="BC27" s="386"/>
      <c r="BD27" s="386"/>
      <c r="BE27" s="386"/>
      <c r="BF27" s="386"/>
      <c r="BG27" s="386"/>
      <c r="BH27" s="386"/>
      <c r="BI27" s="386"/>
      <c r="BJ27" s="386"/>
      <c r="BK27" s="386"/>
      <c r="BL27" s="386"/>
      <c r="BM27" s="386"/>
      <c r="BN27" s="386"/>
      <c r="BO27" s="386"/>
      <c r="BP27" s="386"/>
      <c r="BQ27" s="386"/>
      <c r="BR27" s="386"/>
    </row>
    <row r="28" spans="1:70" s="426" customFormat="1" ht="21.75" customHeight="1">
      <c r="A28" s="704" t="s">
        <v>593</v>
      </c>
      <c r="B28" s="734">
        <v>5191494.32</v>
      </c>
      <c r="C28" s="734"/>
      <c r="D28" s="762">
        <v>0</v>
      </c>
      <c r="E28" s="762">
        <v>0</v>
      </c>
      <c r="F28" s="763">
        <v>0</v>
      </c>
      <c r="G28" s="735">
        <v>0</v>
      </c>
      <c r="H28" s="416" t="s">
        <v>4</v>
      </c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386"/>
      <c r="AZ28" s="386"/>
      <c r="BA28" s="386"/>
      <c r="BB28" s="386"/>
      <c r="BC28" s="386"/>
      <c r="BD28" s="386"/>
      <c r="BE28" s="386"/>
      <c r="BF28" s="386"/>
      <c r="BG28" s="386"/>
      <c r="BH28" s="386"/>
      <c r="BI28" s="386"/>
      <c r="BJ28" s="386"/>
      <c r="BK28" s="386"/>
      <c r="BL28" s="386"/>
      <c r="BM28" s="386"/>
      <c r="BN28" s="386"/>
      <c r="BO28" s="386"/>
      <c r="BP28" s="386"/>
      <c r="BQ28" s="386"/>
      <c r="BR28" s="386"/>
    </row>
    <row r="29" spans="1:70" s="426" customFormat="1" ht="21" customHeight="1">
      <c r="A29" s="704" t="s">
        <v>249</v>
      </c>
      <c r="B29" s="734">
        <v>482413.67999999988</v>
      </c>
      <c r="C29" s="734"/>
      <c r="D29" s="762">
        <v>0</v>
      </c>
      <c r="E29" s="762">
        <v>0</v>
      </c>
      <c r="F29" s="763">
        <v>0</v>
      </c>
      <c r="G29" s="735">
        <v>0</v>
      </c>
      <c r="H29" s="416" t="s">
        <v>4</v>
      </c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  <c r="AP29" s="386"/>
      <c r="AQ29" s="386"/>
      <c r="AR29" s="386"/>
      <c r="AS29" s="386"/>
      <c r="AT29" s="386"/>
      <c r="AU29" s="386"/>
      <c r="AV29" s="386"/>
      <c r="AW29" s="386"/>
      <c r="AX29" s="386"/>
      <c r="AY29" s="386"/>
      <c r="AZ29" s="386"/>
      <c r="BA29" s="386"/>
      <c r="BB29" s="386"/>
      <c r="BC29" s="386"/>
      <c r="BD29" s="386"/>
      <c r="BE29" s="386"/>
      <c r="BF29" s="386"/>
      <c r="BG29" s="386"/>
      <c r="BH29" s="386"/>
      <c r="BI29" s="386"/>
      <c r="BJ29" s="386"/>
      <c r="BK29" s="386"/>
      <c r="BL29" s="386"/>
      <c r="BM29" s="386"/>
      <c r="BN29" s="386"/>
      <c r="BO29" s="386"/>
      <c r="BP29" s="386"/>
      <c r="BQ29" s="386"/>
      <c r="BR29" s="386"/>
    </row>
    <row r="30" spans="1:70" s="423" customFormat="1" ht="31.5" customHeight="1">
      <c r="A30" s="424" t="s">
        <v>594</v>
      </c>
      <c r="B30" s="734">
        <v>2157450.4400000004</v>
      </c>
      <c r="C30" s="733"/>
      <c r="D30" s="762">
        <v>0</v>
      </c>
      <c r="E30" s="762">
        <v>0</v>
      </c>
      <c r="F30" s="763">
        <v>0</v>
      </c>
      <c r="G30" s="735">
        <v>0</v>
      </c>
      <c r="H30" s="416" t="s">
        <v>4</v>
      </c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  <c r="AC30" s="386"/>
      <c r="AD30" s="386"/>
      <c r="AE30" s="386"/>
      <c r="AF30" s="386"/>
      <c r="AG30" s="386"/>
      <c r="AH30" s="386"/>
      <c r="AI30" s="386"/>
      <c r="AJ30" s="386"/>
      <c r="AK30" s="386"/>
      <c r="AL30" s="386"/>
      <c r="AM30" s="386"/>
      <c r="AN30" s="386"/>
      <c r="AO30" s="386"/>
      <c r="AP30" s="386"/>
      <c r="AQ30" s="386"/>
      <c r="AR30" s="386"/>
      <c r="AS30" s="386"/>
      <c r="AT30" s="386"/>
      <c r="AU30" s="386"/>
      <c r="AV30" s="386"/>
      <c r="AW30" s="386"/>
      <c r="AX30" s="386"/>
      <c r="AY30" s="386"/>
      <c r="AZ30" s="386"/>
      <c r="BA30" s="386"/>
      <c r="BB30" s="386"/>
      <c r="BC30" s="386"/>
      <c r="BD30" s="386"/>
      <c r="BE30" s="386"/>
      <c r="BF30" s="386"/>
      <c r="BG30" s="386"/>
      <c r="BH30" s="386"/>
      <c r="BI30" s="386"/>
      <c r="BJ30" s="386"/>
      <c r="BK30" s="386"/>
      <c r="BL30" s="386"/>
      <c r="BM30" s="386"/>
      <c r="BN30" s="386"/>
      <c r="BO30" s="386"/>
      <c r="BP30" s="386"/>
      <c r="BQ30" s="386"/>
      <c r="BR30" s="386"/>
    </row>
    <row r="31" spans="1:70" s="423" customFormat="1" ht="21" customHeight="1">
      <c r="A31" s="704" t="s">
        <v>251</v>
      </c>
      <c r="B31" s="734">
        <v>991220497.33999991</v>
      </c>
      <c r="C31" s="734"/>
      <c r="D31" s="762">
        <v>836674499.24000001</v>
      </c>
      <c r="E31" s="762">
        <v>836298851.28999996</v>
      </c>
      <c r="F31" s="763">
        <v>672451418.14999998</v>
      </c>
      <c r="G31" s="735">
        <v>164223081.09</v>
      </c>
      <c r="H31" s="416" t="s">
        <v>4</v>
      </c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  <c r="AC31" s="386"/>
      <c r="AD31" s="386"/>
      <c r="AE31" s="386"/>
      <c r="AF31" s="386"/>
      <c r="AG31" s="386"/>
      <c r="AH31" s="386"/>
      <c r="AI31" s="386"/>
      <c r="AJ31" s="386"/>
      <c r="AK31" s="386"/>
      <c r="AL31" s="386"/>
      <c r="AM31" s="386"/>
      <c r="AN31" s="386"/>
      <c r="AO31" s="386"/>
      <c r="AP31" s="386"/>
      <c r="AQ31" s="386"/>
      <c r="AR31" s="386"/>
      <c r="AS31" s="386"/>
      <c r="AT31" s="386"/>
      <c r="AU31" s="386"/>
      <c r="AV31" s="386"/>
      <c r="AW31" s="386"/>
      <c r="AX31" s="386"/>
      <c r="AY31" s="386"/>
      <c r="AZ31" s="386"/>
      <c r="BA31" s="386"/>
      <c r="BB31" s="386"/>
      <c r="BC31" s="386"/>
      <c r="BD31" s="386"/>
      <c r="BE31" s="386"/>
      <c r="BF31" s="386"/>
      <c r="BG31" s="386"/>
      <c r="BH31" s="386"/>
      <c r="BI31" s="386"/>
      <c r="BJ31" s="386"/>
      <c r="BK31" s="386"/>
      <c r="BL31" s="386"/>
      <c r="BM31" s="386"/>
      <c r="BN31" s="386"/>
      <c r="BO31" s="386"/>
      <c r="BP31" s="386"/>
      <c r="BQ31" s="386"/>
      <c r="BR31" s="386"/>
    </row>
    <row r="32" spans="1:70" s="423" customFormat="1" ht="23.25" customHeight="1">
      <c r="A32" s="704" t="s">
        <v>252</v>
      </c>
      <c r="B32" s="734">
        <v>4528790.8199999994</v>
      </c>
      <c r="C32" s="734"/>
      <c r="D32" s="762">
        <v>0</v>
      </c>
      <c r="E32" s="762">
        <v>0</v>
      </c>
      <c r="F32" s="763">
        <v>0</v>
      </c>
      <c r="G32" s="735">
        <v>0</v>
      </c>
      <c r="H32" s="416" t="s">
        <v>4</v>
      </c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6"/>
      <c r="AD32" s="386"/>
      <c r="AE32" s="386"/>
      <c r="AF32" s="386"/>
      <c r="AG32" s="386"/>
      <c r="AH32" s="386"/>
      <c r="AI32" s="386"/>
      <c r="AJ32" s="386"/>
      <c r="AK32" s="386"/>
      <c r="AL32" s="386"/>
      <c r="AM32" s="386"/>
      <c r="AN32" s="386"/>
      <c r="AO32" s="386"/>
      <c r="AP32" s="386"/>
      <c r="AQ32" s="386"/>
      <c r="AR32" s="386"/>
      <c r="AS32" s="386"/>
      <c r="AT32" s="386"/>
      <c r="AU32" s="386"/>
      <c r="AV32" s="386"/>
      <c r="AW32" s="386"/>
      <c r="AX32" s="386"/>
      <c r="AY32" s="386"/>
      <c r="AZ32" s="386"/>
      <c r="BA32" s="386"/>
      <c r="BB32" s="386"/>
      <c r="BC32" s="386"/>
      <c r="BD32" s="386"/>
      <c r="BE32" s="386"/>
      <c r="BF32" s="386"/>
      <c r="BG32" s="386"/>
      <c r="BH32" s="386"/>
      <c r="BI32" s="386"/>
      <c r="BJ32" s="386"/>
      <c r="BK32" s="386"/>
      <c r="BL32" s="386"/>
      <c r="BM32" s="386"/>
      <c r="BN32" s="386"/>
      <c r="BO32" s="386"/>
      <c r="BP32" s="386"/>
      <c r="BQ32" s="386"/>
      <c r="BR32" s="386"/>
    </row>
    <row r="33" spans="1:70" s="423" customFormat="1" ht="21.75" customHeight="1">
      <c r="A33" s="704" t="s">
        <v>253</v>
      </c>
      <c r="B33" s="734">
        <v>52950620.719999999</v>
      </c>
      <c r="C33" s="734"/>
      <c r="D33" s="762">
        <v>0</v>
      </c>
      <c r="E33" s="762">
        <v>0</v>
      </c>
      <c r="F33" s="763">
        <v>0</v>
      </c>
      <c r="G33" s="735">
        <v>0</v>
      </c>
      <c r="H33" s="416" t="s">
        <v>4</v>
      </c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  <c r="AC33" s="386"/>
      <c r="AD33" s="386"/>
      <c r="AE33" s="386"/>
      <c r="AF33" s="386"/>
      <c r="AG33" s="386"/>
      <c r="AH33" s="386"/>
      <c r="AI33" s="386"/>
      <c r="AJ33" s="386"/>
      <c r="AK33" s="386"/>
      <c r="AL33" s="386"/>
      <c r="AM33" s="386"/>
      <c r="AN33" s="386"/>
      <c r="AO33" s="386"/>
      <c r="AP33" s="386"/>
      <c r="AQ33" s="386"/>
      <c r="AR33" s="386"/>
      <c r="AS33" s="386"/>
      <c r="AT33" s="386"/>
      <c r="AU33" s="386"/>
      <c r="AV33" s="386"/>
      <c r="AW33" s="386"/>
      <c r="AX33" s="386"/>
      <c r="AY33" s="386"/>
      <c r="AZ33" s="386"/>
      <c r="BA33" s="386"/>
      <c r="BB33" s="386"/>
      <c r="BC33" s="386"/>
      <c r="BD33" s="386"/>
      <c r="BE33" s="386"/>
      <c r="BF33" s="386"/>
      <c r="BG33" s="386"/>
      <c r="BH33" s="386"/>
      <c r="BI33" s="386"/>
      <c r="BJ33" s="386"/>
      <c r="BK33" s="386"/>
      <c r="BL33" s="386"/>
      <c r="BM33" s="386"/>
      <c r="BN33" s="386"/>
      <c r="BO33" s="386"/>
      <c r="BP33" s="386"/>
      <c r="BQ33" s="386"/>
      <c r="BR33" s="386"/>
    </row>
    <row r="34" spans="1:70" s="423" customFormat="1" ht="21.95" customHeight="1">
      <c r="A34" s="704" t="s">
        <v>254</v>
      </c>
      <c r="B34" s="734">
        <v>704191.42</v>
      </c>
      <c r="C34" s="734"/>
      <c r="D34" s="762">
        <v>0</v>
      </c>
      <c r="E34" s="762">
        <v>0</v>
      </c>
      <c r="F34" s="763">
        <v>0</v>
      </c>
      <c r="G34" s="735">
        <v>0</v>
      </c>
      <c r="H34" s="416" t="s">
        <v>4</v>
      </c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  <c r="AC34" s="386"/>
      <c r="AD34" s="386"/>
      <c r="AE34" s="386"/>
      <c r="AF34" s="386"/>
      <c r="AG34" s="386"/>
      <c r="AH34" s="386"/>
      <c r="AI34" s="386"/>
      <c r="AJ34" s="386"/>
      <c r="AK34" s="386"/>
      <c r="AL34" s="386"/>
      <c r="AM34" s="386"/>
      <c r="AN34" s="386"/>
      <c r="AO34" s="386"/>
      <c r="AP34" s="386"/>
      <c r="AQ34" s="386"/>
      <c r="AR34" s="386"/>
      <c r="AS34" s="386"/>
      <c r="AT34" s="386"/>
      <c r="AU34" s="386"/>
      <c r="AV34" s="386"/>
      <c r="AW34" s="386"/>
      <c r="AX34" s="386"/>
      <c r="AY34" s="386"/>
      <c r="AZ34" s="386"/>
      <c r="BA34" s="386"/>
      <c r="BB34" s="386"/>
      <c r="BC34" s="386"/>
      <c r="BD34" s="386"/>
      <c r="BE34" s="386"/>
      <c r="BF34" s="386"/>
      <c r="BG34" s="386"/>
      <c r="BH34" s="386"/>
      <c r="BI34" s="386"/>
      <c r="BJ34" s="386"/>
      <c r="BK34" s="386"/>
      <c r="BL34" s="386"/>
      <c r="BM34" s="386"/>
      <c r="BN34" s="386"/>
      <c r="BO34" s="386"/>
      <c r="BP34" s="386"/>
      <c r="BQ34" s="386"/>
      <c r="BR34" s="386"/>
    </row>
    <row r="35" spans="1:70" s="423" customFormat="1" ht="21.95" customHeight="1">
      <c r="A35" s="705" t="s">
        <v>255</v>
      </c>
      <c r="B35" s="734">
        <v>601374.08000000007</v>
      </c>
      <c r="C35" s="734"/>
      <c r="D35" s="762">
        <v>0</v>
      </c>
      <c r="E35" s="762">
        <v>0</v>
      </c>
      <c r="F35" s="763">
        <v>0</v>
      </c>
      <c r="G35" s="735">
        <v>0</v>
      </c>
      <c r="H35" s="416" t="s">
        <v>4</v>
      </c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  <c r="AD35" s="386"/>
      <c r="AE35" s="386"/>
      <c r="AF35" s="386"/>
      <c r="AG35" s="386"/>
      <c r="AH35" s="386"/>
      <c r="AI35" s="386"/>
      <c r="AJ35" s="386"/>
      <c r="AK35" s="386"/>
      <c r="AL35" s="386"/>
      <c r="AM35" s="386"/>
      <c r="AN35" s="386"/>
      <c r="AO35" s="386"/>
      <c r="AP35" s="386"/>
      <c r="AQ35" s="386"/>
      <c r="AR35" s="386"/>
      <c r="AS35" s="386"/>
      <c r="AT35" s="386"/>
      <c r="AU35" s="386"/>
      <c r="AV35" s="386"/>
      <c r="AW35" s="386"/>
      <c r="AX35" s="386"/>
      <c r="AY35" s="386"/>
      <c r="AZ35" s="386"/>
      <c r="BA35" s="386"/>
      <c r="BB35" s="386"/>
      <c r="BC35" s="386"/>
      <c r="BD35" s="386"/>
      <c r="BE35" s="386"/>
      <c r="BF35" s="386"/>
      <c r="BG35" s="386"/>
      <c r="BH35" s="386"/>
      <c r="BI35" s="386"/>
      <c r="BJ35" s="386"/>
      <c r="BK35" s="386"/>
      <c r="BL35" s="386"/>
      <c r="BM35" s="386"/>
      <c r="BN35" s="386"/>
      <c r="BO35" s="386"/>
      <c r="BP35" s="386"/>
      <c r="BQ35" s="386"/>
      <c r="BR35" s="386"/>
    </row>
    <row r="36" spans="1:70" s="423" customFormat="1" ht="21.95" customHeight="1">
      <c r="A36" s="704" t="s">
        <v>256</v>
      </c>
      <c r="B36" s="734">
        <v>21546609.489999995</v>
      </c>
      <c r="C36" s="734"/>
      <c r="D36" s="762">
        <v>0</v>
      </c>
      <c r="E36" s="762">
        <v>0</v>
      </c>
      <c r="F36" s="763">
        <v>0</v>
      </c>
      <c r="G36" s="735">
        <v>0</v>
      </c>
      <c r="H36" s="416" t="s">
        <v>4</v>
      </c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  <c r="AC36" s="386"/>
      <c r="AD36" s="386"/>
      <c r="AE36" s="386"/>
      <c r="AF36" s="386"/>
      <c r="AG36" s="386"/>
      <c r="AH36" s="386"/>
      <c r="AI36" s="386"/>
      <c r="AJ36" s="386"/>
      <c r="AK36" s="386"/>
      <c r="AL36" s="386"/>
      <c r="AM36" s="386"/>
      <c r="AN36" s="386"/>
      <c r="AO36" s="386"/>
      <c r="AP36" s="386"/>
      <c r="AQ36" s="386"/>
      <c r="AR36" s="386"/>
      <c r="AS36" s="386"/>
      <c r="AT36" s="386"/>
      <c r="AU36" s="386"/>
      <c r="AV36" s="386"/>
      <c r="AW36" s="386"/>
      <c r="AX36" s="386"/>
      <c r="AY36" s="386"/>
      <c r="AZ36" s="386"/>
      <c r="BA36" s="386"/>
      <c r="BB36" s="386"/>
      <c r="BC36" s="386"/>
      <c r="BD36" s="386"/>
      <c r="BE36" s="386"/>
      <c r="BF36" s="386"/>
      <c r="BG36" s="386"/>
      <c r="BH36" s="386"/>
      <c r="BI36" s="386"/>
      <c r="BJ36" s="386"/>
      <c r="BK36" s="386"/>
      <c r="BL36" s="386"/>
      <c r="BM36" s="386"/>
      <c r="BN36" s="386"/>
      <c r="BO36" s="386"/>
      <c r="BP36" s="386"/>
      <c r="BQ36" s="386"/>
      <c r="BR36" s="386"/>
    </row>
    <row r="37" spans="1:70" s="423" customFormat="1" ht="21.95" customHeight="1">
      <c r="A37" s="704" t="s">
        <v>257</v>
      </c>
      <c r="B37" s="734">
        <v>2442043.77</v>
      </c>
      <c r="C37" s="734"/>
      <c r="D37" s="762">
        <v>0</v>
      </c>
      <c r="E37" s="762">
        <v>0</v>
      </c>
      <c r="F37" s="763">
        <v>0</v>
      </c>
      <c r="G37" s="735">
        <v>0</v>
      </c>
      <c r="H37" s="416" t="s">
        <v>4</v>
      </c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  <c r="AC37" s="386"/>
      <c r="AD37" s="386"/>
      <c r="AE37" s="386"/>
      <c r="AF37" s="386"/>
      <c r="AG37" s="386"/>
      <c r="AH37" s="386"/>
      <c r="AI37" s="386"/>
      <c r="AJ37" s="386"/>
      <c r="AK37" s="386"/>
      <c r="AL37" s="386"/>
      <c r="AM37" s="386"/>
      <c r="AN37" s="386"/>
      <c r="AO37" s="386"/>
      <c r="AP37" s="386"/>
      <c r="AQ37" s="386"/>
      <c r="AR37" s="386"/>
      <c r="AS37" s="386"/>
      <c r="AT37" s="386"/>
      <c r="AU37" s="386"/>
      <c r="AV37" s="386"/>
      <c r="AW37" s="386"/>
      <c r="AX37" s="386"/>
      <c r="AY37" s="386"/>
      <c r="AZ37" s="386"/>
      <c r="BA37" s="386"/>
      <c r="BB37" s="386"/>
      <c r="BC37" s="386"/>
      <c r="BD37" s="386"/>
      <c r="BE37" s="386"/>
      <c r="BF37" s="386"/>
      <c r="BG37" s="386"/>
      <c r="BH37" s="386"/>
      <c r="BI37" s="386"/>
      <c r="BJ37" s="386"/>
      <c r="BK37" s="386"/>
      <c r="BL37" s="386"/>
      <c r="BM37" s="386"/>
      <c r="BN37" s="386"/>
      <c r="BO37" s="386"/>
      <c r="BP37" s="386"/>
      <c r="BQ37" s="386"/>
      <c r="BR37" s="386"/>
    </row>
    <row r="38" spans="1:70" s="423" customFormat="1" ht="21.95" customHeight="1">
      <c r="A38" s="704" t="s">
        <v>258</v>
      </c>
      <c r="B38" s="734">
        <v>71963.350000000006</v>
      </c>
      <c r="C38" s="734"/>
      <c r="D38" s="762">
        <v>0</v>
      </c>
      <c r="E38" s="762">
        <v>0</v>
      </c>
      <c r="F38" s="763">
        <v>0</v>
      </c>
      <c r="G38" s="735">
        <v>0</v>
      </c>
      <c r="H38" s="416" t="s">
        <v>4</v>
      </c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</row>
    <row r="39" spans="1:70" s="423" customFormat="1" ht="21.95" customHeight="1">
      <c r="A39" s="704" t="s">
        <v>259</v>
      </c>
      <c r="B39" s="734">
        <v>2976296.4000000008</v>
      </c>
      <c r="C39" s="734"/>
      <c r="D39" s="762">
        <v>0</v>
      </c>
      <c r="E39" s="762">
        <v>0</v>
      </c>
      <c r="F39" s="763">
        <v>0</v>
      </c>
      <c r="G39" s="735">
        <v>0</v>
      </c>
      <c r="H39" s="416" t="s">
        <v>4</v>
      </c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  <c r="AI39" s="386"/>
      <c r="AJ39" s="386"/>
      <c r="AK39" s="386"/>
      <c r="AL39" s="386"/>
      <c r="AM39" s="386"/>
      <c r="AN39" s="386"/>
      <c r="AO39" s="386"/>
      <c r="AP39" s="386"/>
      <c r="AQ39" s="386"/>
      <c r="AR39" s="386"/>
      <c r="AS39" s="386"/>
      <c r="AT39" s="386"/>
      <c r="AU39" s="386"/>
      <c r="AV39" s="386"/>
      <c r="AW39" s="386"/>
      <c r="AX39" s="386"/>
      <c r="AY39" s="386"/>
      <c r="AZ39" s="386"/>
      <c r="BA39" s="386"/>
      <c r="BB39" s="386"/>
      <c r="BC39" s="386"/>
      <c r="BD39" s="386"/>
      <c r="BE39" s="386"/>
      <c r="BF39" s="386"/>
      <c r="BG39" s="386"/>
      <c r="BH39" s="386"/>
      <c r="BI39" s="386"/>
      <c r="BJ39" s="386"/>
      <c r="BK39" s="386"/>
      <c r="BL39" s="386"/>
      <c r="BM39" s="386"/>
      <c r="BN39" s="386"/>
      <c r="BO39" s="386"/>
      <c r="BP39" s="386"/>
      <c r="BQ39" s="386"/>
      <c r="BR39" s="386"/>
    </row>
    <row r="40" spans="1:70" s="423" customFormat="1" ht="21.95" customHeight="1">
      <c r="A40" s="704" t="s">
        <v>714</v>
      </c>
      <c r="B40" s="734">
        <v>124462.17</v>
      </c>
      <c r="C40" s="734"/>
      <c r="D40" s="762">
        <v>0</v>
      </c>
      <c r="E40" s="762">
        <v>0</v>
      </c>
      <c r="F40" s="763">
        <v>0</v>
      </c>
      <c r="G40" s="735">
        <v>0</v>
      </c>
      <c r="H40" s="416" t="s">
        <v>4</v>
      </c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  <c r="AI40" s="386"/>
      <c r="AJ40" s="386"/>
      <c r="AK40" s="386"/>
      <c r="AL40" s="386"/>
      <c r="AM40" s="386"/>
      <c r="AN40" s="386"/>
      <c r="AO40" s="386"/>
      <c r="AP40" s="386"/>
      <c r="AQ40" s="386"/>
      <c r="AR40" s="386"/>
      <c r="AS40" s="386"/>
      <c r="AT40" s="386"/>
      <c r="AU40" s="386"/>
      <c r="AV40" s="386"/>
      <c r="AW40" s="386"/>
      <c r="AX40" s="386"/>
      <c r="AY40" s="386"/>
      <c r="AZ40" s="386"/>
      <c r="BA40" s="386"/>
      <c r="BB40" s="386"/>
      <c r="BC40" s="386"/>
      <c r="BD40" s="386"/>
      <c r="BE40" s="386"/>
      <c r="BF40" s="386"/>
      <c r="BG40" s="386"/>
      <c r="BH40" s="386"/>
      <c r="BI40" s="386"/>
      <c r="BJ40" s="386"/>
      <c r="BK40" s="386"/>
      <c r="BL40" s="386"/>
      <c r="BM40" s="386"/>
      <c r="BN40" s="386"/>
      <c r="BO40" s="386"/>
      <c r="BP40" s="386"/>
      <c r="BQ40" s="386"/>
      <c r="BR40" s="386"/>
    </row>
    <row r="41" spans="1:70" s="423" customFormat="1" ht="21.95" customHeight="1">
      <c r="A41" s="704" t="s">
        <v>260</v>
      </c>
      <c r="B41" s="734">
        <v>807778764.37000048</v>
      </c>
      <c r="C41" s="734"/>
      <c r="D41" s="762">
        <v>0</v>
      </c>
      <c r="E41" s="762">
        <v>0</v>
      </c>
      <c r="F41" s="763">
        <v>0</v>
      </c>
      <c r="G41" s="735">
        <v>0</v>
      </c>
      <c r="H41" s="416" t="s">
        <v>4</v>
      </c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  <c r="AI41" s="386"/>
      <c r="AJ41" s="386"/>
      <c r="AK41" s="386"/>
      <c r="AL41" s="386"/>
      <c r="AM41" s="386"/>
      <c r="AN41" s="386"/>
      <c r="AO41" s="386"/>
      <c r="AP41" s="386"/>
      <c r="AQ41" s="386"/>
      <c r="AR41" s="386"/>
      <c r="AS41" s="386"/>
      <c r="AT41" s="386"/>
      <c r="AU41" s="386"/>
      <c r="AV41" s="386"/>
      <c r="AW41" s="386"/>
      <c r="AX41" s="386"/>
      <c r="AY41" s="386"/>
      <c r="AZ41" s="386"/>
      <c r="BA41" s="386"/>
      <c r="BB41" s="386"/>
      <c r="BC41" s="386"/>
      <c r="BD41" s="386"/>
      <c r="BE41" s="386"/>
      <c r="BF41" s="386"/>
      <c r="BG41" s="386"/>
      <c r="BH41" s="386"/>
      <c r="BI41" s="386"/>
      <c r="BJ41" s="386"/>
      <c r="BK41" s="386"/>
      <c r="BL41" s="386"/>
      <c r="BM41" s="386"/>
      <c r="BN41" s="386"/>
      <c r="BO41" s="386"/>
      <c r="BP41" s="386"/>
      <c r="BQ41" s="386"/>
      <c r="BR41" s="386"/>
    </row>
    <row r="42" spans="1:70" s="423" customFormat="1" ht="21.95" customHeight="1">
      <c r="A42" s="704" t="s">
        <v>261</v>
      </c>
      <c r="B42" s="734">
        <v>4699816.3</v>
      </c>
      <c r="C42" s="734"/>
      <c r="D42" s="762">
        <v>0</v>
      </c>
      <c r="E42" s="762">
        <v>0</v>
      </c>
      <c r="F42" s="763">
        <v>0</v>
      </c>
      <c r="G42" s="735">
        <v>0</v>
      </c>
      <c r="H42" s="416" t="s">
        <v>4</v>
      </c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  <c r="AC42" s="386"/>
      <c r="AD42" s="386"/>
      <c r="AE42" s="386"/>
      <c r="AF42" s="386"/>
      <c r="AG42" s="386"/>
      <c r="AH42" s="386"/>
      <c r="AI42" s="386"/>
      <c r="AJ42" s="386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386"/>
      <c r="AV42" s="386"/>
      <c r="AW42" s="386"/>
      <c r="AX42" s="386"/>
      <c r="AY42" s="386"/>
      <c r="AZ42" s="386"/>
      <c r="BA42" s="386"/>
      <c r="BB42" s="386"/>
      <c r="BC42" s="386"/>
      <c r="BD42" s="386"/>
      <c r="BE42" s="386"/>
      <c r="BF42" s="386"/>
      <c r="BG42" s="386"/>
      <c r="BH42" s="386"/>
      <c r="BI42" s="386"/>
      <c r="BJ42" s="386"/>
      <c r="BK42" s="386"/>
      <c r="BL42" s="386"/>
      <c r="BM42" s="386"/>
      <c r="BN42" s="386"/>
      <c r="BO42" s="386"/>
      <c r="BP42" s="386"/>
      <c r="BQ42" s="386"/>
      <c r="BR42" s="386"/>
    </row>
    <row r="43" spans="1:70" s="423" customFormat="1" ht="21.95" customHeight="1">
      <c r="A43" s="704" t="s">
        <v>262</v>
      </c>
      <c r="B43" s="734">
        <v>1912351.6700000004</v>
      </c>
      <c r="C43" s="734"/>
      <c r="D43" s="762">
        <v>0</v>
      </c>
      <c r="E43" s="762">
        <v>0</v>
      </c>
      <c r="F43" s="763">
        <v>0</v>
      </c>
      <c r="G43" s="735">
        <v>0</v>
      </c>
      <c r="H43" s="416" t="s">
        <v>4</v>
      </c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  <c r="AC43" s="386"/>
      <c r="AD43" s="386"/>
      <c r="AE43" s="386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6"/>
      <c r="AR43" s="386"/>
      <c r="AS43" s="386"/>
      <c r="AT43" s="386"/>
      <c r="AU43" s="386"/>
      <c r="AV43" s="386"/>
      <c r="AW43" s="386"/>
      <c r="AX43" s="386"/>
      <c r="AY43" s="386"/>
      <c r="AZ43" s="386"/>
      <c r="BA43" s="386"/>
      <c r="BB43" s="386"/>
      <c r="BC43" s="386"/>
      <c r="BD43" s="386"/>
      <c r="BE43" s="386"/>
      <c r="BF43" s="386"/>
      <c r="BG43" s="386"/>
      <c r="BH43" s="386"/>
      <c r="BI43" s="386"/>
      <c r="BJ43" s="386"/>
      <c r="BK43" s="386"/>
      <c r="BL43" s="386"/>
      <c r="BM43" s="386"/>
      <c r="BN43" s="386"/>
      <c r="BO43" s="386"/>
      <c r="BP43" s="386"/>
      <c r="BQ43" s="386"/>
      <c r="BR43" s="386"/>
    </row>
    <row r="44" spans="1:70" s="423" customFormat="1" ht="21.95" customHeight="1">
      <c r="A44" s="704" t="s">
        <v>263</v>
      </c>
      <c r="B44" s="734">
        <v>8865545.6600000057</v>
      </c>
      <c r="C44" s="734"/>
      <c r="D44" s="762">
        <v>3478.62</v>
      </c>
      <c r="E44" s="762">
        <v>0</v>
      </c>
      <c r="F44" s="763">
        <v>3478.62</v>
      </c>
      <c r="G44" s="735">
        <v>0</v>
      </c>
      <c r="H44" s="416" t="s">
        <v>4</v>
      </c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  <c r="AC44" s="386"/>
      <c r="AD44" s="386"/>
      <c r="AE44" s="386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6"/>
      <c r="AS44" s="386"/>
      <c r="AT44" s="386"/>
      <c r="AU44" s="386"/>
      <c r="AV44" s="386"/>
      <c r="AW44" s="386"/>
      <c r="AX44" s="386"/>
      <c r="AY44" s="386"/>
      <c r="AZ44" s="386"/>
      <c r="BA44" s="386"/>
      <c r="BB44" s="386"/>
      <c r="BC44" s="386"/>
      <c r="BD44" s="386"/>
      <c r="BE44" s="386"/>
      <c r="BF44" s="386"/>
      <c r="BG44" s="386"/>
      <c r="BH44" s="386"/>
      <c r="BI44" s="386"/>
      <c r="BJ44" s="386"/>
      <c r="BK44" s="386"/>
      <c r="BL44" s="386"/>
      <c r="BM44" s="386"/>
      <c r="BN44" s="386"/>
      <c r="BO44" s="386"/>
      <c r="BP44" s="386"/>
      <c r="BQ44" s="386"/>
      <c r="BR44" s="386"/>
    </row>
    <row r="45" spans="1:70" s="423" customFormat="1" ht="21.95" customHeight="1">
      <c r="A45" s="704" t="s">
        <v>264</v>
      </c>
      <c r="B45" s="734">
        <v>398873.00999999995</v>
      </c>
      <c r="C45" s="734"/>
      <c r="D45" s="762">
        <v>597</v>
      </c>
      <c r="E45" s="762">
        <v>0</v>
      </c>
      <c r="F45" s="763">
        <v>597</v>
      </c>
      <c r="G45" s="735">
        <v>0</v>
      </c>
      <c r="H45" s="416" t="s">
        <v>4</v>
      </c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  <c r="AC45" s="386"/>
      <c r="AD45" s="386"/>
      <c r="AE45" s="386"/>
      <c r="AF45" s="386"/>
      <c r="AG45" s="386"/>
      <c r="AH45" s="386"/>
      <c r="AI45" s="386"/>
      <c r="AJ45" s="386"/>
      <c r="AK45" s="386"/>
      <c r="AL45" s="386"/>
      <c r="AM45" s="386"/>
      <c r="AN45" s="386"/>
      <c r="AO45" s="386"/>
      <c r="AP45" s="386"/>
      <c r="AQ45" s="386"/>
      <c r="AR45" s="386"/>
      <c r="AS45" s="386"/>
      <c r="AT45" s="386"/>
      <c r="AU45" s="386"/>
      <c r="AV45" s="386"/>
      <c r="AW45" s="386"/>
      <c r="AX45" s="386"/>
      <c r="AY45" s="386"/>
      <c r="AZ45" s="386"/>
      <c r="BA45" s="386"/>
      <c r="BB45" s="386"/>
      <c r="BC45" s="386"/>
      <c r="BD45" s="386"/>
      <c r="BE45" s="386"/>
      <c r="BF45" s="386"/>
      <c r="BG45" s="386"/>
      <c r="BH45" s="386"/>
      <c r="BI45" s="386"/>
      <c r="BJ45" s="386"/>
      <c r="BK45" s="386"/>
      <c r="BL45" s="386"/>
      <c r="BM45" s="386"/>
      <c r="BN45" s="386"/>
      <c r="BO45" s="386"/>
      <c r="BP45" s="386"/>
      <c r="BQ45" s="386"/>
      <c r="BR45" s="386"/>
    </row>
    <row r="46" spans="1:70" s="423" customFormat="1" ht="21.95" customHeight="1">
      <c r="A46" s="704" t="s">
        <v>265</v>
      </c>
      <c r="B46" s="734">
        <v>7306872.4200000018</v>
      </c>
      <c r="C46" s="734"/>
      <c r="D46" s="762">
        <v>0</v>
      </c>
      <c r="E46" s="762">
        <v>0</v>
      </c>
      <c r="F46" s="763">
        <v>0</v>
      </c>
      <c r="G46" s="735">
        <v>0</v>
      </c>
      <c r="H46" s="416" t="s">
        <v>4</v>
      </c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  <c r="AC46" s="386"/>
      <c r="AD46" s="386"/>
      <c r="AE46" s="386"/>
      <c r="AF46" s="386"/>
      <c r="AG46" s="386"/>
      <c r="AH46" s="386"/>
      <c r="AI46" s="386"/>
      <c r="AJ46" s="386"/>
      <c r="AK46" s="386"/>
      <c r="AL46" s="386"/>
      <c r="AM46" s="386"/>
      <c r="AN46" s="386"/>
      <c r="AO46" s="386"/>
      <c r="AP46" s="386"/>
      <c r="AQ46" s="386"/>
      <c r="AR46" s="386"/>
      <c r="AS46" s="386"/>
      <c r="AT46" s="386"/>
      <c r="AU46" s="386"/>
      <c r="AV46" s="386"/>
      <c r="AW46" s="386"/>
      <c r="AX46" s="386"/>
      <c r="AY46" s="386"/>
      <c r="AZ46" s="386"/>
      <c r="BA46" s="386"/>
      <c r="BB46" s="386"/>
      <c r="BC46" s="386"/>
      <c r="BD46" s="386"/>
      <c r="BE46" s="386"/>
      <c r="BF46" s="386"/>
      <c r="BG46" s="386"/>
      <c r="BH46" s="386"/>
      <c r="BI46" s="386"/>
      <c r="BJ46" s="386"/>
      <c r="BK46" s="386"/>
      <c r="BL46" s="386"/>
      <c r="BM46" s="386"/>
      <c r="BN46" s="386"/>
      <c r="BO46" s="386"/>
      <c r="BP46" s="386"/>
      <c r="BQ46" s="386"/>
      <c r="BR46" s="386"/>
    </row>
    <row r="47" spans="1:70" s="423" customFormat="1" ht="21.95" customHeight="1">
      <c r="A47" s="704" t="s">
        <v>266</v>
      </c>
      <c r="B47" s="734">
        <v>1118405.17</v>
      </c>
      <c r="C47" s="734"/>
      <c r="D47" s="762">
        <v>0</v>
      </c>
      <c r="E47" s="762">
        <v>0</v>
      </c>
      <c r="F47" s="763">
        <v>0</v>
      </c>
      <c r="G47" s="735">
        <v>0</v>
      </c>
      <c r="H47" s="416" t="s">
        <v>4</v>
      </c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6"/>
      <c r="AF47" s="386"/>
      <c r="AG47" s="386"/>
      <c r="AH47" s="386"/>
      <c r="AI47" s="386"/>
      <c r="AJ47" s="386"/>
      <c r="AK47" s="386"/>
      <c r="AL47" s="386"/>
      <c r="AM47" s="386"/>
      <c r="AN47" s="386"/>
      <c r="AO47" s="386"/>
      <c r="AP47" s="386"/>
      <c r="AQ47" s="386"/>
      <c r="AR47" s="386"/>
      <c r="AS47" s="386"/>
      <c r="AT47" s="386"/>
      <c r="AU47" s="386"/>
      <c r="AV47" s="386"/>
      <c r="AW47" s="386"/>
      <c r="AX47" s="386"/>
      <c r="AY47" s="386"/>
      <c r="AZ47" s="386"/>
      <c r="BA47" s="386"/>
      <c r="BB47" s="386"/>
      <c r="BC47" s="386"/>
      <c r="BD47" s="386"/>
      <c r="BE47" s="386"/>
      <c r="BF47" s="386"/>
      <c r="BG47" s="386"/>
      <c r="BH47" s="386"/>
      <c r="BI47" s="386"/>
      <c r="BJ47" s="386"/>
      <c r="BK47" s="386"/>
      <c r="BL47" s="386"/>
      <c r="BM47" s="386"/>
      <c r="BN47" s="386"/>
      <c r="BO47" s="386"/>
      <c r="BP47" s="386"/>
      <c r="BQ47" s="386"/>
      <c r="BR47" s="386"/>
    </row>
    <row r="48" spans="1:70" s="423" customFormat="1" ht="21.95" customHeight="1">
      <c r="A48" s="704" t="s">
        <v>267</v>
      </c>
      <c r="B48" s="734">
        <v>85683302.810000002</v>
      </c>
      <c r="C48" s="734"/>
      <c r="D48" s="762">
        <v>0</v>
      </c>
      <c r="E48" s="762">
        <v>0</v>
      </c>
      <c r="F48" s="763">
        <v>0</v>
      </c>
      <c r="G48" s="735">
        <v>0</v>
      </c>
      <c r="H48" s="416" t="s">
        <v>4</v>
      </c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6"/>
      <c r="AF48" s="386"/>
      <c r="AG48" s="386"/>
      <c r="AH48" s="386"/>
      <c r="AI48" s="386"/>
      <c r="AJ48" s="386"/>
      <c r="AK48" s="386"/>
      <c r="AL48" s="386"/>
      <c r="AM48" s="386"/>
      <c r="AN48" s="386"/>
      <c r="AO48" s="386"/>
      <c r="AP48" s="386"/>
      <c r="AQ48" s="386"/>
      <c r="AR48" s="386"/>
      <c r="AS48" s="386"/>
      <c r="AT48" s="386"/>
      <c r="AU48" s="386"/>
      <c r="AV48" s="386"/>
      <c r="AW48" s="386"/>
      <c r="AX48" s="386"/>
      <c r="AY48" s="386"/>
      <c r="AZ48" s="386"/>
      <c r="BA48" s="386"/>
      <c r="BB48" s="386"/>
      <c r="BC48" s="386"/>
      <c r="BD48" s="386"/>
      <c r="BE48" s="386"/>
      <c r="BF48" s="386"/>
      <c r="BG48" s="386"/>
      <c r="BH48" s="386"/>
      <c r="BI48" s="386"/>
      <c r="BJ48" s="386"/>
      <c r="BK48" s="386"/>
      <c r="BL48" s="386"/>
      <c r="BM48" s="386"/>
      <c r="BN48" s="386"/>
      <c r="BO48" s="386"/>
      <c r="BP48" s="386"/>
      <c r="BQ48" s="386"/>
      <c r="BR48" s="386"/>
    </row>
    <row r="49" spans="1:70" s="423" customFormat="1" ht="21.95" customHeight="1">
      <c r="A49" s="704" t="s">
        <v>268</v>
      </c>
      <c r="B49" s="734">
        <v>160786371.02999991</v>
      </c>
      <c r="C49" s="734"/>
      <c r="D49" s="762">
        <v>3838</v>
      </c>
      <c r="E49" s="762">
        <v>697</v>
      </c>
      <c r="F49" s="763">
        <v>3838</v>
      </c>
      <c r="G49" s="735">
        <v>0</v>
      </c>
      <c r="H49" s="416" t="s">
        <v>4</v>
      </c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6"/>
      <c r="AF49" s="386"/>
      <c r="AG49" s="386"/>
      <c r="AH49" s="386"/>
      <c r="AI49" s="386"/>
      <c r="AJ49" s="386"/>
      <c r="AK49" s="386"/>
      <c r="AL49" s="386"/>
      <c r="AM49" s="386"/>
      <c r="AN49" s="386"/>
      <c r="AO49" s="386"/>
      <c r="AP49" s="386"/>
      <c r="AQ49" s="386"/>
      <c r="AR49" s="386"/>
      <c r="AS49" s="386"/>
      <c r="AT49" s="386"/>
      <c r="AU49" s="386"/>
      <c r="AV49" s="386"/>
      <c r="AW49" s="386"/>
      <c r="AX49" s="386"/>
      <c r="AY49" s="386"/>
      <c r="AZ49" s="386"/>
      <c r="BA49" s="386"/>
      <c r="BB49" s="386"/>
      <c r="BC49" s="386"/>
      <c r="BD49" s="386"/>
      <c r="BE49" s="386"/>
      <c r="BF49" s="386"/>
      <c r="BG49" s="386"/>
      <c r="BH49" s="386"/>
      <c r="BI49" s="386"/>
      <c r="BJ49" s="386"/>
      <c r="BK49" s="386"/>
      <c r="BL49" s="386"/>
      <c r="BM49" s="386"/>
      <c r="BN49" s="386"/>
      <c r="BO49" s="386"/>
      <c r="BP49" s="386"/>
      <c r="BQ49" s="386"/>
      <c r="BR49" s="386"/>
    </row>
    <row r="50" spans="1:70" s="423" customFormat="1" ht="21.95" customHeight="1">
      <c r="A50" s="704" t="s">
        <v>269</v>
      </c>
      <c r="B50" s="734">
        <v>136074.28000000003</v>
      </c>
      <c r="C50" s="734"/>
      <c r="D50" s="762">
        <v>0</v>
      </c>
      <c r="E50" s="762">
        <v>0</v>
      </c>
      <c r="F50" s="763">
        <v>0</v>
      </c>
      <c r="G50" s="735">
        <v>0</v>
      </c>
      <c r="H50" s="416" t="s">
        <v>4</v>
      </c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6"/>
      <c r="AF50" s="386"/>
      <c r="AG50" s="386"/>
      <c r="AH50" s="386"/>
      <c r="AI50" s="386"/>
      <c r="AJ50" s="386"/>
      <c r="AK50" s="386"/>
      <c r="AL50" s="386"/>
      <c r="AM50" s="386"/>
      <c r="AN50" s="386"/>
      <c r="AO50" s="386"/>
      <c r="AP50" s="386"/>
      <c r="AQ50" s="386"/>
      <c r="AR50" s="386"/>
      <c r="AS50" s="386"/>
      <c r="AT50" s="386"/>
      <c r="AU50" s="386"/>
      <c r="AV50" s="386"/>
      <c r="AW50" s="386"/>
      <c r="AX50" s="386"/>
      <c r="AY50" s="386"/>
      <c r="AZ50" s="386"/>
      <c r="BA50" s="386"/>
      <c r="BB50" s="386"/>
      <c r="BC50" s="386"/>
      <c r="BD50" s="386"/>
      <c r="BE50" s="386"/>
      <c r="BF50" s="386"/>
      <c r="BG50" s="386"/>
      <c r="BH50" s="386"/>
      <c r="BI50" s="386"/>
      <c r="BJ50" s="386"/>
      <c r="BK50" s="386"/>
      <c r="BL50" s="386"/>
      <c r="BM50" s="386"/>
      <c r="BN50" s="386"/>
      <c r="BO50" s="386"/>
      <c r="BP50" s="386"/>
      <c r="BQ50" s="386"/>
      <c r="BR50" s="386"/>
    </row>
    <row r="51" spans="1:70" s="423" customFormat="1" ht="21.95" customHeight="1">
      <c r="A51" s="704" t="s">
        <v>270</v>
      </c>
      <c r="B51" s="734">
        <v>2578143.2299999995</v>
      </c>
      <c r="C51" s="734"/>
      <c r="D51" s="762">
        <v>0</v>
      </c>
      <c r="E51" s="762">
        <v>0</v>
      </c>
      <c r="F51" s="763">
        <v>0</v>
      </c>
      <c r="G51" s="735">
        <v>0</v>
      </c>
      <c r="H51" s="416" t="s">
        <v>4</v>
      </c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  <c r="AC51" s="386"/>
      <c r="AD51" s="386"/>
      <c r="AE51" s="386"/>
      <c r="AF51" s="386"/>
      <c r="AG51" s="386"/>
      <c r="AH51" s="386"/>
      <c r="AI51" s="386"/>
      <c r="AJ51" s="386"/>
      <c r="AK51" s="386"/>
      <c r="AL51" s="386"/>
      <c r="AM51" s="386"/>
      <c r="AN51" s="386"/>
      <c r="AO51" s="386"/>
      <c r="AP51" s="386"/>
      <c r="AQ51" s="386"/>
      <c r="AR51" s="386"/>
      <c r="AS51" s="386"/>
      <c r="AT51" s="386"/>
      <c r="AU51" s="386"/>
      <c r="AV51" s="386"/>
      <c r="AW51" s="386"/>
      <c r="AX51" s="386"/>
      <c r="AY51" s="386"/>
      <c r="AZ51" s="386"/>
      <c r="BA51" s="386"/>
      <c r="BB51" s="386"/>
      <c r="BC51" s="386"/>
      <c r="BD51" s="386"/>
      <c r="BE51" s="386"/>
      <c r="BF51" s="386"/>
      <c r="BG51" s="386"/>
      <c r="BH51" s="386"/>
      <c r="BI51" s="386"/>
      <c r="BJ51" s="386"/>
      <c r="BK51" s="386"/>
      <c r="BL51" s="386"/>
      <c r="BM51" s="386"/>
      <c r="BN51" s="386"/>
      <c r="BO51" s="386"/>
      <c r="BP51" s="386"/>
      <c r="BQ51" s="386"/>
      <c r="BR51" s="386"/>
    </row>
    <row r="52" spans="1:70" s="423" customFormat="1" ht="21.95" customHeight="1">
      <c r="A52" s="704" t="s">
        <v>271</v>
      </c>
      <c r="B52" s="734">
        <v>385290787.65999985</v>
      </c>
      <c r="C52" s="734"/>
      <c r="D52" s="762">
        <v>0</v>
      </c>
      <c r="E52" s="762">
        <v>0</v>
      </c>
      <c r="F52" s="763">
        <v>0</v>
      </c>
      <c r="G52" s="735">
        <v>0</v>
      </c>
      <c r="H52" s="416" t="s">
        <v>4</v>
      </c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  <c r="AC52" s="386"/>
      <c r="AD52" s="386"/>
      <c r="AE52" s="386"/>
      <c r="AF52" s="386"/>
      <c r="AG52" s="386"/>
      <c r="AH52" s="386"/>
      <c r="AI52" s="386"/>
      <c r="AJ52" s="386"/>
      <c r="AK52" s="386"/>
      <c r="AL52" s="386"/>
      <c r="AM52" s="386"/>
      <c r="AN52" s="386"/>
      <c r="AO52" s="386"/>
      <c r="AP52" s="386"/>
      <c r="AQ52" s="386"/>
      <c r="AR52" s="386"/>
      <c r="AS52" s="386"/>
      <c r="AT52" s="386"/>
      <c r="AU52" s="386"/>
      <c r="AV52" s="386"/>
      <c r="AW52" s="386"/>
      <c r="AX52" s="386"/>
      <c r="AY52" s="386"/>
      <c r="AZ52" s="386"/>
      <c r="BA52" s="386"/>
      <c r="BB52" s="386"/>
      <c r="BC52" s="386"/>
      <c r="BD52" s="386"/>
      <c r="BE52" s="386"/>
      <c r="BF52" s="386"/>
      <c r="BG52" s="386"/>
      <c r="BH52" s="386"/>
      <c r="BI52" s="386"/>
      <c r="BJ52" s="386"/>
      <c r="BK52" s="386"/>
      <c r="BL52" s="386"/>
      <c r="BM52" s="386"/>
      <c r="BN52" s="386"/>
      <c r="BO52" s="386"/>
      <c r="BP52" s="386"/>
      <c r="BQ52" s="386"/>
      <c r="BR52" s="386"/>
    </row>
    <row r="53" spans="1:70" s="423" customFormat="1" ht="21.95" customHeight="1">
      <c r="A53" s="704" t="s">
        <v>595</v>
      </c>
      <c r="B53" s="734">
        <v>75874.05</v>
      </c>
      <c r="C53" s="734"/>
      <c r="D53" s="762">
        <v>0</v>
      </c>
      <c r="E53" s="762">
        <v>0</v>
      </c>
      <c r="F53" s="763">
        <v>0</v>
      </c>
      <c r="G53" s="735">
        <v>0</v>
      </c>
      <c r="H53" s="416" t="s">
        <v>4</v>
      </c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  <c r="AC53" s="386"/>
      <c r="AD53" s="386"/>
      <c r="AE53" s="386"/>
      <c r="AF53" s="386"/>
      <c r="AG53" s="386"/>
      <c r="AH53" s="386"/>
      <c r="AI53" s="386"/>
      <c r="AJ53" s="386"/>
      <c r="AK53" s="386"/>
      <c r="AL53" s="386"/>
      <c r="AM53" s="386"/>
      <c r="AN53" s="386"/>
      <c r="AO53" s="386"/>
      <c r="AP53" s="386"/>
      <c r="AQ53" s="386"/>
      <c r="AR53" s="386"/>
      <c r="AS53" s="386"/>
      <c r="AT53" s="386"/>
      <c r="AU53" s="386"/>
      <c r="AV53" s="386"/>
      <c r="AW53" s="386"/>
      <c r="AX53" s="386"/>
      <c r="AY53" s="386"/>
      <c r="AZ53" s="386"/>
      <c r="BA53" s="386"/>
      <c r="BB53" s="386"/>
      <c r="BC53" s="386"/>
      <c r="BD53" s="386"/>
      <c r="BE53" s="386"/>
      <c r="BF53" s="386"/>
      <c r="BG53" s="386"/>
      <c r="BH53" s="386"/>
      <c r="BI53" s="386"/>
      <c r="BJ53" s="386"/>
      <c r="BK53" s="386"/>
      <c r="BL53" s="386"/>
      <c r="BM53" s="386"/>
      <c r="BN53" s="386"/>
      <c r="BO53" s="386"/>
      <c r="BP53" s="386"/>
      <c r="BQ53" s="386"/>
      <c r="BR53" s="386"/>
    </row>
    <row r="54" spans="1:70" s="423" customFormat="1" ht="21.95" customHeight="1">
      <c r="A54" s="704" t="s">
        <v>273</v>
      </c>
      <c r="B54" s="734">
        <v>1908936.5299999993</v>
      </c>
      <c r="C54" s="734"/>
      <c r="D54" s="762">
        <v>0</v>
      </c>
      <c r="E54" s="762">
        <v>0</v>
      </c>
      <c r="F54" s="763">
        <v>0</v>
      </c>
      <c r="G54" s="735">
        <v>0</v>
      </c>
      <c r="H54" s="416" t="s">
        <v>4</v>
      </c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  <c r="AC54" s="386"/>
      <c r="AD54" s="386"/>
      <c r="AE54" s="386"/>
      <c r="AF54" s="386"/>
      <c r="AG54" s="386"/>
      <c r="AH54" s="386"/>
      <c r="AI54" s="386"/>
      <c r="AJ54" s="386"/>
      <c r="AK54" s="386"/>
      <c r="AL54" s="386"/>
      <c r="AM54" s="386"/>
      <c r="AN54" s="386"/>
      <c r="AO54" s="386"/>
      <c r="AP54" s="386"/>
      <c r="AQ54" s="386"/>
      <c r="AR54" s="386"/>
      <c r="AS54" s="386"/>
      <c r="AT54" s="386"/>
      <c r="AU54" s="386"/>
      <c r="AV54" s="386"/>
      <c r="AW54" s="386"/>
      <c r="AX54" s="386"/>
      <c r="AY54" s="386"/>
      <c r="AZ54" s="386"/>
      <c r="BA54" s="386"/>
      <c r="BB54" s="386"/>
      <c r="BC54" s="386"/>
      <c r="BD54" s="386"/>
      <c r="BE54" s="386"/>
      <c r="BF54" s="386"/>
      <c r="BG54" s="386"/>
      <c r="BH54" s="386"/>
      <c r="BI54" s="386"/>
      <c r="BJ54" s="386"/>
      <c r="BK54" s="386"/>
      <c r="BL54" s="386"/>
      <c r="BM54" s="386"/>
      <c r="BN54" s="386"/>
      <c r="BO54" s="386"/>
      <c r="BP54" s="386"/>
      <c r="BQ54" s="386"/>
      <c r="BR54" s="386"/>
    </row>
    <row r="55" spans="1:70" s="423" customFormat="1" ht="21.95" customHeight="1">
      <c r="A55" s="706" t="s">
        <v>274</v>
      </c>
      <c r="B55" s="734">
        <v>30154097.400000006</v>
      </c>
      <c r="C55" s="734"/>
      <c r="D55" s="762">
        <v>0</v>
      </c>
      <c r="E55" s="762">
        <v>0</v>
      </c>
      <c r="F55" s="763">
        <v>0</v>
      </c>
      <c r="G55" s="735">
        <v>0</v>
      </c>
      <c r="H55" s="416" t="s">
        <v>4</v>
      </c>
      <c r="I55" s="386"/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6"/>
      <c r="AA55" s="386"/>
      <c r="AB55" s="386"/>
      <c r="AC55" s="386"/>
      <c r="AD55" s="386"/>
      <c r="AE55" s="386"/>
      <c r="AF55" s="386"/>
      <c r="AG55" s="386"/>
      <c r="AH55" s="386"/>
      <c r="AI55" s="386"/>
      <c r="AJ55" s="386"/>
      <c r="AK55" s="386"/>
      <c r="AL55" s="386"/>
      <c r="AM55" s="386"/>
      <c r="AN55" s="386"/>
      <c r="AO55" s="386"/>
      <c r="AP55" s="386"/>
      <c r="AQ55" s="386"/>
      <c r="AR55" s="386"/>
      <c r="AS55" s="386"/>
      <c r="AT55" s="386"/>
      <c r="AU55" s="386"/>
      <c r="AV55" s="386"/>
      <c r="AW55" s="386"/>
      <c r="AX55" s="386"/>
      <c r="AY55" s="386"/>
      <c r="AZ55" s="386"/>
      <c r="BA55" s="386"/>
      <c r="BB55" s="386"/>
      <c r="BC55" s="386"/>
      <c r="BD55" s="386"/>
      <c r="BE55" s="386"/>
      <c r="BF55" s="386"/>
      <c r="BG55" s="386"/>
      <c r="BH55" s="386"/>
      <c r="BI55" s="386"/>
      <c r="BJ55" s="386"/>
      <c r="BK55" s="386"/>
      <c r="BL55" s="386"/>
      <c r="BM55" s="386"/>
      <c r="BN55" s="386"/>
      <c r="BO55" s="386"/>
      <c r="BP55" s="386"/>
      <c r="BQ55" s="386"/>
      <c r="BR55" s="386"/>
    </row>
    <row r="56" spans="1:70" s="423" customFormat="1" ht="21.75" customHeight="1">
      <c r="A56" s="704" t="s">
        <v>275</v>
      </c>
      <c r="B56" s="734">
        <v>92549366.61999999</v>
      </c>
      <c r="C56" s="734"/>
      <c r="D56" s="762">
        <v>0</v>
      </c>
      <c r="E56" s="762">
        <v>0</v>
      </c>
      <c r="F56" s="763">
        <v>0</v>
      </c>
      <c r="G56" s="735">
        <v>0</v>
      </c>
      <c r="H56" s="416" t="s">
        <v>4</v>
      </c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386"/>
      <c r="U56" s="386"/>
      <c r="V56" s="386"/>
      <c r="W56" s="386"/>
      <c r="X56" s="386"/>
      <c r="Y56" s="386"/>
      <c r="Z56" s="386"/>
      <c r="AA56" s="386"/>
      <c r="AB56" s="386"/>
      <c r="AC56" s="386"/>
      <c r="AD56" s="386"/>
      <c r="AE56" s="386"/>
      <c r="AF56" s="386"/>
      <c r="AG56" s="386"/>
      <c r="AH56" s="386"/>
      <c r="AI56" s="386"/>
      <c r="AJ56" s="386"/>
      <c r="AK56" s="386"/>
      <c r="AL56" s="386"/>
      <c r="AM56" s="386"/>
      <c r="AN56" s="386"/>
      <c r="AO56" s="386"/>
      <c r="AP56" s="386"/>
      <c r="AQ56" s="386"/>
      <c r="AR56" s="386"/>
      <c r="AS56" s="386"/>
      <c r="AT56" s="386"/>
      <c r="AU56" s="386"/>
      <c r="AV56" s="386"/>
      <c r="AW56" s="386"/>
      <c r="AX56" s="386"/>
      <c r="AY56" s="386"/>
      <c r="AZ56" s="386"/>
      <c r="BA56" s="386"/>
      <c r="BB56" s="386"/>
      <c r="BC56" s="386"/>
      <c r="BD56" s="386"/>
      <c r="BE56" s="386"/>
      <c r="BF56" s="386"/>
      <c r="BG56" s="386"/>
      <c r="BH56" s="386"/>
      <c r="BI56" s="386"/>
      <c r="BJ56" s="386"/>
      <c r="BK56" s="386"/>
      <c r="BL56" s="386"/>
      <c r="BM56" s="386"/>
      <c r="BN56" s="386"/>
      <c r="BO56" s="386"/>
      <c r="BP56" s="386"/>
      <c r="BQ56" s="386"/>
      <c r="BR56" s="386"/>
    </row>
    <row r="57" spans="1:70" s="423" customFormat="1" ht="21.75" customHeight="1">
      <c r="A57" s="704" t="s">
        <v>276</v>
      </c>
      <c r="B57" s="734">
        <v>4006714.5100000002</v>
      </c>
      <c r="C57" s="734"/>
      <c r="D57" s="762">
        <v>0</v>
      </c>
      <c r="E57" s="762">
        <v>0</v>
      </c>
      <c r="F57" s="763">
        <v>0</v>
      </c>
      <c r="G57" s="735">
        <v>0</v>
      </c>
      <c r="H57" s="416" t="s">
        <v>4</v>
      </c>
      <c r="I57" s="386"/>
      <c r="J57" s="386"/>
      <c r="K57" s="386"/>
      <c r="L57" s="386"/>
      <c r="M57" s="386"/>
      <c r="N57" s="386"/>
      <c r="O57" s="386"/>
      <c r="P57" s="386"/>
      <c r="Q57" s="386"/>
      <c r="R57" s="386"/>
      <c r="S57" s="386"/>
      <c r="T57" s="386"/>
      <c r="U57" s="386"/>
      <c r="V57" s="386"/>
      <c r="W57" s="386"/>
      <c r="X57" s="386"/>
      <c r="Y57" s="386"/>
      <c r="Z57" s="386"/>
      <c r="AA57" s="386"/>
      <c r="AB57" s="386"/>
      <c r="AC57" s="386"/>
      <c r="AD57" s="386"/>
      <c r="AE57" s="386"/>
      <c r="AF57" s="386"/>
      <c r="AG57" s="386"/>
      <c r="AH57" s="386"/>
      <c r="AI57" s="386"/>
      <c r="AJ57" s="386"/>
      <c r="AK57" s="386"/>
      <c r="AL57" s="386"/>
      <c r="AM57" s="386"/>
      <c r="AN57" s="386"/>
      <c r="AO57" s="386"/>
      <c r="AP57" s="386"/>
      <c r="AQ57" s="386"/>
      <c r="AR57" s="386"/>
      <c r="AS57" s="386"/>
      <c r="AT57" s="386"/>
      <c r="AU57" s="386"/>
      <c r="AV57" s="386"/>
      <c r="AW57" s="386"/>
      <c r="AX57" s="386"/>
      <c r="AY57" s="386"/>
      <c r="AZ57" s="386"/>
      <c r="BA57" s="386"/>
      <c r="BB57" s="386"/>
      <c r="BC57" s="386"/>
      <c r="BD57" s="386"/>
      <c r="BE57" s="386"/>
      <c r="BF57" s="386"/>
      <c r="BG57" s="386"/>
      <c r="BH57" s="386"/>
      <c r="BI57" s="386"/>
      <c r="BJ57" s="386"/>
      <c r="BK57" s="386"/>
      <c r="BL57" s="386"/>
      <c r="BM57" s="386"/>
      <c r="BN57" s="386"/>
      <c r="BO57" s="386"/>
      <c r="BP57" s="386"/>
      <c r="BQ57" s="386"/>
      <c r="BR57" s="386"/>
    </row>
    <row r="58" spans="1:70" s="423" customFormat="1" ht="21.75" customHeight="1">
      <c r="A58" s="705" t="s">
        <v>277</v>
      </c>
      <c r="B58" s="734">
        <v>154963.14000000001</v>
      </c>
      <c r="C58" s="734"/>
      <c r="D58" s="762">
        <v>0</v>
      </c>
      <c r="E58" s="762">
        <v>0</v>
      </c>
      <c r="F58" s="763">
        <v>0</v>
      </c>
      <c r="G58" s="735">
        <v>0</v>
      </c>
      <c r="H58" s="416" t="s">
        <v>4</v>
      </c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6"/>
      <c r="U58" s="386"/>
      <c r="V58" s="386"/>
      <c r="W58" s="386"/>
      <c r="X58" s="386"/>
      <c r="Y58" s="386"/>
      <c r="Z58" s="386"/>
      <c r="AA58" s="386"/>
      <c r="AB58" s="386"/>
      <c r="AC58" s="386"/>
      <c r="AD58" s="386"/>
      <c r="AE58" s="386"/>
      <c r="AF58" s="386"/>
      <c r="AG58" s="386"/>
      <c r="AH58" s="386"/>
      <c r="AI58" s="386"/>
      <c r="AJ58" s="386"/>
      <c r="AK58" s="386"/>
      <c r="AL58" s="386"/>
      <c r="AM58" s="386"/>
      <c r="AN58" s="386"/>
      <c r="AO58" s="386"/>
      <c r="AP58" s="386"/>
      <c r="AQ58" s="386"/>
      <c r="AR58" s="386"/>
      <c r="AS58" s="386"/>
      <c r="AT58" s="386"/>
      <c r="AU58" s="386"/>
      <c r="AV58" s="386"/>
      <c r="AW58" s="386"/>
      <c r="AX58" s="386"/>
      <c r="AY58" s="386"/>
      <c r="AZ58" s="386"/>
      <c r="BA58" s="386"/>
      <c r="BB58" s="386"/>
      <c r="BC58" s="386"/>
      <c r="BD58" s="386"/>
      <c r="BE58" s="386"/>
      <c r="BF58" s="386"/>
      <c r="BG58" s="386"/>
      <c r="BH58" s="386"/>
      <c r="BI58" s="386"/>
      <c r="BJ58" s="386"/>
      <c r="BK58" s="386"/>
      <c r="BL58" s="386"/>
      <c r="BM58" s="386"/>
      <c r="BN58" s="386"/>
      <c r="BO58" s="386"/>
      <c r="BP58" s="386"/>
      <c r="BQ58" s="386"/>
      <c r="BR58" s="386"/>
    </row>
    <row r="59" spans="1:70" s="423" customFormat="1" ht="21.75" customHeight="1">
      <c r="A59" s="704" t="s">
        <v>278</v>
      </c>
      <c r="B59" s="734">
        <v>63311.34</v>
      </c>
      <c r="C59" s="734"/>
      <c r="D59" s="762">
        <v>0</v>
      </c>
      <c r="E59" s="762">
        <v>0</v>
      </c>
      <c r="F59" s="763">
        <v>0</v>
      </c>
      <c r="G59" s="735">
        <v>0</v>
      </c>
      <c r="H59" s="416" t="s">
        <v>4</v>
      </c>
      <c r="I59" s="386"/>
      <c r="J59" s="386"/>
      <c r="K59" s="386"/>
      <c r="L59" s="386"/>
      <c r="M59" s="386"/>
      <c r="N59" s="386"/>
      <c r="O59" s="386"/>
      <c r="P59" s="386"/>
      <c r="Q59" s="386"/>
      <c r="R59" s="386"/>
      <c r="S59" s="386"/>
      <c r="T59" s="386"/>
      <c r="U59" s="386"/>
      <c r="V59" s="386"/>
      <c r="W59" s="386"/>
      <c r="X59" s="386"/>
      <c r="Y59" s="386"/>
      <c r="Z59" s="386"/>
      <c r="AA59" s="386"/>
      <c r="AB59" s="386"/>
      <c r="AC59" s="386"/>
      <c r="AD59" s="386"/>
      <c r="AE59" s="386"/>
      <c r="AF59" s="386"/>
      <c r="AG59" s="386"/>
      <c r="AH59" s="386"/>
      <c r="AI59" s="386"/>
      <c r="AJ59" s="386"/>
      <c r="AK59" s="386"/>
      <c r="AL59" s="386"/>
      <c r="AM59" s="386"/>
      <c r="AN59" s="386"/>
      <c r="AO59" s="386"/>
      <c r="AP59" s="386"/>
      <c r="AQ59" s="386"/>
      <c r="AR59" s="386"/>
      <c r="AS59" s="386"/>
      <c r="AT59" s="386"/>
      <c r="AU59" s="386"/>
      <c r="AV59" s="386"/>
      <c r="AW59" s="386"/>
      <c r="AX59" s="386"/>
      <c r="AY59" s="386"/>
      <c r="AZ59" s="386"/>
      <c r="BA59" s="386"/>
      <c r="BB59" s="386"/>
      <c r="BC59" s="386"/>
      <c r="BD59" s="386"/>
      <c r="BE59" s="386"/>
      <c r="BF59" s="386"/>
      <c r="BG59" s="386"/>
      <c r="BH59" s="386"/>
      <c r="BI59" s="386"/>
      <c r="BJ59" s="386"/>
      <c r="BK59" s="386"/>
      <c r="BL59" s="386"/>
      <c r="BM59" s="386"/>
      <c r="BN59" s="386"/>
      <c r="BO59" s="386"/>
      <c r="BP59" s="386"/>
      <c r="BQ59" s="386"/>
      <c r="BR59" s="386"/>
    </row>
    <row r="60" spans="1:70" s="423" customFormat="1" ht="21.75" customHeight="1">
      <c r="A60" s="704" t="s">
        <v>279</v>
      </c>
      <c r="B60" s="734">
        <v>2200654.0099999998</v>
      </c>
      <c r="C60" s="734"/>
      <c r="D60" s="762">
        <v>0</v>
      </c>
      <c r="E60" s="762">
        <v>0</v>
      </c>
      <c r="F60" s="763">
        <v>0</v>
      </c>
      <c r="G60" s="735">
        <v>0</v>
      </c>
      <c r="H60" s="416" t="s">
        <v>4</v>
      </c>
      <c r="I60" s="386"/>
      <c r="J60" s="386"/>
      <c r="K60" s="386"/>
      <c r="L60" s="386"/>
      <c r="M60" s="386"/>
      <c r="N60" s="386"/>
      <c r="O60" s="386"/>
      <c r="P60" s="386"/>
      <c r="Q60" s="386"/>
      <c r="R60" s="386"/>
      <c r="S60" s="386"/>
      <c r="T60" s="386"/>
      <c r="U60" s="386"/>
      <c r="V60" s="386"/>
      <c r="W60" s="386"/>
      <c r="X60" s="386"/>
      <c r="Y60" s="386"/>
      <c r="Z60" s="386"/>
      <c r="AA60" s="386"/>
      <c r="AB60" s="386"/>
      <c r="AC60" s="386"/>
      <c r="AD60" s="386"/>
      <c r="AE60" s="386"/>
      <c r="AF60" s="386"/>
      <c r="AG60" s="386"/>
      <c r="AH60" s="386"/>
      <c r="AI60" s="386"/>
      <c r="AJ60" s="386"/>
      <c r="AK60" s="386"/>
      <c r="AL60" s="386"/>
      <c r="AM60" s="386"/>
      <c r="AN60" s="386"/>
      <c r="AO60" s="386"/>
      <c r="AP60" s="386"/>
      <c r="AQ60" s="386"/>
      <c r="AR60" s="386"/>
      <c r="AS60" s="386"/>
      <c r="AT60" s="386"/>
      <c r="AU60" s="386"/>
      <c r="AV60" s="386"/>
      <c r="AW60" s="386"/>
      <c r="AX60" s="386"/>
      <c r="AY60" s="386"/>
      <c r="AZ60" s="386"/>
      <c r="BA60" s="386"/>
      <c r="BB60" s="386"/>
      <c r="BC60" s="386"/>
      <c r="BD60" s="386"/>
      <c r="BE60" s="386"/>
      <c r="BF60" s="386"/>
      <c r="BG60" s="386"/>
      <c r="BH60" s="386"/>
      <c r="BI60" s="386"/>
      <c r="BJ60" s="386"/>
      <c r="BK60" s="386"/>
      <c r="BL60" s="386"/>
      <c r="BM60" s="386"/>
      <c r="BN60" s="386"/>
      <c r="BO60" s="386"/>
      <c r="BP60" s="386"/>
      <c r="BQ60" s="386"/>
      <c r="BR60" s="386"/>
    </row>
    <row r="61" spans="1:70" s="423" customFormat="1" ht="21.75" customHeight="1">
      <c r="A61" s="704" t="s">
        <v>733</v>
      </c>
      <c r="B61" s="734">
        <v>660392.85000000009</v>
      </c>
      <c r="C61" s="734"/>
      <c r="D61" s="762">
        <v>0</v>
      </c>
      <c r="E61" s="762">
        <v>0</v>
      </c>
      <c r="F61" s="763">
        <v>0</v>
      </c>
      <c r="G61" s="735">
        <v>0</v>
      </c>
      <c r="H61" s="416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  <c r="V61" s="386"/>
      <c r="W61" s="386"/>
      <c r="X61" s="386"/>
      <c r="Y61" s="386"/>
      <c r="Z61" s="386"/>
      <c r="AA61" s="386"/>
      <c r="AB61" s="386"/>
      <c r="AC61" s="386"/>
      <c r="AD61" s="386"/>
      <c r="AE61" s="386"/>
      <c r="AF61" s="386"/>
      <c r="AG61" s="386"/>
      <c r="AH61" s="386"/>
      <c r="AI61" s="386"/>
      <c r="AJ61" s="386"/>
      <c r="AK61" s="386"/>
      <c r="AL61" s="386"/>
      <c r="AM61" s="386"/>
      <c r="AN61" s="386"/>
      <c r="AO61" s="386"/>
      <c r="AP61" s="386"/>
      <c r="AQ61" s="386"/>
      <c r="AR61" s="386"/>
      <c r="AS61" s="386"/>
      <c r="AT61" s="386"/>
      <c r="AU61" s="386"/>
      <c r="AV61" s="386"/>
      <c r="AW61" s="386"/>
      <c r="AX61" s="386"/>
      <c r="AY61" s="386"/>
      <c r="AZ61" s="386"/>
      <c r="BA61" s="386"/>
      <c r="BB61" s="386"/>
      <c r="BC61" s="386"/>
      <c r="BD61" s="386"/>
      <c r="BE61" s="386"/>
      <c r="BF61" s="386"/>
      <c r="BG61" s="386"/>
      <c r="BH61" s="386"/>
      <c r="BI61" s="386"/>
      <c r="BJ61" s="386"/>
      <c r="BK61" s="386"/>
      <c r="BL61" s="386"/>
      <c r="BM61" s="386"/>
      <c r="BN61" s="386"/>
      <c r="BO61" s="386"/>
      <c r="BP61" s="386"/>
      <c r="BQ61" s="386"/>
      <c r="BR61" s="386"/>
    </row>
    <row r="62" spans="1:70" s="423" customFormat="1" ht="21.75" customHeight="1">
      <c r="A62" s="704" t="s">
        <v>280</v>
      </c>
      <c r="B62" s="734">
        <v>272274.76</v>
      </c>
      <c r="C62" s="734"/>
      <c r="D62" s="762">
        <v>0</v>
      </c>
      <c r="E62" s="762">
        <v>0</v>
      </c>
      <c r="F62" s="763">
        <v>0</v>
      </c>
      <c r="G62" s="735">
        <v>0</v>
      </c>
      <c r="H62" s="41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  <c r="V62" s="386"/>
      <c r="W62" s="386"/>
      <c r="X62" s="386"/>
      <c r="Y62" s="386"/>
      <c r="Z62" s="386"/>
      <c r="AA62" s="386"/>
      <c r="AB62" s="386"/>
      <c r="AC62" s="386"/>
      <c r="AD62" s="386"/>
      <c r="AE62" s="386"/>
      <c r="AF62" s="386"/>
      <c r="AG62" s="386"/>
      <c r="AH62" s="386"/>
      <c r="AI62" s="386"/>
      <c r="AJ62" s="386"/>
      <c r="AK62" s="386"/>
      <c r="AL62" s="386"/>
      <c r="AM62" s="386"/>
      <c r="AN62" s="386"/>
      <c r="AO62" s="386"/>
      <c r="AP62" s="386"/>
      <c r="AQ62" s="386"/>
      <c r="AR62" s="386"/>
      <c r="AS62" s="386"/>
      <c r="AT62" s="386"/>
      <c r="AU62" s="386"/>
      <c r="AV62" s="386"/>
      <c r="AW62" s="386"/>
      <c r="AX62" s="386"/>
      <c r="AY62" s="386"/>
      <c r="AZ62" s="386"/>
      <c r="BA62" s="386"/>
      <c r="BB62" s="386"/>
      <c r="BC62" s="386"/>
      <c r="BD62" s="386"/>
      <c r="BE62" s="386"/>
      <c r="BF62" s="386"/>
      <c r="BG62" s="386"/>
      <c r="BH62" s="386"/>
      <c r="BI62" s="386"/>
      <c r="BJ62" s="386"/>
      <c r="BK62" s="386"/>
      <c r="BL62" s="386"/>
      <c r="BM62" s="386"/>
      <c r="BN62" s="386"/>
      <c r="BO62" s="386"/>
      <c r="BP62" s="386"/>
      <c r="BQ62" s="386"/>
      <c r="BR62" s="386"/>
    </row>
    <row r="63" spans="1:70" s="423" customFormat="1" ht="21.75" customHeight="1">
      <c r="A63" s="704" t="s">
        <v>596</v>
      </c>
      <c r="B63" s="734">
        <v>2528845.0500000003</v>
      </c>
      <c r="C63" s="734"/>
      <c r="D63" s="762">
        <v>0</v>
      </c>
      <c r="E63" s="762">
        <v>0</v>
      </c>
      <c r="F63" s="763">
        <v>0</v>
      </c>
      <c r="G63" s="735">
        <v>0</v>
      </c>
      <c r="H63" s="416" t="s">
        <v>4</v>
      </c>
      <c r="I63" s="386"/>
      <c r="J63" s="386"/>
      <c r="K63" s="386"/>
      <c r="L63" s="386"/>
      <c r="M63" s="386"/>
      <c r="N63" s="386"/>
      <c r="O63" s="386"/>
      <c r="P63" s="386"/>
      <c r="Q63" s="386"/>
      <c r="R63" s="386"/>
      <c r="S63" s="386"/>
      <c r="T63" s="386"/>
      <c r="U63" s="386"/>
      <c r="V63" s="386"/>
      <c r="W63" s="386"/>
      <c r="X63" s="386"/>
      <c r="Y63" s="386"/>
      <c r="Z63" s="386"/>
      <c r="AA63" s="386"/>
      <c r="AB63" s="386"/>
      <c r="AC63" s="386"/>
      <c r="AD63" s="386"/>
      <c r="AE63" s="386"/>
      <c r="AF63" s="386"/>
      <c r="AG63" s="386"/>
      <c r="AH63" s="386"/>
      <c r="AI63" s="386"/>
      <c r="AJ63" s="386"/>
      <c r="AK63" s="386"/>
      <c r="AL63" s="386"/>
      <c r="AM63" s="386"/>
      <c r="AN63" s="386"/>
      <c r="AO63" s="386"/>
      <c r="AP63" s="386"/>
      <c r="AQ63" s="386"/>
      <c r="AR63" s="386"/>
      <c r="AS63" s="386"/>
      <c r="AT63" s="386"/>
      <c r="AU63" s="386"/>
      <c r="AV63" s="386"/>
      <c r="AW63" s="386"/>
      <c r="AX63" s="386"/>
      <c r="AY63" s="386"/>
      <c r="AZ63" s="386"/>
      <c r="BA63" s="386"/>
      <c r="BB63" s="386"/>
      <c r="BC63" s="386"/>
      <c r="BD63" s="386"/>
      <c r="BE63" s="386"/>
      <c r="BF63" s="386"/>
      <c r="BG63" s="386"/>
      <c r="BH63" s="386"/>
      <c r="BI63" s="386"/>
      <c r="BJ63" s="386"/>
      <c r="BK63" s="386"/>
      <c r="BL63" s="386"/>
      <c r="BM63" s="386"/>
      <c r="BN63" s="386"/>
      <c r="BO63" s="386"/>
      <c r="BP63" s="386"/>
      <c r="BQ63" s="386"/>
      <c r="BR63" s="386"/>
    </row>
    <row r="64" spans="1:70" s="423" customFormat="1" ht="21.75" customHeight="1">
      <c r="A64" s="704" t="s">
        <v>282</v>
      </c>
      <c r="B64" s="734">
        <v>78649.679999999993</v>
      </c>
      <c r="C64" s="734"/>
      <c r="D64" s="762">
        <v>0</v>
      </c>
      <c r="E64" s="762">
        <v>0</v>
      </c>
      <c r="F64" s="763">
        <v>0</v>
      </c>
      <c r="G64" s="735">
        <v>0</v>
      </c>
      <c r="H64" s="416" t="s">
        <v>4</v>
      </c>
      <c r="I64" s="386"/>
      <c r="J64" s="386"/>
      <c r="K64" s="386"/>
      <c r="L64" s="386"/>
      <c r="M64" s="386"/>
      <c r="N64" s="386"/>
      <c r="O64" s="386"/>
      <c r="P64" s="386"/>
      <c r="Q64" s="386"/>
      <c r="R64" s="386"/>
      <c r="S64" s="386"/>
      <c r="T64" s="386"/>
      <c r="U64" s="386"/>
      <c r="V64" s="386"/>
      <c r="W64" s="386"/>
      <c r="X64" s="386"/>
      <c r="Y64" s="386"/>
      <c r="Z64" s="386"/>
      <c r="AA64" s="386"/>
      <c r="AB64" s="386"/>
      <c r="AC64" s="386"/>
      <c r="AD64" s="386"/>
      <c r="AE64" s="386"/>
      <c r="AF64" s="386"/>
      <c r="AG64" s="386"/>
      <c r="AH64" s="386"/>
      <c r="AI64" s="386"/>
      <c r="AJ64" s="386"/>
      <c r="AK64" s="386"/>
      <c r="AL64" s="386"/>
      <c r="AM64" s="386"/>
      <c r="AN64" s="386"/>
      <c r="AO64" s="386"/>
      <c r="AP64" s="386"/>
      <c r="AQ64" s="386"/>
      <c r="AR64" s="386"/>
      <c r="AS64" s="386"/>
      <c r="AT64" s="386"/>
      <c r="AU64" s="386"/>
      <c r="AV64" s="386"/>
      <c r="AW64" s="386"/>
      <c r="AX64" s="386"/>
      <c r="AY64" s="386"/>
      <c r="AZ64" s="386"/>
      <c r="BA64" s="386"/>
      <c r="BB64" s="386"/>
      <c r="BC64" s="386"/>
      <c r="BD64" s="386"/>
      <c r="BE64" s="386"/>
      <c r="BF64" s="386"/>
      <c r="BG64" s="386"/>
      <c r="BH64" s="386"/>
      <c r="BI64" s="386"/>
      <c r="BJ64" s="386"/>
      <c r="BK64" s="386"/>
      <c r="BL64" s="386"/>
      <c r="BM64" s="386"/>
      <c r="BN64" s="386"/>
      <c r="BO64" s="386"/>
      <c r="BP64" s="386"/>
      <c r="BQ64" s="386"/>
      <c r="BR64" s="386"/>
    </row>
    <row r="65" spans="1:72" s="423" customFormat="1" ht="21.75" customHeight="1">
      <c r="A65" s="704" t="s">
        <v>737</v>
      </c>
      <c r="B65" s="734">
        <v>1720641.26</v>
      </c>
      <c r="C65" s="734"/>
      <c r="D65" s="762">
        <v>0</v>
      </c>
      <c r="E65" s="762">
        <v>0</v>
      </c>
      <c r="F65" s="763">
        <v>0</v>
      </c>
      <c r="G65" s="735">
        <v>0</v>
      </c>
      <c r="H65" s="41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  <c r="V65" s="386"/>
      <c r="W65" s="386"/>
      <c r="X65" s="386"/>
      <c r="Y65" s="386"/>
      <c r="Z65" s="386"/>
      <c r="AA65" s="386"/>
      <c r="AB65" s="386"/>
      <c r="AC65" s="386"/>
      <c r="AD65" s="386"/>
      <c r="AE65" s="386"/>
      <c r="AF65" s="386"/>
      <c r="AG65" s="386"/>
      <c r="AH65" s="386"/>
      <c r="AI65" s="386"/>
      <c r="AJ65" s="386"/>
      <c r="AK65" s="386"/>
      <c r="AL65" s="386"/>
      <c r="AM65" s="386"/>
      <c r="AN65" s="386"/>
      <c r="AO65" s="386"/>
      <c r="AP65" s="386"/>
      <c r="AQ65" s="386"/>
      <c r="AR65" s="386"/>
      <c r="AS65" s="386"/>
      <c r="AT65" s="386"/>
      <c r="AU65" s="386"/>
      <c r="AV65" s="386"/>
      <c r="AW65" s="386"/>
      <c r="AX65" s="386"/>
      <c r="AY65" s="386"/>
      <c r="AZ65" s="386"/>
      <c r="BA65" s="386"/>
      <c r="BB65" s="386"/>
      <c r="BC65" s="386"/>
      <c r="BD65" s="386"/>
      <c r="BE65" s="386"/>
      <c r="BF65" s="386"/>
      <c r="BG65" s="386"/>
      <c r="BH65" s="386"/>
      <c r="BI65" s="386"/>
      <c r="BJ65" s="386"/>
      <c r="BK65" s="386"/>
      <c r="BL65" s="386"/>
      <c r="BM65" s="386"/>
      <c r="BN65" s="386"/>
      <c r="BO65" s="386"/>
      <c r="BP65" s="386"/>
      <c r="BQ65" s="386"/>
      <c r="BR65" s="386"/>
    </row>
    <row r="66" spans="1:72" s="423" customFormat="1" ht="21.75" customHeight="1">
      <c r="A66" s="704" t="s">
        <v>283</v>
      </c>
      <c r="B66" s="734">
        <v>2906516.0300000007</v>
      </c>
      <c r="C66" s="734"/>
      <c r="D66" s="762">
        <v>0</v>
      </c>
      <c r="E66" s="762">
        <v>0</v>
      </c>
      <c r="F66" s="763">
        <v>0</v>
      </c>
      <c r="G66" s="735">
        <v>0</v>
      </c>
      <c r="H66" s="416" t="s">
        <v>4</v>
      </c>
      <c r="I66" s="386"/>
      <c r="J66" s="386"/>
      <c r="K66" s="386"/>
      <c r="L66" s="386"/>
      <c r="M66" s="386"/>
      <c r="N66" s="386"/>
      <c r="O66" s="386"/>
      <c r="P66" s="386"/>
      <c r="Q66" s="386"/>
      <c r="R66" s="386"/>
      <c r="S66" s="386"/>
      <c r="T66" s="386"/>
      <c r="U66" s="386"/>
      <c r="V66" s="386"/>
      <c r="W66" s="386"/>
      <c r="X66" s="386"/>
      <c r="Y66" s="386"/>
      <c r="Z66" s="386"/>
      <c r="AA66" s="386"/>
      <c r="AB66" s="386"/>
      <c r="AC66" s="386"/>
      <c r="AD66" s="386"/>
      <c r="AE66" s="386"/>
      <c r="AF66" s="386"/>
      <c r="AG66" s="386"/>
      <c r="AH66" s="386"/>
      <c r="AI66" s="386"/>
      <c r="AJ66" s="386"/>
      <c r="AK66" s="386"/>
      <c r="AL66" s="386"/>
      <c r="AM66" s="386"/>
      <c r="AN66" s="386"/>
      <c r="AO66" s="386"/>
      <c r="AP66" s="386"/>
      <c r="AQ66" s="386"/>
      <c r="AR66" s="386"/>
      <c r="AS66" s="386"/>
      <c r="AT66" s="386"/>
      <c r="AU66" s="386"/>
      <c r="AV66" s="386"/>
      <c r="AW66" s="386"/>
      <c r="AX66" s="386"/>
      <c r="AY66" s="386"/>
      <c r="AZ66" s="386"/>
      <c r="BA66" s="386"/>
      <c r="BB66" s="386"/>
      <c r="BC66" s="386"/>
      <c r="BD66" s="386"/>
      <c r="BE66" s="386"/>
      <c r="BF66" s="386"/>
      <c r="BG66" s="386"/>
      <c r="BH66" s="386"/>
      <c r="BI66" s="386"/>
      <c r="BJ66" s="386"/>
      <c r="BK66" s="386"/>
      <c r="BL66" s="386"/>
      <c r="BM66" s="386"/>
      <c r="BN66" s="386"/>
      <c r="BO66" s="386"/>
      <c r="BP66" s="386"/>
      <c r="BQ66" s="386"/>
      <c r="BR66" s="386"/>
    </row>
    <row r="67" spans="1:72" s="423" customFormat="1" ht="21.95" customHeight="1">
      <c r="A67" s="704" t="s">
        <v>284</v>
      </c>
      <c r="B67" s="734">
        <v>8848873.0100000016</v>
      </c>
      <c r="C67" s="734"/>
      <c r="D67" s="762">
        <v>0</v>
      </c>
      <c r="E67" s="762">
        <v>0</v>
      </c>
      <c r="F67" s="763">
        <v>0</v>
      </c>
      <c r="G67" s="735">
        <v>0</v>
      </c>
      <c r="H67" s="416" t="s">
        <v>4</v>
      </c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386"/>
      <c r="AA67" s="386"/>
      <c r="AB67" s="386"/>
      <c r="AC67" s="386"/>
      <c r="AD67" s="386"/>
      <c r="AE67" s="386"/>
      <c r="AF67" s="386"/>
      <c r="AG67" s="386"/>
      <c r="AH67" s="386"/>
      <c r="AI67" s="386"/>
      <c r="AJ67" s="386"/>
      <c r="AK67" s="386"/>
      <c r="AL67" s="386"/>
      <c r="AM67" s="386"/>
      <c r="AN67" s="386"/>
      <c r="AO67" s="386"/>
      <c r="AP67" s="386"/>
      <c r="AQ67" s="386"/>
      <c r="AR67" s="386"/>
      <c r="AS67" s="386"/>
      <c r="AT67" s="386"/>
      <c r="AU67" s="386"/>
      <c r="AV67" s="386"/>
      <c r="AW67" s="386"/>
      <c r="AX67" s="386"/>
      <c r="AY67" s="386"/>
      <c r="AZ67" s="386"/>
      <c r="BA67" s="386"/>
      <c r="BB67" s="386"/>
      <c r="BC67" s="386"/>
      <c r="BD67" s="386"/>
      <c r="BE67" s="386"/>
      <c r="BF67" s="386"/>
      <c r="BG67" s="386"/>
      <c r="BH67" s="386"/>
      <c r="BI67" s="386"/>
      <c r="BJ67" s="386"/>
      <c r="BK67" s="386"/>
      <c r="BL67" s="386"/>
      <c r="BM67" s="386"/>
      <c r="BN67" s="386"/>
      <c r="BO67" s="386"/>
      <c r="BP67" s="386"/>
      <c r="BQ67" s="386"/>
      <c r="BR67" s="386"/>
    </row>
    <row r="68" spans="1:72" s="423" customFormat="1" ht="21.95" customHeight="1">
      <c r="A68" s="704" t="s">
        <v>285</v>
      </c>
      <c r="B68" s="734">
        <v>4250615.1500000004</v>
      </c>
      <c r="C68" s="734"/>
      <c r="D68" s="762">
        <v>0</v>
      </c>
      <c r="E68" s="762">
        <v>0</v>
      </c>
      <c r="F68" s="763">
        <v>0</v>
      </c>
      <c r="G68" s="735">
        <v>0</v>
      </c>
      <c r="H68" s="416" t="s">
        <v>4</v>
      </c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386"/>
      <c r="AE68" s="386"/>
      <c r="AF68" s="386"/>
      <c r="AG68" s="386"/>
      <c r="AH68" s="386"/>
      <c r="AI68" s="386"/>
      <c r="AJ68" s="386"/>
      <c r="AK68" s="386"/>
      <c r="AL68" s="386"/>
      <c r="AM68" s="386"/>
      <c r="AN68" s="386"/>
      <c r="AO68" s="386"/>
      <c r="AP68" s="386"/>
      <c r="AQ68" s="386"/>
      <c r="AR68" s="386"/>
      <c r="AS68" s="386"/>
      <c r="AT68" s="386"/>
      <c r="AU68" s="386"/>
      <c r="AV68" s="386"/>
      <c r="AW68" s="386"/>
      <c r="AX68" s="386"/>
      <c r="AY68" s="386"/>
      <c r="AZ68" s="386"/>
      <c r="BA68" s="386"/>
      <c r="BB68" s="386"/>
      <c r="BC68" s="386"/>
      <c r="BD68" s="386"/>
      <c r="BE68" s="386"/>
      <c r="BF68" s="386"/>
      <c r="BG68" s="386"/>
      <c r="BH68" s="386"/>
      <c r="BI68" s="386"/>
      <c r="BJ68" s="386"/>
      <c r="BK68" s="386"/>
      <c r="BL68" s="386"/>
      <c r="BM68" s="386"/>
      <c r="BN68" s="386"/>
      <c r="BO68" s="386"/>
      <c r="BP68" s="386"/>
      <c r="BQ68" s="386"/>
      <c r="BR68" s="386"/>
    </row>
    <row r="69" spans="1:72" s="423" customFormat="1" ht="21.95" customHeight="1">
      <c r="A69" s="704" t="s">
        <v>286</v>
      </c>
      <c r="B69" s="734">
        <v>209393.01</v>
      </c>
      <c r="C69" s="734"/>
      <c r="D69" s="762">
        <v>0</v>
      </c>
      <c r="E69" s="762">
        <v>0</v>
      </c>
      <c r="F69" s="763">
        <v>0</v>
      </c>
      <c r="G69" s="735">
        <v>0</v>
      </c>
      <c r="H69" s="416" t="s">
        <v>4</v>
      </c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386"/>
      <c r="AE69" s="386"/>
      <c r="AF69" s="386"/>
      <c r="AG69" s="386"/>
      <c r="AH69" s="386"/>
      <c r="AI69" s="386"/>
      <c r="AJ69" s="386"/>
      <c r="AK69" s="386"/>
      <c r="AL69" s="386"/>
      <c r="AM69" s="386"/>
      <c r="AN69" s="386"/>
      <c r="AO69" s="386"/>
      <c r="AP69" s="386"/>
      <c r="AQ69" s="386"/>
      <c r="AR69" s="386"/>
      <c r="AS69" s="386"/>
      <c r="AT69" s="386"/>
      <c r="AU69" s="386"/>
      <c r="AV69" s="386"/>
      <c r="AW69" s="386"/>
      <c r="AX69" s="386"/>
      <c r="AY69" s="386"/>
      <c r="AZ69" s="386"/>
      <c r="BA69" s="386"/>
      <c r="BB69" s="386"/>
      <c r="BC69" s="386"/>
      <c r="BD69" s="386"/>
      <c r="BE69" s="386"/>
      <c r="BF69" s="386"/>
      <c r="BG69" s="386"/>
      <c r="BH69" s="386"/>
      <c r="BI69" s="386"/>
      <c r="BJ69" s="386"/>
      <c r="BK69" s="386"/>
      <c r="BL69" s="386"/>
      <c r="BM69" s="386"/>
      <c r="BN69" s="386"/>
      <c r="BO69" s="386"/>
      <c r="BP69" s="386"/>
      <c r="BQ69" s="386"/>
      <c r="BR69" s="386"/>
    </row>
    <row r="70" spans="1:72" s="423" customFormat="1" ht="21.95" customHeight="1">
      <c r="A70" s="704" t="s">
        <v>287</v>
      </c>
      <c r="B70" s="734">
        <v>244879.91999999998</v>
      </c>
      <c r="C70" s="734"/>
      <c r="D70" s="762">
        <v>0</v>
      </c>
      <c r="E70" s="762">
        <v>0</v>
      </c>
      <c r="F70" s="763">
        <v>0</v>
      </c>
      <c r="G70" s="735">
        <v>0</v>
      </c>
      <c r="H70" s="416" t="s">
        <v>4</v>
      </c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386"/>
      <c r="AE70" s="386"/>
      <c r="AF70" s="386"/>
      <c r="AG70" s="386"/>
      <c r="AH70" s="386"/>
      <c r="AI70" s="386"/>
      <c r="AJ70" s="386"/>
      <c r="AK70" s="386"/>
      <c r="AL70" s="386"/>
      <c r="AM70" s="386"/>
      <c r="AN70" s="386"/>
      <c r="AO70" s="386"/>
      <c r="AP70" s="386"/>
      <c r="AQ70" s="386"/>
      <c r="AR70" s="386"/>
      <c r="AS70" s="386"/>
      <c r="AT70" s="386"/>
      <c r="AU70" s="386"/>
      <c r="AV70" s="386"/>
      <c r="AW70" s="386"/>
      <c r="AX70" s="386"/>
      <c r="AY70" s="386"/>
      <c r="AZ70" s="386"/>
      <c r="BA70" s="386"/>
      <c r="BB70" s="386"/>
      <c r="BC70" s="386"/>
      <c r="BD70" s="386"/>
      <c r="BE70" s="386"/>
      <c r="BF70" s="386"/>
      <c r="BG70" s="386"/>
      <c r="BH70" s="386"/>
      <c r="BI70" s="386"/>
      <c r="BJ70" s="386"/>
      <c r="BK70" s="386"/>
      <c r="BL70" s="386"/>
      <c r="BM70" s="386"/>
      <c r="BN70" s="386"/>
      <c r="BO70" s="386"/>
      <c r="BP70" s="386"/>
      <c r="BQ70" s="386"/>
      <c r="BR70" s="386"/>
    </row>
    <row r="71" spans="1:72" s="423" customFormat="1" ht="21.95" customHeight="1">
      <c r="A71" s="704" t="s">
        <v>288</v>
      </c>
      <c r="B71" s="734">
        <v>476719.38999999996</v>
      </c>
      <c r="C71" s="734"/>
      <c r="D71" s="762">
        <v>0</v>
      </c>
      <c r="E71" s="762">
        <v>0</v>
      </c>
      <c r="F71" s="763">
        <v>0</v>
      </c>
      <c r="G71" s="735">
        <v>0</v>
      </c>
      <c r="H71" s="416" t="s">
        <v>4</v>
      </c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386"/>
      <c r="AE71" s="386"/>
      <c r="AF71" s="386"/>
      <c r="AG71" s="386"/>
      <c r="AH71" s="386"/>
      <c r="AI71" s="386"/>
      <c r="AJ71" s="386"/>
      <c r="AK71" s="386"/>
      <c r="AL71" s="386"/>
      <c r="AM71" s="386"/>
      <c r="AN71" s="386"/>
      <c r="AO71" s="386"/>
      <c r="AP71" s="386"/>
      <c r="AQ71" s="386"/>
      <c r="AR71" s="386"/>
      <c r="AS71" s="386"/>
      <c r="AT71" s="386"/>
      <c r="AU71" s="386"/>
      <c r="AV71" s="386"/>
      <c r="AW71" s="386"/>
      <c r="AX71" s="386"/>
      <c r="AY71" s="386"/>
      <c r="AZ71" s="386"/>
      <c r="BA71" s="386"/>
      <c r="BB71" s="386"/>
      <c r="BC71" s="386"/>
      <c r="BD71" s="386"/>
      <c r="BE71" s="386"/>
      <c r="BF71" s="386"/>
      <c r="BG71" s="386"/>
      <c r="BH71" s="386"/>
      <c r="BI71" s="386"/>
      <c r="BJ71" s="386"/>
      <c r="BK71" s="386"/>
      <c r="BL71" s="386"/>
      <c r="BM71" s="386"/>
      <c r="BN71" s="386"/>
      <c r="BO71" s="386"/>
      <c r="BP71" s="386"/>
      <c r="BQ71" s="386"/>
      <c r="BR71" s="386"/>
    </row>
    <row r="72" spans="1:72" s="423" customFormat="1" ht="21.95" customHeight="1">
      <c r="A72" s="817" t="s">
        <v>289</v>
      </c>
      <c r="B72" s="734">
        <v>358581.81000000011</v>
      </c>
      <c r="C72" s="734"/>
      <c r="D72" s="762">
        <v>0</v>
      </c>
      <c r="E72" s="762">
        <v>0</v>
      </c>
      <c r="F72" s="763">
        <v>0</v>
      </c>
      <c r="G72" s="735">
        <v>0</v>
      </c>
      <c r="H72" s="416" t="s">
        <v>4</v>
      </c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  <c r="AD72" s="386"/>
      <c r="AE72" s="386"/>
      <c r="AF72" s="386"/>
      <c r="AG72" s="386"/>
      <c r="AH72" s="386"/>
      <c r="AI72" s="386"/>
      <c r="AJ72" s="386"/>
      <c r="AK72" s="386"/>
      <c r="AL72" s="386"/>
      <c r="AM72" s="386"/>
      <c r="AN72" s="386"/>
      <c r="AO72" s="386"/>
      <c r="AP72" s="386"/>
      <c r="AQ72" s="386"/>
      <c r="AR72" s="386"/>
      <c r="AS72" s="386"/>
      <c r="AT72" s="386"/>
      <c r="AU72" s="386"/>
      <c r="AV72" s="386"/>
      <c r="AW72" s="386"/>
      <c r="AX72" s="386"/>
      <c r="AY72" s="386"/>
      <c r="AZ72" s="386"/>
      <c r="BA72" s="386"/>
      <c r="BB72" s="386"/>
      <c r="BC72" s="386"/>
      <c r="BD72" s="386"/>
      <c r="BE72" s="386"/>
      <c r="BF72" s="386"/>
      <c r="BG72" s="386"/>
      <c r="BH72" s="386"/>
      <c r="BI72" s="386"/>
      <c r="BJ72" s="386"/>
      <c r="BK72" s="386"/>
      <c r="BL72" s="386"/>
      <c r="BM72" s="386"/>
      <c r="BN72" s="386"/>
      <c r="BO72" s="386"/>
      <c r="BP72" s="386"/>
      <c r="BQ72" s="386"/>
      <c r="BR72" s="386"/>
    </row>
    <row r="73" spans="1:72" s="423" customFormat="1" ht="21.95" customHeight="1">
      <c r="A73" s="817" t="s">
        <v>290</v>
      </c>
      <c r="B73" s="734">
        <v>290859</v>
      </c>
      <c r="C73" s="734"/>
      <c r="D73" s="762">
        <v>0</v>
      </c>
      <c r="E73" s="762">
        <v>0</v>
      </c>
      <c r="F73" s="763">
        <v>0</v>
      </c>
      <c r="G73" s="735">
        <v>0</v>
      </c>
      <c r="H73" s="416" t="s">
        <v>4</v>
      </c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386"/>
      <c r="AE73" s="386"/>
      <c r="AF73" s="386"/>
      <c r="AG73" s="386"/>
      <c r="AH73" s="386"/>
      <c r="AI73" s="386"/>
      <c r="AJ73" s="386"/>
      <c r="AK73" s="386"/>
      <c r="AL73" s="386"/>
      <c r="AM73" s="386"/>
      <c r="AN73" s="386"/>
      <c r="AO73" s="386"/>
      <c r="AP73" s="386"/>
      <c r="AQ73" s="386"/>
      <c r="AR73" s="386"/>
      <c r="AS73" s="386"/>
      <c r="AT73" s="386"/>
      <c r="AU73" s="386"/>
      <c r="AV73" s="386"/>
      <c r="AW73" s="386"/>
      <c r="AX73" s="386"/>
      <c r="AY73" s="386"/>
      <c r="AZ73" s="386"/>
      <c r="BA73" s="386"/>
      <c r="BB73" s="386"/>
      <c r="BC73" s="386"/>
      <c r="BD73" s="386"/>
      <c r="BE73" s="386"/>
      <c r="BF73" s="386"/>
      <c r="BG73" s="386"/>
      <c r="BH73" s="386"/>
      <c r="BI73" s="386"/>
      <c r="BJ73" s="386"/>
      <c r="BK73" s="386"/>
      <c r="BL73" s="386"/>
      <c r="BM73" s="386"/>
      <c r="BN73" s="386"/>
      <c r="BO73" s="386"/>
      <c r="BP73" s="386"/>
      <c r="BQ73" s="386"/>
      <c r="BR73" s="386"/>
    </row>
    <row r="74" spans="1:72" s="423" customFormat="1" ht="21.95" customHeight="1">
      <c r="A74" s="817" t="s">
        <v>291</v>
      </c>
      <c r="B74" s="734">
        <v>1746516.0099999998</v>
      </c>
      <c r="C74" s="734"/>
      <c r="D74" s="762">
        <v>0</v>
      </c>
      <c r="E74" s="762">
        <v>0</v>
      </c>
      <c r="F74" s="763">
        <v>0</v>
      </c>
      <c r="G74" s="735">
        <v>0</v>
      </c>
      <c r="H74" s="416" t="s">
        <v>4</v>
      </c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6"/>
      <c r="AF74" s="386"/>
      <c r="AG74" s="386"/>
      <c r="AH74" s="386"/>
      <c r="AI74" s="386"/>
      <c r="AJ74" s="386"/>
      <c r="AK74" s="386"/>
      <c r="AL74" s="386"/>
      <c r="AM74" s="386"/>
      <c r="AN74" s="386"/>
      <c r="AO74" s="386"/>
      <c r="AP74" s="386"/>
      <c r="AQ74" s="386"/>
      <c r="AR74" s="386"/>
      <c r="AS74" s="386"/>
      <c r="AT74" s="386"/>
      <c r="AU74" s="386"/>
      <c r="AV74" s="386"/>
      <c r="AW74" s="386"/>
      <c r="AX74" s="386"/>
      <c r="AY74" s="386"/>
      <c r="AZ74" s="386"/>
      <c r="BA74" s="386"/>
      <c r="BB74" s="386"/>
      <c r="BC74" s="386"/>
      <c r="BD74" s="386"/>
      <c r="BE74" s="386"/>
      <c r="BF74" s="386"/>
      <c r="BG74" s="386"/>
      <c r="BH74" s="386"/>
      <c r="BI74" s="386"/>
      <c r="BJ74" s="386"/>
      <c r="BK74" s="386"/>
      <c r="BL74" s="386"/>
      <c r="BM74" s="386"/>
      <c r="BN74" s="386"/>
      <c r="BO74" s="386"/>
      <c r="BP74" s="386"/>
      <c r="BQ74" s="386"/>
      <c r="BR74" s="386"/>
    </row>
    <row r="75" spans="1:72" s="423" customFormat="1" ht="21.95" customHeight="1">
      <c r="A75" s="817" t="s">
        <v>292</v>
      </c>
      <c r="B75" s="734">
        <v>1536769.1</v>
      </c>
      <c r="C75" s="734"/>
      <c r="D75" s="762">
        <v>0</v>
      </c>
      <c r="E75" s="762">
        <v>0</v>
      </c>
      <c r="F75" s="763">
        <v>0</v>
      </c>
      <c r="G75" s="735">
        <v>0</v>
      </c>
      <c r="H75" s="416" t="s">
        <v>4</v>
      </c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386"/>
      <c r="AE75" s="386"/>
      <c r="AF75" s="386"/>
      <c r="AG75" s="386"/>
      <c r="AH75" s="386"/>
      <c r="AI75" s="386"/>
      <c r="AJ75" s="386"/>
      <c r="AK75" s="386"/>
      <c r="AL75" s="386"/>
      <c r="AM75" s="386"/>
      <c r="AN75" s="386"/>
      <c r="AO75" s="386"/>
      <c r="AP75" s="386"/>
      <c r="AQ75" s="386"/>
      <c r="AR75" s="386"/>
      <c r="AS75" s="386"/>
      <c r="AT75" s="386"/>
      <c r="AU75" s="386"/>
      <c r="AV75" s="386"/>
      <c r="AW75" s="386"/>
      <c r="AX75" s="386"/>
      <c r="AY75" s="386"/>
      <c r="AZ75" s="386"/>
      <c r="BA75" s="386"/>
      <c r="BB75" s="386"/>
      <c r="BC75" s="386"/>
      <c r="BD75" s="386"/>
      <c r="BE75" s="386"/>
      <c r="BF75" s="386"/>
      <c r="BG75" s="386"/>
      <c r="BH75" s="386"/>
      <c r="BI75" s="386"/>
      <c r="BJ75" s="386"/>
      <c r="BK75" s="386"/>
      <c r="BL75" s="386"/>
      <c r="BM75" s="386"/>
      <c r="BN75" s="386"/>
      <c r="BO75" s="386"/>
      <c r="BP75" s="386"/>
      <c r="BQ75" s="386"/>
      <c r="BR75" s="386"/>
    </row>
    <row r="76" spans="1:72" s="423" customFormat="1" ht="21.95" customHeight="1">
      <c r="A76" s="817" t="s">
        <v>293</v>
      </c>
      <c r="B76" s="734">
        <v>7583.18</v>
      </c>
      <c r="C76" s="734"/>
      <c r="D76" s="762">
        <v>0</v>
      </c>
      <c r="E76" s="762">
        <v>0</v>
      </c>
      <c r="F76" s="763">
        <v>0</v>
      </c>
      <c r="G76" s="735">
        <v>0</v>
      </c>
      <c r="H76" s="416" t="s">
        <v>4</v>
      </c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6"/>
      <c r="AH76" s="386"/>
      <c r="AI76" s="386"/>
      <c r="AJ76" s="386"/>
      <c r="AK76" s="386"/>
      <c r="AL76" s="386"/>
      <c r="AM76" s="386"/>
      <c r="AN76" s="386"/>
      <c r="AO76" s="386"/>
      <c r="AP76" s="386"/>
      <c r="AQ76" s="386"/>
      <c r="AR76" s="386"/>
      <c r="AS76" s="386"/>
      <c r="AT76" s="386"/>
      <c r="AU76" s="386"/>
      <c r="AV76" s="386"/>
      <c r="AW76" s="386"/>
      <c r="AX76" s="386"/>
      <c r="AY76" s="386"/>
      <c r="AZ76" s="386"/>
      <c r="BA76" s="386"/>
      <c r="BB76" s="386"/>
      <c r="BC76" s="386"/>
      <c r="BD76" s="386"/>
      <c r="BE76" s="386"/>
      <c r="BF76" s="386"/>
      <c r="BG76" s="386"/>
      <c r="BH76" s="386"/>
      <c r="BI76" s="386"/>
      <c r="BJ76" s="386"/>
      <c r="BK76" s="386"/>
      <c r="BL76" s="386"/>
      <c r="BM76" s="386"/>
      <c r="BN76" s="386"/>
      <c r="BO76" s="386"/>
      <c r="BP76" s="386"/>
      <c r="BQ76" s="386"/>
      <c r="BR76" s="386"/>
    </row>
    <row r="77" spans="1:72" s="423" customFormat="1" ht="21.95" hidden="1" customHeight="1">
      <c r="A77" s="704" t="s">
        <v>294</v>
      </c>
      <c r="B77" s="734">
        <v>0</v>
      </c>
      <c r="C77" s="734"/>
      <c r="D77" s="762">
        <v>0</v>
      </c>
      <c r="E77" s="762">
        <v>0</v>
      </c>
      <c r="F77" s="763">
        <v>0</v>
      </c>
      <c r="G77" s="735">
        <v>0</v>
      </c>
      <c r="H77" s="41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386"/>
      <c r="AE77" s="386"/>
      <c r="AF77" s="386"/>
      <c r="AG77" s="386"/>
      <c r="AH77" s="386"/>
      <c r="AI77" s="386"/>
      <c r="AJ77" s="386"/>
      <c r="AK77" s="386"/>
      <c r="AL77" s="386"/>
      <c r="AM77" s="386"/>
      <c r="AN77" s="386"/>
      <c r="AO77" s="386"/>
      <c r="AP77" s="386"/>
      <c r="AQ77" s="386"/>
      <c r="AR77" s="386"/>
      <c r="AS77" s="386"/>
      <c r="AT77" s="386"/>
      <c r="AU77" s="386"/>
      <c r="AV77" s="386"/>
      <c r="AW77" s="386"/>
      <c r="AX77" s="386"/>
      <c r="AY77" s="386"/>
      <c r="AZ77" s="386"/>
      <c r="BA77" s="386"/>
      <c r="BB77" s="386"/>
      <c r="BC77" s="386"/>
      <c r="BD77" s="386"/>
      <c r="BE77" s="386"/>
      <c r="BF77" s="386"/>
      <c r="BG77" s="386"/>
      <c r="BH77" s="386"/>
      <c r="BI77" s="386"/>
      <c r="BJ77" s="386"/>
      <c r="BK77" s="386"/>
      <c r="BL77" s="386"/>
      <c r="BM77" s="386"/>
      <c r="BN77" s="386"/>
      <c r="BO77" s="386"/>
      <c r="BP77" s="386"/>
      <c r="BQ77" s="386"/>
      <c r="BR77" s="386"/>
    </row>
    <row r="78" spans="1:72" s="423" customFormat="1" ht="21.95" customHeight="1">
      <c r="A78" s="704" t="s">
        <v>295</v>
      </c>
      <c r="B78" s="734">
        <v>53205.51</v>
      </c>
      <c r="C78" s="734"/>
      <c r="D78" s="762">
        <v>0</v>
      </c>
      <c r="E78" s="762">
        <v>0</v>
      </c>
      <c r="F78" s="763">
        <v>0</v>
      </c>
      <c r="G78" s="735">
        <v>0</v>
      </c>
      <c r="H78" s="416" t="s">
        <v>4</v>
      </c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6"/>
      <c r="AG78" s="386"/>
      <c r="AH78" s="386"/>
      <c r="AI78" s="386"/>
      <c r="AJ78" s="386"/>
      <c r="AK78" s="386"/>
      <c r="AL78" s="386"/>
      <c r="AM78" s="386"/>
      <c r="AN78" s="386"/>
      <c r="AO78" s="386"/>
      <c r="AP78" s="386"/>
      <c r="AQ78" s="386"/>
      <c r="AR78" s="386"/>
      <c r="AS78" s="386"/>
      <c r="AT78" s="386"/>
      <c r="AU78" s="386"/>
      <c r="AV78" s="386"/>
      <c r="AW78" s="386"/>
      <c r="AX78" s="386"/>
      <c r="AY78" s="386"/>
      <c r="AZ78" s="386"/>
      <c r="BA78" s="386"/>
      <c r="BB78" s="386"/>
      <c r="BC78" s="386"/>
      <c r="BD78" s="386"/>
      <c r="BE78" s="386"/>
      <c r="BF78" s="386"/>
      <c r="BG78" s="386"/>
      <c r="BH78" s="386"/>
      <c r="BI78" s="386"/>
      <c r="BJ78" s="386"/>
      <c r="BK78" s="386"/>
      <c r="BL78" s="386"/>
      <c r="BM78" s="386"/>
      <c r="BN78" s="386"/>
      <c r="BO78" s="386"/>
      <c r="BP78" s="386"/>
      <c r="BQ78" s="386"/>
      <c r="BR78" s="386"/>
    </row>
    <row r="79" spans="1:72" s="423" customFormat="1" ht="21.95" customHeight="1">
      <c r="A79" s="705" t="s">
        <v>296</v>
      </c>
      <c r="B79" s="734">
        <v>404931.15000000008</v>
      </c>
      <c r="C79" s="734"/>
      <c r="D79" s="762">
        <v>0</v>
      </c>
      <c r="E79" s="762">
        <v>0</v>
      </c>
      <c r="F79" s="763">
        <v>0</v>
      </c>
      <c r="G79" s="735">
        <v>0</v>
      </c>
      <c r="H79" s="416" t="s">
        <v>4</v>
      </c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6"/>
      <c r="AG79" s="386"/>
      <c r="AH79" s="386"/>
      <c r="AI79" s="386"/>
      <c r="AJ79" s="386"/>
      <c r="AK79" s="386"/>
      <c r="AL79" s="386"/>
      <c r="AM79" s="386"/>
      <c r="AN79" s="386"/>
      <c r="AO79" s="386"/>
      <c r="AP79" s="386"/>
      <c r="AQ79" s="386"/>
      <c r="AR79" s="386"/>
      <c r="AS79" s="386"/>
      <c r="AT79" s="386"/>
      <c r="AU79" s="386"/>
      <c r="AV79" s="386"/>
      <c r="AW79" s="386"/>
      <c r="AX79" s="386"/>
      <c r="AY79" s="386"/>
      <c r="AZ79" s="386"/>
      <c r="BA79" s="386"/>
      <c r="BB79" s="386"/>
      <c r="BC79" s="386"/>
      <c r="BD79" s="386"/>
      <c r="BE79" s="386"/>
      <c r="BF79" s="386"/>
      <c r="BG79" s="386"/>
      <c r="BH79" s="386"/>
      <c r="BI79" s="386"/>
      <c r="BJ79" s="386"/>
      <c r="BK79" s="386"/>
      <c r="BL79" s="386"/>
      <c r="BM79" s="386"/>
      <c r="BN79" s="386"/>
      <c r="BO79" s="386"/>
      <c r="BP79" s="386"/>
      <c r="BQ79" s="386"/>
      <c r="BR79" s="386"/>
      <c r="BS79" s="386"/>
      <c r="BT79" s="386"/>
    </row>
    <row r="80" spans="1:72" s="423" customFormat="1" ht="21.95" customHeight="1">
      <c r="A80" s="704" t="s">
        <v>297</v>
      </c>
      <c r="B80" s="734">
        <v>165917.10999999999</v>
      </c>
      <c r="C80" s="734"/>
      <c r="D80" s="762">
        <v>0</v>
      </c>
      <c r="E80" s="762">
        <v>0</v>
      </c>
      <c r="F80" s="763">
        <v>0</v>
      </c>
      <c r="G80" s="735">
        <v>0</v>
      </c>
      <c r="H80" s="416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386"/>
      <c r="T80" s="386"/>
      <c r="U80" s="386"/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6"/>
      <c r="AG80" s="386"/>
      <c r="AH80" s="386"/>
      <c r="AI80" s="386"/>
      <c r="AJ80" s="386"/>
      <c r="AK80" s="386"/>
      <c r="AL80" s="386"/>
      <c r="AM80" s="386"/>
      <c r="AN80" s="386"/>
      <c r="AO80" s="386"/>
      <c r="AP80" s="386"/>
      <c r="AQ80" s="386"/>
      <c r="AR80" s="386"/>
      <c r="AS80" s="386"/>
      <c r="AT80" s="386"/>
      <c r="AU80" s="386"/>
      <c r="AV80" s="386"/>
      <c r="AW80" s="386"/>
      <c r="AX80" s="386"/>
      <c r="AY80" s="386"/>
      <c r="AZ80" s="386"/>
      <c r="BA80" s="386"/>
      <c r="BB80" s="386"/>
      <c r="BC80" s="386"/>
      <c r="BD80" s="386"/>
      <c r="BE80" s="386"/>
      <c r="BF80" s="386"/>
      <c r="BG80" s="386"/>
      <c r="BH80" s="386"/>
      <c r="BI80" s="386"/>
      <c r="BJ80" s="386"/>
      <c r="BK80" s="386"/>
      <c r="BL80" s="386"/>
      <c r="BM80" s="386"/>
      <c r="BN80" s="386"/>
      <c r="BO80" s="386"/>
      <c r="BP80" s="386"/>
      <c r="BQ80" s="386"/>
      <c r="BR80" s="386"/>
      <c r="BS80" s="386"/>
      <c r="BT80" s="386"/>
    </row>
    <row r="81" spans="1:72" s="423" customFormat="1" ht="21.95" customHeight="1">
      <c r="A81" s="704" t="s">
        <v>298</v>
      </c>
      <c r="B81" s="734">
        <v>841738.78</v>
      </c>
      <c r="C81" s="734"/>
      <c r="D81" s="762">
        <v>0</v>
      </c>
      <c r="E81" s="762">
        <v>0</v>
      </c>
      <c r="F81" s="763">
        <v>0</v>
      </c>
      <c r="G81" s="735">
        <v>0</v>
      </c>
      <c r="H81" s="416" t="s">
        <v>4</v>
      </c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  <c r="AD81" s="386"/>
      <c r="AE81" s="386"/>
      <c r="AF81" s="386"/>
      <c r="AG81" s="386"/>
      <c r="AH81" s="386"/>
      <c r="AI81" s="386"/>
      <c r="AJ81" s="386"/>
      <c r="AK81" s="386"/>
      <c r="AL81" s="386"/>
      <c r="AM81" s="386"/>
      <c r="AN81" s="386"/>
      <c r="AO81" s="386"/>
      <c r="AP81" s="386"/>
      <c r="AQ81" s="386"/>
      <c r="AR81" s="386"/>
      <c r="AS81" s="386"/>
      <c r="AT81" s="386"/>
      <c r="AU81" s="386"/>
      <c r="AV81" s="386"/>
      <c r="AW81" s="386"/>
      <c r="AX81" s="386"/>
      <c r="AY81" s="386"/>
      <c r="AZ81" s="386"/>
      <c r="BA81" s="386"/>
      <c r="BB81" s="386"/>
      <c r="BC81" s="386"/>
      <c r="BD81" s="386"/>
      <c r="BE81" s="386"/>
      <c r="BF81" s="386"/>
      <c r="BG81" s="386"/>
      <c r="BH81" s="386"/>
      <c r="BI81" s="386"/>
      <c r="BJ81" s="386"/>
      <c r="BK81" s="386"/>
      <c r="BL81" s="386"/>
      <c r="BM81" s="386"/>
      <c r="BN81" s="386"/>
      <c r="BO81" s="386"/>
      <c r="BP81" s="386"/>
      <c r="BQ81" s="386"/>
      <c r="BR81" s="386"/>
      <c r="BS81" s="386"/>
      <c r="BT81" s="386"/>
    </row>
    <row r="82" spans="1:72" s="423" customFormat="1" ht="21.95" hidden="1" customHeight="1">
      <c r="A82" s="704" t="s">
        <v>299</v>
      </c>
      <c r="B82" s="734">
        <v>0</v>
      </c>
      <c r="C82" s="734"/>
      <c r="D82" s="762">
        <v>0</v>
      </c>
      <c r="E82" s="762">
        <v>0</v>
      </c>
      <c r="F82" s="763">
        <v>0</v>
      </c>
      <c r="G82" s="735">
        <v>0</v>
      </c>
      <c r="H82" s="416" t="s">
        <v>4</v>
      </c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386"/>
      <c r="T82" s="386"/>
      <c r="U82" s="386"/>
      <c r="V82" s="386"/>
      <c r="W82" s="386"/>
      <c r="X82" s="386"/>
      <c r="Y82" s="386"/>
      <c r="Z82" s="386"/>
      <c r="AA82" s="386"/>
      <c r="AB82" s="386"/>
      <c r="AC82" s="386"/>
      <c r="AD82" s="386"/>
      <c r="AE82" s="386"/>
      <c r="AF82" s="386"/>
      <c r="AG82" s="386"/>
      <c r="AH82" s="386"/>
      <c r="AI82" s="386"/>
      <c r="AJ82" s="386"/>
      <c r="AK82" s="386"/>
      <c r="AL82" s="386"/>
      <c r="AM82" s="386"/>
      <c r="AN82" s="386"/>
      <c r="AO82" s="386"/>
      <c r="AP82" s="386"/>
      <c r="AQ82" s="386"/>
      <c r="AR82" s="386"/>
      <c r="AS82" s="386"/>
      <c r="AT82" s="386"/>
      <c r="AU82" s="386"/>
      <c r="AV82" s="386"/>
      <c r="AW82" s="386"/>
      <c r="AX82" s="386"/>
      <c r="AY82" s="386"/>
      <c r="AZ82" s="386"/>
      <c r="BA82" s="386"/>
      <c r="BB82" s="386"/>
      <c r="BC82" s="386"/>
      <c r="BD82" s="386"/>
      <c r="BE82" s="386"/>
      <c r="BF82" s="386"/>
      <c r="BG82" s="386"/>
      <c r="BH82" s="386"/>
      <c r="BI82" s="386"/>
      <c r="BJ82" s="386"/>
      <c r="BK82" s="386"/>
      <c r="BL82" s="386"/>
      <c r="BM82" s="386"/>
      <c r="BN82" s="386"/>
      <c r="BO82" s="386"/>
      <c r="BP82" s="386"/>
      <c r="BQ82" s="386"/>
      <c r="BR82" s="386"/>
      <c r="BS82" s="386"/>
      <c r="BT82" s="386"/>
    </row>
    <row r="83" spans="1:72" s="423" customFormat="1" ht="21.95" customHeight="1">
      <c r="A83" s="704" t="s">
        <v>347</v>
      </c>
      <c r="B83" s="734">
        <v>1411350.4799999997</v>
      </c>
      <c r="C83" s="734"/>
      <c r="D83" s="762">
        <v>0</v>
      </c>
      <c r="E83" s="762">
        <v>0</v>
      </c>
      <c r="F83" s="763">
        <v>0</v>
      </c>
      <c r="G83" s="735">
        <v>0</v>
      </c>
      <c r="H83" s="416" t="s">
        <v>4</v>
      </c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386"/>
      <c r="T83" s="386"/>
      <c r="U83" s="386"/>
      <c r="V83" s="386"/>
      <c r="W83" s="386"/>
      <c r="X83" s="386"/>
      <c r="Y83" s="386"/>
      <c r="Z83" s="386"/>
      <c r="AA83" s="386"/>
      <c r="AB83" s="386"/>
      <c r="AC83" s="386"/>
      <c r="AD83" s="386"/>
      <c r="AE83" s="386"/>
      <c r="AF83" s="386"/>
      <c r="AG83" s="386"/>
      <c r="AH83" s="386"/>
      <c r="AI83" s="386"/>
      <c r="AJ83" s="386"/>
      <c r="AK83" s="386"/>
      <c r="AL83" s="386"/>
      <c r="AM83" s="386"/>
      <c r="AN83" s="386"/>
      <c r="AO83" s="386"/>
      <c r="AP83" s="386"/>
      <c r="AQ83" s="386"/>
      <c r="AR83" s="386"/>
      <c r="AS83" s="386"/>
      <c r="AT83" s="386"/>
      <c r="AU83" s="386"/>
      <c r="AV83" s="386"/>
      <c r="AW83" s="386"/>
      <c r="AX83" s="386"/>
      <c r="AY83" s="386"/>
      <c r="AZ83" s="386"/>
      <c r="BA83" s="386"/>
      <c r="BB83" s="386"/>
      <c r="BC83" s="386"/>
      <c r="BD83" s="386"/>
      <c r="BE83" s="386"/>
      <c r="BF83" s="386"/>
      <c r="BG83" s="386"/>
      <c r="BH83" s="386"/>
      <c r="BI83" s="386"/>
      <c r="BJ83" s="386"/>
      <c r="BK83" s="386"/>
      <c r="BL83" s="386"/>
      <c r="BM83" s="386"/>
      <c r="BN83" s="386"/>
      <c r="BO83" s="386"/>
      <c r="BP83" s="386"/>
      <c r="BQ83" s="386"/>
      <c r="BR83" s="386"/>
      <c r="BS83" s="386"/>
      <c r="BT83" s="386"/>
    </row>
    <row r="84" spans="1:72" s="423" customFormat="1" ht="21.95" customHeight="1">
      <c r="A84" s="704" t="s">
        <v>300</v>
      </c>
      <c r="B84" s="734">
        <v>859605.86999999988</v>
      </c>
      <c r="C84" s="734"/>
      <c r="D84" s="762">
        <v>0</v>
      </c>
      <c r="E84" s="762">
        <v>0</v>
      </c>
      <c r="F84" s="763">
        <v>0</v>
      </c>
      <c r="G84" s="735">
        <v>0</v>
      </c>
      <c r="H84" s="416" t="s">
        <v>4</v>
      </c>
      <c r="I84" s="386"/>
      <c r="J84" s="386"/>
      <c r="K84" s="386"/>
      <c r="L84" s="386"/>
      <c r="M84" s="386"/>
      <c r="N84" s="386"/>
      <c r="O84" s="386"/>
      <c r="P84" s="386"/>
      <c r="Q84" s="386"/>
      <c r="R84" s="386"/>
      <c r="S84" s="386"/>
      <c r="T84" s="386"/>
      <c r="U84" s="386"/>
      <c r="V84" s="386"/>
      <c r="W84" s="386"/>
      <c r="X84" s="386"/>
      <c r="Y84" s="386"/>
      <c r="Z84" s="386"/>
      <c r="AA84" s="386"/>
      <c r="AB84" s="386"/>
      <c r="AC84" s="386"/>
      <c r="AD84" s="386"/>
      <c r="AE84" s="386"/>
      <c r="AF84" s="386"/>
      <c r="AG84" s="386"/>
      <c r="AH84" s="386"/>
      <c r="AI84" s="386"/>
      <c r="AJ84" s="386"/>
      <c r="AK84" s="386"/>
      <c r="AL84" s="386"/>
      <c r="AM84" s="386"/>
      <c r="AN84" s="386"/>
      <c r="AO84" s="386"/>
      <c r="AP84" s="386"/>
      <c r="AQ84" s="386"/>
      <c r="AR84" s="386"/>
      <c r="AS84" s="386"/>
      <c r="AT84" s="386"/>
      <c r="AU84" s="386"/>
      <c r="AV84" s="386"/>
      <c r="AW84" s="386"/>
      <c r="AX84" s="386"/>
      <c r="AY84" s="386"/>
      <c r="AZ84" s="386"/>
      <c r="BA84" s="386"/>
      <c r="BB84" s="386"/>
      <c r="BC84" s="386"/>
      <c r="BD84" s="386"/>
      <c r="BE84" s="386"/>
      <c r="BF84" s="386"/>
      <c r="BG84" s="386"/>
      <c r="BH84" s="386"/>
      <c r="BI84" s="386"/>
      <c r="BJ84" s="386"/>
      <c r="BK84" s="386"/>
      <c r="BL84" s="386"/>
      <c r="BM84" s="386"/>
      <c r="BN84" s="386"/>
      <c r="BO84" s="386"/>
      <c r="BP84" s="386"/>
      <c r="BQ84" s="386"/>
      <c r="BR84" s="386"/>
      <c r="BS84" s="386"/>
      <c r="BT84" s="386"/>
    </row>
    <row r="85" spans="1:72" s="423" customFormat="1" ht="21.95" customHeight="1">
      <c r="A85" s="707" t="s">
        <v>301</v>
      </c>
      <c r="B85" s="734">
        <v>200728.11</v>
      </c>
      <c r="C85" s="734"/>
      <c r="D85" s="762">
        <v>0</v>
      </c>
      <c r="E85" s="762">
        <v>0</v>
      </c>
      <c r="F85" s="763">
        <v>0</v>
      </c>
      <c r="G85" s="735">
        <v>0</v>
      </c>
      <c r="H85" s="416" t="s">
        <v>4</v>
      </c>
      <c r="I85" s="386"/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6"/>
      <c r="X85" s="386"/>
      <c r="Y85" s="386"/>
      <c r="Z85" s="386"/>
      <c r="AA85" s="386"/>
      <c r="AB85" s="386"/>
      <c r="AC85" s="386"/>
      <c r="AD85" s="386"/>
      <c r="AE85" s="386"/>
      <c r="AF85" s="386"/>
      <c r="AG85" s="386"/>
      <c r="AH85" s="386"/>
      <c r="AI85" s="386"/>
      <c r="AJ85" s="386"/>
      <c r="AK85" s="386"/>
      <c r="AL85" s="386"/>
      <c r="AM85" s="386"/>
      <c r="AN85" s="386"/>
      <c r="AO85" s="386"/>
      <c r="AP85" s="386"/>
      <c r="AQ85" s="386"/>
      <c r="AR85" s="386"/>
      <c r="AS85" s="386"/>
      <c r="AT85" s="386"/>
      <c r="AU85" s="386"/>
      <c r="AV85" s="386"/>
      <c r="AW85" s="386"/>
      <c r="AX85" s="386"/>
      <c r="AY85" s="386"/>
      <c r="AZ85" s="386"/>
      <c r="BA85" s="386"/>
      <c r="BB85" s="386"/>
      <c r="BC85" s="386"/>
      <c r="BD85" s="386"/>
      <c r="BE85" s="386"/>
      <c r="BF85" s="386"/>
      <c r="BG85" s="386"/>
      <c r="BH85" s="386"/>
      <c r="BI85" s="386"/>
      <c r="BJ85" s="386"/>
      <c r="BK85" s="386"/>
      <c r="BL85" s="386"/>
      <c r="BM85" s="386"/>
      <c r="BN85" s="386"/>
      <c r="BO85" s="386"/>
      <c r="BP85" s="386"/>
      <c r="BQ85" s="386"/>
      <c r="BR85" s="386"/>
      <c r="BS85" s="386"/>
      <c r="BT85" s="386"/>
    </row>
    <row r="86" spans="1:72" s="423" customFormat="1" ht="21.95" customHeight="1">
      <c r="A86" s="704" t="s">
        <v>304</v>
      </c>
      <c r="B86" s="734">
        <v>735278.80999999994</v>
      </c>
      <c r="C86" s="734"/>
      <c r="D86" s="762">
        <v>0</v>
      </c>
      <c r="E86" s="762">
        <v>0</v>
      </c>
      <c r="F86" s="763">
        <v>0</v>
      </c>
      <c r="G86" s="735">
        <v>0</v>
      </c>
      <c r="H86" s="416" t="s">
        <v>4</v>
      </c>
      <c r="I86" s="386"/>
      <c r="J86" s="386"/>
      <c r="K86" s="386"/>
      <c r="L86" s="386"/>
      <c r="M86" s="386"/>
      <c r="N86" s="386"/>
      <c r="O86" s="386"/>
      <c r="P86" s="386"/>
      <c r="Q86" s="386"/>
      <c r="R86" s="386"/>
      <c r="S86" s="386"/>
      <c r="T86" s="386"/>
      <c r="U86" s="386"/>
      <c r="V86" s="386"/>
      <c r="W86" s="386"/>
      <c r="X86" s="386"/>
      <c r="Y86" s="386"/>
      <c r="Z86" s="386"/>
      <c r="AA86" s="386"/>
      <c r="AB86" s="386"/>
      <c r="AC86" s="386"/>
      <c r="AD86" s="386"/>
      <c r="AE86" s="386"/>
      <c r="AF86" s="386"/>
      <c r="AG86" s="386"/>
      <c r="AH86" s="386"/>
      <c r="AI86" s="386"/>
      <c r="AJ86" s="386"/>
      <c r="AK86" s="386"/>
      <c r="AL86" s="386"/>
      <c r="AM86" s="386"/>
      <c r="AN86" s="386"/>
      <c r="AO86" s="386"/>
      <c r="AP86" s="386"/>
      <c r="AQ86" s="386"/>
      <c r="AR86" s="386"/>
      <c r="AS86" s="386"/>
      <c r="AT86" s="386"/>
      <c r="AU86" s="386"/>
      <c r="AV86" s="386"/>
      <c r="AW86" s="386"/>
      <c r="AX86" s="386"/>
      <c r="AY86" s="386"/>
      <c r="AZ86" s="386"/>
      <c r="BA86" s="386"/>
      <c r="BB86" s="386"/>
      <c r="BC86" s="386"/>
      <c r="BD86" s="386"/>
      <c r="BE86" s="386"/>
      <c r="BF86" s="386"/>
      <c r="BG86" s="386"/>
      <c r="BH86" s="386"/>
      <c r="BI86" s="386"/>
      <c r="BJ86" s="386"/>
      <c r="BK86" s="386"/>
      <c r="BL86" s="386"/>
      <c r="BM86" s="386"/>
      <c r="BN86" s="386"/>
      <c r="BO86" s="386"/>
      <c r="BP86" s="386"/>
      <c r="BQ86" s="386"/>
      <c r="BR86" s="386"/>
      <c r="BS86" s="386"/>
      <c r="BT86" s="386"/>
    </row>
    <row r="87" spans="1:72" s="423" customFormat="1" ht="21.95" customHeight="1">
      <c r="A87" s="704" t="s">
        <v>306</v>
      </c>
      <c r="B87" s="734">
        <v>11714.49</v>
      </c>
      <c r="C87" s="734"/>
      <c r="D87" s="762">
        <v>0</v>
      </c>
      <c r="E87" s="762">
        <v>0</v>
      </c>
      <c r="F87" s="763">
        <v>0</v>
      </c>
      <c r="G87" s="735">
        <v>0</v>
      </c>
      <c r="H87" s="416" t="s">
        <v>4</v>
      </c>
      <c r="I87" s="386"/>
      <c r="J87" s="386"/>
      <c r="K87" s="386"/>
      <c r="L87" s="386"/>
      <c r="M87" s="386"/>
      <c r="N87" s="386"/>
      <c r="O87" s="386"/>
      <c r="P87" s="386"/>
      <c r="Q87" s="386"/>
      <c r="R87" s="386"/>
      <c r="S87" s="386"/>
      <c r="T87" s="386"/>
      <c r="U87" s="386"/>
      <c r="V87" s="386"/>
      <c r="W87" s="386"/>
      <c r="X87" s="386"/>
      <c r="Y87" s="386"/>
      <c r="Z87" s="386"/>
      <c r="AA87" s="386"/>
      <c r="AB87" s="386"/>
      <c r="AC87" s="386"/>
      <c r="AD87" s="386"/>
      <c r="AE87" s="386"/>
      <c r="AF87" s="386"/>
      <c r="AG87" s="386"/>
      <c r="AH87" s="386"/>
      <c r="AI87" s="386"/>
      <c r="AJ87" s="386"/>
      <c r="AK87" s="386"/>
      <c r="AL87" s="386"/>
      <c r="AM87" s="386"/>
      <c r="AN87" s="386"/>
      <c r="AO87" s="386"/>
      <c r="AP87" s="386"/>
      <c r="AQ87" s="386"/>
      <c r="AR87" s="386"/>
      <c r="AS87" s="386"/>
      <c r="AT87" s="386"/>
      <c r="AU87" s="386"/>
      <c r="AV87" s="386"/>
      <c r="AW87" s="386"/>
      <c r="AX87" s="386"/>
      <c r="AY87" s="386"/>
      <c r="AZ87" s="386"/>
      <c r="BA87" s="386"/>
      <c r="BB87" s="386"/>
      <c r="BC87" s="386"/>
      <c r="BD87" s="386"/>
      <c r="BE87" s="386"/>
      <c r="BF87" s="386"/>
      <c r="BG87" s="386"/>
      <c r="BH87" s="386"/>
      <c r="BI87" s="386"/>
      <c r="BJ87" s="386"/>
      <c r="BK87" s="386"/>
      <c r="BL87" s="386"/>
      <c r="BM87" s="386"/>
      <c r="BN87" s="386"/>
      <c r="BO87" s="386"/>
      <c r="BP87" s="386"/>
      <c r="BQ87" s="386"/>
      <c r="BR87" s="386"/>
      <c r="BS87" s="386"/>
      <c r="BT87" s="386"/>
    </row>
    <row r="88" spans="1:72" ht="21.95" customHeight="1">
      <c r="A88" s="704" t="s">
        <v>307</v>
      </c>
      <c r="B88" s="734">
        <v>369941609.58000112</v>
      </c>
      <c r="C88" s="734"/>
      <c r="D88" s="762">
        <v>205220086.89999998</v>
      </c>
      <c r="E88" s="762">
        <v>299.48</v>
      </c>
      <c r="F88" s="763">
        <v>205220086.89999998</v>
      </c>
      <c r="G88" s="735">
        <v>0</v>
      </c>
      <c r="H88" s="416" t="s">
        <v>4</v>
      </c>
    </row>
    <row r="89" spans="1:72" ht="21.95" customHeight="1">
      <c r="A89" s="704" t="s">
        <v>308</v>
      </c>
      <c r="B89" s="734">
        <v>963791.8899999999</v>
      </c>
      <c r="C89" s="734"/>
      <c r="D89" s="762">
        <v>56689</v>
      </c>
      <c r="E89" s="762">
        <v>5785</v>
      </c>
      <c r="F89" s="763">
        <v>56689</v>
      </c>
      <c r="G89" s="735">
        <v>0</v>
      </c>
      <c r="H89" s="416" t="s">
        <v>4</v>
      </c>
    </row>
    <row r="90" spans="1:72" s="423" customFormat="1" ht="21.95" customHeight="1">
      <c r="A90" s="704" t="s">
        <v>309</v>
      </c>
      <c r="B90" s="734">
        <v>36402689.300000012</v>
      </c>
      <c r="C90" s="765"/>
      <c r="D90" s="762">
        <v>0</v>
      </c>
      <c r="E90" s="766">
        <v>0</v>
      </c>
      <c r="F90" s="763">
        <v>0</v>
      </c>
      <c r="G90" s="735">
        <v>0</v>
      </c>
      <c r="H90" s="416" t="s">
        <v>4</v>
      </c>
      <c r="I90" s="386"/>
      <c r="J90" s="386"/>
      <c r="K90" s="386"/>
      <c r="L90" s="386"/>
      <c r="M90" s="386"/>
      <c r="N90" s="386"/>
      <c r="O90" s="386"/>
      <c r="P90" s="386"/>
      <c r="Q90" s="386"/>
      <c r="R90" s="386"/>
      <c r="S90" s="386"/>
      <c r="T90" s="386"/>
      <c r="U90" s="386"/>
      <c r="V90" s="386"/>
      <c r="W90" s="386"/>
      <c r="X90" s="386"/>
      <c r="Y90" s="386"/>
      <c r="Z90" s="386"/>
      <c r="AA90" s="386"/>
      <c r="AB90" s="386"/>
      <c r="AC90" s="386"/>
      <c r="AD90" s="386"/>
      <c r="AE90" s="386"/>
      <c r="AF90" s="386"/>
      <c r="AG90" s="386"/>
      <c r="AH90" s="386"/>
      <c r="AI90" s="386"/>
      <c r="AJ90" s="386"/>
      <c r="AK90" s="386"/>
      <c r="AL90" s="386"/>
      <c r="AM90" s="386"/>
      <c r="AN90" s="386"/>
      <c r="AO90" s="386"/>
      <c r="AP90" s="386"/>
      <c r="AQ90" s="386"/>
      <c r="AR90" s="386"/>
      <c r="AS90" s="386"/>
      <c r="AT90" s="386"/>
      <c r="AU90" s="386"/>
      <c r="AV90" s="386"/>
      <c r="AW90" s="386"/>
      <c r="AX90" s="386"/>
      <c r="AY90" s="386"/>
      <c r="AZ90" s="386"/>
      <c r="BA90" s="386"/>
      <c r="BB90" s="386"/>
      <c r="BC90" s="386"/>
      <c r="BD90" s="386"/>
      <c r="BE90" s="386"/>
      <c r="BF90" s="386"/>
      <c r="BG90" s="386"/>
      <c r="BH90" s="386"/>
      <c r="BI90" s="386"/>
      <c r="BJ90" s="386"/>
      <c r="BK90" s="386"/>
      <c r="BL90" s="386"/>
      <c r="BM90" s="386"/>
      <c r="BN90" s="386"/>
      <c r="BO90" s="386"/>
      <c r="BP90" s="386"/>
      <c r="BQ90" s="386"/>
      <c r="BR90" s="386"/>
      <c r="BS90" s="386"/>
      <c r="BT90" s="386"/>
    </row>
    <row r="91" spans="1:72" s="423" customFormat="1" ht="47.25" customHeight="1" thickBot="1">
      <c r="A91" s="424" t="s">
        <v>745</v>
      </c>
      <c r="B91" s="733">
        <v>246606.78999999998</v>
      </c>
      <c r="C91" s="765"/>
      <c r="D91" s="1083">
        <v>0</v>
      </c>
      <c r="E91" s="1084">
        <v>0</v>
      </c>
      <c r="F91" s="764">
        <v>0</v>
      </c>
      <c r="G91" s="738">
        <v>0</v>
      </c>
      <c r="H91" s="416" t="s">
        <v>4</v>
      </c>
      <c r="I91" s="386"/>
      <c r="J91" s="386"/>
      <c r="K91" s="386"/>
      <c r="L91" s="386"/>
      <c r="M91" s="386"/>
      <c r="N91" s="386"/>
      <c r="O91" s="386"/>
      <c r="P91" s="386"/>
      <c r="Q91" s="386"/>
      <c r="R91" s="386"/>
      <c r="S91" s="386"/>
      <c r="T91" s="386"/>
      <c r="U91" s="386"/>
      <c r="V91" s="386"/>
      <c r="W91" s="386"/>
      <c r="X91" s="386"/>
      <c r="Y91" s="386"/>
      <c r="Z91" s="386"/>
      <c r="AA91" s="386"/>
      <c r="AB91" s="386"/>
      <c r="AC91" s="386"/>
      <c r="AD91" s="386"/>
      <c r="AE91" s="386"/>
      <c r="AF91" s="386"/>
      <c r="AG91" s="386"/>
      <c r="AH91" s="386"/>
      <c r="AI91" s="386"/>
      <c r="AJ91" s="386"/>
      <c r="AK91" s="386"/>
      <c r="AL91" s="386"/>
      <c r="AM91" s="386"/>
      <c r="AN91" s="386"/>
      <c r="AO91" s="386"/>
      <c r="AP91" s="386"/>
      <c r="AQ91" s="386"/>
      <c r="AR91" s="386"/>
      <c r="AS91" s="386"/>
      <c r="AT91" s="386"/>
      <c r="AU91" s="386"/>
      <c r="AV91" s="386"/>
      <c r="AW91" s="386"/>
      <c r="AX91" s="386"/>
      <c r="AY91" s="386"/>
      <c r="AZ91" s="386"/>
      <c r="BA91" s="386"/>
      <c r="BB91" s="386"/>
      <c r="BC91" s="386"/>
      <c r="BD91" s="386"/>
      <c r="BE91" s="386"/>
      <c r="BF91" s="386"/>
      <c r="BG91" s="386"/>
      <c r="BH91" s="386"/>
      <c r="BI91" s="386"/>
      <c r="BJ91" s="386"/>
      <c r="BK91" s="386"/>
      <c r="BL91" s="386"/>
      <c r="BM91" s="386"/>
      <c r="BN91" s="386"/>
      <c r="BO91" s="386"/>
      <c r="BP91" s="386"/>
      <c r="BQ91" s="386"/>
      <c r="BR91" s="386"/>
      <c r="BS91" s="386"/>
      <c r="BT91" s="386"/>
    </row>
    <row r="92" spans="1:72" s="423" customFormat="1" ht="21.95" customHeight="1" thickTop="1">
      <c r="A92" s="708" t="s">
        <v>587</v>
      </c>
      <c r="B92" s="767"/>
      <c r="C92" s="768"/>
      <c r="D92" s="769"/>
      <c r="E92" s="770"/>
      <c r="F92" s="771"/>
      <c r="G92" s="740"/>
      <c r="H92" s="416" t="s">
        <v>4</v>
      </c>
      <c r="I92" s="386"/>
      <c r="J92" s="386"/>
      <c r="K92" s="386"/>
      <c r="L92" s="386"/>
      <c r="M92" s="386"/>
      <c r="N92" s="386"/>
      <c r="O92" s="386"/>
      <c r="P92" s="386"/>
      <c r="Q92" s="386"/>
      <c r="R92" s="386"/>
      <c r="S92" s="386"/>
      <c r="T92" s="386"/>
      <c r="U92" s="386"/>
      <c r="V92" s="386"/>
      <c r="W92" s="386"/>
      <c r="X92" s="386"/>
      <c r="Y92" s="386"/>
      <c r="Z92" s="386"/>
      <c r="AA92" s="386"/>
      <c r="AB92" s="386"/>
      <c r="AC92" s="386"/>
      <c r="AD92" s="386"/>
      <c r="AE92" s="386"/>
      <c r="AF92" s="386"/>
      <c r="AG92" s="386"/>
      <c r="AH92" s="386"/>
      <c r="AI92" s="386"/>
      <c r="AJ92" s="386"/>
      <c r="AK92" s="386"/>
      <c r="AL92" s="386"/>
      <c r="AM92" s="386"/>
      <c r="AN92" s="386"/>
      <c r="AO92" s="386"/>
      <c r="AP92" s="386"/>
      <c r="AQ92" s="386"/>
      <c r="AR92" s="386"/>
      <c r="AS92" s="386"/>
      <c r="AT92" s="386"/>
      <c r="AU92" s="386"/>
      <c r="AV92" s="386"/>
      <c r="AW92" s="386"/>
      <c r="AX92" s="386"/>
      <c r="AY92" s="386"/>
      <c r="AZ92" s="386"/>
      <c r="BA92" s="386"/>
      <c r="BB92" s="386"/>
      <c r="BC92" s="386"/>
      <c r="BD92" s="386"/>
      <c r="BE92" s="386"/>
      <c r="BF92" s="386"/>
      <c r="BG92" s="386"/>
      <c r="BH92" s="386"/>
      <c r="BI92" s="386"/>
      <c r="BJ92" s="386"/>
      <c r="BK92" s="386"/>
      <c r="BL92" s="386"/>
      <c r="BM92" s="386"/>
      <c r="BN92" s="386"/>
      <c r="BO92" s="386"/>
      <c r="BP92" s="386"/>
      <c r="BQ92" s="386"/>
      <c r="BR92" s="386"/>
      <c r="BS92" s="386"/>
      <c r="BT92" s="386"/>
    </row>
    <row r="93" spans="1:72" s="423" customFormat="1" ht="21.95" customHeight="1">
      <c r="A93" s="427" t="s">
        <v>597</v>
      </c>
      <c r="B93" s="772">
        <v>16859835625.450001</v>
      </c>
      <c r="C93" s="741" t="s">
        <v>710</v>
      </c>
      <c r="D93" s="773">
        <v>0</v>
      </c>
      <c r="E93" s="774">
        <v>0</v>
      </c>
      <c r="F93" s="1032">
        <v>0</v>
      </c>
      <c r="G93" s="775">
        <v>0</v>
      </c>
      <c r="H93" s="416" t="s">
        <v>4</v>
      </c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Z93" s="386"/>
      <c r="AA93" s="386"/>
      <c r="AB93" s="386"/>
      <c r="AC93" s="386"/>
      <c r="AD93" s="386"/>
      <c r="AE93" s="386"/>
      <c r="AF93" s="386"/>
      <c r="AG93" s="386"/>
      <c r="AH93" s="386"/>
      <c r="AI93" s="386"/>
      <c r="AJ93" s="386"/>
      <c r="AK93" s="386"/>
      <c r="AL93" s="386"/>
      <c r="AM93" s="386"/>
      <c r="AN93" s="386"/>
      <c r="AO93" s="386"/>
      <c r="AP93" s="386"/>
      <c r="AQ93" s="386"/>
      <c r="AR93" s="386"/>
      <c r="AS93" s="386"/>
      <c r="AT93" s="386"/>
      <c r="AU93" s="386"/>
      <c r="AV93" s="386"/>
      <c r="AW93" s="386"/>
      <c r="AX93" s="386"/>
      <c r="AY93" s="386"/>
      <c r="AZ93" s="386"/>
      <c r="BA93" s="386"/>
      <c r="BB93" s="386"/>
      <c r="BC93" s="386"/>
      <c r="BD93" s="386"/>
      <c r="BE93" s="386"/>
      <c r="BF93" s="386"/>
      <c r="BG93" s="386"/>
      <c r="BH93" s="386"/>
      <c r="BI93" s="386"/>
      <c r="BJ93" s="386"/>
      <c r="BK93" s="386"/>
      <c r="BL93" s="386"/>
      <c r="BM93" s="386"/>
      <c r="BN93" s="386"/>
      <c r="BO93" s="386"/>
      <c r="BP93" s="386"/>
      <c r="BQ93" s="386"/>
      <c r="BR93" s="386"/>
      <c r="BS93" s="386"/>
      <c r="BT93" s="386"/>
    </row>
    <row r="94" spans="1:72" s="426" customFormat="1" ht="13.5" customHeight="1">
      <c r="H94" s="416" t="s">
        <v>4</v>
      </c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Z94" s="386"/>
      <c r="AA94" s="386"/>
      <c r="AB94" s="386"/>
      <c r="AC94" s="386"/>
      <c r="AD94" s="386"/>
      <c r="AE94" s="386"/>
      <c r="AF94" s="386"/>
      <c r="AG94" s="386"/>
      <c r="AH94" s="386"/>
      <c r="AI94" s="386"/>
      <c r="AJ94" s="386"/>
      <c r="AK94" s="386"/>
      <c r="AL94" s="386"/>
      <c r="AM94" s="386"/>
      <c r="AN94" s="386"/>
      <c r="AO94" s="386"/>
      <c r="AP94" s="386"/>
    </row>
    <row r="95" spans="1:72" s="1130" customFormat="1" ht="18" customHeight="1">
      <c r="A95" s="1136" t="s">
        <v>770</v>
      </c>
      <c r="B95" s="1129"/>
      <c r="C95" s="1129"/>
      <c r="D95" s="1129"/>
      <c r="E95" s="1129"/>
      <c r="H95" s="1131" t="s">
        <v>4</v>
      </c>
      <c r="I95" s="1132"/>
      <c r="J95" s="1132"/>
      <c r="K95" s="1132"/>
      <c r="L95" s="1132"/>
      <c r="M95" s="1132"/>
      <c r="N95" s="1132"/>
      <c r="O95" s="1132"/>
      <c r="P95" s="1132"/>
      <c r="Q95" s="1132"/>
      <c r="R95" s="1132"/>
      <c r="S95" s="1132"/>
      <c r="T95" s="1132"/>
      <c r="U95" s="1132"/>
      <c r="V95" s="1132"/>
      <c r="W95" s="1132"/>
      <c r="X95" s="1132"/>
      <c r="Y95" s="1132"/>
      <c r="Z95" s="1132"/>
      <c r="AA95" s="1132"/>
      <c r="AB95" s="1132"/>
      <c r="AC95" s="1132"/>
      <c r="AD95" s="1132"/>
      <c r="AE95" s="1132"/>
      <c r="AF95" s="1132"/>
      <c r="AG95" s="1132"/>
      <c r="AH95" s="1132"/>
      <c r="AI95" s="1132"/>
      <c r="AJ95" s="1132"/>
      <c r="AK95" s="1132"/>
      <c r="AL95" s="1132"/>
      <c r="AM95" s="1132"/>
      <c r="AN95" s="1132"/>
      <c r="AO95" s="1132"/>
      <c r="AP95" s="1132"/>
    </row>
    <row r="96" spans="1:72" s="1130" customFormat="1" ht="16.5" customHeight="1">
      <c r="A96" s="1137" t="s">
        <v>789</v>
      </c>
      <c r="B96" s="1129"/>
      <c r="C96" s="1129"/>
      <c r="D96" s="1129"/>
      <c r="E96" s="1129"/>
      <c r="H96" s="1131" t="s">
        <v>4</v>
      </c>
      <c r="I96" s="1132"/>
      <c r="J96" s="1132"/>
      <c r="K96" s="1132"/>
      <c r="L96" s="1132"/>
      <c r="M96" s="1132"/>
      <c r="N96" s="1132"/>
      <c r="O96" s="1132"/>
      <c r="P96" s="1132"/>
      <c r="Q96" s="1132"/>
      <c r="R96" s="1132"/>
      <c r="S96" s="1132"/>
      <c r="T96" s="1132"/>
      <c r="U96" s="1132"/>
      <c r="V96" s="1132"/>
      <c r="W96" s="1132"/>
      <c r="X96" s="1132"/>
      <c r="Y96" s="1132"/>
      <c r="Z96" s="1132"/>
      <c r="AA96" s="1132"/>
      <c r="AB96" s="1132"/>
      <c r="AC96" s="1132"/>
      <c r="AD96" s="1132"/>
      <c r="AE96" s="1132"/>
      <c r="AF96" s="1132"/>
      <c r="AG96" s="1132"/>
      <c r="AH96" s="1132"/>
      <c r="AI96" s="1132"/>
      <c r="AJ96" s="1132"/>
      <c r="AK96" s="1132"/>
      <c r="AL96" s="1132"/>
      <c r="AM96" s="1132"/>
      <c r="AN96" s="1132"/>
      <c r="AO96" s="1132"/>
      <c r="AP96" s="1132"/>
    </row>
    <row r="97" spans="1:248" s="709" customFormat="1" ht="18" customHeight="1">
      <c r="A97" s="428"/>
      <c r="B97" s="428"/>
      <c r="C97" s="428"/>
      <c r="D97" s="428"/>
      <c r="E97" s="428"/>
      <c r="F97" s="428"/>
      <c r="G97" s="428"/>
      <c r="H97" s="428"/>
      <c r="I97" s="386"/>
      <c r="J97" s="386"/>
      <c r="K97" s="386"/>
      <c r="L97" s="386"/>
      <c r="M97" s="386"/>
      <c r="N97" s="386"/>
      <c r="O97" s="386"/>
      <c r="P97" s="386"/>
      <c r="Q97" s="386"/>
      <c r="R97" s="386"/>
      <c r="S97" s="386"/>
      <c r="T97" s="386"/>
      <c r="U97" s="386"/>
      <c r="V97" s="386"/>
      <c r="W97" s="386"/>
      <c r="X97" s="386"/>
      <c r="Y97" s="386"/>
      <c r="Z97" s="386"/>
      <c r="AA97" s="386"/>
      <c r="AB97" s="386"/>
      <c r="AC97" s="386"/>
      <c r="AD97" s="386"/>
      <c r="AE97" s="386"/>
      <c r="AF97" s="386"/>
      <c r="AG97" s="386"/>
      <c r="AH97" s="386"/>
      <c r="AI97" s="386"/>
      <c r="AJ97" s="386"/>
      <c r="AK97" s="386"/>
      <c r="AL97" s="386"/>
      <c r="AM97" s="386"/>
      <c r="AN97" s="386"/>
      <c r="AO97" s="386"/>
      <c r="AP97" s="386"/>
      <c r="AQ97" s="386"/>
      <c r="AR97" s="386"/>
      <c r="AS97" s="386"/>
      <c r="AT97" s="386"/>
      <c r="AU97" s="386"/>
      <c r="AV97" s="386"/>
      <c r="AW97" s="386"/>
      <c r="AX97" s="386"/>
      <c r="AY97" s="386"/>
      <c r="AZ97" s="386"/>
      <c r="BA97" s="386"/>
      <c r="BB97" s="386"/>
      <c r="BC97" s="386"/>
      <c r="BD97" s="386"/>
      <c r="BE97" s="386"/>
      <c r="BF97" s="386"/>
      <c r="BG97" s="386"/>
      <c r="BH97" s="386"/>
      <c r="BI97" s="386"/>
      <c r="BJ97" s="386"/>
      <c r="BK97" s="386"/>
      <c r="BL97" s="386"/>
      <c r="BM97" s="386"/>
      <c r="BN97" s="386"/>
      <c r="BO97" s="386"/>
      <c r="BP97" s="386"/>
      <c r="BQ97" s="386"/>
      <c r="BR97" s="386"/>
      <c r="BS97" s="386"/>
      <c r="BT97" s="386"/>
      <c r="BU97" s="386"/>
      <c r="BV97" s="386"/>
      <c r="BW97" s="386"/>
      <c r="BX97" s="386"/>
      <c r="BY97" s="386"/>
      <c r="BZ97" s="386"/>
      <c r="CA97" s="386"/>
      <c r="CB97" s="386"/>
      <c r="CC97" s="386"/>
      <c r="CD97" s="386"/>
      <c r="CE97" s="386"/>
      <c r="CF97" s="386"/>
      <c r="CG97" s="386"/>
      <c r="CH97" s="386"/>
      <c r="CI97" s="386"/>
      <c r="CJ97" s="386"/>
      <c r="CK97" s="386"/>
      <c r="CL97" s="386"/>
      <c r="CM97" s="386"/>
      <c r="CN97" s="386"/>
      <c r="CO97" s="386"/>
      <c r="CP97" s="386"/>
      <c r="CQ97" s="386"/>
      <c r="CR97" s="386"/>
      <c r="CS97" s="386"/>
      <c r="CT97" s="386"/>
      <c r="CU97" s="386"/>
      <c r="CV97" s="386"/>
      <c r="CW97" s="386"/>
      <c r="CX97" s="386"/>
      <c r="CY97" s="386"/>
      <c r="CZ97" s="386"/>
      <c r="DA97" s="386"/>
      <c r="DB97" s="386"/>
      <c r="DC97" s="386"/>
      <c r="DD97" s="386"/>
      <c r="DE97" s="386"/>
      <c r="DF97" s="386"/>
      <c r="DG97" s="386"/>
      <c r="DH97" s="386"/>
      <c r="DI97" s="386"/>
      <c r="DJ97" s="386"/>
      <c r="DK97" s="386"/>
      <c r="DL97" s="386"/>
      <c r="DM97" s="386"/>
      <c r="DN97" s="386"/>
      <c r="DO97" s="386"/>
      <c r="DP97" s="386"/>
      <c r="DQ97" s="386"/>
      <c r="DR97" s="386"/>
      <c r="DS97" s="386"/>
      <c r="DT97" s="386"/>
      <c r="DU97" s="386"/>
      <c r="DV97" s="386"/>
      <c r="DW97" s="386"/>
      <c r="DX97" s="386"/>
      <c r="DY97" s="386"/>
      <c r="DZ97" s="386"/>
      <c r="EA97" s="386"/>
      <c r="EB97" s="386"/>
      <c r="EC97" s="386"/>
      <c r="ED97" s="386"/>
      <c r="EE97" s="386"/>
      <c r="EF97" s="386"/>
      <c r="EG97" s="386"/>
      <c r="EH97" s="386"/>
      <c r="EI97" s="386"/>
      <c r="EJ97" s="386"/>
      <c r="EK97" s="386"/>
      <c r="EL97" s="386"/>
      <c r="EM97" s="386"/>
      <c r="EN97" s="386"/>
      <c r="EO97" s="386"/>
      <c r="EP97" s="386"/>
      <c r="EQ97" s="386"/>
      <c r="ER97" s="386"/>
      <c r="ES97" s="386"/>
      <c r="ET97" s="386"/>
      <c r="EU97" s="386"/>
      <c r="EV97" s="386"/>
      <c r="EW97" s="386"/>
      <c r="EX97" s="386"/>
      <c r="EY97" s="386"/>
      <c r="EZ97" s="386"/>
      <c r="FA97" s="386"/>
      <c r="FB97" s="386"/>
      <c r="FC97" s="386"/>
      <c r="FD97" s="386"/>
      <c r="FE97" s="386"/>
      <c r="FF97" s="386"/>
      <c r="FG97" s="386"/>
      <c r="FH97" s="386"/>
      <c r="FI97" s="386"/>
      <c r="FJ97" s="386"/>
      <c r="FK97" s="386"/>
      <c r="FL97" s="386"/>
      <c r="FM97" s="386"/>
      <c r="FN97" s="386"/>
      <c r="FO97" s="386"/>
      <c r="FP97" s="386"/>
      <c r="FQ97" s="386"/>
      <c r="FR97" s="386"/>
      <c r="FS97" s="386"/>
      <c r="FT97" s="386"/>
      <c r="FU97" s="386"/>
      <c r="FV97" s="386"/>
      <c r="FW97" s="386"/>
      <c r="FX97" s="386"/>
      <c r="FY97" s="386"/>
      <c r="FZ97" s="386"/>
      <c r="GA97" s="386"/>
      <c r="GB97" s="386"/>
      <c r="GC97" s="386"/>
      <c r="GD97" s="386"/>
      <c r="GE97" s="386"/>
      <c r="GF97" s="386"/>
      <c r="GG97" s="386"/>
      <c r="GH97" s="386"/>
      <c r="GI97" s="386"/>
      <c r="GJ97" s="386"/>
      <c r="GK97" s="386"/>
      <c r="GL97" s="386"/>
      <c r="GM97" s="386"/>
      <c r="GN97" s="386"/>
      <c r="GO97" s="386"/>
      <c r="GP97" s="386"/>
      <c r="GQ97" s="386"/>
      <c r="GR97" s="386"/>
      <c r="GS97" s="386"/>
      <c r="GT97" s="386"/>
      <c r="GU97" s="386"/>
      <c r="GV97" s="386"/>
      <c r="GW97" s="386"/>
      <c r="GX97" s="386"/>
      <c r="GY97" s="386"/>
      <c r="GZ97" s="386"/>
      <c r="HA97" s="386"/>
      <c r="HB97" s="386"/>
      <c r="HC97" s="386"/>
      <c r="HD97" s="386"/>
      <c r="HE97" s="386"/>
      <c r="HF97" s="386"/>
      <c r="HG97" s="386"/>
      <c r="HH97" s="386"/>
      <c r="HI97" s="386"/>
      <c r="HJ97" s="386"/>
      <c r="HK97" s="386"/>
      <c r="HL97" s="386"/>
      <c r="HM97" s="386"/>
      <c r="HN97" s="386"/>
      <c r="HO97" s="386"/>
      <c r="HP97" s="386"/>
      <c r="HQ97" s="386"/>
      <c r="HR97" s="386"/>
      <c r="HS97" s="386"/>
      <c r="HT97" s="386"/>
      <c r="HU97" s="386"/>
      <c r="HV97" s="386"/>
      <c r="HW97" s="386"/>
      <c r="HX97" s="386"/>
      <c r="HY97" s="386"/>
      <c r="HZ97" s="386"/>
      <c r="IA97" s="386"/>
      <c r="IB97" s="386"/>
      <c r="IC97" s="386"/>
      <c r="ID97" s="386"/>
      <c r="IE97" s="386"/>
      <c r="IF97" s="386"/>
      <c r="IG97" s="386"/>
      <c r="IH97" s="386"/>
      <c r="II97" s="386"/>
      <c r="IJ97" s="386"/>
      <c r="IK97" s="386"/>
      <c r="IL97" s="386"/>
      <c r="IM97" s="386"/>
      <c r="IN97" s="386"/>
    </row>
    <row r="98" spans="1:248">
      <c r="A98" s="429"/>
      <c r="B98" s="429"/>
      <c r="C98" s="429"/>
      <c r="D98" s="429"/>
      <c r="E98" s="429"/>
      <c r="F98" s="429"/>
      <c r="G98" s="429"/>
      <c r="H98" s="429"/>
    </row>
    <row r="99" spans="1:248">
      <c r="A99" s="710" t="s">
        <v>4</v>
      </c>
      <c r="H99" s="416" t="s">
        <v>4</v>
      </c>
    </row>
    <row r="100" spans="1:248">
      <c r="H100" s="416" t="s">
        <v>4</v>
      </c>
    </row>
    <row r="101" spans="1:248">
      <c r="H101" s="416" t="s">
        <v>4</v>
      </c>
    </row>
    <row r="102" spans="1:248">
      <c r="H102" s="416" t="s">
        <v>4</v>
      </c>
    </row>
    <row r="103" spans="1:248">
      <c r="H103" s="416" t="s">
        <v>4</v>
      </c>
    </row>
    <row r="104" spans="1:248">
      <c r="H104" s="416" t="s">
        <v>4</v>
      </c>
    </row>
    <row r="105" spans="1:248">
      <c r="H105" s="416" t="s">
        <v>4</v>
      </c>
    </row>
    <row r="106" spans="1:248">
      <c r="H106" s="416" t="s">
        <v>4</v>
      </c>
    </row>
    <row r="107" spans="1:248">
      <c r="H107" s="416" t="s">
        <v>4</v>
      </c>
    </row>
    <row r="108" spans="1:248">
      <c r="H108" s="416" t="s">
        <v>4</v>
      </c>
    </row>
    <row r="109" spans="1:248">
      <c r="B109" s="430" t="s">
        <v>4</v>
      </c>
      <c r="C109" s="430"/>
      <c r="H109" s="416" t="s">
        <v>4</v>
      </c>
    </row>
    <row r="110" spans="1:248">
      <c r="H110" s="416" t="s">
        <v>4</v>
      </c>
    </row>
    <row r="111" spans="1:248">
      <c r="H111" s="416" t="s">
        <v>4</v>
      </c>
    </row>
    <row r="112" spans="1:248">
      <c r="H112" s="416" t="s">
        <v>4</v>
      </c>
    </row>
    <row r="113" spans="8:8">
      <c r="H113" s="416" t="s">
        <v>4</v>
      </c>
    </row>
    <row r="114" spans="8:8">
      <c r="H114" s="416" t="s">
        <v>4</v>
      </c>
    </row>
    <row r="115" spans="8:8">
      <c r="H115" s="416" t="s">
        <v>4</v>
      </c>
    </row>
    <row r="116" spans="8:8">
      <c r="H116" s="416" t="s">
        <v>4</v>
      </c>
    </row>
    <row r="117" spans="8:8">
      <c r="H117" s="416" t="s">
        <v>4</v>
      </c>
    </row>
    <row r="118" spans="8:8">
      <c r="H118" s="416" t="s">
        <v>4</v>
      </c>
    </row>
    <row r="119" spans="8:8">
      <c r="H119" s="416" t="s">
        <v>4</v>
      </c>
    </row>
    <row r="120" spans="8:8">
      <c r="H120" s="416" t="s">
        <v>4</v>
      </c>
    </row>
    <row r="121" spans="8:8">
      <c r="H121" s="416" t="s">
        <v>4</v>
      </c>
    </row>
    <row r="122" spans="8:8">
      <c r="H122" s="416" t="s">
        <v>4</v>
      </c>
    </row>
    <row r="123" spans="8:8">
      <c r="H123" s="416" t="s">
        <v>4</v>
      </c>
    </row>
    <row r="124" spans="8:8">
      <c r="H124" s="416" t="s">
        <v>4</v>
      </c>
    </row>
    <row r="125" spans="8:8">
      <c r="H125" s="416" t="s">
        <v>4</v>
      </c>
    </row>
    <row r="126" spans="8:8">
      <c r="H126" s="416" t="s">
        <v>4</v>
      </c>
    </row>
    <row r="127" spans="8:8">
      <c r="H127" s="416" t="s">
        <v>4</v>
      </c>
    </row>
    <row r="128" spans="8:8">
      <c r="H128" s="416" t="s">
        <v>4</v>
      </c>
    </row>
    <row r="129" spans="8:8">
      <c r="H129" s="416" t="s">
        <v>4</v>
      </c>
    </row>
    <row r="130" spans="8:8">
      <c r="H130" s="416" t="s">
        <v>4</v>
      </c>
    </row>
    <row r="131" spans="8:8">
      <c r="H131" s="416" t="s">
        <v>4</v>
      </c>
    </row>
    <row r="132" spans="8:8">
      <c r="H132" s="416" t="s">
        <v>4</v>
      </c>
    </row>
    <row r="133" spans="8:8">
      <c r="H133" s="416" t="s">
        <v>4</v>
      </c>
    </row>
    <row r="134" spans="8:8">
      <c r="H134" s="416" t="s">
        <v>4</v>
      </c>
    </row>
    <row r="135" spans="8:8">
      <c r="H135" s="416" t="s">
        <v>4</v>
      </c>
    </row>
    <row r="136" spans="8:8">
      <c r="H136" s="416" t="s">
        <v>4</v>
      </c>
    </row>
    <row r="137" spans="8:8">
      <c r="H137" s="416" t="s">
        <v>4</v>
      </c>
    </row>
    <row r="138" spans="8:8">
      <c r="H138" s="416" t="s">
        <v>4</v>
      </c>
    </row>
    <row r="139" spans="8:8">
      <c r="H139" s="416" t="s">
        <v>4</v>
      </c>
    </row>
    <row r="140" spans="8:8">
      <c r="H140" s="416" t="s">
        <v>4</v>
      </c>
    </row>
    <row r="141" spans="8:8">
      <c r="H141" s="416" t="s">
        <v>4</v>
      </c>
    </row>
    <row r="142" spans="8:8">
      <c r="H142" s="416" t="s">
        <v>4</v>
      </c>
    </row>
    <row r="143" spans="8:8">
      <c r="H143" s="416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5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L574"/>
  <sheetViews>
    <sheetView showGridLines="0" zoomScale="70" zoomScaleNormal="70" workbookViewId="0">
      <selection sqref="A1:C1"/>
    </sheetView>
  </sheetViews>
  <sheetFormatPr defaultColWidth="12.5703125" defaultRowHeight="15"/>
  <cols>
    <col min="1" max="1" width="6" style="433" bestFit="1" customWidth="1"/>
    <col min="2" max="2" width="2" style="433" customWidth="1"/>
    <col min="3" max="3" width="57.140625" style="433" customWidth="1"/>
    <col min="4" max="4" width="20.140625" style="433" customWidth="1"/>
    <col min="5" max="8" width="21.42578125" style="433" customWidth="1"/>
    <col min="9" max="9" width="16.7109375" style="433" customWidth="1"/>
    <col min="10" max="10" width="12.5703125" style="433"/>
    <col min="11" max="11" width="22.85546875" style="433" customWidth="1"/>
    <col min="12" max="255" width="12.5703125" style="433"/>
    <col min="256" max="256" width="5" style="433" customWidth="1"/>
    <col min="257" max="257" width="2" style="433" customWidth="1"/>
    <col min="258" max="258" width="57.140625" style="433" customWidth="1"/>
    <col min="259" max="259" width="20.140625" style="433" customWidth="1"/>
    <col min="260" max="263" width="21.42578125" style="433" customWidth="1"/>
    <col min="264" max="264" width="16.7109375" style="433" customWidth="1"/>
    <col min="265" max="265" width="12.5703125" style="433"/>
    <col min="266" max="266" width="16.7109375" style="433" customWidth="1"/>
    <col min="267" max="267" width="22.85546875" style="433" customWidth="1"/>
    <col min="268" max="511" width="12.5703125" style="433"/>
    <col min="512" max="512" width="5" style="433" customWidth="1"/>
    <col min="513" max="513" width="2" style="433" customWidth="1"/>
    <col min="514" max="514" width="57.140625" style="433" customWidth="1"/>
    <col min="515" max="515" width="20.140625" style="433" customWidth="1"/>
    <col min="516" max="519" width="21.42578125" style="433" customWidth="1"/>
    <col min="520" max="520" width="16.7109375" style="433" customWidth="1"/>
    <col min="521" max="521" width="12.5703125" style="433"/>
    <col min="522" max="522" width="16.7109375" style="433" customWidth="1"/>
    <col min="523" max="523" width="22.85546875" style="433" customWidth="1"/>
    <col min="524" max="767" width="12.5703125" style="433"/>
    <col min="768" max="768" width="5" style="433" customWidth="1"/>
    <col min="769" max="769" width="2" style="433" customWidth="1"/>
    <col min="770" max="770" width="57.140625" style="433" customWidth="1"/>
    <col min="771" max="771" width="20.140625" style="433" customWidth="1"/>
    <col min="772" max="775" width="21.42578125" style="433" customWidth="1"/>
    <col min="776" max="776" width="16.7109375" style="433" customWidth="1"/>
    <col min="777" max="777" width="12.5703125" style="433"/>
    <col min="778" max="778" width="16.7109375" style="433" customWidth="1"/>
    <col min="779" max="779" width="22.85546875" style="433" customWidth="1"/>
    <col min="780" max="1023" width="12.5703125" style="433"/>
    <col min="1024" max="1024" width="5" style="433" customWidth="1"/>
    <col min="1025" max="1025" width="2" style="433" customWidth="1"/>
    <col min="1026" max="1026" width="57.140625" style="433" customWidth="1"/>
    <col min="1027" max="1027" width="20.140625" style="433" customWidth="1"/>
    <col min="1028" max="1031" width="21.42578125" style="433" customWidth="1"/>
    <col min="1032" max="1032" width="16.7109375" style="433" customWidth="1"/>
    <col min="1033" max="1033" width="12.5703125" style="433"/>
    <col min="1034" max="1034" width="16.7109375" style="433" customWidth="1"/>
    <col min="1035" max="1035" width="22.85546875" style="433" customWidth="1"/>
    <col min="1036" max="1279" width="12.5703125" style="433"/>
    <col min="1280" max="1280" width="5" style="433" customWidth="1"/>
    <col min="1281" max="1281" width="2" style="433" customWidth="1"/>
    <col min="1282" max="1282" width="57.140625" style="433" customWidth="1"/>
    <col min="1283" max="1283" width="20.140625" style="433" customWidth="1"/>
    <col min="1284" max="1287" width="21.42578125" style="433" customWidth="1"/>
    <col min="1288" max="1288" width="16.7109375" style="433" customWidth="1"/>
    <col min="1289" max="1289" width="12.5703125" style="433"/>
    <col min="1290" max="1290" width="16.7109375" style="433" customWidth="1"/>
    <col min="1291" max="1291" width="22.85546875" style="433" customWidth="1"/>
    <col min="1292" max="1535" width="12.5703125" style="433"/>
    <col min="1536" max="1536" width="5" style="433" customWidth="1"/>
    <col min="1537" max="1537" width="2" style="433" customWidth="1"/>
    <col min="1538" max="1538" width="57.140625" style="433" customWidth="1"/>
    <col min="1539" max="1539" width="20.140625" style="433" customWidth="1"/>
    <col min="1540" max="1543" width="21.42578125" style="433" customWidth="1"/>
    <col min="1544" max="1544" width="16.7109375" style="433" customWidth="1"/>
    <col min="1545" max="1545" width="12.5703125" style="433"/>
    <col min="1546" max="1546" width="16.7109375" style="433" customWidth="1"/>
    <col min="1547" max="1547" width="22.85546875" style="433" customWidth="1"/>
    <col min="1548" max="1791" width="12.5703125" style="433"/>
    <col min="1792" max="1792" width="5" style="433" customWidth="1"/>
    <col min="1793" max="1793" width="2" style="433" customWidth="1"/>
    <col min="1794" max="1794" width="57.140625" style="433" customWidth="1"/>
    <col min="1795" max="1795" width="20.140625" style="433" customWidth="1"/>
    <col min="1796" max="1799" width="21.42578125" style="433" customWidth="1"/>
    <col min="1800" max="1800" width="16.7109375" style="433" customWidth="1"/>
    <col min="1801" max="1801" width="12.5703125" style="433"/>
    <col min="1802" max="1802" width="16.7109375" style="433" customWidth="1"/>
    <col min="1803" max="1803" width="22.85546875" style="433" customWidth="1"/>
    <col min="1804" max="2047" width="12.5703125" style="433"/>
    <col min="2048" max="2048" width="5" style="433" customWidth="1"/>
    <col min="2049" max="2049" width="2" style="433" customWidth="1"/>
    <col min="2050" max="2050" width="57.140625" style="433" customWidth="1"/>
    <col min="2051" max="2051" width="20.140625" style="433" customWidth="1"/>
    <col min="2052" max="2055" width="21.42578125" style="433" customWidth="1"/>
    <col min="2056" max="2056" width="16.7109375" style="433" customWidth="1"/>
    <col min="2057" max="2057" width="12.5703125" style="433"/>
    <col min="2058" max="2058" width="16.7109375" style="433" customWidth="1"/>
    <col min="2059" max="2059" width="22.85546875" style="433" customWidth="1"/>
    <col min="2060" max="2303" width="12.5703125" style="433"/>
    <col min="2304" max="2304" width="5" style="433" customWidth="1"/>
    <col min="2305" max="2305" width="2" style="433" customWidth="1"/>
    <col min="2306" max="2306" width="57.140625" style="433" customWidth="1"/>
    <col min="2307" max="2307" width="20.140625" style="433" customWidth="1"/>
    <col min="2308" max="2311" width="21.42578125" style="433" customWidth="1"/>
    <col min="2312" max="2312" width="16.7109375" style="433" customWidth="1"/>
    <col min="2313" max="2313" width="12.5703125" style="433"/>
    <col min="2314" max="2314" width="16.7109375" style="433" customWidth="1"/>
    <col min="2315" max="2315" width="22.85546875" style="433" customWidth="1"/>
    <col min="2316" max="2559" width="12.5703125" style="433"/>
    <col min="2560" max="2560" width="5" style="433" customWidth="1"/>
    <col min="2561" max="2561" width="2" style="433" customWidth="1"/>
    <col min="2562" max="2562" width="57.140625" style="433" customWidth="1"/>
    <col min="2563" max="2563" width="20.140625" style="433" customWidth="1"/>
    <col min="2564" max="2567" width="21.42578125" style="433" customWidth="1"/>
    <col min="2568" max="2568" width="16.7109375" style="433" customWidth="1"/>
    <col min="2569" max="2569" width="12.5703125" style="433"/>
    <col min="2570" max="2570" width="16.7109375" style="433" customWidth="1"/>
    <col min="2571" max="2571" width="22.85546875" style="433" customWidth="1"/>
    <col min="2572" max="2815" width="12.5703125" style="433"/>
    <col min="2816" max="2816" width="5" style="433" customWidth="1"/>
    <col min="2817" max="2817" width="2" style="433" customWidth="1"/>
    <col min="2818" max="2818" width="57.140625" style="433" customWidth="1"/>
    <col min="2819" max="2819" width="20.140625" style="433" customWidth="1"/>
    <col min="2820" max="2823" width="21.42578125" style="433" customWidth="1"/>
    <col min="2824" max="2824" width="16.7109375" style="433" customWidth="1"/>
    <col min="2825" max="2825" width="12.5703125" style="433"/>
    <col min="2826" max="2826" width="16.7109375" style="433" customWidth="1"/>
    <col min="2827" max="2827" width="22.85546875" style="433" customWidth="1"/>
    <col min="2828" max="3071" width="12.5703125" style="433"/>
    <col min="3072" max="3072" width="5" style="433" customWidth="1"/>
    <col min="3073" max="3073" width="2" style="433" customWidth="1"/>
    <col min="3074" max="3074" width="57.140625" style="433" customWidth="1"/>
    <col min="3075" max="3075" width="20.140625" style="433" customWidth="1"/>
    <col min="3076" max="3079" width="21.42578125" style="433" customWidth="1"/>
    <col min="3080" max="3080" width="16.7109375" style="433" customWidth="1"/>
    <col min="3081" max="3081" width="12.5703125" style="433"/>
    <col min="3082" max="3082" width="16.7109375" style="433" customWidth="1"/>
    <col min="3083" max="3083" width="22.85546875" style="433" customWidth="1"/>
    <col min="3084" max="3327" width="12.5703125" style="433"/>
    <col min="3328" max="3328" width="5" style="433" customWidth="1"/>
    <col min="3329" max="3329" width="2" style="433" customWidth="1"/>
    <col min="3330" max="3330" width="57.140625" style="433" customWidth="1"/>
    <col min="3331" max="3331" width="20.140625" style="433" customWidth="1"/>
    <col min="3332" max="3335" width="21.42578125" style="433" customWidth="1"/>
    <col min="3336" max="3336" width="16.7109375" style="433" customWidth="1"/>
    <col min="3337" max="3337" width="12.5703125" style="433"/>
    <col min="3338" max="3338" width="16.7109375" style="433" customWidth="1"/>
    <col min="3339" max="3339" width="22.85546875" style="433" customWidth="1"/>
    <col min="3340" max="3583" width="12.5703125" style="433"/>
    <col min="3584" max="3584" width="5" style="433" customWidth="1"/>
    <col min="3585" max="3585" width="2" style="433" customWidth="1"/>
    <col min="3586" max="3586" width="57.140625" style="433" customWidth="1"/>
    <col min="3587" max="3587" width="20.140625" style="433" customWidth="1"/>
    <col min="3588" max="3591" width="21.42578125" style="433" customWidth="1"/>
    <col min="3592" max="3592" width="16.7109375" style="433" customWidth="1"/>
    <col min="3593" max="3593" width="12.5703125" style="433"/>
    <col min="3594" max="3594" width="16.7109375" style="433" customWidth="1"/>
    <col min="3595" max="3595" width="22.85546875" style="433" customWidth="1"/>
    <col min="3596" max="3839" width="12.5703125" style="433"/>
    <col min="3840" max="3840" width="5" style="433" customWidth="1"/>
    <col min="3841" max="3841" width="2" style="433" customWidth="1"/>
    <col min="3842" max="3842" width="57.140625" style="433" customWidth="1"/>
    <col min="3843" max="3843" width="20.140625" style="433" customWidth="1"/>
    <col min="3844" max="3847" width="21.42578125" style="433" customWidth="1"/>
    <col min="3848" max="3848" width="16.7109375" style="433" customWidth="1"/>
    <col min="3849" max="3849" width="12.5703125" style="433"/>
    <col min="3850" max="3850" width="16.7109375" style="433" customWidth="1"/>
    <col min="3851" max="3851" width="22.85546875" style="433" customWidth="1"/>
    <col min="3852" max="4095" width="12.5703125" style="433"/>
    <col min="4096" max="4096" width="5" style="433" customWidth="1"/>
    <col min="4097" max="4097" width="2" style="433" customWidth="1"/>
    <col min="4098" max="4098" width="57.140625" style="433" customWidth="1"/>
    <col min="4099" max="4099" width="20.140625" style="433" customWidth="1"/>
    <col min="4100" max="4103" width="21.42578125" style="433" customWidth="1"/>
    <col min="4104" max="4104" width="16.7109375" style="433" customWidth="1"/>
    <col min="4105" max="4105" width="12.5703125" style="433"/>
    <col min="4106" max="4106" width="16.7109375" style="433" customWidth="1"/>
    <col min="4107" max="4107" width="22.85546875" style="433" customWidth="1"/>
    <col min="4108" max="4351" width="12.5703125" style="433"/>
    <col min="4352" max="4352" width="5" style="433" customWidth="1"/>
    <col min="4353" max="4353" width="2" style="433" customWidth="1"/>
    <col min="4354" max="4354" width="57.140625" style="433" customWidth="1"/>
    <col min="4355" max="4355" width="20.140625" style="433" customWidth="1"/>
    <col min="4356" max="4359" width="21.42578125" style="433" customWidth="1"/>
    <col min="4360" max="4360" width="16.7109375" style="433" customWidth="1"/>
    <col min="4361" max="4361" width="12.5703125" style="433"/>
    <col min="4362" max="4362" width="16.7109375" style="433" customWidth="1"/>
    <col min="4363" max="4363" width="22.85546875" style="433" customWidth="1"/>
    <col min="4364" max="4607" width="12.5703125" style="433"/>
    <col min="4608" max="4608" width="5" style="433" customWidth="1"/>
    <col min="4609" max="4609" width="2" style="433" customWidth="1"/>
    <col min="4610" max="4610" width="57.140625" style="433" customWidth="1"/>
    <col min="4611" max="4611" width="20.140625" style="433" customWidth="1"/>
    <col min="4612" max="4615" width="21.42578125" style="433" customWidth="1"/>
    <col min="4616" max="4616" width="16.7109375" style="433" customWidth="1"/>
    <col min="4617" max="4617" width="12.5703125" style="433"/>
    <col min="4618" max="4618" width="16.7109375" style="433" customWidth="1"/>
    <col min="4619" max="4619" width="22.85546875" style="433" customWidth="1"/>
    <col min="4620" max="4863" width="12.5703125" style="433"/>
    <col min="4864" max="4864" width="5" style="433" customWidth="1"/>
    <col min="4865" max="4865" width="2" style="433" customWidth="1"/>
    <col min="4866" max="4866" width="57.140625" style="433" customWidth="1"/>
    <col min="4867" max="4867" width="20.140625" style="433" customWidth="1"/>
    <col min="4868" max="4871" width="21.42578125" style="433" customWidth="1"/>
    <col min="4872" max="4872" width="16.7109375" style="433" customWidth="1"/>
    <col min="4873" max="4873" width="12.5703125" style="433"/>
    <col min="4874" max="4874" width="16.7109375" style="433" customWidth="1"/>
    <col min="4875" max="4875" width="22.85546875" style="433" customWidth="1"/>
    <col min="4876" max="5119" width="12.5703125" style="433"/>
    <col min="5120" max="5120" width="5" style="433" customWidth="1"/>
    <col min="5121" max="5121" width="2" style="433" customWidth="1"/>
    <col min="5122" max="5122" width="57.140625" style="433" customWidth="1"/>
    <col min="5123" max="5123" width="20.140625" style="433" customWidth="1"/>
    <col min="5124" max="5127" width="21.42578125" style="433" customWidth="1"/>
    <col min="5128" max="5128" width="16.7109375" style="433" customWidth="1"/>
    <col min="5129" max="5129" width="12.5703125" style="433"/>
    <col min="5130" max="5130" width="16.7109375" style="433" customWidth="1"/>
    <col min="5131" max="5131" width="22.85546875" style="433" customWidth="1"/>
    <col min="5132" max="5375" width="12.5703125" style="433"/>
    <col min="5376" max="5376" width="5" style="433" customWidth="1"/>
    <col min="5377" max="5377" width="2" style="433" customWidth="1"/>
    <col min="5378" max="5378" width="57.140625" style="433" customWidth="1"/>
    <col min="5379" max="5379" width="20.140625" style="433" customWidth="1"/>
    <col min="5380" max="5383" width="21.42578125" style="433" customWidth="1"/>
    <col min="5384" max="5384" width="16.7109375" style="433" customWidth="1"/>
    <col min="5385" max="5385" width="12.5703125" style="433"/>
    <col min="5386" max="5386" width="16.7109375" style="433" customWidth="1"/>
    <col min="5387" max="5387" width="22.85546875" style="433" customWidth="1"/>
    <col min="5388" max="5631" width="12.5703125" style="433"/>
    <col min="5632" max="5632" width="5" style="433" customWidth="1"/>
    <col min="5633" max="5633" width="2" style="433" customWidth="1"/>
    <col min="5634" max="5634" width="57.140625" style="433" customWidth="1"/>
    <col min="5635" max="5635" width="20.140625" style="433" customWidth="1"/>
    <col min="5636" max="5639" width="21.42578125" style="433" customWidth="1"/>
    <col min="5640" max="5640" width="16.7109375" style="433" customWidth="1"/>
    <col min="5641" max="5641" width="12.5703125" style="433"/>
    <col min="5642" max="5642" width="16.7109375" style="433" customWidth="1"/>
    <col min="5643" max="5643" width="22.85546875" style="433" customWidth="1"/>
    <col min="5644" max="5887" width="12.5703125" style="433"/>
    <col min="5888" max="5888" width="5" style="433" customWidth="1"/>
    <col min="5889" max="5889" width="2" style="433" customWidth="1"/>
    <col min="5890" max="5890" width="57.140625" style="433" customWidth="1"/>
    <col min="5891" max="5891" width="20.140625" style="433" customWidth="1"/>
    <col min="5892" max="5895" width="21.42578125" style="433" customWidth="1"/>
    <col min="5896" max="5896" width="16.7109375" style="433" customWidth="1"/>
    <col min="5897" max="5897" width="12.5703125" style="433"/>
    <col min="5898" max="5898" width="16.7109375" style="433" customWidth="1"/>
    <col min="5899" max="5899" width="22.85546875" style="433" customWidth="1"/>
    <col min="5900" max="6143" width="12.5703125" style="433"/>
    <col min="6144" max="6144" width="5" style="433" customWidth="1"/>
    <col min="6145" max="6145" width="2" style="433" customWidth="1"/>
    <col min="6146" max="6146" width="57.140625" style="433" customWidth="1"/>
    <col min="6147" max="6147" width="20.140625" style="433" customWidth="1"/>
    <col min="6148" max="6151" width="21.42578125" style="433" customWidth="1"/>
    <col min="6152" max="6152" width="16.7109375" style="433" customWidth="1"/>
    <col min="6153" max="6153" width="12.5703125" style="433"/>
    <col min="6154" max="6154" width="16.7109375" style="433" customWidth="1"/>
    <col min="6155" max="6155" width="22.85546875" style="433" customWidth="1"/>
    <col min="6156" max="6399" width="12.5703125" style="433"/>
    <col min="6400" max="6400" width="5" style="433" customWidth="1"/>
    <col min="6401" max="6401" width="2" style="433" customWidth="1"/>
    <col min="6402" max="6402" width="57.140625" style="433" customWidth="1"/>
    <col min="6403" max="6403" width="20.140625" style="433" customWidth="1"/>
    <col min="6404" max="6407" width="21.42578125" style="433" customWidth="1"/>
    <col min="6408" max="6408" width="16.7109375" style="433" customWidth="1"/>
    <col min="6409" max="6409" width="12.5703125" style="433"/>
    <col min="6410" max="6410" width="16.7109375" style="433" customWidth="1"/>
    <col min="6411" max="6411" width="22.85546875" style="433" customWidth="1"/>
    <col min="6412" max="6655" width="12.5703125" style="433"/>
    <col min="6656" max="6656" width="5" style="433" customWidth="1"/>
    <col min="6657" max="6657" width="2" style="433" customWidth="1"/>
    <col min="6658" max="6658" width="57.140625" style="433" customWidth="1"/>
    <col min="6659" max="6659" width="20.140625" style="433" customWidth="1"/>
    <col min="6660" max="6663" width="21.42578125" style="433" customWidth="1"/>
    <col min="6664" max="6664" width="16.7109375" style="433" customWidth="1"/>
    <col min="6665" max="6665" width="12.5703125" style="433"/>
    <col min="6666" max="6666" width="16.7109375" style="433" customWidth="1"/>
    <col min="6667" max="6667" width="22.85546875" style="433" customWidth="1"/>
    <col min="6668" max="6911" width="12.5703125" style="433"/>
    <col min="6912" max="6912" width="5" style="433" customWidth="1"/>
    <col min="6913" max="6913" width="2" style="433" customWidth="1"/>
    <col min="6914" max="6914" width="57.140625" style="433" customWidth="1"/>
    <col min="6915" max="6915" width="20.140625" style="433" customWidth="1"/>
    <col min="6916" max="6919" width="21.42578125" style="433" customWidth="1"/>
    <col min="6920" max="6920" width="16.7109375" style="433" customWidth="1"/>
    <col min="6921" max="6921" width="12.5703125" style="433"/>
    <col min="6922" max="6922" width="16.7109375" style="433" customWidth="1"/>
    <col min="6923" max="6923" width="22.85546875" style="433" customWidth="1"/>
    <col min="6924" max="7167" width="12.5703125" style="433"/>
    <col min="7168" max="7168" width="5" style="433" customWidth="1"/>
    <col min="7169" max="7169" width="2" style="433" customWidth="1"/>
    <col min="7170" max="7170" width="57.140625" style="433" customWidth="1"/>
    <col min="7171" max="7171" width="20.140625" style="433" customWidth="1"/>
    <col min="7172" max="7175" width="21.42578125" style="433" customWidth="1"/>
    <col min="7176" max="7176" width="16.7109375" style="433" customWidth="1"/>
    <col min="7177" max="7177" width="12.5703125" style="433"/>
    <col min="7178" max="7178" width="16.7109375" style="433" customWidth="1"/>
    <col min="7179" max="7179" width="22.85546875" style="433" customWidth="1"/>
    <col min="7180" max="7423" width="12.5703125" style="433"/>
    <col min="7424" max="7424" width="5" style="433" customWidth="1"/>
    <col min="7425" max="7425" width="2" style="433" customWidth="1"/>
    <col min="7426" max="7426" width="57.140625" style="433" customWidth="1"/>
    <col min="7427" max="7427" width="20.140625" style="433" customWidth="1"/>
    <col min="7428" max="7431" width="21.42578125" style="433" customWidth="1"/>
    <col min="7432" max="7432" width="16.7109375" style="433" customWidth="1"/>
    <col min="7433" max="7433" width="12.5703125" style="433"/>
    <col min="7434" max="7434" width="16.7109375" style="433" customWidth="1"/>
    <col min="7435" max="7435" width="22.85546875" style="433" customWidth="1"/>
    <col min="7436" max="7679" width="12.5703125" style="433"/>
    <col min="7680" max="7680" width="5" style="433" customWidth="1"/>
    <col min="7681" max="7681" width="2" style="433" customWidth="1"/>
    <col min="7682" max="7682" width="57.140625" style="433" customWidth="1"/>
    <col min="7683" max="7683" width="20.140625" style="433" customWidth="1"/>
    <col min="7684" max="7687" width="21.42578125" style="433" customWidth="1"/>
    <col min="7688" max="7688" width="16.7109375" style="433" customWidth="1"/>
    <col min="7689" max="7689" width="12.5703125" style="433"/>
    <col min="7690" max="7690" width="16.7109375" style="433" customWidth="1"/>
    <col min="7691" max="7691" width="22.85546875" style="433" customWidth="1"/>
    <col min="7692" max="7935" width="12.5703125" style="433"/>
    <col min="7936" max="7936" width="5" style="433" customWidth="1"/>
    <col min="7937" max="7937" width="2" style="433" customWidth="1"/>
    <col min="7938" max="7938" width="57.140625" style="433" customWidth="1"/>
    <col min="7939" max="7939" width="20.140625" style="433" customWidth="1"/>
    <col min="7940" max="7943" width="21.42578125" style="433" customWidth="1"/>
    <col min="7944" max="7944" width="16.7109375" style="433" customWidth="1"/>
    <col min="7945" max="7945" width="12.5703125" style="433"/>
    <col min="7946" max="7946" width="16.7109375" style="433" customWidth="1"/>
    <col min="7947" max="7947" width="22.85546875" style="433" customWidth="1"/>
    <col min="7948" max="8191" width="12.5703125" style="433"/>
    <col min="8192" max="8192" width="5" style="433" customWidth="1"/>
    <col min="8193" max="8193" width="2" style="433" customWidth="1"/>
    <col min="8194" max="8194" width="57.140625" style="433" customWidth="1"/>
    <col min="8195" max="8195" width="20.140625" style="433" customWidth="1"/>
    <col min="8196" max="8199" width="21.42578125" style="433" customWidth="1"/>
    <col min="8200" max="8200" width="16.7109375" style="433" customWidth="1"/>
    <col min="8201" max="8201" width="12.5703125" style="433"/>
    <col min="8202" max="8202" width="16.7109375" style="433" customWidth="1"/>
    <col min="8203" max="8203" width="22.85546875" style="433" customWidth="1"/>
    <col min="8204" max="8447" width="12.5703125" style="433"/>
    <col min="8448" max="8448" width="5" style="433" customWidth="1"/>
    <col min="8449" max="8449" width="2" style="433" customWidth="1"/>
    <col min="8450" max="8450" width="57.140625" style="433" customWidth="1"/>
    <col min="8451" max="8451" width="20.140625" style="433" customWidth="1"/>
    <col min="8452" max="8455" width="21.42578125" style="433" customWidth="1"/>
    <col min="8456" max="8456" width="16.7109375" style="433" customWidth="1"/>
    <col min="8457" max="8457" width="12.5703125" style="433"/>
    <col min="8458" max="8458" width="16.7109375" style="433" customWidth="1"/>
    <col min="8459" max="8459" width="22.85546875" style="433" customWidth="1"/>
    <col min="8460" max="8703" width="12.5703125" style="433"/>
    <col min="8704" max="8704" width="5" style="433" customWidth="1"/>
    <col min="8705" max="8705" width="2" style="433" customWidth="1"/>
    <col min="8706" max="8706" width="57.140625" style="433" customWidth="1"/>
    <col min="8707" max="8707" width="20.140625" style="433" customWidth="1"/>
    <col min="8708" max="8711" width="21.42578125" style="433" customWidth="1"/>
    <col min="8712" max="8712" width="16.7109375" style="433" customWidth="1"/>
    <col min="8713" max="8713" width="12.5703125" style="433"/>
    <col min="8714" max="8714" width="16.7109375" style="433" customWidth="1"/>
    <col min="8715" max="8715" width="22.85546875" style="433" customWidth="1"/>
    <col min="8716" max="8959" width="12.5703125" style="433"/>
    <col min="8960" max="8960" width="5" style="433" customWidth="1"/>
    <col min="8961" max="8961" width="2" style="433" customWidth="1"/>
    <col min="8962" max="8962" width="57.140625" style="433" customWidth="1"/>
    <col min="8963" max="8963" width="20.140625" style="433" customWidth="1"/>
    <col min="8964" max="8967" width="21.42578125" style="433" customWidth="1"/>
    <col min="8968" max="8968" width="16.7109375" style="433" customWidth="1"/>
    <col min="8969" max="8969" width="12.5703125" style="433"/>
    <col min="8970" max="8970" width="16.7109375" style="433" customWidth="1"/>
    <col min="8971" max="8971" width="22.85546875" style="433" customWidth="1"/>
    <col min="8972" max="9215" width="12.5703125" style="433"/>
    <col min="9216" max="9216" width="5" style="433" customWidth="1"/>
    <col min="9217" max="9217" width="2" style="433" customWidth="1"/>
    <col min="9218" max="9218" width="57.140625" style="433" customWidth="1"/>
    <col min="9219" max="9219" width="20.140625" style="433" customWidth="1"/>
    <col min="9220" max="9223" width="21.42578125" style="433" customWidth="1"/>
    <col min="9224" max="9224" width="16.7109375" style="433" customWidth="1"/>
    <col min="9225" max="9225" width="12.5703125" style="433"/>
    <col min="9226" max="9226" width="16.7109375" style="433" customWidth="1"/>
    <col min="9227" max="9227" width="22.85546875" style="433" customWidth="1"/>
    <col min="9228" max="9471" width="12.5703125" style="433"/>
    <col min="9472" max="9472" width="5" style="433" customWidth="1"/>
    <col min="9473" max="9473" width="2" style="433" customWidth="1"/>
    <col min="9474" max="9474" width="57.140625" style="433" customWidth="1"/>
    <col min="9475" max="9475" width="20.140625" style="433" customWidth="1"/>
    <col min="9476" max="9479" width="21.42578125" style="433" customWidth="1"/>
    <col min="9480" max="9480" width="16.7109375" style="433" customWidth="1"/>
    <col min="9481" max="9481" width="12.5703125" style="433"/>
    <col min="9482" max="9482" width="16.7109375" style="433" customWidth="1"/>
    <col min="9483" max="9483" width="22.85546875" style="433" customWidth="1"/>
    <col min="9484" max="9727" width="12.5703125" style="433"/>
    <col min="9728" max="9728" width="5" style="433" customWidth="1"/>
    <col min="9729" max="9729" width="2" style="433" customWidth="1"/>
    <col min="9730" max="9730" width="57.140625" style="433" customWidth="1"/>
    <col min="9731" max="9731" width="20.140625" style="433" customWidth="1"/>
    <col min="9732" max="9735" width="21.42578125" style="433" customWidth="1"/>
    <col min="9736" max="9736" width="16.7109375" style="433" customWidth="1"/>
    <col min="9737" max="9737" width="12.5703125" style="433"/>
    <col min="9738" max="9738" width="16.7109375" style="433" customWidth="1"/>
    <col min="9739" max="9739" width="22.85546875" style="433" customWidth="1"/>
    <col min="9740" max="9983" width="12.5703125" style="433"/>
    <col min="9984" max="9984" width="5" style="433" customWidth="1"/>
    <col min="9985" max="9985" width="2" style="433" customWidth="1"/>
    <col min="9986" max="9986" width="57.140625" style="433" customWidth="1"/>
    <col min="9987" max="9987" width="20.140625" style="433" customWidth="1"/>
    <col min="9988" max="9991" width="21.42578125" style="433" customWidth="1"/>
    <col min="9992" max="9992" width="16.7109375" style="433" customWidth="1"/>
    <col min="9993" max="9993" width="12.5703125" style="433"/>
    <col min="9994" max="9994" width="16.7109375" style="433" customWidth="1"/>
    <col min="9995" max="9995" width="22.85546875" style="433" customWidth="1"/>
    <col min="9996" max="10239" width="12.5703125" style="433"/>
    <col min="10240" max="10240" width="5" style="433" customWidth="1"/>
    <col min="10241" max="10241" width="2" style="433" customWidth="1"/>
    <col min="10242" max="10242" width="57.140625" style="433" customWidth="1"/>
    <col min="10243" max="10243" width="20.140625" style="433" customWidth="1"/>
    <col min="10244" max="10247" width="21.42578125" style="433" customWidth="1"/>
    <col min="10248" max="10248" width="16.7109375" style="433" customWidth="1"/>
    <col min="10249" max="10249" width="12.5703125" style="433"/>
    <col min="10250" max="10250" width="16.7109375" style="433" customWidth="1"/>
    <col min="10251" max="10251" width="22.85546875" style="433" customWidth="1"/>
    <col min="10252" max="10495" width="12.5703125" style="433"/>
    <col min="10496" max="10496" width="5" style="433" customWidth="1"/>
    <col min="10497" max="10497" width="2" style="433" customWidth="1"/>
    <col min="10498" max="10498" width="57.140625" style="433" customWidth="1"/>
    <col min="10499" max="10499" width="20.140625" style="433" customWidth="1"/>
    <col min="10500" max="10503" width="21.42578125" style="433" customWidth="1"/>
    <col min="10504" max="10504" width="16.7109375" style="433" customWidth="1"/>
    <col min="10505" max="10505" width="12.5703125" style="433"/>
    <col min="10506" max="10506" width="16.7109375" style="433" customWidth="1"/>
    <col min="10507" max="10507" width="22.85546875" style="433" customWidth="1"/>
    <col min="10508" max="10751" width="12.5703125" style="433"/>
    <col min="10752" max="10752" width="5" style="433" customWidth="1"/>
    <col min="10753" max="10753" width="2" style="433" customWidth="1"/>
    <col min="10754" max="10754" width="57.140625" style="433" customWidth="1"/>
    <col min="10755" max="10755" width="20.140625" style="433" customWidth="1"/>
    <col min="10756" max="10759" width="21.42578125" style="433" customWidth="1"/>
    <col min="10760" max="10760" width="16.7109375" style="433" customWidth="1"/>
    <col min="10761" max="10761" width="12.5703125" style="433"/>
    <col min="10762" max="10762" width="16.7109375" style="433" customWidth="1"/>
    <col min="10763" max="10763" width="22.85546875" style="433" customWidth="1"/>
    <col min="10764" max="11007" width="12.5703125" style="433"/>
    <col min="11008" max="11008" width="5" style="433" customWidth="1"/>
    <col min="11009" max="11009" width="2" style="433" customWidth="1"/>
    <col min="11010" max="11010" width="57.140625" style="433" customWidth="1"/>
    <col min="11011" max="11011" width="20.140625" style="433" customWidth="1"/>
    <col min="11012" max="11015" width="21.42578125" style="433" customWidth="1"/>
    <col min="11016" max="11016" width="16.7109375" style="433" customWidth="1"/>
    <col min="11017" max="11017" width="12.5703125" style="433"/>
    <col min="11018" max="11018" width="16.7109375" style="433" customWidth="1"/>
    <col min="11019" max="11019" width="22.85546875" style="433" customWidth="1"/>
    <col min="11020" max="11263" width="12.5703125" style="433"/>
    <col min="11264" max="11264" width="5" style="433" customWidth="1"/>
    <col min="11265" max="11265" width="2" style="433" customWidth="1"/>
    <col min="11266" max="11266" width="57.140625" style="433" customWidth="1"/>
    <col min="11267" max="11267" width="20.140625" style="433" customWidth="1"/>
    <col min="11268" max="11271" width="21.42578125" style="433" customWidth="1"/>
    <col min="11272" max="11272" width="16.7109375" style="433" customWidth="1"/>
    <col min="11273" max="11273" width="12.5703125" style="433"/>
    <col min="11274" max="11274" width="16.7109375" style="433" customWidth="1"/>
    <col min="11275" max="11275" width="22.85546875" style="433" customWidth="1"/>
    <col min="11276" max="11519" width="12.5703125" style="433"/>
    <col min="11520" max="11520" width="5" style="433" customWidth="1"/>
    <col min="11521" max="11521" width="2" style="433" customWidth="1"/>
    <col min="11522" max="11522" width="57.140625" style="433" customWidth="1"/>
    <col min="11523" max="11523" width="20.140625" style="433" customWidth="1"/>
    <col min="11524" max="11527" width="21.42578125" style="433" customWidth="1"/>
    <col min="11528" max="11528" width="16.7109375" style="433" customWidth="1"/>
    <col min="11529" max="11529" width="12.5703125" style="433"/>
    <col min="11530" max="11530" width="16.7109375" style="433" customWidth="1"/>
    <col min="11531" max="11531" width="22.85546875" style="433" customWidth="1"/>
    <col min="11532" max="11775" width="12.5703125" style="433"/>
    <col min="11776" max="11776" width="5" style="433" customWidth="1"/>
    <col min="11777" max="11777" width="2" style="433" customWidth="1"/>
    <col min="11778" max="11778" width="57.140625" style="433" customWidth="1"/>
    <col min="11779" max="11779" width="20.140625" style="433" customWidth="1"/>
    <col min="11780" max="11783" width="21.42578125" style="433" customWidth="1"/>
    <col min="11784" max="11784" width="16.7109375" style="433" customWidth="1"/>
    <col min="11785" max="11785" width="12.5703125" style="433"/>
    <col min="11786" max="11786" width="16.7109375" style="433" customWidth="1"/>
    <col min="11787" max="11787" width="22.85546875" style="433" customWidth="1"/>
    <col min="11788" max="12031" width="12.5703125" style="433"/>
    <col min="12032" max="12032" width="5" style="433" customWidth="1"/>
    <col min="12033" max="12033" width="2" style="433" customWidth="1"/>
    <col min="12034" max="12034" width="57.140625" style="433" customWidth="1"/>
    <col min="12035" max="12035" width="20.140625" style="433" customWidth="1"/>
    <col min="12036" max="12039" width="21.42578125" style="433" customWidth="1"/>
    <col min="12040" max="12040" width="16.7109375" style="433" customWidth="1"/>
    <col min="12041" max="12041" width="12.5703125" style="433"/>
    <col min="12042" max="12042" width="16.7109375" style="433" customWidth="1"/>
    <col min="12043" max="12043" width="22.85546875" style="433" customWidth="1"/>
    <col min="12044" max="12287" width="12.5703125" style="433"/>
    <col min="12288" max="12288" width="5" style="433" customWidth="1"/>
    <col min="12289" max="12289" width="2" style="433" customWidth="1"/>
    <col min="12290" max="12290" width="57.140625" style="433" customWidth="1"/>
    <col min="12291" max="12291" width="20.140625" style="433" customWidth="1"/>
    <col min="12292" max="12295" width="21.42578125" style="433" customWidth="1"/>
    <col min="12296" max="12296" width="16.7109375" style="433" customWidth="1"/>
    <col min="12297" max="12297" width="12.5703125" style="433"/>
    <col min="12298" max="12298" width="16.7109375" style="433" customWidth="1"/>
    <col min="12299" max="12299" width="22.85546875" style="433" customWidth="1"/>
    <col min="12300" max="12543" width="12.5703125" style="433"/>
    <col min="12544" max="12544" width="5" style="433" customWidth="1"/>
    <col min="12545" max="12545" width="2" style="433" customWidth="1"/>
    <col min="12546" max="12546" width="57.140625" style="433" customWidth="1"/>
    <col min="12547" max="12547" width="20.140625" style="433" customWidth="1"/>
    <col min="12548" max="12551" width="21.42578125" style="433" customWidth="1"/>
    <col min="12552" max="12552" width="16.7109375" style="433" customWidth="1"/>
    <col min="12553" max="12553" width="12.5703125" style="433"/>
    <col min="12554" max="12554" width="16.7109375" style="433" customWidth="1"/>
    <col min="12555" max="12555" width="22.85546875" style="433" customWidth="1"/>
    <col min="12556" max="12799" width="12.5703125" style="433"/>
    <col min="12800" max="12800" width="5" style="433" customWidth="1"/>
    <col min="12801" max="12801" width="2" style="433" customWidth="1"/>
    <col min="12802" max="12802" width="57.140625" style="433" customWidth="1"/>
    <col min="12803" max="12803" width="20.140625" style="433" customWidth="1"/>
    <col min="12804" max="12807" width="21.42578125" style="433" customWidth="1"/>
    <col min="12808" max="12808" width="16.7109375" style="433" customWidth="1"/>
    <col min="12809" max="12809" width="12.5703125" style="433"/>
    <col min="12810" max="12810" width="16.7109375" style="433" customWidth="1"/>
    <col min="12811" max="12811" width="22.85546875" style="433" customWidth="1"/>
    <col min="12812" max="13055" width="12.5703125" style="433"/>
    <col min="13056" max="13056" width="5" style="433" customWidth="1"/>
    <col min="13057" max="13057" width="2" style="433" customWidth="1"/>
    <col min="13058" max="13058" width="57.140625" style="433" customWidth="1"/>
    <col min="13059" max="13059" width="20.140625" style="433" customWidth="1"/>
    <col min="13060" max="13063" width="21.42578125" style="433" customWidth="1"/>
    <col min="13064" max="13064" width="16.7109375" style="433" customWidth="1"/>
    <col min="13065" max="13065" width="12.5703125" style="433"/>
    <col min="13066" max="13066" width="16.7109375" style="433" customWidth="1"/>
    <col min="13067" max="13067" width="22.85546875" style="433" customWidth="1"/>
    <col min="13068" max="13311" width="12.5703125" style="433"/>
    <col min="13312" max="13312" width="5" style="433" customWidth="1"/>
    <col min="13313" max="13313" width="2" style="433" customWidth="1"/>
    <col min="13314" max="13314" width="57.140625" style="433" customWidth="1"/>
    <col min="13315" max="13315" width="20.140625" style="433" customWidth="1"/>
    <col min="13316" max="13319" width="21.42578125" style="433" customWidth="1"/>
    <col min="13320" max="13320" width="16.7109375" style="433" customWidth="1"/>
    <col min="13321" max="13321" width="12.5703125" style="433"/>
    <col min="13322" max="13322" width="16.7109375" style="433" customWidth="1"/>
    <col min="13323" max="13323" width="22.85546875" style="433" customWidth="1"/>
    <col min="13324" max="13567" width="12.5703125" style="433"/>
    <col min="13568" max="13568" width="5" style="433" customWidth="1"/>
    <col min="13569" max="13569" width="2" style="433" customWidth="1"/>
    <col min="13570" max="13570" width="57.140625" style="433" customWidth="1"/>
    <col min="13571" max="13571" width="20.140625" style="433" customWidth="1"/>
    <col min="13572" max="13575" width="21.42578125" style="433" customWidth="1"/>
    <col min="13576" max="13576" width="16.7109375" style="433" customWidth="1"/>
    <col min="13577" max="13577" width="12.5703125" style="433"/>
    <col min="13578" max="13578" width="16.7109375" style="433" customWidth="1"/>
    <col min="13579" max="13579" width="22.85546875" style="433" customWidth="1"/>
    <col min="13580" max="13823" width="12.5703125" style="433"/>
    <col min="13824" max="13824" width="5" style="433" customWidth="1"/>
    <col min="13825" max="13825" width="2" style="433" customWidth="1"/>
    <col min="13826" max="13826" width="57.140625" style="433" customWidth="1"/>
    <col min="13827" max="13827" width="20.140625" style="433" customWidth="1"/>
    <col min="13828" max="13831" width="21.42578125" style="433" customWidth="1"/>
    <col min="13832" max="13832" width="16.7109375" style="433" customWidth="1"/>
    <col min="13833" max="13833" width="12.5703125" style="433"/>
    <col min="13834" max="13834" width="16.7109375" style="433" customWidth="1"/>
    <col min="13835" max="13835" width="22.85546875" style="433" customWidth="1"/>
    <col min="13836" max="14079" width="12.5703125" style="433"/>
    <col min="14080" max="14080" width="5" style="433" customWidth="1"/>
    <col min="14081" max="14081" width="2" style="433" customWidth="1"/>
    <col min="14082" max="14082" width="57.140625" style="433" customWidth="1"/>
    <col min="14083" max="14083" width="20.140625" style="433" customWidth="1"/>
    <col min="14084" max="14087" width="21.42578125" style="433" customWidth="1"/>
    <col min="14088" max="14088" width="16.7109375" style="433" customWidth="1"/>
    <col min="14089" max="14089" width="12.5703125" style="433"/>
    <col min="14090" max="14090" width="16.7109375" style="433" customWidth="1"/>
    <col min="14091" max="14091" width="22.85546875" style="433" customWidth="1"/>
    <col min="14092" max="14335" width="12.5703125" style="433"/>
    <col min="14336" max="14336" width="5" style="433" customWidth="1"/>
    <col min="14337" max="14337" width="2" style="433" customWidth="1"/>
    <col min="14338" max="14338" width="57.140625" style="433" customWidth="1"/>
    <col min="14339" max="14339" width="20.140625" style="433" customWidth="1"/>
    <col min="14340" max="14343" width="21.42578125" style="433" customWidth="1"/>
    <col min="14344" max="14344" width="16.7109375" style="433" customWidth="1"/>
    <col min="14345" max="14345" width="12.5703125" style="433"/>
    <col min="14346" max="14346" width="16.7109375" style="433" customWidth="1"/>
    <col min="14347" max="14347" width="22.85546875" style="433" customWidth="1"/>
    <col min="14348" max="14591" width="12.5703125" style="433"/>
    <col min="14592" max="14592" width="5" style="433" customWidth="1"/>
    <col min="14593" max="14593" width="2" style="433" customWidth="1"/>
    <col min="14594" max="14594" width="57.140625" style="433" customWidth="1"/>
    <col min="14595" max="14595" width="20.140625" style="433" customWidth="1"/>
    <col min="14596" max="14599" width="21.42578125" style="433" customWidth="1"/>
    <col min="14600" max="14600" width="16.7109375" style="433" customWidth="1"/>
    <col min="14601" max="14601" width="12.5703125" style="433"/>
    <col min="14602" max="14602" width="16.7109375" style="433" customWidth="1"/>
    <col min="14603" max="14603" width="22.85546875" style="433" customWidth="1"/>
    <col min="14604" max="14847" width="12.5703125" style="433"/>
    <col min="14848" max="14848" width="5" style="433" customWidth="1"/>
    <col min="14849" max="14849" width="2" style="433" customWidth="1"/>
    <col min="14850" max="14850" width="57.140625" style="433" customWidth="1"/>
    <col min="14851" max="14851" width="20.140625" style="433" customWidth="1"/>
    <col min="14852" max="14855" width="21.42578125" style="433" customWidth="1"/>
    <col min="14856" max="14856" width="16.7109375" style="433" customWidth="1"/>
    <col min="14857" max="14857" width="12.5703125" style="433"/>
    <col min="14858" max="14858" width="16.7109375" style="433" customWidth="1"/>
    <col min="14859" max="14859" width="22.85546875" style="433" customWidth="1"/>
    <col min="14860" max="15103" width="12.5703125" style="433"/>
    <col min="15104" max="15104" width="5" style="433" customWidth="1"/>
    <col min="15105" max="15105" width="2" style="433" customWidth="1"/>
    <col min="15106" max="15106" width="57.140625" style="433" customWidth="1"/>
    <col min="15107" max="15107" width="20.140625" style="433" customWidth="1"/>
    <col min="15108" max="15111" width="21.42578125" style="433" customWidth="1"/>
    <col min="15112" max="15112" width="16.7109375" style="433" customWidth="1"/>
    <col min="15113" max="15113" width="12.5703125" style="433"/>
    <col min="15114" max="15114" width="16.7109375" style="433" customWidth="1"/>
    <col min="15115" max="15115" width="22.85546875" style="433" customWidth="1"/>
    <col min="15116" max="15359" width="12.5703125" style="433"/>
    <col min="15360" max="15360" width="5" style="433" customWidth="1"/>
    <col min="15361" max="15361" width="2" style="433" customWidth="1"/>
    <col min="15362" max="15362" width="57.140625" style="433" customWidth="1"/>
    <col min="15363" max="15363" width="20.140625" style="433" customWidth="1"/>
    <col min="15364" max="15367" width="21.42578125" style="433" customWidth="1"/>
    <col min="15368" max="15368" width="16.7109375" style="433" customWidth="1"/>
    <col min="15369" max="15369" width="12.5703125" style="433"/>
    <col min="15370" max="15370" width="16.7109375" style="433" customWidth="1"/>
    <col min="15371" max="15371" width="22.85546875" style="433" customWidth="1"/>
    <col min="15372" max="15615" width="12.5703125" style="433"/>
    <col min="15616" max="15616" width="5" style="433" customWidth="1"/>
    <col min="15617" max="15617" width="2" style="433" customWidth="1"/>
    <col min="15618" max="15618" width="57.140625" style="433" customWidth="1"/>
    <col min="15619" max="15619" width="20.140625" style="433" customWidth="1"/>
    <col min="15620" max="15623" width="21.42578125" style="433" customWidth="1"/>
    <col min="15624" max="15624" width="16.7109375" style="433" customWidth="1"/>
    <col min="15625" max="15625" width="12.5703125" style="433"/>
    <col min="15626" max="15626" width="16.7109375" style="433" customWidth="1"/>
    <col min="15627" max="15627" width="22.85546875" style="433" customWidth="1"/>
    <col min="15628" max="15871" width="12.5703125" style="433"/>
    <col min="15872" max="15872" width="5" style="433" customWidth="1"/>
    <col min="15873" max="15873" width="2" style="433" customWidth="1"/>
    <col min="15874" max="15874" width="57.140625" style="433" customWidth="1"/>
    <col min="15875" max="15875" width="20.140625" style="433" customWidth="1"/>
    <col min="15876" max="15879" width="21.42578125" style="433" customWidth="1"/>
    <col min="15880" max="15880" width="16.7109375" style="433" customWidth="1"/>
    <col min="15881" max="15881" width="12.5703125" style="433"/>
    <col min="15882" max="15882" width="16.7109375" style="433" customWidth="1"/>
    <col min="15883" max="15883" width="22.85546875" style="433" customWidth="1"/>
    <col min="15884" max="16127" width="12.5703125" style="433"/>
    <col min="16128" max="16128" width="5" style="433" customWidth="1"/>
    <col min="16129" max="16129" width="2" style="433" customWidth="1"/>
    <col min="16130" max="16130" width="57.140625" style="433" customWidth="1"/>
    <col min="16131" max="16131" width="20.140625" style="433" customWidth="1"/>
    <col min="16132" max="16135" width="21.42578125" style="433" customWidth="1"/>
    <col min="16136" max="16136" width="16.7109375" style="433" customWidth="1"/>
    <col min="16137" max="16137" width="12.5703125" style="433"/>
    <col min="16138" max="16138" width="16.7109375" style="433" customWidth="1"/>
    <col min="16139" max="16139" width="22.85546875" style="433" customWidth="1"/>
    <col min="16140" max="16384" width="12.5703125" style="433"/>
  </cols>
  <sheetData>
    <row r="1" spans="1:64" ht="15.75" customHeight="1">
      <c r="A1" s="1784" t="s">
        <v>598</v>
      </c>
      <c r="B1" s="1784"/>
      <c r="C1" s="1784"/>
      <c r="D1" s="431"/>
      <c r="E1" s="431"/>
      <c r="F1" s="431"/>
      <c r="G1" s="432"/>
      <c r="H1" s="432"/>
    </row>
    <row r="2" spans="1:64" ht="26.25" customHeight="1">
      <c r="A2" s="1785" t="s">
        <v>599</v>
      </c>
      <c r="B2" s="1785"/>
      <c r="C2" s="1785"/>
      <c r="D2" s="1785"/>
      <c r="E2" s="1785"/>
      <c r="F2" s="1785"/>
      <c r="G2" s="1785"/>
      <c r="H2" s="1785"/>
    </row>
    <row r="3" spans="1:64" ht="12" customHeight="1">
      <c r="A3" s="431"/>
      <c r="B3" s="431"/>
      <c r="C3" s="434"/>
      <c r="D3" s="435"/>
      <c r="E3" s="435"/>
      <c r="F3" s="435"/>
      <c r="G3" s="436"/>
      <c r="H3" s="436"/>
    </row>
    <row r="4" spans="1:64" ht="15" customHeight="1">
      <c r="A4" s="437"/>
      <c r="B4" s="437"/>
      <c r="C4" s="434"/>
      <c r="D4" s="435"/>
      <c r="E4" s="435"/>
      <c r="F4" s="435"/>
      <c r="G4" s="436"/>
      <c r="H4" s="438" t="s">
        <v>2</v>
      </c>
    </row>
    <row r="5" spans="1:64" ht="16.5" customHeight="1">
      <c r="A5" s="439"/>
      <c r="B5" s="432"/>
      <c r="C5" s="440"/>
      <c r="D5" s="1786" t="s">
        <v>562</v>
      </c>
      <c r="E5" s="1787"/>
      <c r="F5" s="1788"/>
      <c r="G5" s="1789" t="s">
        <v>563</v>
      </c>
      <c r="H5" s="1790"/>
    </row>
    <row r="6" spans="1:64" ht="15" customHeight="1">
      <c r="A6" s="441"/>
      <c r="B6" s="432"/>
      <c r="C6" s="442"/>
      <c r="D6" s="1791" t="s">
        <v>781</v>
      </c>
      <c r="E6" s="1792"/>
      <c r="F6" s="1793"/>
      <c r="G6" s="1770" t="s">
        <v>781</v>
      </c>
      <c r="H6" s="1772"/>
    </row>
    <row r="7" spans="1:64" ht="15.75">
      <c r="A7" s="441"/>
      <c r="B7" s="432"/>
      <c r="C7" s="443" t="s">
        <v>3</v>
      </c>
      <c r="D7" s="444"/>
      <c r="E7" s="445" t="s">
        <v>564</v>
      </c>
      <c r="F7" s="446"/>
      <c r="G7" s="447" t="s">
        <v>4</v>
      </c>
      <c r="H7" s="448" t="s">
        <v>4</v>
      </c>
    </row>
    <row r="8" spans="1:64" ht="14.25" customHeight="1">
      <c r="A8" s="441"/>
      <c r="B8" s="432"/>
      <c r="C8" s="449"/>
      <c r="D8" s="450"/>
      <c r="E8" s="451"/>
      <c r="F8" s="452" t="s">
        <v>564</v>
      </c>
      <c r="G8" s="453" t="s">
        <v>565</v>
      </c>
      <c r="H8" s="448" t="s">
        <v>566</v>
      </c>
    </row>
    <row r="9" spans="1:64" ht="14.25" customHeight="1">
      <c r="A9" s="441"/>
      <c r="B9" s="432"/>
      <c r="C9" s="454"/>
      <c r="D9" s="455" t="s">
        <v>567</v>
      </c>
      <c r="E9" s="456" t="s">
        <v>568</v>
      </c>
      <c r="F9" s="457" t="s">
        <v>569</v>
      </c>
      <c r="G9" s="453" t="s">
        <v>570</v>
      </c>
      <c r="H9" s="448" t="s">
        <v>571</v>
      </c>
    </row>
    <row r="10" spans="1:64" ht="14.25" customHeight="1">
      <c r="A10" s="458"/>
      <c r="B10" s="437"/>
      <c r="C10" s="459"/>
      <c r="D10" s="460"/>
      <c r="E10" s="461"/>
      <c r="F10" s="457" t="s">
        <v>572</v>
      </c>
      <c r="G10" s="462" t="s">
        <v>573</v>
      </c>
      <c r="H10" s="463"/>
    </row>
    <row r="11" spans="1:64" ht="9.9499999999999993" customHeight="1">
      <c r="A11" s="1794" t="s">
        <v>439</v>
      </c>
      <c r="B11" s="1795"/>
      <c r="C11" s="1796"/>
      <c r="D11" s="1186">
        <v>2</v>
      </c>
      <c r="E11" s="1187">
        <v>3</v>
      </c>
      <c r="F11" s="1187">
        <v>4</v>
      </c>
      <c r="G11" s="1195">
        <v>5</v>
      </c>
      <c r="H11" s="1196">
        <v>6</v>
      </c>
    </row>
    <row r="12" spans="1:64" ht="15.75" customHeight="1">
      <c r="A12" s="439"/>
      <c r="B12" s="464"/>
      <c r="C12" s="1185" t="s">
        <v>4</v>
      </c>
      <c r="D12" s="1189" t="s">
        <v>4</v>
      </c>
      <c r="E12" s="1193" t="s">
        <v>124</v>
      </c>
      <c r="F12" s="1189"/>
      <c r="G12" s="1197" t="s">
        <v>4</v>
      </c>
      <c r="H12" s="1198" t="s">
        <v>124</v>
      </c>
    </row>
    <row r="13" spans="1:64" ht="15.75">
      <c r="A13" s="1781" t="s">
        <v>40</v>
      </c>
      <c r="B13" s="1782"/>
      <c r="C13" s="1782"/>
      <c r="D13" s="1190">
        <v>369941609.58000028</v>
      </c>
      <c r="E13" s="776">
        <v>205220086.89999998</v>
      </c>
      <c r="F13" s="1190">
        <v>299.48</v>
      </c>
      <c r="G13" s="1199">
        <v>205220086.89999998</v>
      </c>
      <c r="H13" s="777">
        <v>0</v>
      </c>
    </row>
    <row r="14" spans="1:64" s="465" customFormat="1" ht="24" customHeight="1">
      <c r="A14" s="711" t="s">
        <v>350</v>
      </c>
      <c r="B14" s="712" t="s">
        <v>47</v>
      </c>
      <c r="C14" s="475" t="s">
        <v>351</v>
      </c>
      <c r="D14" s="778">
        <v>298633429.30000037</v>
      </c>
      <c r="E14" s="1188">
        <v>205198877.91999999</v>
      </c>
      <c r="F14" s="778">
        <v>0</v>
      </c>
      <c r="G14" s="778">
        <v>205198877.91999999</v>
      </c>
      <c r="H14" s="779">
        <v>0</v>
      </c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3"/>
      <c r="T14" s="433"/>
      <c r="U14" s="433"/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3"/>
      <c r="AL14" s="433"/>
      <c r="AM14" s="433"/>
      <c r="AN14" s="433"/>
      <c r="AO14" s="433"/>
      <c r="AP14" s="433"/>
      <c r="AQ14" s="433"/>
      <c r="AR14" s="433"/>
      <c r="AS14" s="433"/>
      <c r="AT14" s="433"/>
      <c r="AU14" s="433"/>
      <c r="AV14" s="433"/>
      <c r="AW14" s="433"/>
      <c r="AX14" s="433"/>
      <c r="AY14" s="433"/>
      <c r="AZ14" s="433"/>
      <c r="BA14" s="433"/>
      <c r="BB14" s="433"/>
      <c r="BC14" s="433"/>
      <c r="BD14" s="433"/>
      <c r="BE14" s="433"/>
      <c r="BF14" s="433"/>
      <c r="BG14" s="433"/>
      <c r="BH14" s="433"/>
      <c r="BI14" s="433"/>
      <c r="BJ14" s="433"/>
      <c r="BK14" s="433"/>
      <c r="BL14" s="433"/>
    </row>
    <row r="15" spans="1:64" s="465" customFormat="1" ht="24" hidden="1" customHeight="1">
      <c r="A15" s="711" t="s">
        <v>352</v>
      </c>
      <c r="B15" s="712" t="s">
        <v>47</v>
      </c>
      <c r="C15" s="475" t="s">
        <v>353</v>
      </c>
      <c r="D15" s="778">
        <v>0</v>
      </c>
      <c r="E15" s="1188">
        <v>0</v>
      </c>
      <c r="F15" s="778">
        <v>0</v>
      </c>
      <c r="G15" s="780">
        <v>0</v>
      </c>
      <c r="H15" s="779">
        <v>0</v>
      </c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433"/>
      <c r="AP15" s="433"/>
      <c r="AQ15" s="433"/>
      <c r="AR15" s="433"/>
      <c r="AS15" s="433"/>
      <c r="AT15" s="433"/>
      <c r="AU15" s="433"/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</row>
    <row r="16" spans="1:64" s="465" customFormat="1" ht="24" customHeight="1">
      <c r="A16" s="711" t="s">
        <v>354</v>
      </c>
      <c r="B16" s="712" t="s">
        <v>47</v>
      </c>
      <c r="C16" s="475" t="s">
        <v>355</v>
      </c>
      <c r="D16" s="778">
        <v>451155.48999999993</v>
      </c>
      <c r="E16" s="1188">
        <v>0</v>
      </c>
      <c r="F16" s="778">
        <v>0</v>
      </c>
      <c r="G16" s="780">
        <v>0</v>
      </c>
      <c r="H16" s="779">
        <v>0</v>
      </c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3"/>
      <c r="W16" s="433"/>
      <c r="X16" s="433"/>
      <c r="Y16" s="433"/>
      <c r="Z16" s="433"/>
      <c r="AA16" s="433"/>
      <c r="AB16" s="433"/>
      <c r="AC16" s="433"/>
      <c r="AD16" s="433"/>
      <c r="AE16" s="433"/>
      <c r="AF16" s="433"/>
      <c r="AG16" s="433"/>
      <c r="AH16" s="433"/>
      <c r="AI16" s="433"/>
      <c r="AJ16" s="433"/>
      <c r="AK16" s="433"/>
      <c r="AL16" s="433"/>
      <c r="AM16" s="433"/>
      <c r="AN16" s="433"/>
      <c r="AO16" s="433"/>
      <c r="AP16" s="433"/>
      <c r="AQ16" s="433"/>
      <c r="AR16" s="433"/>
      <c r="AS16" s="433"/>
      <c r="AT16" s="433"/>
      <c r="AU16" s="433"/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  <c r="BF16" s="433"/>
      <c r="BG16" s="433"/>
      <c r="BH16" s="433"/>
      <c r="BI16" s="433"/>
      <c r="BJ16" s="433"/>
      <c r="BK16" s="433"/>
      <c r="BL16" s="433"/>
    </row>
    <row r="17" spans="1:64" s="833" customFormat="1" ht="37.5" hidden="1" customHeight="1">
      <c r="A17" s="821" t="s">
        <v>360</v>
      </c>
      <c r="B17" s="818" t="s">
        <v>47</v>
      </c>
      <c r="C17" s="1180" t="s">
        <v>723</v>
      </c>
      <c r="D17" s="778">
        <v>0</v>
      </c>
      <c r="E17" s="1188">
        <v>0</v>
      </c>
      <c r="F17" s="778">
        <v>0</v>
      </c>
      <c r="G17" s="780">
        <v>0</v>
      </c>
      <c r="H17" s="779">
        <v>0</v>
      </c>
      <c r="I17" s="832"/>
      <c r="J17" s="832"/>
      <c r="K17" s="832"/>
      <c r="L17" s="832"/>
      <c r="M17" s="832"/>
      <c r="N17" s="832"/>
      <c r="O17" s="832"/>
      <c r="P17" s="832"/>
      <c r="Q17" s="832"/>
      <c r="R17" s="832"/>
      <c r="S17" s="832"/>
      <c r="T17" s="832"/>
      <c r="U17" s="832"/>
      <c r="V17" s="832"/>
      <c r="W17" s="832"/>
      <c r="X17" s="832"/>
      <c r="Y17" s="832"/>
      <c r="Z17" s="832"/>
      <c r="AA17" s="832"/>
      <c r="AB17" s="832"/>
      <c r="AC17" s="832"/>
      <c r="AD17" s="832"/>
      <c r="AE17" s="832"/>
      <c r="AF17" s="832"/>
      <c r="AG17" s="832"/>
      <c r="AH17" s="832"/>
      <c r="AI17" s="832"/>
      <c r="AJ17" s="832"/>
      <c r="AK17" s="832"/>
      <c r="AL17" s="832"/>
      <c r="AM17" s="832"/>
      <c r="AN17" s="832"/>
      <c r="AO17" s="832"/>
      <c r="AP17" s="832"/>
      <c r="AQ17" s="832"/>
      <c r="AR17" s="832"/>
      <c r="AS17" s="832"/>
      <c r="AT17" s="832"/>
      <c r="AU17" s="832"/>
      <c r="AV17" s="832"/>
      <c r="AW17" s="832"/>
      <c r="AX17" s="832"/>
      <c r="AY17" s="832"/>
      <c r="AZ17" s="832"/>
      <c r="BA17" s="832"/>
      <c r="BB17" s="832"/>
      <c r="BC17" s="832"/>
      <c r="BD17" s="832"/>
      <c r="BE17" s="832"/>
      <c r="BF17" s="832"/>
      <c r="BG17" s="832"/>
      <c r="BH17" s="832"/>
      <c r="BI17" s="832"/>
      <c r="BJ17" s="832"/>
      <c r="BK17" s="832"/>
      <c r="BL17" s="832"/>
    </row>
    <row r="18" spans="1:64" s="465" customFormat="1" ht="24" customHeight="1">
      <c r="A18" s="711" t="s">
        <v>363</v>
      </c>
      <c r="B18" s="712" t="s">
        <v>47</v>
      </c>
      <c r="C18" s="475" t="s">
        <v>364</v>
      </c>
      <c r="D18" s="778">
        <v>690655.8200000003</v>
      </c>
      <c r="E18" s="1188">
        <v>0</v>
      </c>
      <c r="F18" s="778">
        <v>0</v>
      </c>
      <c r="G18" s="780">
        <v>0</v>
      </c>
      <c r="H18" s="779">
        <v>0</v>
      </c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433"/>
      <c r="AL18" s="433"/>
      <c r="AM18" s="433"/>
      <c r="AN18" s="433"/>
      <c r="AO18" s="433"/>
      <c r="AP18" s="433"/>
      <c r="AQ18" s="433"/>
      <c r="AR18" s="433"/>
      <c r="AS18" s="433"/>
      <c r="AT18" s="433"/>
      <c r="AU18" s="433"/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  <c r="BI18" s="433"/>
      <c r="BJ18" s="433"/>
      <c r="BK18" s="433"/>
      <c r="BL18" s="433"/>
    </row>
    <row r="19" spans="1:64" s="465" customFormat="1" ht="24" customHeight="1">
      <c r="A19" s="711" t="s">
        <v>367</v>
      </c>
      <c r="B19" s="712" t="s">
        <v>47</v>
      </c>
      <c r="C19" s="475" t="s">
        <v>368</v>
      </c>
      <c r="D19" s="778">
        <v>3196704.7100000009</v>
      </c>
      <c r="E19" s="1188">
        <v>0</v>
      </c>
      <c r="F19" s="778">
        <v>0</v>
      </c>
      <c r="G19" s="780">
        <v>0</v>
      </c>
      <c r="H19" s="779">
        <v>0</v>
      </c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3"/>
      <c r="AK19" s="433"/>
      <c r="AL19" s="433"/>
      <c r="AM19" s="433"/>
      <c r="AN19" s="433"/>
      <c r="AO19" s="433"/>
      <c r="AP19" s="433"/>
      <c r="AQ19" s="433"/>
      <c r="AR19" s="433"/>
      <c r="AS19" s="433"/>
      <c r="AT19" s="433"/>
      <c r="AU19" s="433"/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  <c r="BF19" s="433"/>
      <c r="BG19" s="433"/>
      <c r="BH19" s="433"/>
      <c r="BI19" s="433"/>
      <c r="BJ19" s="433"/>
      <c r="BK19" s="433"/>
      <c r="BL19" s="433"/>
    </row>
    <row r="20" spans="1:64" s="467" customFormat="1" ht="24" hidden="1" customHeight="1">
      <c r="A20" s="713" t="s">
        <v>369</v>
      </c>
      <c r="B20" s="714" t="s">
        <v>47</v>
      </c>
      <c r="C20" s="1181" t="s">
        <v>132</v>
      </c>
      <c r="D20" s="778">
        <v>0</v>
      </c>
      <c r="E20" s="1188">
        <v>0</v>
      </c>
      <c r="F20" s="778">
        <v>0</v>
      </c>
      <c r="G20" s="781">
        <v>0</v>
      </c>
      <c r="H20" s="779">
        <v>0</v>
      </c>
      <c r="I20" s="466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466"/>
      <c r="U20" s="466"/>
      <c r="V20" s="466"/>
      <c r="W20" s="466"/>
      <c r="X20" s="466"/>
      <c r="Y20" s="466"/>
      <c r="Z20" s="466"/>
      <c r="AA20" s="466"/>
      <c r="AB20" s="466"/>
      <c r="AC20" s="466"/>
      <c r="AD20" s="466"/>
      <c r="AE20" s="466"/>
      <c r="AF20" s="466"/>
      <c r="AG20" s="466"/>
      <c r="AH20" s="466"/>
      <c r="AI20" s="466"/>
      <c r="AJ20" s="466"/>
      <c r="AK20" s="466"/>
      <c r="AL20" s="466"/>
      <c r="AM20" s="466"/>
      <c r="AN20" s="466"/>
      <c r="AO20" s="466"/>
      <c r="AP20" s="466"/>
      <c r="AQ20" s="466"/>
      <c r="AR20" s="466"/>
      <c r="AS20" s="466"/>
      <c r="AT20" s="466"/>
      <c r="AU20" s="466"/>
      <c r="AV20" s="466"/>
      <c r="AW20" s="466"/>
      <c r="AX20" s="466"/>
      <c r="AY20" s="466"/>
      <c r="AZ20" s="466"/>
      <c r="BA20" s="466"/>
      <c r="BB20" s="466"/>
      <c r="BC20" s="466"/>
      <c r="BD20" s="466"/>
      <c r="BE20" s="466"/>
      <c r="BF20" s="466"/>
      <c r="BG20" s="466"/>
      <c r="BH20" s="466"/>
      <c r="BI20" s="466"/>
      <c r="BJ20" s="466"/>
      <c r="BK20" s="466"/>
      <c r="BL20" s="466"/>
    </row>
    <row r="21" spans="1:64" s="467" customFormat="1" ht="24" customHeight="1">
      <c r="A21" s="713" t="s">
        <v>370</v>
      </c>
      <c r="B21" s="715" t="s">
        <v>47</v>
      </c>
      <c r="C21" s="1181" t="s">
        <v>371</v>
      </c>
      <c r="D21" s="778">
        <v>7958166.21</v>
      </c>
      <c r="E21" s="1188">
        <v>680</v>
      </c>
      <c r="F21" s="778">
        <v>0</v>
      </c>
      <c r="G21" s="781">
        <v>680</v>
      </c>
      <c r="H21" s="779">
        <v>0</v>
      </c>
      <c r="I21" s="466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  <c r="U21" s="466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  <c r="AF21" s="466"/>
      <c r="AG21" s="466"/>
      <c r="AH21" s="466"/>
      <c r="AI21" s="466"/>
      <c r="AJ21" s="466"/>
      <c r="AK21" s="466"/>
      <c r="AL21" s="466"/>
      <c r="AM21" s="466"/>
      <c r="AN21" s="466"/>
      <c r="AO21" s="466"/>
      <c r="AP21" s="466"/>
      <c r="AQ21" s="466"/>
      <c r="AR21" s="466"/>
      <c r="AS21" s="466"/>
      <c r="AT21" s="466"/>
      <c r="AU21" s="466"/>
      <c r="AV21" s="466"/>
      <c r="AW21" s="466"/>
      <c r="AX21" s="466"/>
      <c r="AY21" s="466"/>
      <c r="AZ21" s="466"/>
      <c r="BA21" s="466"/>
      <c r="BB21" s="466"/>
      <c r="BC21" s="466"/>
      <c r="BD21" s="466"/>
      <c r="BE21" s="466"/>
      <c r="BF21" s="466"/>
      <c r="BG21" s="466"/>
      <c r="BH21" s="466"/>
      <c r="BI21" s="466"/>
      <c r="BJ21" s="466"/>
      <c r="BK21" s="466"/>
      <c r="BL21" s="466"/>
    </row>
    <row r="22" spans="1:64" s="467" customFormat="1" ht="24" customHeight="1">
      <c r="A22" s="713" t="s">
        <v>372</v>
      </c>
      <c r="B22" s="715" t="s">
        <v>47</v>
      </c>
      <c r="C22" s="1181" t="s">
        <v>373</v>
      </c>
      <c r="D22" s="778">
        <v>488740.07999999996</v>
      </c>
      <c r="E22" s="1188">
        <v>0</v>
      </c>
      <c r="F22" s="778">
        <v>0</v>
      </c>
      <c r="G22" s="781">
        <v>0</v>
      </c>
      <c r="H22" s="779">
        <v>0</v>
      </c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466"/>
      <c r="AA22" s="466"/>
      <c r="AB22" s="466"/>
      <c r="AC22" s="466"/>
      <c r="AD22" s="466"/>
      <c r="AE22" s="466"/>
      <c r="AF22" s="466"/>
      <c r="AG22" s="466"/>
      <c r="AH22" s="466"/>
      <c r="AI22" s="466"/>
      <c r="AJ22" s="466"/>
      <c r="AK22" s="466"/>
      <c r="AL22" s="466"/>
      <c r="AM22" s="466"/>
      <c r="AN22" s="466"/>
      <c r="AO22" s="466"/>
      <c r="AP22" s="466"/>
      <c r="AQ22" s="466"/>
      <c r="AR22" s="466"/>
      <c r="AS22" s="466"/>
      <c r="AT22" s="466"/>
      <c r="AU22" s="466"/>
      <c r="AV22" s="466"/>
      <c r="AW22" s="466"/>
      <c r="AX22" s="466"/>
      <c r="AY22" s="466"/>
      <c r="AZ22" s="466"/>
      <c r="BA22" s="466"/>
      <c r="BB22" s="466"/>
      <c r="BC22" s="466"/>
      <c r="BD22" s="466"/>
      <c r="BE22" s="466"/>
      <c r="BF22" s="466"/>
      <c r="BG22" s="466"/>
      <c r="BH22" s="466"/>
      <c r="BI22" s="466"/>
      <c r="BJ22" s="466"/>
      <c r="BK22" s="466"/>
      <c r="BL22" s="466"/>
    </row>
    <row r="23" spans="1:64" s="466" customFormat="1" ht="24" hidden="1" customHeight="1">
      <c r="A23" s="713" t="s">
        <v>374</v>
      </c>
      <c r="B23" s="715" t="s">
        <v>47</v>
      </c>
      <c r="C23" s="1181" t="s">
        <v>375</v>
      </c>
      <c r="D23" s="778">
        <v>0</v>
      </c>
      <c r="E23" s="1188">
        <v>0</v>
      </c>
      <c r="F23" s="778">
        <v>0</v>
      </c>
      <c r="G23" s="781">
        <v>0</v>
      </c>
      <c r="H23" s="779">
        <v>0</v>
      </c>
    </row>
    <row r="24" spans="1:64" s="467" customFormat="1" ht="24" customHeight="1">
      <c r="A24" s="713" t="s">
        <v>377</v>
      </c>
      <c r="B24" s="715" t="s">
        <v>47</v>
      </c>
      <c r="C24" s="1181" t="s">
        <v>83</v>
      </c>
      <c r="D24" s="778">
        <v>30519318.840000004</v>
      </c>
      <c r="E24" s="1188">
        <v>19906.48</v>
      </c>
      <c r="F24" s="778">
        <v>299.48</v>
      </c>
      <c r="G24" s="781">
        <v>19906.48</v>
      </c>
      <c r="H24" s="779">
        <v>0</v>
      </c>
      <c r="I24" s="466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466"/>
      <c r="V24" s="466"/>
      <c r="W24" s="466"/>
      <c r="X24" s="466"/>
      <c r="Y24" s="466"/>
      <c r="Z24" s="466"/>
      <c r="AA24" s="466"/>
      <c r="AB24" s="466"/>
      <c r="AC24" s="466"/>
      <c r="AD24" s="466"/>
      <c r="AE24" s="466"/>
      <c r="AF24" s="466"/>
      <c r="AG24" s="466"/>
      <c r="AH24" s="466"/>
      <c r="AI24" s="466"/>
      <c r="AJ24" s="466"/>
      <c r="AK24" s="466"/>
      <c r="AL24" s="466"/>
      <c r="AM24" s="466"/>
      <c r="AN24" s="466"/>
      <c r="AO24" s="466"/>
      <c r="AP24" s="466"/>
      <c r="AQ24" s="466"/>
      <c r="AR24" s="466"/>
      <c r="AS24" s="466"/>
      <c r="AT24" s="466"/>
      <c r="AU24" s="466"/>
      <c r="AV24" s="466"/>
      <c r="AW24" s="466"/>
      <c r="AX24" s="466"/>
      <c r="AY24" s="466"/>
      <c r="AZ24" s="466"/>
      <c r="BA24" s="466"/>
      <c r="BB24" s="466"/>
      <c r="BC24" s="466"/>
      <c r="BD24" s="466"/>
      <c r="BE24" s="466"/>
      <c r="BF24" s="466"/>
      <c r="BG24" s="466"/>
      <c r="BH24" s="466"/>
      <c r="BI24" s="466"/>
      <c r="BJ24" s="466"/>
      <c r="BK24" s="466"/>
      <c r="BL24" s="466"/>
    </row>
    <row r="25" spans="1:64" s="468" customFormat="1" ht="24" customHeight="1">
      <c r="A25" s="713" t="s">
        <v>383</v>
      </c>
      <c r="B25" s="715" t="s">
        <v>47</v>
      </c>
      <c r="C25" s="1181" t="s">
        <v>113</v>
      </c>
      <c r="D25" s="778">
        <v>3745.3399999999992</v>
      </c>
      <c r="E25" s="1188">
        <v>0</v>
      </c>
      <c r="F25" s="778">
        <v>0</v>
      </c>
      <c r="G25" s="781">
        <v>0</v>
      </c>
      <c r="H25" s="779">
        <v>0</v>
      </c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466"/>
      <c r="AK25" s="466"/>
      <c r="AL25" s="466"/>
      <c r="AM25" s="466"/>
      <c r="AN25" s="466"/>
      <c r="AO25" s="466"/>
      <c r="AP25" s="466"/>
      <c r="AQ25" s="466"/>
      <c r="AR25" s="466"/>
      <c r="AS25" s="466"/>
      <c r="AT25" s="466"/>
      <c r="AU25" s="466"/>
      <c r="AV25" s="466"/>
      <c r="AW25" s="466"/>
      <c r="AX25" s="466"/>
      <c r="AY25" s="466"/>
      <c r="AZ25" s="466"/>
      <c r="BA25" s="466"/>
      <c r="BB25" s="466"/>
      <c r="BC25" s="466"/>
      <c r="BD25" s="466"/>
      <c r="BE25" s="466"/>
      <c r="BF25" s="466"/>
      <c r="BG25" s="466"/>
      <c r="BH25" s="466"/>
      <c r="BI25" s="466"/>
      <c r="BJ25" s="466"/>
      <c r="BK25" s="466"/>
      <c r="BL25" s="466"/>
    </row>
    <row r="26" spans="1:64" s="469" customFormat="1" ht="24" customHeight="1">
      <c r="A26" s="713" t="s">
        <v>387</v>
      </c>
      <c r="B26" s="715" t="s">
        <v>47</v>
      </c>
      <c r="C26" s="1181" t="s">
        <v>579</v>
      </c>
      <c r="D26" s="778">
        <v>4140758.6900000004</v>
      </c>
      <c r="E26" s="1188">
        <v>0</v>
      </c>
      <c r="F26" s="778">
        <v>0</v>
      </c>
      <c r="G26" s="781">
        <v>0</v>
      </c>
      <c r="H26" s="779">
        <v>0</v>
      </c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  <c r="AF26" s="466"/>
      <c r="AG26" s="466"/>
      <c r="AH26" s="466"/>
      <c r="AI26" s="466"/>
      <c r="AJ26" s="466"/>
      <c r="AK26" s="466"/>
      <c r="AL26" s="466"/>
      <c r="AM26" s="466"/>
      <c r="AN26" s="466"/>
      <c r="AO26" s="466"/>
      <c r="AP26" s="466"/>
      <c r="AQ26" s="466"/>
      <c r="AR26" s="466"/>
      <c r="AS26" s="466"/>
      <c r="AT26" s="466"/>
      <c r="AU26" s="466"/>
      <c r="AV26" s="466"/>
      <c r="AW26" s="466"/>
      <c r="AX26" s="466"/>
      <c r="AY26" s="466"/>
      <c r="AZ26" s="466"/>
      <c r="BA26" s="466"/>
      <c r="BB26" s="466"/>
      <c r="BC26" s="466"/>
      <c r="BD26" s="466"/>
      <c r="BE26" s="466"/>
      <c r="BF26" s="466"/>
      <c r="BG26" s="466"/>
      <c r="BH26" s="466"/>
      <c r="BI26" s="466"/>
      <c r="BJ26" s="466"/>
      <c r="BK26" s="466"/>
      <c r="BL26" s="466"/>
    </row>
    <row r="27" spans="1:64" s="470" customFormat="1" ht="24" hidden="1" customHeight="1">
      <c r="A27" s="711" t="s">
        <v>400</v>
      </c>
      <c r="B27" s="712" t="s">
        <v>47</v>
      </c>
      <c r="C27" s="475" t="s">
        <v>401</v>
      </c>
      <c r="D27" s="778">
        <v>0</v>
      </c>
      <c r="E27" s="1188">
        <v>0</v>
      </c>
      <c r="F27" s="778">
        <v>0</v>
      </c>
      <c r="G27" s="780">
        <v>0</v>
      </c>
      <c r="H27" s="779">
        <v>0</v>
      </c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/>
      <c r="AH27" s="433"/>
      <c r="AI27" s="433"/>
      <c r="AJ27" s="433"/>
      <c r="AK27" s="433"/>
      <c r="AL27" s="433"/>
      <c r="AM27" s="433"/>
      <c r="AN27" s="433"/>
      <c r="AO27" s="433"/>
      <c r="AP27" s="433"/>
      <c r="AQ27" s="433"/>
      <c r="AR27" s="433"/>
      <c r="AS27" s="433"/>
      <c r="AT27" s="433"/>
      <c r="AU27" s="433"/>
      <c r="AV27" s="433"/>
      <c r="AW27" s="433"/>
      <c r="AX27" s="433"/>
      <c r="AY27" s="433"/>
      <c r="AZ27" s="433"/>
      <c r="BA27" s="433"/>
      <c r="BB27" s="433"/>
      <c r="BC27" s="433"/>
      <c r="BD27" s="433"/>
      <c r="BE27" s="433"/>
      <c r="BF27" s="433"/>
      <c r="BG27" s="433"/>
      <c r="BH27" s="433"/>
      <c r="BI27" s="433"/>
      <c r="BJ27" s="433"/>
      <c r="BK27" s="433"/>
      <c r="BL27" s="433"/>
    </row>
    <row r="28" spans="1:64" s="470" customFormat="1" ht="24" customHeight="1">
      <c r="A28" s="711" t="s">
        <v>402</v>
      </c>
      <c r="B28" s="712" t="s">
        <v>47</v>
      </c>
      <c r="C28" s="475" t="s">
        <v>115</v>
      </c>
      <c r="D28" s="778">
        <v>2577767.7300000009</v>
      </c>
      <c r="E28" s="1188">
        <v>0</v>
      </c>
      <c r="F28" s="778">
        <v>0</v>
      </c>
      <c r="G28" s="780">
        <v>0</v>
      </c>
      <c r="H28" s="779">
        <v>0</v>
      </c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3"/>
      <c r="V28" s="433"/>
      <c r="W28" s="433"/>
      <c r="X28" s="433"/>
      <c r="Y28" s="433"/>
      <c r="Z28" s="433"/>
      <c r="AA28" s="433"/>
      <c r="AB28" s="433"/>
      <c r="AC28" s="433"/>
      <c r="AD28" s="433"/>
      <c r="AE28" s="433"/>
      <c r="AF28" s="433"/>
      <c r="AG28" s="433"/>
      <c r="AH28" s="433"/>
      <c r="AI28" s="433"/>
      <c r="AJ28" s="433"/>
      <c r="AK28" s="433"/>
      <c r="AL28" s="433"/>
      <c r="AM28" s="433"/>
      <c r="AN28" s="433"/>
      <c r="AO28" s="433"/>
      <c r="AP28" s="433"/>
      <c r="AQ28" s="433"/>
      <c r="AR28" s="433"/>
      <c r="AS28" s="433"/>
      <c r="AT28" s="433"/>
      <c r="AU28" s="433"/>
      <c r="AV28" s="433"/>
      <c r="AW28" s="433"/>
      <c r="AX28" s="433"/>
      <c r="AY28" s="433"/>
      <c r="AZ28" s="433"/>
      <c r="BA28" s="433"/>
      <c r="BB28" s="433"/>
      <c r="BC28" s="433"/>
      <c r="BD28" s="433"/>
      <c r="BE28" s="433"/>
      <c r="BF28" s="433"/>
      <c r="BG28" s="433"/>
      <c r="BH28" s="433"/>
      <c r="BI28" s="433"/>
      <c r="BJ28" s="433"/>
      <c r="BK28" s="433"/>
      <c r="BL28" s="433"/>
    </row>
    <row r="29" spans="1:64" s="471" customFormat="1" ht="24" customHeight="1">
      <c r="A29" s="711" t="s">
        <v>403</v>
      </c>
      <c r="B29" s="712" t="s">
        <v>47</v>
      </c>
      <c r="C29" s="475" t="s">
        <v>404</v>
      </c>
      <c r="D29" s="778">
        <v>16178139.350000001</v>
      </c>
      <c r="E29" s="1188">
        <v>442.5</v>
      </c>
      <c r="F29" s="778">
        <v>0</v>
      </c>
      <c r="G29" s="780">
        <v>442.5</v>
      </c>
      <c r="H29" s="779">
        <v>0</v>
      </c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433"/>
      <c r="AG29" s="433"/>
      <c r="AH29" s="433"/>
      <c r="AI29" s="433"/>
      <c r="AJ29" s="433"/>
      <c r="AK29" s="433"/>
      <c r="AL29" s="433"/>
      <c r="AM29" s="433"/>
      <c r="AN29" s="433"/>
      <c r="AO29" s="433"/>
      <c r="AP29" s="433"/>
      <c r="AQ29" s="433"/>
      <c r="AR29" s="433"/>
      <c r="AS29" s="433"/>
      <c r="AT29" s="433"/>
      <c r="AU29" s="433"/>
      <c r="AV29" s="433"/>
      <c r="AW29" s="433"/>
      <c r="AX29" s="433"/>
      <c r="AY29" s="433"/>
      <c r="AZ29" s="433"/>
      <c r="BA29" s="433"/>
      <c r="BB29" s="433"/>
      <c r="BC29" s="433"/>
      <c r="BD29" s="433"/>
      <c r="BE29" s="433"/>
      <c r="BF29" s="433"/>
      <c r="BG29" s="433"/>
      <c r="BH29" s="433"/>
      <c r="BI29" s="433"/>
      <c r="BJ29" s="433"/>
      <c r="BK29" s="433"/>
      <c r="BL29" s="433"/>
    </row>
    <row r="30" spans="1:64" s="470" customFormat="1" ht="24" customHeight="1">
      <c r="A30" s="711" t="s">
        <v>405</v>
      </c>
      <c r="B30" s="712" t="s">
        <v>47</v>
      </c>
      <c r="C30" s="475" t="s">
        <v>406</v>
      </c>
      <c r="D30" s="778">
        <v>19724.989999999998</v>
      </c>
      <c r="E30" s="1188">
        <v>0</v>
      </c>
      <c r="F30" s="778">
        <v>0</v>
      </c>
      <c r="G30" s="780">
        <v>0</v>
      </c>
      <c r="H30" s="779">
        <v>0</v>
      </c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3"/>
      <c r="AL30" s="433"/>
      <c r="AM30" s="433"/>
      <c r="AN30" s="433"/>
      <c r="AO30" s="433"/>
      <c r="AP30" s="433"/>
      <c r="AQ30" s="433"/>
      <c r="AR30" s="433"/>
      <c r="AS30" s="433"/>
      <c r="AT30" s="433"/>
      <c r="AU30" s="433"/>
      <c r="AV30" s="433"/>
      <c r="AW30" s="433"/>
      <c r="AX30" s="433"/>
      <c r="AY30" s="433"/>
      <c r="AZ30" s="433"/>
      <c r="BA30" s="433"/>
      <c r="BB30" s="433"/>
      <c r="BC30" s="433"/>
      <c r="BD30" s="433"/>
      <c r="BE30" s="433"/>
      <c r="BF30" s="433"/>
      <c r="BG30" s="433"/>
      <c r="BH30" s="433"/>
      <c r="BI30" s="433"/>
      <c r="BJ30" s="433"/>
      <c r="BK30" s="433"/>
      <c r="BL30" s="433"/>
    </row>
    <row r="31" spans="1:64" s="470" customFormat="1" ht="24" customHeight="1">
      <c r="A31" s="711" t="s">
        <v>407</v>
      </c>
      <c r="B31" s="712" t="s">
        <v>47</v>
      </c>
      <c r="C31" s="475" t="s">
        <v>582</v>
      </c>
      <c r="D31" s="778">
        <v>224010.88000000003</v>
      </c>
      <c r="E31" s="1188">
        <v>180</v>
      </c>
      <c r="F31" s="778">
        <v>0</v>
      </c>
      <c r="G31" s="780">
        <v>180</v>
      </c>
      <c r="H31" s="779">
        <v>0</v>
      </c>
    </row>
    <row r="32" spans="1:64" s="465" customFormat="1" ht="24" customHeight="1">
      <c r="A32" s="711" t="s">
        <v>410</v>
      </c>
      <c r="B32" s="712" t="s">
        <v>47</v>
      </c>
      <c r="C32" s="475" t="s">
        <v>583</v>
      </c>
      <c r="D32" s="778">
        <v>1268331.8500000001</v>
      </c>
      <c r="E32" s="1188">
        <v>0</v>
      </c>
      <c r="F32" s="778">
        <v>0</v>
      </c>
      <c r="G32" s="780">
        <v>0</v>
      </c>
      <c r="H32" s="779">
        <v>0</v>
      </c>
    </row>
    <row r="33" spans="1:8" s="465" customFormat="1" ht="24" customHeight="1">
      <c r="A33" s="711" t="s">
        <v>426</v>
      </c>
      <c r="B33" s="712" t="s">
        <v>47</v>
      </c>
      <c r="C33" s="475" t="s">
        <v>178</v>
      </c>
      <c r="D33" s="778">
        <v>895320.78000000014</v>
      </c>
      <c r="E33" s="1188">
        <v>0</v>
      </c>
      <c r="F33" s="778">
        <v>0</v>
      </c>
      <c r="G33" s="780">
        <v>0</v>
      </c>
      <c r="H33" s="779">
        <v>0</v>
      </c>
    </row>
    <row r="34" spans="1:8" s="465" customFormat="1" ht="24" customHeight="1">
      <c r="A34" s="711" t="s">
        <v>413</v>
      </c>
      <c r="B34" s="712" t="s">
        <v>47</v>
      </c>
      <c r="C34" s="475" t="s">
        <v>584</v>
      </c>
      <c r="D34" s="778">
        <v>1860400.33</v>
      </c>
      <c r="E34" s="1188">
        <v>0</v>
      </c>
      <c r="F34" s="778">
        <v>0</v>
      </c>
      <c r="G34" s="780">
        <v>0</v>
      </c>
      <c r="H34" s="779">
        <v>0</v>
      </c>
    </row>
    <row r="35" spans="1:8" s="465" customFormat="1" ht="24" customHeight="1">
      <c r="A35" s="1184" t="s">
        <v>416</v>
      </c>
      <c r="B35" s="1201" t="s">
        <v>47</v>
      </c>
      <c r="C35" s="1202" t="s">
        <v>585</v>
      </c>
      <c r="D35" s="1203">
        <v>835239.18999999983</v>
      </c>
      <c r="E35" s="1204">
        <v>0</v>
      </c>
      <c r="F35" s="1203">
        <v>0</v>
      </c>
      <c r="G35" s="782">
        <v>0</v>
      </c>
      <c r="H35" s="1205">
        <v>0</v>
      </c>
    </row>
    <row r="36" spans="1:8" s="465" customFormat="1" ht="30.75" hidden="1" customHeight="1">
      <c r="A36" s="821" t="s">
        <v>419</v>
      </c>
      <c r="B36" s="1182" t="s">
        <v>47</v>
      </c>
      <c r="C36" s="1183" t="s">
        <v>586</v>
      </c>
      <c r="D36" s="778" t="e">
        <f>SUMIFS(#REF!,#REF!,"85",#REF!,A36)</f>
        <v>#REF!</v>
      </c>
      <c r="E36" s="1188" t="e">
        <f>SUMIFS(#REF!,#REF!,A36,#REF!,"85")+SUMIFS(#REF!,#REF!,A36,#REF!,"85")</f>
        <v>#REF!</v>
      </c>
      <c r="F36" s="778" t="e">
        <f>SUMIFS(#REF!,#REF!,A36,#REF!,"85")</f>
        <v>#REF!</v>
      </c>
      <c r="G36" s="780" t="e">
        <f t="shared" ref="G36" si="0">E36-H36</f>
        <v>#REF!</v>
      </c>
      <c r="H36" s="779" t="e">
        <f>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+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</f>
        <v>#REF!</v>
      </c>
    </row>
    <row r="37" spans="1:8" s="465" customFormat="1" ht="15.75" hidden="1" customHeight="1">
      <c r="A37" s="1184" t="s">
        <v>424</v>
      </c>
      <c r="B37" s="473" t="s">
        <v>47</v>
      </c>
      <c r="C37" s="902" t="s">
        <v>425</v>
      </c>
      <c r="D37" s="1191" t="e">
        <f>SUMIFS(#REF!,#REF!,"85",#REF!,A37)</f>
        <v>#REF!</v>
      </c>
      <c r="E37" s="1194" t="e">
        <f>SUMIFS(#REF!,#REF!,A37,#REF!,"85")+SUMIFS(#REF!,#REF!,A37,#REF!,"85")</f>
        <v>#REF!</v>
      </c>
      <c r="F37" s="1191" t="e">
        <f>SUMIFS(#REF!,#REF!,A37,#REF!,"85")</f>
        <v>#REF!</v>
      </c>
      <c r="G37" s="1200" t="e">
        <f t="shared" ref="G37" si="1">E37-H37</f>
        <v>#REF!</v>
      </c>
      <c r="H37" s="1192" t="e">
        <f>SUMIFS(#REF!,#REF!,"456",#REF!,A37,#REF!,"85")+SUMIFS(#REF!,#REF!,"457",#REF!,A37,#REF!,"85")+SUMIFS(#REF!,#REF!,"458",#REF!,A37,#REF!,"85")+SUMIFS(#REF!,#REF!,"465",#REF!,A37,#REF!,"85")+SUMIFS(#REF!,#REF!,"466",#REF!,A37,#REF!,"85")+SUMIFS(#REF!,#REF!,"467",#REF!,A37,#REF!,"85")+SUMIFS(#REF!,#REF!,"468",#REF!,A37,#REF!,"85")+SUMIFS(#REF!,#REF!,"456",#REF!,A37,#REF!,"85")+SUMIFS(#REF!,#REF!,"457",#REF!,A37,#REF!,"85")+SUMIFS(#REF!,#REF!,"458",#REF!,A37,#REF!,"85")+SUMIFS(#REF!,#REF!,"465",#REF!,A37,#REF!,"85")+SUMIFS(#REF!,#REF!,"466",#REF!,A37,#REF!,"85")+SUMIFS(#REF!,#REF!,"467",#REF!,A37,#REF!,"85")+SUMIFS(#REF!,#REF!,"468",#REF!,A37,#REF!,"85")</f>
        <v>#REF!</v>
      </c>
    </row>
    <row r="38" spans="1:8" s="465" customFormat="1" ht="16.5" customHeight="1">
      <c r="A38" s="474"/>
      <c r="B38" s="472"/>
      <c r="C38" s="475"/>
      <c r="D38" s="476"/>
      <c r="E38" s="477"/>
      <c r="F38" s="477"/>
      <c r="G38" s="478"/>
      <c r="H38" s="479"/>
    </row>
    <row r="39" spans="1:8" s="465" customFormat="1" ht="18.75" customHeight="1"/>
    <row r="40" spans="1:8" ht="16.5" customHeight="1">
      <c r="A40" s="480" t="s">
        <v>4</v>
      </c>
      <c r="B40" s="481"/>
      <c r="C40" s="480"/>
      <c r="D40" s="433" t="s">
        <v>4</v>
      </c>
    </row>
    <row r="41" spans="1:8" ht="22.5" hidden="1" customHeight="1">
      <c r="B41" s="1783" t="s">
        <v>600</v>
      </c>
      <c r="C41" s="1783"/>
      <c r="D41" s="433">
        <v>0</v>
      </c>
    </row>
    <row r="42" spans="1:8">
      <c r="D42" s="433" t="s">
        <v>4</v>
      </c>
    </row>
    <row r="43" spans="1:8">
      <c r="D43" s="433" t="s">
        <v>4</v>
      </c>
    </row>
    <row r="44" spans="1:8">
      <c r="D44" s="433" t="s">
        <v>4</v>
      </c>
    </row>
    <row r="45" spans="1:8">
      <c r="D45" s="433" t="s">
        <v>4</v>
      </c>
    </row>
    <row r="46" spans="1:8">
      <c r="D46" s="433" t="s">
        <v>4</v>
      </c>
    </row>
    <row r="47" spans="1:8">
      <c r="D47" s="482" t="s">
        <v>4</v>
      </c>
    </row>
    <row r="48" spans="1:8">
      <c r="D48" s="433" t="s">
        <v>4</v>
      </c>
    </row>
    <row r="49" spans="4:4">
      <c r="D49" s="433" t="s">
        <v>4</v>
      </c>
    </row>
    <row r="50" spans="4:4">
      <c r="D50" s="433" t="s">
        <v>4</v>
      </c>
    </row>
    <row r="51" spans="4:4">
      <c r="D51" s="433" t="s">
        <v>4</v>
      </c>
    </row>
    <row r="52" spans="4:4">
      <c r="D52" s="433" t="s">
        <v>4</v>
      </c>
    </row>
    <row r="53" spans="4:4">
      <c r="D53" s="433" t="s">
        <v>4</v>
      </c>
    </row>
    <row r="54" spans="4:4">
      <c r="D54" s="433" t="s">
        <v>4</v>
      </c>
    </row>
    <row r="55" spans="4:4">
      <c r="D55" s="483" t="s">
        <v>4</v>
      </c>
    </row>
    <row r="56" spans="4:4">
      <c r="D56" s="483" t="s">
        <v>4</v>
      </c>
    </row>
    <row r="57" spans="4:4">
      <c r="D57" s="483" t="s">
        <v>4</v>
      </c>
    </row>
    <row r="58" spans="4:4">
      <c r="D58" s="483" t="s">
        <v>4</v>
      </c>
    </row>
    <row r="59" spans="4:4">
      <c r="D59" s="483" t="s">
        <v>4</v>
      </c>
    </row>
    <row r="60" spans="4:4">
      <c r="D60" s="483" t="s">
        <v>4</v>
      </c>
    </row>
    <row r="61" spans="4:4">
      <c r="D61" s="483" t="s">
        <v>4</v>
      </c>
    </row>
    <row r="62" spans="4:4">
      <c r="D62" s="483" t="s">
        <v>4</v>
      </c>
    </row>
    <row r="63" spans="4:4">
      <c r="D63" s="483" t="s">
        <v>4</v>
      </c>
    </row>
    <row r="64" spans="4:4">
      <c r="D64" s="483" t="s">
        <v>4</v>
      </c>
    </row>
    <row r="65" spans="4:4">
      <c r="D65" s="483" t="s">
        <v>4</v>
      </c>
    </row>
    <row r="66" spans="4:4">
      <c r="D66" s="483" t="s">
        <v>4</v>
      </c>
    </row>
    <row r="67" spans="4:4">
      <c r="D67" s="483" t="s">
        <v>4</v>
      </c>
    </row>
    <row r="68" spans="4:4">
      <c r="D68" s="483" t="s">
        <v>4</v>
      </c>
    </row>
    <row r="69" spans="4:4">
      <c r="D69" s="483" t="s">
        <v>4</v>
      </c>
    </row>
    <row r="70" spans="4:4">
      <c r="D70" s="483" t="s">
        <v>4</v>
      </c>
    </row>
    <row r="71" spans="4:4">
      <c r="D71" s="483" t="s">
        <v>4</v>
      </c>
    </row>
    <row r="72" spans="4:4">
      <c r="D72" s="483" t="s">
        <v>4</v>
      </c>
    </row>
    <row r="73" spans="4:4">
      <c r="D73" s="483" t="s">
        <v>4</v>
      </c>
    </row>
    <row r="74" spans="4:4">
      <c r="D74" s="483" t="s">
        <v>4</v>
      </c>
    </row>
    <row r="75" spans="4:4">
      <c r="D75" s="483" t="s">
        <v>4</v>
      </c>
    </row>
    <row r="76" spans="4:4">
      <c r="D76" s="483" t="s">
        <v>4</v>
      </c>
    </row>
    <row r="77" spans="4:4">
      <c r="D77" s="483" t="s">
        <v>4</v>
      </c>
    </row>
    <row r="78" spans="4:4">
      <c r="D78" s="483" t="s">
        <v>4</v>
      </c>
    </row>
    <row r="79" spans="4:4">
      <c r="D79" s="483" t="s">
        <v>4</v>
      </c>
    </row>
    <row r="80" spans="4:4">
      <c r="D80" s="483" t="s">
        <v>4</v>
      </c>
    </row>
    <row r="81" spans="4:4">
      <c r="D81" s="483" t="s">
        <v>4</v>
      </c>
    </row>
    <row r="82" spans="4:4">
      <c r="D82" s="483" t="s">
        <v>4</v>
      </c>
    </row>
    <row r="83" spans="4:4">
      <c r="D83" s="483" t="s">
        <v>4</v>
      </c>
    </row>
    <row r="84" spans="4:4">
      <c r="D84" s="483" t="s">
        <v>4</v>
      </c>
    </row>
    <row r="85" spans="4:4">
      <c r="D85" s="483" t="s">
        <v>4</v>
      </c>
    </row>
    <row r="86" spans="4:4">
      <c r="D86" s="483" t="s">
        <v>4</v>
      </c>
    </row>
    <row r="87" spans="4:4">
      <c r="D87" s="483" t="s">
        <v>4</v>
      </c>
    </row>
    <row r="88" spans="4:4">
      <c r="D88" s="483" t="s">
        <v>4</v>
      </c>
    </row>
    <row r="89" spans="4:4">
      <c r="D89" s="483" t="s">
        <v>4</v>
      </c>
    </row>
    <row r="90" spans="4:4">
      <c r="D90" s="483" t="s">
        <v>4</v>
      </c>
    </row>
    <row r="91" spans="4:4">
      <c r="D91" s="483" t="s">
        <v>4</v>
      </c>
    </row>
    <row r="92" spans="4:4">
      <c r="D92" s="483" t="s">
        <v>4</v>
      </c>
    </row>
    <row r="93" spans="4:4">
      <c r="D93" s="483" t="s">
        <v>4</v>
      </c>
    </row>
    <row r="94" spans="4:4">
      <c r="D94" s="483" t="s">
        <v>4</v>
      </c>
    </row>
    <row r="95" spans="4:4">
      <c r="D95" s="483" t="s">
        <v>4</v>
      </c>
    </row>
    <row r="96" spans="4:4">
      <c r="D96" s="483" t="s">
        <v>4</v>
      </c>
    </row>
    <row r="97" spans="4:4">
      <c r="D97" s="483" t="s">
        <v>4</v>
      </c>
    </row>
    <row r="98" spans="4:4">
      <c r="D98" s="483" t="s">
        <v>4</v>
      </c>
    </row>
    <row r="99" spans="4:4">
      <c r="D99" s="483" t="s">
        <v>4</v>
      </c>
    </row>
    <row r="100" spans="4:4">
      <c r="D100" s="483" t="s">
        <v>4</v>
      </c>
    </row>
    <row r="101" spans="4:4">
      <c r="D101" s="483" t="s">
        <v>4</v>
      </c>
    </row>
    <row r="102" spans="4:4">
      <c r="D102" s="483" t="s">
        <v>4</v>
      </c>
    </row>
    <row r="103" spans="4:4">
      <c r="D103" s="483" t="s">
        <v>4</v>
      </c>
    </row>
    <row r="104" spans="4:4">
      <c r="D104" s="483" t="s">
        <v>4</v>
      </c>
    </row>
    <row r="105" spans="4:4">
      <c r="D105" s="483" t="s">
        <v>4</v>
      </c>
    </row>
    <row r="106" spans="4:4">
      <c r="D106" s="483" t="s">
        <v>4</v>
      </c>
    </row>
    <row r="107" spans="4:4">
      <c r="D107" s="483" t="s">
        <v>4</v>
      </c>
    </row>
    <row r="108" spans="4:4">
      <c r="D108" s="483" t="s">
        <v>4</v>
      </c>
    </row>
    <row r="109" spans="4:4">
      <c r="D109" s="483" t="s">
        <v>4</v>
      </c>
    </row>
    <row r="110" spans="4:4">
      <c r="D110" s="483" t="s">
        <v>4</v>
      </c>
    </row>
    <row r="111" spans="4:4">
      <c r="D111" s="483" t="s">
        <v>4</v>
      </c>
    </row>
    <row r="112" spans="4:4">
      <c r="D112" s="483" t="s">
        <v>4</v>
      </c>
    </row>
    <row r="113" spans="4:4">
      <c r="D113" s="483" t="s">
        <v>4</v>
      </c>
    </row>
    <row r="114" spans="4:4">
      <c r="D114" s="483" t="s">
        <v>4</v>
      </c>
    </row>
    <row r="115" spans="4:4">
      <c r="D115" s="483" t="s">
        <v>4</v>
      </c>
    </row>
    <row r="116" spans="4:4">
      <c r="D116" s="483" t="s">
        <v>4</v>
      </c>
    </row>
    <row r="117" spans="4:4">
      <c r="D117" s="483" t="s">
        <v>4</v>
      </c>
    </row>
    <row r="118" spans="4:4">
      <c r="D118" s="483" t="s">
        <v>4</v>
      </c>
    </row>
    <row r="119" spans="4:4">
      <c r="D119" s="483" t="s">
        <v>4</v>
      </c>
    </row>
    <row r="120" spans="4:4">
      <c r="D120" s="483" t="s">
        <v>4</v>
      </c>
    </row>
    <row r="121" spans="4:4">
      <c r="D121" s="483" t="s">
        <v>4</v>
      </c>
    </row>
    <row r="122" spans="4:4">
      <c r="D122" s="483" t="s">
        <v>4</v>
      </c>
    </row>
    <row r="123" spans="4:4">
      <c r="D123" s="483" t="s">
        <v>4</v>
      </c>
    </row>
    <row r="124" spans="4:4">
      <c r="D124" s="483" t="s">
        <v>4</v>
      </c>
    </row>
    <row r="125" spans="4:4">
      <c r="D125" s="483" t="s">
        <v>4</v>
      </c>
    </row>
    <row r="126" spans="4:4">
      <c r="D126" s="483" t="s">
        <v>4</v>
      </c>
    </row>
    <row r="127" spans="4:4">
      <c r="D127" s="483" t="s">
        <v>4</v>
      </c>
    </row>
    <row r="128" spans="4:4">
      <c r="D128" s="483" t="s">
        <v>4</v>
      </c>
    </row>
    <row r="129" spans="4:4">
      <c r="D129" s="483" t="s">
        <v>4</v>
      </c>
    </row>
    <row r="130" spans="4:4">
      <c r="D130" s="483" t="s">
        <v>4</v>
      </c>
    </row>
    <row r="131" spans="4:4">
      <c r="D131" s="483" t="s">
        <v>4</v>
      </c>
    </row>
    <row r="132" spans="4:4">
      <c r="D132" s="483" t="s">
        <v>4</v>
      </c>
    </row>
    <row r="133" spans="4:4">
      <c r="D133" s="483" t="s">
        <v>4</v>
      </c>
    </row>
    <row r="134" spans="4:4">
      <c r="D134" s="483" t="s">
        <v>4</v>
      </c>
    </row>
    <row r="135" spans="4:4">
      <c r="D135" s="483" t="s">
        <v>4</v>
      </c>
    </row>
    <row r="136" spans="4:4">
      <c r="D136" s="483" t="s">
        <v>4</v>
      </c>
    </row>
    <row r="137" spans="4:4">
      <c r="D137" s="483" t="s">
        <v>4</v>
      </c>
    </row>
    <row r="138" spans="4:4">
      <c r="D138" s="483" t="s">
        <v>4</v>
      </c>
    </row>
    <row r="139" spans="4:4">
      <c r="D139" s="483" t="s">
        <v>4</v>
      </c>
    </row>
    <row r="140" spans="4:4">
      <c r="D140" s="483" t="s">
        <v>4</v>
      </c>
    </row>
    <row r="141" spans="4:4">
      <c r="D141" s="483" t="s">
        <v>4</v>
      </c>
    </row>
    <row r="142" spans="4:4">
      <c r="D142" s="483" t="s">
        <v>4</v>
      </c>
    </row>
    <row r="143" spans="4:4">
      <c r="D143" s="483" t="s">
        <v>4</v>
      </c>
    </row>
    <row r="144" spans="4:4">
      <c r="D144" s="483" t="s">
        <v>4</v>
      </c>
    </row>
    <row r="145" spans="4:4">
      <c r="D145" s="483" t="s">
        <v>4</v>
      </c>
    </row>
    <row r="146" spans="4:4">
      <c r="D146" s="483" t="s">
        <v>4</v>
      </c>
    </row>
    <row r="147" spans="4:4">
      <c r="D147" s="483" t="s">
        <v>4</v>
      </c>
    </row>
    <row r="148" spans="4:4">
      <c r="D148" s="483" t="s">
        <v>4</v>
      </c>
    </row>
    <row r="149" spans="4:4">
      <c r="D149" s="483" t="s">
        <v>4</v>
      </c>
    </row>
    <row r="150" spans="4:4">
      <c r="D150" s="483" t="s">
        <v>4</v>
      </c>
    </row>
    <row r="151" spans="4:4">
      <c r="D151" s="483" t="s">
        <v>4</v>
      </c>
    </row>
    <row r="152" spans="4:4">
      <c r="D152" s="483" t="s">
        <v>4</v>
      </c>
    </row>
    <row r="153" spans="4:4">
      <c r="D153" s="483" t="s">
        <v>4</v>
      </c>
    </row>
    <row r="154" spans="4:4">
      <c r="D154" s="483" t="s">
        <v>4</v>
      </c>
    </row>
    <row r="155" spans="4:4">
      <c r="D155" s="483" t="s">
        <v>4</v>
      </c>
    </row>
    <row r="156" spans="4:4">
      <c r="D156" s="483" t="s">
        <v>4</v>
      </c>
    </row>
    <row r="157" spans="4:4">
      <c r="D157" s="483" t="s">
        <v>4</v>
      </c>
    </row>
    <row r="158" spans="4:4">
      <c r="D158" s="483" t="s">
        <v>4</v>
      </c>
    </row>
    <row r="159" spans="4:4">
      <c r="D159" s="483" t="s">
        <v>4</v>
      </c>
    </row>
    <row r="160" spans="4:4">
      <c r="D160" s="483" t="s">
        <v>4</v>
      </c>
    </row>
    <row r="161" spans="4:4">
      <c r="D161" s="483" t="s">
        <v>4</v>
      </c>
    </row>
    <row r="162" spans="4:4">
      <c r="D162" s="483" t="s">
        <v>4</v>
      </c>
    </row>
    <row r="163" spans="4:4">
      <c r="D163" s="483" t="s">
        <v>4</v>
      </c>
    </row>
    <row r="164" spans="4:4">
      <c r="D164" s="483" t="s">
        <v>4</v>
      </c>
    </row>
    <row r="165" spans="4:4">
      <c r="D165" s="483" t="s">
        <v>4</v>
      </c>
    </row>
    <row r="166" spans="4:4">
      <c r="D166" s="483" t="s">
        <v>4</v>
      </c>
    </row>
    <row r="167" spans="4:4">
      <c r="D167" s="483" t="s">
        <v>4</v>
      </c>
    </row>
    <row r="168" spans="4:4">
      <c r="D168" s="483" t="s">
        <v>4</v>
      </c>
    </row>
    <row r="169" spans="4:4">
      <c r="D169" s="483" t="s">
        <v>4</v>
      </c>
    </row>
    <row r="170" spans="4:4">
      <c r="D170" s="483" t="s">
        <v>4</v>
      </c>
    </row>
    <row r="171" spans="4:4">
      <c r="D171" s="483" t="s">
        <v>4</v>
      </c>
    </row>
    <row r="172" spans="4:4">
      <c r="D172" s="483" t="s">
        <v>4</v>
      </c>
    </row>
    <row r="173" spans="4:4">
      <c r="D173" s="483" t="s">
        <v>4</v>
      </c>
    </row>
    <row r="174" spans="4:4">
      <c r="D174" s="483" t="s">
        <v>4</v>
      </c>
    </row>
    <row r="175" spans="4:4">
      <c r="D175" s="483" t="s">
        <v>4</v>
      </c>
    </row>
    <row r="176" spans="4:4">
      <c r="D176" s="483" t="s">
        <v>4</v>
      </c>
    </row>
    <row r="177" spans="4:4">
      <c r="D177" s="483" t="s">
        <v>4</v>
      </c>
    </row>
    <row r="178" spans="4:4">
      <c r="D178" s="483" t="s">
        <v>4</v>
      </c>
    </row>
    <row r="179" spans="4:4">
      <c r="D179" s="483" t="s">
        <v>4</v>
      </c>
    </row>
    <row r="180" spans="4:4">
      <c r="D180" s="483" t="s">
        <v>4</v>
      </c>
    </row>
    <row r="181" spans="4:4">
      <c r="D181" s="483" t="s">
        <v>4</v>
      </c>
    </row>
    <row r="182" spans="4:4">
      <c r="D182" s="483" t="s">
        <v>4</v>
      </c>
    </row>
    <row r="183" spans="4:4">
      <c r="D183" s="483" t="s">
        <v>4</v>
      </c>
    </row>
    <row r="184" spans="4:4">
      <c r="D184" s="483" t="s">
        <v>4</v>
      </c>
    </row>
    <row r="185" spans="4:4">
      <c r="D185" s="483" t="s">
        <v>4</v>
      </c>
    </row>
    <row r="186" spans="4:4">
      <c r="D186" s="483" t="s">
        <v>4</v>
      </c>
    </row>
    <row r="187" spans="4:4">
      <c r="D187" s="483" t="s">
        <v>4</v>
      </c>
    </row>
    <row r="188" spans="4:4">
      <c r="D188" s="483" t="s">
        <v>4</v>
      </c>
    </row>
    <row r="189" spans="4:4">
      <c r="D189" s="483" t="s">
        <v>4</v>
      </c>
    </row>
    <row r="190" spans="4:4">
      <c r="D190" s="483" t="s">
        <v>4</v>
      </c>
    </row>
    <row r="191" spans="4:4">
      <c r="D191" s="483" t="s">
        <v>4</v>
      </c>
    </row>
    <row r="192" spans="4:4">
      <c r="D192" s="483" t="s">
        <v>4</v>
      </c>
    </row>
    <row r="193" spans="4:4">
      <c r="D193" s="483" t="s">
        <v>4</v>
      </c>
    </row>
    <row r="194" spans="4:4">
      <c r="D194" s="483" t="s">
        <v>4</v>
      </c>
    </row>
    <row r="195" spans="4:4">
      <c r="D195" s="483" t="s">
        <v>4</v>
      </c>
    </row>
    <row r="196" spans="4:4">
      <c r="D196" s="483" t="s">
        <v>4</v>
      </c>
    </row>
    <row r="197" spans="4:4">
      <c r="D197" s="483" t="s">
        <v>4</v>
      </c>
    </row>
    <row r="198" spans="4:4">
      <c r="D198" s="483" t="s">
        <v>4</v>
      </c>
    </row>
    <row r="199" spans="4:4">
      <c r="D199" s="483" t="s">
        <v>4</v>
      </c>
    </row>
    <row r="200" spans="4:4">
      <c r="D200" s="483" t="s">
        <v>4</v>
      </c>
    </row>
    <row r="201" spans="4:4">
      <c r="D201" s="483" t="s">
        <v>4</v>
      </c>
    </row>
    <row r="202" spans="4:4">
      <c r="D202" s="483" t="s">
        <v>4</v>
      </c>
    </row>
    <row r="203" spans="4:4">
      <c r="D203" s="483" t="s">
        <v>4</v>
      </c>
    </row>
    <row r="204" spans="4:4">
      <c r="D204" s="483" t="s">
        <v>4</v>
      </c>
    </row>
    <row r="205" spans="4:4">
      <c r="D205" s="483" t="s">
        <v>4</v>
      </c>
    </row>
    <row r="206" spans="4:4">
      <c r="D206" s="483" t="s">
        <v>4</v>
      </c>
    </row>
    <row r="207" spans="4:4">
      <c r="D207" s="483" t="s">
        <v>4</v>
      </c>
    </row>
    <row r="208" spans="4:4">
      <c r="D208" s="483" t="s">
        <v>4</v>
      </c>
    </row>
    <row r="209" spans="4:4">
      <c r="D209" s="483" t="s">
        <v>4</v>
      </c>
    </row>
    <row r="210" spans="4:4">
      <c r="D210" s="483" t="s">
        <v>4</v>
      </c>
    </row>
    <row r="211" spans="4:4">
      <c r="D211" s="483" t="s">
        <v>4</v>
      </c>
    </row>
    <row r="212" spans="4:4">
      <c r="D212" s="483" t="s">
        <v>4</v>
      </c>
    </row>
    <row r="213" spans="4:4">
      <c r="D213" s="483" t="s">
        <v>4</v>
      </c>
    </row>
    <row r="214" spans="4:4">
      <c r="D214" s="483" t="s">
        <v>4</v>
      </c>
    </row>
    <row r="215" spans="4:4">
      <c r="D215" s="483" t="s">
        <v>4</v>
      </c>
    </row>
    <row r="216" spans="4:4">
      <c r="D216" s="483" t="s">
        <v>4</v>
      </c>
    </row>
    <row r="217" spans="4:4">
      <c r="D217" s="483" t="s">
        <v>4</v>
      </c>
    </row>
    <row r="218" spans="4:4">
      <c r="D218" s="483" t="s">
        <v>4</v>
      </c>
    </row>
    <row r="219" spans="4:4">
      <c r="D219" s="483" t="s">
        <v>4</v>
      </c>
    </row>
    <row r="220" spans="4:4">
      <c r="D220" s="483" t="s">
        <v>4</v>
      </c>
    </row>
    <row r="221" spans="4:4">
      <c r="D221" s="483" t="s">
        <v>4</v>
      </c>
    </row>
    <row r="222" spans="4:4">
      <c r="D222" s="483" t="s">
        <v>4</v>
      </c>
    </row>
    <row r="223" spans="4:4">
      <c r="D223" s="483" t="s">
        <v>4</v>
      </c>
    </row>
    <row r="224" spans="4:4">
      <c r="D224" s="483" t="s">
        <v>4</v>
      </c>
    </row>
    <row r="225" spans="4:4">
      <c r="D225" s="483" t="s">
        <v>4</v>
      </c>
    </row>
    <row r="226" spans="4:4">
      <c r="D226" s="483" t="s">
        <v>4</v>
      </c>
    </row>
    <row r="227" spans="4:4">
      <c r="D227" s="483" t="s">
        <v>4</v>
      </c>
    </row>
    <row r="228" spans="4:4">
      <c r="D228" s="483" t="s">
        <v>4</v>
      </c>
    </row>
    <row r="229" spans="4:4">
      <c r="D229" s="483" t="s">
        <v>4</v>
      </c>
    </row>
    <row r="230" spans="4:4">
      <c r="D230" s="483" t="s">
        <v>4</v>
      </c>
    </row>
    <row r="231" spans="4:4">
      <c r="D231" s="483" t="s">
        <v>4</v>
      </c>
    </row>
    <row r="232" spans="4:4">
      <c r="D232" s="483" t="s">
        <v>4</v>
      </c>
    </row>
    <row r="233" spans="4:4">
      <c r="D233" s="483" t="s">
        <v>4</v>
      </c>
    </row>
    <row r="234" spans="4:4">
      <c r="D234" s="483" t="s">
        <v>4</v>
      </c>
    </row>
    <row r="235" spans="4:4">
      <c r="D235" s="483" t="s">
        <v>4</v>
      </c>
    </row>
    <row r="236" spans="4:4">
      <c r="D236" s="483" t="s">
        <v>4</v>
      </c>
    </row>
    <row r="237" spans="4:4">
      <c r="D237" s="483" t="s">
        <v>4</v>
      </c>
    </row>
    <row r="238" spans="4:4">
      <c r="D238" s="483" t="s">
        <v>4</v>
      </c>
    </row>
    <row r="239" spans="4:4">
      <c r="D239" s="483" t="s">
        <v>4</v>
      </c>
    </row>
    <row r="240" spans="4:4">
      <c r="D240" s="483" t="s">
        <v>4</v>
      </c>
    </row>
    <row r="241" spans="4:4">
      <c r="D241" s="483" t="s">
        <v>4</v>
      </c>
    </row>
    <row r="242" spans="4:4">
      <c r="D242" s="483" t="s">
        <v>4</v>
      </c>
    </row>
    <row r="243" spans="4:4">
      <c r="D243" s="483" t="s">
        <v>4</v>
      </c>
    </row>
    <row r="244" spans="4:4">
      <c r="D244" s="483" t="s">
        <v>4</v>
      </c>
    </row>
    <row r="245" spans="4:4">
      <c r="D245" s="483" t="s">
        <v>4</v>
      </c>
    </row>
    <row r="246" spans="4:4">
      <c r="D246" s="483" t="s">
        <v>4</v>
      </c>
    </row>
    <row r="247" spans="4:4">
      <c r="D247" s="483" t="s">
        <v>4</v>
      </c>
    </row>
    <row r="248" spans="4:4">
      <c r="D248" s="483" t="s">
        <v>4</v>
      </c>
    </row>
    <row r="249" spans="4:4">
      <c r="D249" s="483" t="s">
        <v>4</v>
      </c>
    </row>
    <row r="250" spans="4:4">
      <c r="D250" s="483" t="s">
        <v>4</v>
      </c>
    </row>
    <row r="251" spans="4:4">
      <c r="D251" s="483" t="s">
        <v>4</v>
      </c>
    </row>
    <row r="252" spans="4:4">
      <c r="D252" s="483" t="s">
        <v>4</v>
      </c>
    </row>
    <row r="253" spans="4:4">
      <c r="D253" s="483" t="s">
        <v>4</v>
      </c>
    </row>
    <row r="254" spans="4:4">
      <c r="D254" s="483" t="s">
        <v>4</v>
      </c>
    </row>
    <row r="255" spans="4:4">
      <c r="D255" s="483" t="s">
        <v>4</v>
      </c>
    </row>
    <row r="256" spans="4:4">
      <c r="D256" s="483" t="s">
        <v>4</v>
      </c>
    </row>
    <row r="257" spans="4:4">
      <c r="D257" s="483" t="s">
        <v>4</v>
      </c>
    </row>
    <row r="258" spans="4:4">
      <c r="D258" s="483" t="s">
        <v>4</v>
      </c>
    </row>
    <row r="259" spans="4:4">
      <c r="D259" s="483" t="s">
        <v>4</v>
      </c>
    </row>
    <row r="260" spans="4:4">
      <c r="D260" s="483" t="s">
        <v>4</v>
      </c>
    </row>
    <row r="261" spans="4:4">
      <c r="D261" s="483" t="s">
        <v>4</v>
      </c>
    </row>
    <row r="262" spans="4:4">
      <c r="D262" s="483" t="s">
        <v>4</v>
      </c>
    </row>
    <row r="263" spans="4:4">
      <c r="D263" s="483" t="s">
        <v>4</v>
      </c>
    </row>
    <row r="264" spans="4:4">
      <c r="D264" s="483" t="s">
        <v>4</v>
      </c>
    </row>
    <row r="265" spans="4:4">
      <c r="D265" s="483" t="s">
        <v>4</v>
      </c>
    </row>
    <row r="266" spans="4:4">
      <c r="D266" s="483" t="s">
        <v>4</v>
      </c>
    </row>
    <row r="267" spans="4:4">
      <c r="D267" s="483" t="s">
        <v>4</v>
      </c>
    </row>
    <row r="268" spans="4:4">
      <c r="D268" s="483" t="s">
        <v>4</v>
      </c>
    </row>
    <row r="269" spans="4:4">
      <c r="D269" s="483" t="s">
        <v>4</v>
      </c>
    </row>
    <row r="270" spans="4:4">
      <c r="D270" s="483" t="s">
        <v>4</v>
      </c>
    </row>
    <row r="271" spans="4:4">
      <c r="D271" s="483" t="s">
        <v>4</v>
      </c>
    </row>
    <row r="272" spans="4:4">
      <c r="D272" s="483" t="s">
        <v>4</v>
      </c>
    </row>
    <row r="273" spans="4:4">
      <c r="D273" s="483" t="s">
        <v>4</v>
      </c>
    </row>
    <row r="274" spans="4:4">
      <c r="D274" s="483" t="s">
        <v>4</v>
      </c>
    </row>
    <row r="275" spans="4:4">
      <c r="D275" s="483" t="s">
        <v>4</v>
      </c>
    </row>
    <row r="276" spans="4:4">
      <c r="D276" s="483" t="s">
        <v>4</v>
      </c>
    </row>
    <row r="277" spans="4:4">
      <c r="D277" s="483" t="s">
        <v>4</v>
      </c>
    </row>
    <row r="278" spans="4:4">
      <c r="D278" s="483" t="s">
        <v>4</v>
      </c>
    </row>
    <row r="279" spans="4:4">
      <c r="D279" s="483" t="s">
        <v>4</v>
      </c>
    </row>
    <row r="280" spans="4:4">
      <c r="D280" s="483" t="s">
        <v>4</v>
      </c>
    </row>
    <row r="281" spans="4:4">
      <c r="D281" s="483" t="s">
        <v>4</v>
      </c>
    </row>
    <row r="282" spans="4:4">
      <c r="D282" s="483" t="s">
        <v>4</v>
      </c>
    </row>
    <row r="283" spans="4:4">
      <c r="D283" s="483" t="s">
        <v>4</v>
      </c>
    </row>
    <row r="284" spans="4:4">
      <c r="D284" s="483" t="s">
        <v>4</v>
      </c>
    </row>
    <row r="285" spans="4:4">
      <c r="D285" s="483" t="s">
        <v>4</v>
      </c>
    </row>
    <row r="286" spans="4:4">
      <c r="D286" s="483" t="s">
        <v>4</v>
      </c>
    </row>
    <row r="287" spans="4:4">
      <c r="D287" s="483" t="s">
        <v>4</v>
      </c>
    </row>
    <row r="288" spans="4:4">
      <c r="D288" s="483" t="s">
        <v>4</v>
      </c>
    </row>
    <row r="289" spans="4:4">
      <c r="D289" s="483" t="s">
        <v>4</v>
      </c>
    </row>
    <row r="290" spans="4:4">
      <c r="D290" s="483" t="s">
        <v>4</v>
      </c>
    </row>
    <row r="291" spans="4:4">
      <c r="D291" s="483" t="s">
        <v>4</v>
      </c>
    </row>
    <row r="292" spans="4:4">
      <c r="D292" s="483" t="s">
        <v>4</v>
      </c>
    </row>
    <row r="293" spans="4:4">
      <c r="D293" s="483" t="s">
        <v>4</v>
      </c>
    </row>
    <row r="294" spans="4:4">
      <c r="D294" s="483" t="s">
        <v>4</v>
      </c>
    </row>
    <row r="295" spans="4:4">
      <c r="D295" s="483" t="s">
        <v>4</v>
      </c>
    </row>
    <row r="296" spans="4:4">
      <c r="D296" s="483" t="s">
        <v>4</v>
      </c>
    </row>
    <row r="297" spans="4:4">
      <c r="D297" s="483" t="s">
        <v>4</v>
      </c>
    </row>
    <row r="298" spans="4:4">
      <c r="D298" s="483" t="s">
        <v>4</v>
      </c>
    </row>
    <row r="299" spans="4:4">
      <c r="D299" s="483" t="s">
        <v>4</v>
      </c>
    </row>
    <row r="300" spans="4:4">
      <c r="D300" s="483" t="s">
        <v>4</v>
      </c>
    </row>
    <row r="301" spans="4:4">
      <c r="D301" s="483" t="s">
        <v>4</v>
      </c>
    </row>
    <row r="302" spans="4:4">
      <c r="D302" s="483" t="s">
        <v>4</v>
      </c>
    </row>
    <row r="303" spans="4:4">
      <c r="D303" s="483" t="s">
        <v>4</v>
      </c>
    </row>
    <row r="304" spans="4:4">
      <c r="D304" s="483" t="s">
        <v>4</v>
      </c>
    </row>
    <row r="305" spans="4:4">
      <c r="D305" s="483" t="s">
        <v>4</v>
      </c>
    </row>
    <row r="306" spans="4:4">
      <c r="D306" s="483" t="s">
        <v>4</v>
      </c>
    </row>
    <row r="307" spans="4:4">
      <c r="D307" s="483" t="s">
        <v>4</v>
      </c>
    </row>
    <row r="308" spans="4:4">
      <c r="D308" s="483" t="s">
        <v>4</v>
      </c>
    </row>
    <row r="309" spans="4:4">
      <c r="D309" s="483" t="s">
        <v>4</v>
      </c>
    </row>
    <row r="310" spans="4:4">
      <c r="D310" s="483" t="s">
        <v>4</v>
      </c>
    </row>
    <row r="311" spans="4:4">
      <c r="D311" s="483" t="s">
        <v>4</v>
      </c>
    </row>
    <row r="312" spans="4:4">
      <c r="D312" s="483" t="s">
        <v>4</v>
      </c>
    </row>
    <row r="313" spans="4:4">
      <c r="D313" s="483" t="s">
        <v>4</v>
      </c>
    </row>
    <row r="314" spans="4:4">
      <c r="D314" s="483" t="s">
        <v>4</v>
      </c>
    </row>
    <row r="315" spans="4:4">
      <c r="D315" s="483" t="s">
        <v>4</v>
      </c>
    </row>
    <row r="316" spans="4:4">
      <c r="D316" s="483" t="s">
        <v>4</v>
      </c>
    </row>
    <row r="317" spans="4:4">
      <c r="D317" s="483" t="s">
        <v>4</v>
      </c>
    </row>
    <row r="318" spans="4:4">
      <c r="D318" s="483" t="s">
        <v>4</v>
      </c>
    </row>
    <row r="319" spans="4:4">
      <c r="D319" s="483" t="s">
        <v>4</v>
      </c>
    </row>
    <row r="320" spans="4:4">
      <c r="D320" s="483" t="s">
        <v>4</v>
      </c>
    </row>
    <row r="321" spans="4:4">
      <c r="D321" s="483" t="s">
        <v>4</v>
      </c>
    </row>
    <row r="322" spans="4:4">
      <c r="D322" s="483" t="s">
        <v>4</v>
      </c>
    </row>
    <row r="323" spans="4:4">
      <c r="D323" s="483" t="s">
        <v>4</v>
      </c>
    </row>
    <row r="324" spans="4:4">
      <c r="D324" s="483" t="s">
        <v>4</v>
      </c>
    </row>
    <row r="325" spans="4:4">
      <c r="D325" s="483" t="s">
        <v>4</v>
      </c>
    </row>
    <row r="326" spans="4:4">
      <c r="D326" s="483" t="s">
        <v>4</v>
      </c>
    </row>
    <row r="327" spans="4:4">
      <c r="D327" s="483" t="s">
        <v>4</v>
      </c>
    </row>
    <row r="328" spans="4:4">
      <c r="D328" s="483" t="s">
        <v>4</v>
      </c>
    </row>
    <row r="329" spans="4:4">
      <c r="D329" s="483" t="s">
        <v>4</v>
      </c>
    </row>
    <row r="330" spans="4:4">
      <c r="D330" s="483" t="s">
        <v>4</v>
      </c>
    </row>
    <row r="331" spans="4:4">
      <c r="D331" s="483" t="s">
        <v>4</v>
      </c>
    </row>
    <row r="332" spans="4:4">
      <c r="D332" s="483" t="s">
        <v>4</v>
      </c>
    </row>
    <row r="333" spans="4:4">
      <c r="D333" s="483" t="s">
        <v>4</v>
      </c>
    </row>
    <row r="334" spans="4:4">
      <c r="D334" s="483" t="s">
        <v>4</v>
      </c>
    </row>
    <row r="335" spans="4:4">
      <c r="D335" s="483" t="s">
        <v>4</v>
      </c>
    </row>
    <row r="336" spans="4:4">
      <c r="D336" s="483" t="s">
        <v>4</v>
      </c>
    </row>
    <row r="337" spans="4:4">
      <c r="D337" s="483" t="s">
        <v>4</v>
      </c>
    </row>
    <row r="338" spans="4:4">
      <c r="D338" s="483" t="s">
        <v>4</v>
      </c>
    </row>
    <row r="339" spans="4:4">
      <c r="D339" s="483" t="s">
        <v>4</v>
      </c>
    </row>
    <row r="340" spans="4:4">
      <c r="D340" s="483" t="s">
        <v>4</v>
      </c>
    </row>
    <row r="341" spans="4:4">
      <c r="D341" s="483" t="s">
        <v>4</v>
      </c>
    </row>
    <row r="342" spans="4:4">
      <c r="D342" s="483" t="s">
        <v>4</v>
      </c>
    </row>
    <row r="343" spans="4:4">
      <c r="D343" s="483" t="s">
        <v>4</v>
      </c>
    </row>
    <row r="344" spans="4:4">
      <c r="D344" s="483" t="s">
        <v>4</v>
      </c>
    </row>
    <row r="345" spans="4:4">
      <c r="D345" s="483" t="s">
        <v>4</v>
      </c>
    </row>
    <row r="346" spans="4:4">
      <c r="D346" s="483" t="s">
        <v>4</v>
      </c>
    </row>
    <row r="347" spans="4:4">
      <c r="D347" s="483" t="s">
        <v>4</v>
      </c>
    </row>
    <row r="348" spans="4:4">
      <c r="D348" s="483" t="s">
        <v>4</v>
      </c>
    </row>
    <row r="349" spans="4:4">
      <c r="D349" s="483" t="s">
        <v>4</v>
      </c>
    </row>
    <row r="350" spans="4:4">
      <c r="D350" s="483" t="s">
        <v>4</v>
      </c>
    </row>
    <row r="351" spans="4:4">
      <c r="D351" s="483" t="s">
        <v>4</v>
      </c>
    </row>
    <row r="352" spans="4:4">
      <c r="D352" s="483" t="s">
        <v>4</v>
      </c>
    </row>
    <row r="353" spans="4:4">
      <c r="D353" s="483" t="s">
        <v>4</v>
      </c>
    </row>
    <row r="354" spans="4:4">
      <c r="D354" s="483" t="s">
        <v>4</v>
      </c>
    </row>
    <row r="355" spans="4:4">
      <c r="D355" s="483" t="s">
        <v>4</v>
      </c>
    </row>
    <row r="356" spans="4:4">
      <c r="D356" s="483" t="s">
        <v>4</v>
      </c>
    </row>
    <row r="357" spans="4:4">
      <c r="D357" s="483" t="s">
        <v>4</v>
      </c>
    </row>
    <row r="358" spans="4:4">
      <c r="D358" s="483" t="s">
        <v>4</v>
      </c>
    </row>
    <row r="359" spans="4:4">
      <c r="D359" s="483" t="s">
        <v>4</v>
      </c>
    </row>
    <row r="360" spans="4:4">
      <c r="D360" s="483" t="s">
        <v>4</v>
      </c>
    </row>
    <row r="361" spans="4:4">
      <c r="D361" s="483" t="s">
        <v>4</v>
      </c>
    </row>
    <row r="362" spans="4:4">
      <c r="D362" s="483" t="s">
        <v>4</v>
      </c>
    </row>
    <row r="363" spans="4:4">
      <c r="D363" s="483" t="s">
        <v>4</v>
      </c>
    </row>
    <row r="364" spans="4:4">
      <c r="D364" s="483" t="s">
        <v>4</v>
      </c>
    </row>
    <row r="365" spans="4:4">
      <c r="D365" s="483" t="s">
        <v>4</v>
      </c>
    </row>
    <row r="366" spans="4:4">
      <c r="D366" s="483" t="s">
        <v>4</v>
      </c>
    </row>
    <row r="367" spans="4:4">
      <c r="D367" s="483" t="s">
        <v>4</v>
      </c>
    </row>
    <row r="368" spans="4:4">
      <c r="D368" s="483" t="s">
        <v>4</v>
      </c>
    </row>
    <row r="369" spans="4:4">
      <c r="D369" s="483" t="s">
        <v>4</v>
      </c>
    </row>
    <row r="370" spans="4:4">
      <c r="D370" s="483" t="s">
        <v>4</v>
      </c>
    </row>
    <row r="371" spans="4:4">
      <c r="D371" s="483" t="s">
        <v>4</v>
      </c>
    </row>
    <row r="372" spans="4:4">
      <c r="D372" s="483" t="s">
        <v>4</v>
      </c>
    </row>
    <row r="373" spans="4:4">
      <c r="D373" s="483" t="s">
        <v>4</v>
      </c>
    </row>
    <row r="374" spans="4:4">
      <c r="D374" s="483" t="s">
        <v>4</v>
      </c>
    </row>
    <row r="375" spans="4:4">
      <c r="D375" s="483" t="s">
        <v>4</v>
      </c>
    </row>
    <row r="376" spans="4:4">
      <c r="D376" s="483" t="s">
        <v>4</v>
      </c>
    </row>
    <row r="377" spans="4:4">
      <c r="D377" s="483" t="s">
        <v>4</v>
      </c>
    </row>
    <row r="378" spans="4:4">
      <c r="D378" s="483" t="s">
        <v>4</v>
      </c>
    </row>
    <row r="379" spans="4:4">
      <c r="D379" s="483" t="s">
        <v>4</v>
      </c>
    </row>
    <row r="380" spans="4:4">
      <c r="D380" s="483" t="s">
        <v>4</v>
      </c>
    </row>
    <row r="381" spans="4:4">
      <c r="D381" s="483" t="s">
        <v>4</v>
      </c>
    </row>
    <row r="382" spans="4:4">
      <c r="D382" s="483" t="s">
        <v>4</v>
      </c>
    </row>
    <row r="383" spans="4:4">
      <c r="D383" s="483" t="s">
        <v>4</v>
      </c>
    </row>
    <row r="384" spans="4:4">
      <c r="D384" s="483" t="s">
        <v>4</v>
      </c>
    </row>
    <row r="385" spans="4:4">
      <c r="D385" s="483" t="s">
        <v>4</v>
      </c>
    </row>
    <row r="386" spans="4:4">
      <c r="D386" s="483" t="s">
        <v>4</v>
      </c>
    </row>
    <row r="387" spans="4:4">
      <c r="D387" s="483" t="s">
        <v>4</v>
      </c>
    </row>
    <row r="388" spans="4:4">
      <c r="D388" s="483" t="s">
        <v>4</v>
      </c>
    </row>
    <row r="389" spans="4:4">
      <c r="D389" s="483" t="s">
        <v>4</v>
      </c>
    </row>
    <row r="390" spans="4:4">
      <c r="D390" s="483" t="s">
        <v>4</v>
      </c>
    </row>
    <row r="391" spans="4:4">
      <c r="D391" s="483" t="s">
        <v>4</v>
      </c>
    </row>
    <row r="392" spans="4:4">
      <c r="D392" s="483" t="s">
        <v>4</v>
      </c>
    </row>
    <row r="393" spans="4:4">
      <c r="D393" s="483" t="s">
        <v>4</v>
      </c>
    </row>
    <row r="394" spans="4:4">
      <c r="D394" s="483" t="s">
        <v>4</v>
      </c>
    </row>
    <row r="395" spans="4:4">
      <c r="D395" s="483" t="s">
        <v>4</v>
      </c>
    </row>
    <row r="396" spans="4:4">
      <c r="D396" s="483" t="s">
        <v>4</v>
      </c>
    </row>
    <row r="397" spans="4:4">
      <c r="D397" s="483" t="s">
        <v>4</v>
      </c>
    </row>
    <row r="398" spans="4:4">
      <c r="D398" s="483" t="s">
        <v>4</v>
      </c>
    </row>
    <row r="399" spans="4:4">
      <c r="D399" s="483" t="s">
        <v>4</v>
      </c>
    </row>
    <row r="400" spans="4:4">
      <c r="D400" s="483" t="s">
        <v>4</v>
      </c>
    </row>
    <row r="401" spans="4:4">
      <c r="D401" s="483" t="s">
        <v>4</v>
      </c>
    </row>
    <row r="402" spans="4:4">
      <c r="D402" s="483" t="s">
        <v>4</v>
      </c>
    </row>
    <row r="403" spans="4:4">
      <c r="D403" s="483" t="s">
        <v>4</v>
      </c>
    </row>
    <row r="404" spans="4:4">
      <c r="D404" s="483" t="s">
        <v>4</v>
      </c>
    </row>
    <row r="405" spans="4:4">
      <c r="D405" s="483" t="s">
        <v>4</v>
      </c>
    </row>
    <row r="406" spans="4:4">
      <c r="D406" s="483" t="s">
        <v>4</v>
      </c>
    </row>
    <row r="407" spans="4:4">
      <c r="D407" s="483" t="s">
        <v>4</v>
      </c>
    </row>
    <row r="408" spans="4:4">
      <c r="D408" s="483" t="s">
        <v>4</v>
      </c>
    </row>
    <row r="409" spans="4:4">
      <c r="D409" s="483" t="s">
        <v>4</v>
      </c>
    </row>
    <row r="410" spans="4:4">
      <c r="D410" s="483" t="s">
        <v>4</v>
      </c>
    </row>
    <row r="411" spans="4:4">
      <c r="D411" s="483" t="s">
        <v>4</v>
      </c>
    </row>
    <row r="412" spans="4:4">
      <c r="D412" s="483" t="s">
        <v>4</v>
      </c>
    </row>
    <row r="413" spans="4:4">
      <c r="D413" s="483" t="s">
        <v>4</v>
      </c>
    </row>
    <row r="414" spans="4:4">
      <c r="D414" s="483" t="s">
        <v>4</v>
      </c>
    </row>
    <row r="415" spans="4:4">
      <c r="D415" s="483" t="s">
        <v>4</v>
      </c>
    </row>
    <row r="416" spans="4:4">
      <c r="D416" s="483" t="s">
        <v>4</v>
      </c>
    </row>
    <row r="417" spans="4:4">
      <c r="D417" s="483" t="s">
        <v>4</v>
      </c>
    </row>
    <row r="418" spans="4:4">
      <c r="D418" s="483" t="s">
        <v>4</v>
      </c>
    </row>
    <row r="419" spans="4:4">
      <c r="D419" s="483" t="s">
        <v>4</v>
      </c>
    </row>
    <row r="420" spans="4:4">
      <c r="D420" s="483" t="s">
        <v>4</v>
      </c>
    </row>
    <row r="421" spans="4:4">
      <c r="D421" s="483" t="s">
        <v>4</v>
      </c>
    </row>
    <row r="422" spans="4:4">
      <c r="D422" s="483" t="s">
        <v>4</v>
      </c>
    </row>
    <row r="423" spans="4:4">
      <c r="D423" s="483" t="s">
        <v>4</v>
      </c>
    </row>
    <row r="424" spans="4:4">
      <c r="D424" s="483" t="s">
        <v>4</v>
      </c>
    </row>
    <row r="425" spans="4:4">
      <c r="D425" s="483" t="s">
        <v>4</v>
      </c>
    </row>
    <row r="426" spans="4:4">
      <c r="D426" s="483" t="s">
        <v>4</v>
      </c>
    </row>
    <row r="427" spans="4:4">
      <c r="D427" s="483" t="s">
        <v>4</v>
      </c>
    </row>
    <row r="428" spans="4:4">
      <c r="D428" s="483" t="s">
        <v>4</v>
      </c>
    </row>
    <row r="429" spans="4:4">
      <c r="D429" s="483" t="s">
        <v>4</v>
      </c>
    </row>
    <row r="430" spans="4:4">
      <c r="D430" s="483" t="s">
        <v>4</v>
      </c>
    </row>
    <row r="431" spans="4:4">
      <c r="D431" s="483" t="s">
        <v>4</v>
      </c>
    </row>
    <row r="432" spans="4:4">
      <c r="D432" s="483" t="s">
        <v>4</v>
      </c>
    </row>
    <row r="433" spans="4:4">
      <c r="D433" s="483" t="s">
        <v>4</v>
      </c>
    </row>
    <row r="434" spans="4:4">
      <c r="D434" s="483" t="s">
        <v>4</v>
      </c>
    </row>
    <row r="435" spans="4:4">
      <c r="D435" s="483" t="s">
        <v>4</v>
      </c>
    </row>
    <row r="436" spans="4:4">
      <c r="D436" s="483" t="s">
        <v>4</v>
      </c>
    </row>
    <row r="437" spans="4:4">
      <c r="D437" s="483" t="s">
        <v>4</v>
      </c>
    </row>
    <row r="438" spans="4:4">
      <c r="D438" s="483" t="s">
        <v>4</v>
      </c>
    </row>
    <row r="439" spans="4:4">
      <c r="D439" s="483" t="s">
        <v>4</v>
      </c>
    </row>
    <row r="440" spans="4:4">
      <c r="D440" s="483" t="s">
        <v>4</v>
      </c>
    </row>
    <row r="441" spans="4:4">
      <c r="D441" s="483" t="s">
        <v>4</v>
      </c>
    </row>
    <row r="442" spans="4:4">
      <c r="D442" s="483" t="s">
        <v>4</v>
      </c>
    </row>
    <row r="443" spans="4:4">
      <c r="D443" s="483" t="s">
        <v>4</v>
      </c>
    </row>
    <row r="444" spans="4:4">
      <c r="D444" s="483" t="s">
        <v>4</v>
      </c>
    </row>
    <row r="445" spans="4:4">
      <c r="D445" s="483" t="s">
        <v>4</v>
      </c>
    </row>
    <row r="446" spans="4:4">
      <c r="D446" s="483" t="s">
        <v>4</v>
      </c>
    </row>
    <row r="447" spans="4:4">
      <c r="D447" s="483" t="s">
        <v>4</v>
      </c>
    </row>
    <row r="448" spans="4:4">
      <c r="D448" s="483" t="s">
        <v>4</v>
      </c>
    </row>
    <row r="449" spans="4:4">
      <c r="D449" s="483" t="s">
        <v>4</v>
      </c>
    </row>
    <row r="450" spans="4:4">
      <c r="D450" s="483" t="s">
        <v>4</v>
      </c>
    </row>
    <row r="451" spans="4:4">
      <c r="D451" s="483" t="s">
        <v>4</v>
      </c>
    </row>
    <row r="452" spans="4:4">
      <c r="D452" s="483" t="s">
        <v>4</v>
      </c>
    </row>
    <row r="453" spans="4:4">
      <c r="D453" s="483" t="s">
        <v>4</v>
      </c>
    </row>
    <row r="454" spans="4:4">
      <c r="D454" s="483" t="s">
        <v>4</v>
      </c>
    </row>
    <row r="455" spans="4:4">
      <c r="D455" s="483" t="s">
        <v>4</v>
      </c>
    </row>
    <row r="456" spans="4:4">
      <c r="D456" s="483" t="s">
        <v>4</v>
      </c>
    </row>
    <row r="457" spans="4:4">
      <c r="D457" s="483" t="s">
        <v>4</v>
      </c>
    </row>
    <row r="458" spans="4:4">
      <c r="D458" s="483" t="s">
        <v>4</v>
      </c>
    </row>
    <row r="459" spans="4:4">
      <c r="D459" s="483" t="s">
        <v>4</v>
      </c>
    </row>
    <row r="460" spans="4:4">
      <c r="D460" s="483" t="s">
        <v>4</v>
      </c>
    </row>
    <row r="461" spans="4:4">
      <c r="D461" s="483" t="s">
        <v>4</v>
      </c>
    </row>
    <row r="462" spans="4:4">
      <c r="D462" s="483" t="s">
        <v>4</v>
      </c>
    </row>
    <row r="463" spans="4:4">
      <c r="D463" s="483" t="s">
        <v>4</v>
      </c>
    </row>
    <row r="464" spans="4:4">
      <c r="D464" s="483" t="s">
        <v>4</v>
      </c>
    </row>
    <row r="465" spans="4:4">
      <c r="D465" s="483" t="s">
        <v>4</v>
      </c>
    </row>
    <row r="466" spans="4:4">
      <c r="D466" s="483" t="s">
        <v>4</v>
      </c>
    </row>
    <row r="467" spans="4:4">
      <c r="D467" s="483" t="s">
        <v>4</v>
      </c>
    </row>
    <row r="468" spans="4:4">
      <c r="D468" s="483" t="s">
        <v>4</v>
      </c>
    </row>
    <row r="469" spans="4:4">
      <c r="D469" s="483" t="s">
        <v>4</v>
      </c>
    </row>
    <row r="470" spans="4:4">
      <c r="D470" s="483" t="s">
        <v>4</v>
      </c>
    </row>
    <row r="471" spans="4:4">
      <c r="D471" s="483" t="s">
        <v>4</v>
      </c>
    </row>
    <row r="472" spans="4:4">
      <c r="D472" s="483" t="s">
        <v>4</v>
      </c>
    </row>
    <row r="473" spans="4:4">
      <c r="D473" s="483" t="s">
        <v>4</v>
      </c>
    </row>
    <row r="474" spans="4:4">
      <c r="D474" s="483" t="s">
        <v>4</v>
      </c>
    </row>
    <row r="475" spans="4:4">
      <c r="D475" s="483" t="s">
        <v>4</v>
      </c>
    </row>
    <row r="476" spans="4:4">
      <c r="D476" s="483" t="s">
        <v>4</v>
      </c>
    </row>
    <row r="477" spans="4:4">
      <c r="D477" s="483" t="s">
        <v>4</v>
      </c>
    </row>
    <row r="478" spans="4:4">
      <c r="D478" s="483" t="s">
        <v>4</v>
      </c>
    </row>
    <row r="479" spans="4:4">
      <c r="D479" s="483" t="s">
        <v>4</v>
      </c>
    </row>
    <row r="480" spans="4:4">
      <c r="D480" s="483" t="s">
        <v>4</v>
      </c>
    </row>
    <row r="481" spans="4:4">
      <c r="D481" s="483" t="s">
        <v>4</v>
      </c>
    </row>
    <row r="482" spans="4:4">
      <c r="D482" s="483" t="s">
        <v>4</v>
      </c>
    </row>
    <row r="483" spans="4:4">
      <c r="D483" s="483" t="s">
        <v>4</v>
      </c>
    </row>
    <row r="484" spans="4:4">
      <c r="D484" s="483" t="s">
        <v>4</v>
      </c>
    </row>
    <row r="485" spans="4:4">
      <c r="D485" s="483" t="s">
        <v>4</v>
      </c>
    </row>
    <row r="486" spans="4:4">
      <c r="D486" s="483" t="s">
        <v>4</v>
      </c>
    </row>
    <row r="487" spans="4:4">
      <c r="D487" s="483" t="s">
        <v>4</v>
      </c>
    </row>
    <row r="488" spans="4:4">
      <c r="D488" s="483" t="s">
        <v>4</v>
      </c>
    </row>
    <row r="489" spans="4:4">
      <c r="D489" s="483" t="s">
        <v>4</v>
      </c>
    </row>
    <row r="490" spans="4:4">
      <c r="D490" s="483" t="s">
        <v>4</v>
      </c>
    </row>
    <row r="491" spans="4:4">
      <c r="D491" s="483" t="s">
        <v>4</v>
      </c>
    </row>
    <row r="492" spans="4:4">
      <c r="D492" s="483" t="s">
        <v>4</v>
      </c>
    </row>
    <row r="493" spans="4:4">
      <c r="D493" s="483" t="s">
        <v>4</v>
      </c>
    </row>
    <row r="494" spans="4:4">
      <c r="D494" s="483" t="s">
        <v>4</v>
      </c>
    </row>
    <row r="495" spans="4:4">
      <c r="D495" s="483" t="s">
        <v>4</v>
      </c>
    </row>
    <row r="496" spans="4:4">
      <c r="D496" s="483" t="s">
        <v>4</v>
      </c>
    </row>
    <row r="497" spans="4:4">
      <c r="D497" s="483" t="s">
        <v>4</v>
      </c>
    </row>
    <row r="498" spans="4:4">
      <c r="D498" s="483" t="s">
        <v>4</v>
      </c>
    </row>
    <row r="499" spans="4:4">
      <c r="D499" s="483" t="s">
        <v>4</v>
      </c>
    </row>
    <row r="500" spans="4:4">
      <c r="D500" s="483" t="s">
        <v>4</v>
      </c>
    </row>
    <row r="501" spans="4:4">
      <c r="D501" s="483" t="s">
        <v>4</v>
      </c>
    </row>
    <row r="502" spans="4:4">
      <c r="D502" s="483" t="s">
        <v>4</v>
      </c>
    </row>
    <row r="503" spans="4:4">
      <c r="D503" s="483" t="s">
        <v>4</v>
      </c>
    </row>
    <row r="504" spans="4:4">
      <c r="D504" s="483" t="s">
        <v>4</v>
      </c>
    </row>
    <row r="505" spans="4:4">
      <c r="D505" s="483" t="s">
        <v>4</v>
      </c>
    </row>
    <row r="506" spans="4:4">
      <c r="D506" s="483" t="s">
        <v>4</v>
      </c>
    </row>
    <row r="507" spans="4:4">
      <c r="D507" s="483" t="s">
        <v>4</v>
      </c>
    </row>
    <row r="508" spans="4:4">
      <c r="D508" s="483" t="s">
        <v>4</v>
      </c>
    </row>
    <row r="509" spans="4:4">
      <c r="D509" s="483" t="s">
        <v>4</v>
      </c>
    </row>
    <row r="510" spans="4:4">
      <c r="D510" s="483" t="s">
        <v>4</v>
      </c>
    </row>
    <row r="511" spans="4:4">
      <c r="D511" s="483" t="s">
        <v>4</v>
      </c>
    </row>
    <row r="512" spans="4:4">
      <c r="D512" s="483" t="s">
        <v>4</v>
      </c>
    </row>
    <row r="513" spans="4:4">
      <c r="D513" s="483" t="s">
        <v>4</v>
      </c>
    </row>
    <row r="514" spans="4:4">
      <c r="D514" s="483" t="s">
        <v>4</v>
      </c>
    </row>
    <row r="515" spans="4:4">
      <c r="D515" s="483" t="s">
        <v>4</v>
      </c>
    </row>
    <row r="516" spans="4:4">
      <c r="D516" s="483" t="s">
        <v>4</v>
      </c>
    </row>
    <row r="517" spans="4:4">
      <c r="D517" s="483" t="s">
        <v>4</v>
      </c>
    </row>
    <row r="518" spans="4:4">
      <c r="D518" s="483" t="s">
        <v>4</v>
      </c>
    </row>
    <row r="519" spans="4:4">
      <c r="D519" s="483" t="s">
        <v>4</v>
      </c>
    </row>
    <row r="520" spans="4:4">
      <c r="D520" s="483" t="s">
        <v>4</v>
      </c>
    </row>
    <row r="521" spans="4:4">
      <c r="D521" s="483" t="s">
        <v>4</v>
      </c>
    </row>
    <row r="522" spans="4:4">
      <c r="D522" s="483" t="s">
        <v>4</v>
      </c>
    </row>
    <row r="523" spans="4:4">
      <c r="D523" s="483" t="s">
        <v>4</v>
      </c>
    </row>
    <row r="524" spans="4:4">
      <c r="D524" s="483" t="s">
        <v>4</v>
      </c>
    </row>
    <row r="525" spans="4:4">
      <c r="D525" s="483" t="s">
        <v>4</v>
      </c>
    </row>
    <row r="526" spans="4:4">
      <c r="D526" s="483" t="s">
        <v>4</v>
      </c>
    </row>
    <row r="527" spans="4:4">
      <c r="D527" s="483" t="s">
        <v>4</v>
      </c>
    </row>
    <row r="528" spans="4:4">
      <c r="D528" s="483" t="s">
        <v>4</v>
      </c>
    </row>
    <row r="529" spans="4:4">
      <c r="D529" s="483" t="s">
        <v>4</v>
      </c>
    </row>
    <row r="530" spans="4:4">
      <c r="D530" s="483" t="s">
        <v>4</v>
      </c>
    </row>
    <row r="531" spans="4:4">
      <c r="D531" s="483" t="s">
        <v>4</v>
      </c>
    </row>
    <row r="532" spans="4:4">
      <c r="D532" s="483" t="s">
        <v>4</v>
      </c>
    </row>
    <row r="533" spans="4:4">
      <c r="D533" s="483" t="s">
        <v>4</v>
      </c>
    </row>
    <row r="534" spans="4:4">
      <c r="D534" s="483" t="s">
        <v>4</v>
      </c>
    </row>
    <row r="535" spans="4:4">
      <c r="D535" s="483" t="s">
        <v>4</v>
      </c>
    </row>
    <row r="536" spans="4:4">
      <c r="D536" s="483" t="s">
        <v>4</v>
      </c>
    </row>
    <row r="537" spans="4:4">
      <c r="D537" s="483" t="s">
        <v>4</v>
      </c>
    </row>
    <row r="538" spans="4:4">
      <c r="D538" s="483" t="s">
        <v>4</v>
      </c>
    </row>
    <row r="539" spans="4:4">
      <c r="D539" s="483" t="s">
        <v>4</v>
      </c>
    </row>
    <row r="540" spans="4:4">
      <c r="D540" s="483" t="s">
        <v>4</v>
      </c>
    </row>
    <row r="541" spans="4:4">
      <c r="D541" s="483" t="s">
        <v>4</v>
      </c>
    </row>
    <row r="542" spans="4:4">
      <c r="D542" s="483" t="s">
        <v>4</v>
      </c>
    </row>
    <row r="543" spans="4:4">
      <c r="D543" s="483" t="s">
        <v>4</v>
      </c>
    </row>
    <row r="544" spans="4:4">
      <c r="D544" s="483" t="s">
        <v>4</v>
      </c>
    </row>
    <row r="545" spans="4:4">
      <c r="D545" s="483" t="s">
        <v>4</v>
      </c>
    </row>
    <row r="546" spans="4:4">
      <c r="D546" s="483" t="s">
        <v>4</v>
      </c>
    </row>
    <row r="547" spans="4:4">
      <c r="D547" s="483" t="s">
        <v>4</v>
      </c>
    </row>
    <row r="548" spans="4:4">
      <c r="D548" s="483" t="s">
        <v>4</v>
      </c>
    </row>
    <row r="549" spans="4:4">
      <c r="D549" s="483" t="s">
        <v>4</v>
      </c>
    </row>
    <row r="550" spans="4:4">
      <c r="D550" s="483" t="s">
        <v>4</v>
      </c>
    </row>
    <row r="551" spans="4:4">
      <c r="D551" s="483" t="s">
        <v>4</v>
      </c>
    </row>
    <row r="552" spans="4:4">
      <c r="D552" s="483" t="s">
        <v>4</v>
      </c>
    </row>
    <row r="553" spans="4:4">
      <c r="D553" s="483" t="s">
        <v>4</v>
      </c>
    </row>
    <row r="554" spans="4:4">
      <c r="D554" s="483" t="s">
        <v>4</v>
      </c>
    </row>
    <row r="555" spans="4:4">
      <c r="D555" s="483" t="s">
        <v>4</v>
      </c>
    </row>
    <row r="556" spans="4:4">
      <c r="D556" s="483" t="s">
        <v>4</v>
      </c>
    </row>
    <row r="557" spans="4:4">
      <c r="D557" s="483" t="s">
        <v>4</v>
      </c>
    </row>
    <row r="558" spans="4:4">
      <c r="D558" s="483" t="s">
        <v>4</v>
      </c>
    </row>
    <row r="559" spans="4:4">
      <c r="D559" s="483" t="s">
        <v>4</v>
      </c>
    </row>
    <row r="560" spans="4:4">
      <c r="D560" s="483" t="s">
        <v>4</v>
      </c>
    </row>
    <row r="561" spans="4:4">
      <c r="D561" s="483" t="s">
        <v>4</v>
      </c>
    </row>
    <row r="562" spans="4:4">
      <c r="D562" s="483" t="s">
        <v>4</v>
      </c>
    </row>
    <row r="563" spans="4:4">
      <c r="D563" s="483" t="s">
        <v>4</v>
      </c>
    </row>
    <row r="564" spans="4:4">
      <c r="D564" s="483" t="s">
        <v>4</v>
      </c>
    </row>
    <row r="565" spans="4:4">
      <c r="D565" s="483" t="s">
        <v>4</v>
      </c>
    </row>
    <row r="566" spans="4:4">
      <c r="D566" s="483" t="s">
        <v>4</v>
      </c>
    </row>
    <row r="567" spans="4:4">
      <c r="D567" s="483" t="s">
        <v>4</v>
      </c>
    </row>
    <row r="568" spans="4:4">
      <c r="D568" s="483" t="s">
        <v>4</v>
      </c>
    </row>
    <row r="569" spans="4:4">
      <c r="D569" s="483" t="s">
        <v>4</v>
      </c>
    </row>
    <row r="570" spans="4:4">
      <c r="D570" s="483" t="s">
        <v>4</v>
      </c>
    </row>
    <row r="571" spans="4:4">
      <c r="D571" s="483" t="s">
        <v>4</v>
      </c>
    </row>
    <row r="572" spans="4:4">
      <c r="D572" s="483" t="s">
        <v>4</v>
      </c>
    </row>
    <row r="573" spans="4:4">
      <c r="D573" s="483" t="s">
        <v>4</v>
      </c>
    </row>
    <row r="574" spans="4:4">
      <c r="D574" s="483" t="s">
        <v>4</v>
      </c>
    </row>
  </sheetData>
  <mergeCells count="9">
    <mergeCell ref="A13:C13"/>
    <mergeCell ref="B41:C41"/>
    <mergeCell ref="A1:C1"/>
    <mergeCell ref="A2:H2"/>
    <mergeCell ref="D5:F5"/>
    <mergeCell ref="G5:H5"/>
    <mergeCell ref="D6:F6"/>
    <mergeCell ref="G6:H6"/>
    <mergeCell ref="A11:C11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8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0" zoomScaleNormal="70" workbookViewId="0">
      <selection sqref="A1:C1"/>
    </sheetView>
  </sheetViews>
  <sheetFormatPr defaultColWidth="12.5703125" defaultRowHeight="15"/>
  <cols>
    <col min="1" max="1" width="4.85546875" style="486" customWidth="1"/>
    <col min="2" max="2" width="1.7109375" style="486" customWidth="1"/>
    <col min="3" max="3" width="55" style="486" customWidth="1"/>
    <col min="4" max="4" width="20.140625" style="486" customWidth="1"/>
    <col min="5" max="8" width="21.42578125" style="486" customWidth="1"/>
    <col min="9" max="256" width="12.5703125" style="486"/>
    <col min="257" max="257" width="4.85546875" style="486" customWidth="1"/>
    <col min="258" max="258" width="1.7109375" style="486" customWidth="1"/>
    <col min="259" max="259" width="55" style="486" customWidth="1"/>
    <col min="260" max="260" width="20.140625" style="486" customWidth="1"/>
    <col min="261" max="264" width="21.42578125" style="486" customWidth="1"/>
    <col min="265" max="512" width="12.5703125" style="486"/>
    <col min="513" max="513" width="4.85546875" style="486" customWidth="1"/>
    <col min="514" max="514" width="1.7109375" style="486" customWidth="1"/>
    <col min="515" max="515" width="55" style="486" customWidth="1"/>
    <col min="516" max="516" width="20.140625" style="486" customWidth="1"/>
    <col min="517" max="520" width="21.42578125" style="486" customWidth="1"/>
    <col min="521" max="768" width="12.5703125" style="486"/>
    <col min="769" max="769" width="4.85546875" style="486" customWidth="1"/>
    <col min="770" max="770" width="1.7109375" style="486" customWidth="1"/>
    <col min="771" max="771" width="55" style="486" customWidth="1"/>
    <col min="772" max="772" width="20.140625" style="486" customWidth="1"/>
    <col min="773" max="776" width="21.42578125" style="486" customWidth="1"/>
    <col min="777" max="1024" width="12.5703125" style="486"/>
    <col min="1025" max="1025" width="4.85546875" style="486" customWidth="1"/>
    <col min="1026" max="1026" width="1.7109375" style="486" customWidth="1"/>
    <col min="1027" max="1027" width="55" style="486" customWidth="1"/>
    <col min="1028" max="1028" width="20.140625" style="486" customWidth="1"/>
    <col min="1029" max="1032" width="21.42578125" style="486" customWidth="1"/>
    <col min="1033" max="1280" width="12.5703125" style="486"/>
    <col min="1281" max="1281" width="4.85546875" style="486" customWidth="1"/>
    <col min="1282" max="1282" width="1.7109375" style="486" customWidth="1"/>
    <col min="1283" max="1283" width="55" style="486" customWidth="1"/>
    <col min="1284" max="1284" width="20.140625" style="486" customWidth="1"/>
    <col min="1285" max="1288" width="21.42578125" style="486" customWidth="1"/>
    <col min="1289" max="1536" width="12.5703125" style="486"/>
    <col min="1537" max="1537" width="4.85546875" style="486" customWidth="1"/>
    <col min="1538" max="1538" width="1.7109375" style="486" customWidth="1"/>
    <col min="1539" max="1539" width="55" style="486" customWidth="1"/>
    <col min="1540" max="1540" width="20.140625" style="486" customWidth="1"/>
    <col min="1541" max="1544" width="21.42578125" style="486" customWidth="1"/>
    <col min="1545" max="1792" width="12.5703125" style="486"/>
    <col min="1793" max="1793" width="4.85546875" style="486" customWidth="1"/>
    <col min="1794" max="1794" width="1.7109375" style="486" customWidth="1"/>
    <col min="1795" max="1795" width="55" style="486" customWidth="1"/>
    <col min="1796" max="1796" width="20.140625" style="486" customWidth="1"/>
    <col min="1797" max="1800" width="21.42578125" style="486" customWidth="1"/>
    <col min="1801" max="2048" width="12.5703125" style="486"/>
    <col min="2049" max="2049" width="4.85546875" style="486" customWidth="1"/>
    <col min="2050" max="2050" width="1.7109375" style="486" customWidth="1"/>
    <col min="2051" max="2051" width="55" style="486" customWidth="1"/>
    <col min="2052" max="2052" width="20.140625" style="486" customWidth="1"/>
    <col min="2053" max="2056" width="21.42578125" style="486" customWidth="1"/>
    <col min="2057" max="2304" width="12.5703125" style="486"/>
    <col min="2305" max="2305" width="4.85546875" style="486" customWidth="1"/>
    <col min="2306" max="2306" width="1.7109375" style="486" customWidth="1"/>
    <col min="2307" max="2307" width="55" style="486" customWidth="1"/>
    <col min="2308" max="2308" width="20.140625" style="486" customWidth="1"/>
    <col min="2309" max="2312" width="21.42578125" style="486" customWidth="1"/>
    <col min="2313" max="2560" width="12.5703125" style="486"/>
    <col min="2561" max="2561" width="4.85546875" style="486" customWidth="1"/>
    <col min="2562" max="2562" width="1.7109375" style="486" customWidth="1"/>
    <col min="2563" max="2563" width="55" style="486" customWidth="1"/>
    <col min="2564" max="2564" width="20.140625" style="486" customWidth="1"/>
    <col min="2565" max="2568" width="21.42578125" style="486" customWidth="1"/>
    <col min="2569" max="2816" width="12.5703125" style="486"/>
    <col min="2817" max="2817" width="4.85546875" style="486" customWidth="1"/>
    <col min="2818" max="2818" width="1.7109375" style="486" customWidth="1"/>
    <col min="2819" max="2819" width="55" style="486" customWidth="1"/>
    <col min="2820" max="2820" width="20.140625" style="486" customWidth="1"/>
    <col min="2821" max="2824" width="21.42578125" style="486" customWidth="1"/>
    <col min="2825" max="3072" width="12.5703125" style="486"/>
    <col min="3073" max="3073" width="4.85546875" style="486" customWidth="1"/>
    <col min="3074" max="3074" width="1.7109375" style="486" customWidth="1"/>
    <col min="3075" max="3075" width="55" style="486" customWidth="1"/>
    <col min="3076" max="3076" width="20.140625" style="486" customWidth="1"/>
    <col min="3077" max="3080" width="21.42578125" style="486" customWidth="1"/>
    <col min="3081" max="3328" width="12.5703125" style="486"/>
    <col min="3329" max="3329" width="4.85546875" style="486" customWidth="1"/>
    <col min="3330" max="3330" width="1.7109375" style="486" customWidth="1"/>
    <col min="3331" max="3331" width="55" style="486" customWidth="1"/>
    <col min="3332" max="3332" width="20.140625" style="486" customWidth="1"/>
    <col min="3333" max="3336" width="21.42578125" style="486" customWidth="1"/>
    <col min="3337" max="3584" width="12.5703125" style="486"/>
    <col min="3585" max="3585" width="4.85546875" style="486" customWidth="1"/>
    <col min="3586" max="3586" width="1.7109375" style="486" customWidth="1"/>
    <col min="3587" max="3587" width="55" style="486" customWidth="1"/>
    <col min="3588" max="3588" width="20.140625" style="486" customWidth="1"/>
    <col min="3589" max="3592" width="21.42578125" style="486" customWidth="1"/>
    <col min="3593" max="3840" width="12.5703125" style="486"/>
    <col min="3841" max="3841" width="4.85546875" style="486" customWidth="1"/>
    <col min="3842" max="3842" width="1.7109375" style="486" customWidth="1"/>
    <col min="3843" max="3843" width="55" style="486" customWidth="1"/>
    <col min="3844" max="3844" width="20.140625" style="486" customWidth="1"/>
    <col min="3845" max="3848" width="21.42578125" style="486" customWidth="1"/>
    <col min="3849" max="4096" width="12.5703125" style="486"/>
    <col min="4097" max="4097" width="4.85546875" style="486" customWidth="1"/>
    <col min="4098" max="4098" width="1.7109375" style="486" customWidth="1"/>
    <col min="4099" max="4099" width="55" style="486" customWidth="1"/>
    <col min="4100" max="4100" width="20.140625" style="486" customWidth="1"/>
    <col min="4101" max="4104" width="21.42578125" style="486" customWidth="1"/>
    <col min="4105" max="4352" width="12.5703125" style="486"/>
    <col min="4353" max="4353" width="4.85546875" style="486" customWidth="1"/>
    <col min="4354" max="4354" width="1.7109375" style="486" customWidth="1"/>
    <col min="4355" max="4355" width="55" style="486" customWidth="1"/>
    <col min="4356" max="4356" width="20.140625" style="486" customWidth="1"/>
    <col min="4357" max="4360" width="21.42578125" style="486" customWidth="1"/>
    <col min="4361" max="4608" width="12.5703125" style="486"/>
    <col min="4609" max="4609" width="4.85546875" style="486" customWidth="1"/>
    <col min="4610" max="4610" width="1.7109375" style="486" customWidth="1"/>
    <col min="4611" max="4611" width="55" style="486" customWidth="1"/>
    <col min="4612" max="4612" width="20.140625" style="486" customWidth="1"/>
    <col min="4613" max="4616" width="21.42578125" style="486" customWidth="1"/>
    <col min="4617" max="4864" width="12.5703125" style="486"/>
    <col min="4865" max="4865" width="4.85546875" style="486" customWidth="1"/>
    <col min="4866" max="4866" width="1.7109375" style="486" customWidth="1"/>
    <col min="4867" max="4867" width="55" style="486" customWidth="1"/>
    <col min="4868" max="4868" width="20.140625" style="486" customWidth="1"/>
    <col min="4869" max="4872" width="21.42578125" style="486" customWidth="1"/>
    <col min="4873" max="5120" width="12.5703125" style="486"/>
    <col min="5121" max="5121" width="4.85546875" style="486" customWidth="1"/>
    <col min="5122" max="5122" width="1.7109375" style="486" customWidth="1"/>
    <col min="5123" max="5123" width="55" style="486" customWidth="1"/>
    <col min="5124" max="5124" width="20.140625" style="486" customWidth="1"/>
    <col min="5125" max="5128" width="21.42578125" style="486" customWidth="1"/>
    <col min="5129" max="5376" width="12.5703125" style="486"/>
    <col min="5377" max="5377" width="4.85546875" style="486" customWidth="1"/>
    <col min="5378" max="5378" width="1.7109375" style="486" customWidth="1"/>
    <col min="5379" max="5379" width="55" style="486" customWidth="1"/>
    <col min="5380" max="5380" width="20.140625" style="486" customWidth="1"/>
    <col min="5381" max="5384" width="21.42578125" style="486" customWidth="1"/>
    <col min="5385" max="5632" width="12.5703125" style="486"/>
    <col min="5633" max="5633" width="4.85546875" style="486" customWidth="1"/>
    <col min="5634" max="5634" width="1.7109375" style="486" customWidth="1"/>
    <col min="5635" max="5635" width="55" style="486" customWidth="1"/>
    <col min="5636" max="5636" width="20.140625" style="486" customWidth="1"/>
    <col min="5637" max="5640" width="21.42578125" style="486" customWidth="1"/>
    <col min="5641" max="5888" width="12.5703125" style="486"/>
    <col min="5889" max="5889" width="4.85546875" style="486" customWidth="1"/>
    <col min="5890" max="5890" width="1.7109375" style="486" customWidth="1"/>
    <col min="5891" max="5891" width="55" style="486" customWidth="1"/>
    <col min="5892" max="5892" width="20.140625" style="486" customWidth="1"/>
    <col min="5893" max="5896" width="21.42578125" style="486" customWidth="1"/>
    <col min="5897" max="6144" width="12.5703125" style="486"/>
    <col min="6145" max="6145" width="4.85546875" style="486" customWidth="1"/>
    <col min="6146" max="6146" width="1.7109375" style="486" customWidth="1"/>
    <col min="6147" max="6147" width="55" style="486" customWidth="1"/>
    <col min="6148" max="6148" width="20.140625" style="486" customWidth="1"/>
    <col min="6149" max="6152" width="21.42578125" style="486" customWidth="1"/>
    <col min="6153" max="6400" width="12.5703125" style="486"/>
    <col min="6401" max="6401" width="4.85546875" style="486" customWidth="1"/>
    <col min="6402" max="6402" width="1.7109375" style="486" customWidth="1"/>
    <col min="6403" max="6403" width="55" style="486" customWidth="1"/>
    <col min="6404" max="6404" width="20.140625" style="486" customWidth="1"/>
    <col min="6405" max="6408" width="21.42578125" style="486" customWidth="1"/>
    <col min="6409" max="6656" width="12.5703125" style="486"/>
    <col min="6657" max="6657" width="4.85546875" style="486" customWidth="1"/>
    <col min="6658" max="6658" width="1.7109375" style="486" customWidth="1"/>
    <col min="6659" max="6659" width="55" style="486" customWidth="1"/>
    <col min="6660" max="6660" width="20.140625" style="486" customWidth="1"/>
    <col min="6661" max="6664" width="21.42578125" style="486" customWidth="1"/>
    <col min="6665" max="6912" width="12.5703125" style="486"/>
    <col min="6913" max="6913" width="4.85546875" style="486" customWidth="1"/>
    <col min="6914" max="6914" width="1.7109375" style="486" customWidth="1"/>
    <col min="6915" max="6915" width="55" style="486" customWidth="1"/>
    <col min="6916" max="6916" width="20.140625" style="486" customWidth="1"/>
    <col min="6917" max="6920" width="21.42578125" style="486" customWidth="1"/>
    <col min="6921" max="7168" width="12.5703125" style="486"/>
    <col min="7169" max="7169" width="4.85546875" style="486" customWidth="1"/>
    <col min="7170" max="7170" width="1.7109375" style="486" customWidth="1"/>
    <col min="7171" max="7171" width="55" style="486" customWidth="1"/>
    <col min="7172" max="7172" width="20.140625" style="486" customWidth="1"/>
    <col min="7173" max="7176" width="21.42578125" style="486" customWidth="1"/>
    <col min="7177" max="7424" width="12.5703125" style="486"/>
    <col min="7425" max="7425" width="4.85546875" style="486" customWidth="1"/>
    <col min="7426" max="7426" width="1.7109375" style="486" customWidth="1"/>
    <col min="7427" max="7427" width="55" style="486" customWidth="1"/>
    <col min="7428" max="7428" width="20.140625" style="486" customWidth="1"/>
    <col min="7429" max="7432" width="21.42578125" style="486" customWidth="1"/>
    <col min="7433" max="7680" width="12.5703125" style="486"/>
    <col min="7681" max="7681" width="4.85546875" style="486" customWidth="1"/>
    <col min="7682" max="7682" width="1.7109375" style="486" customWidth="1"/>
    <col min="7683" max="7683" width="55" style="486" customWidth="1"/>
    <col min="7684" max="7684" width="20.140625" style="486" customWidth="1"/>
    <col min="7685" max="7688" width="21.42578125" style="486" customWidth="1"/>
    <col min="7689" max="7936" width="12.5703125" style="486"/>
    <col min="7937" max="7937" width="4.85546875" style="486" customWidth="1"/>
    <col min="7938" max="7938" width="1.7109375" style="486" customWidth="1"/>
    <col min="7939" max="7939" width="55" style="486" customWidth="1"/>
    <col min="7940" max="7940" width="20.140625" style="486" customWidth="1"/>
    <col min="7941" max="7944" width="21.42578125" style="486" customWidth="1"/>
    <col min="7945" max="8192" width="12.5703125" style="486"/>
    <col min="8193" max="8193" width="4.85546875" style="486" customWidth="1"/>
    <col min="8194" max="8194" width="1.7109375" style="486" customWidth="1"/>
    <col min="8195" max="8195" width="55" style="486" customWidth="1"/>
    <col min="8196" max="8196" width="20.140625" style="486" customWidth="1"/>
    <col min="8197" max="8200" width="21.42578125" style="486" customWidth="1"/>
    <col min="8201" max="8448" width="12.5703125" style="486"/>
    <col min="8449" max="8449" width="4.85546875" style="486" customWidth="1"/>
    <col min="8450" max="8450" width="1.7109375" style="486" customWidth="1"/>
    <col min="8451" max="8451" width="55" style="486" customWidth="1"/>
    <col min="8452" max="8452" width="20.140625" style="486" customWidth="1"/>
    <col min="8453" max="8456" width="21.42578125" style="486" customWidth="1"/>
    <col min="8457" max="8704" width="12.5703125" style="486"/>
    <col min="8705" max="8705" width="4.85546875" style="486" customWidth="1"/>
    <col min="8706" max="8706" width="1.7109375" style="486" customWidth="1"/>
    <col min="8707" max="8707" width="55" style="486" customWidth="1"/>
    <col min="8708" max="8708" width="20.140625" style="486" customWidth="1"/>
    <col min="8709" max="8712" width="21.42578125" style="486" customWidth="1"/>
    <col min="8713" max="8960" width="12.5703125" style="486"/>
    <col min="8961" max="8961" width="4.85546875" style="486" customWidth="1"/>
    <col min="8962" max="8962" width="1.7109375" style="486" customWidth="1"/>
    <col min="8963" max="8963" width="55" style="486" customWidth="1"/>
    <col min="8964" max="8964" width="20.140625" style="486" customWidth="1"/>
    <col min="8965" max="8968" width="21.42578125" style="486" customWidth="1"/>
    <col min="8969" max="9216" width="12.5703125" style="486"/>
    <col min="9217" max="9217" width="4.85546875" style="486" customWidth="1"/>
    <col min="9218" max="9218" width="1.7109375" style="486" customWidth="1"/>
    <col min="9219" max="9219" width="55" style="486" customWidth="1"/>
    <col min="9220" max="9220" width="20.140625" style="486" customWidth="1"/>
    <col min="9221" max="9224" width="21.42578125" style="486" customWidth="1"/>
    <col min="9225" max="9472" width="12.5703125" style="486"/>
    <col min="9473" max="9473" width="4.85546875" style="486" customWidth="1"/>
    <col min="9474" max="9474" width="1.7109375" style="486" customWidth="1"/>
    <col min="9475" max="9475" width="55" style="486" customWidth="1"/>
    <col min="9476" max="9476" width="20.140625" style="486" customWidth="1"/>
    <col min="9477" max="9480" width="21.42578125" style="486" customWidth="1"/>
    <col min="9481" max="9728" width="12.5703125" style="486"/>
    <col min="9729" max="9729" width="4.85546875" style="486" customWidth="1"/>
    <col min="9730" max="9730" width="1.7109375" style="486" customWidth="1"/>
    <col min="9731" max="9731" width="55" style="486" customWidth="1"/>
    <col min="9732" max="9732" width="20.140625" style="486" customWidth="1"/>
    <col min="9733" max="9736" width="21.42578125" style="486" customWidth="1"/>
    <col min="9737" max="9984" width="12.5703125" style="486"/>
    <col min="9985" max="9985" width="4.85546875" style="486" customWidth="1"/>
    <col min="9986" max="9986" width="1.7109375" style="486" customWidth="1"/>
    <col min="9987" max="9987" width="55" style="486" customWidth="1"/>
    <col min="9988" max="9988" width="20.140625" style="486" customWidth="1"/>
    <col min="9989" max="9992" width="21.42578125" style="486" customWidth="1"/>
    <col min="9993" max="10240" width="12.5703125" style="486"/>
    <col min="10241" max="10241" width="4.85546875" style="486" customWidth="1"/>
    <col min="10242" max="10242" width="1.7109375" style="486" customWidth="1"/>
    <col min="10243" max="10243" width="55" style="486" customWidth="1"/>
    <col min="10244" max="10244" width="20.140625" style="486" customWidth="1"/>
    <col min="10245" max="10248" width="21.42578125" style="486" customWidth="1"/>
    <col min="10249" max="10496" width="12.5703125" style="486"/>
    <col min="10497" max="10497" width="4.85546875" style="486" customWidth="1"/>
    <col min="10498" max="10498" width="1.7109375" style="486" customWidth="1"/>
    <col min="10499" max="10499" width="55" style="486" customWidth="1"/>
    <col min="10500" max="10500" width="20.140625" style="486" customWidth="1"/>
    <col min="10501" max="10504" width="21.42578125" style="486" customWidth="1"/>
    <col min="10505" max="10752" width="12.5703125" style="486"/>
    <col min="10753" max="10753" width="4.85546875" style="486" customWidth="1"/>
    <col min="10754" max="10754" width="1.7109375" style="486" customWidth="1"/>
    <col min="10755" max="10755" width="55" style="486" customWidth="1"/>
    <col min="10756" max="10756" width="20.140625" style="486" customWidth="1"/>
    <col min="10757" max="10760" width="21.42578125" style="486" customWidth="1"/>
    <col min="10761" max="11008" width="12.5703125" style="486"/>
    <col min="11009" max="11009" width="4.85546875" style="486" customWidth="1"/>
    <col min="11010" max="11010" width="1.7109375" style="486" customWidth="1"/>
    <col min="11011" max="11011" width="55" style="486" customWidth="1"/>
    <col min="11012" max="11012" width="20.140625" style="486" customWidth="1"/>
    <col min="11013" max="11016" width="21.42578125" style="486" customWidth="1"/>
    <col min="11017" max="11264" width="12.5703125" style="486"/>
    <col min="11265" max="11265" width="4.85546875" style="486" customWidth="1"/>
    <col min="11266" max="11266" width="1.7109375" style="486" customWidth="1"/>
    <col min="11267" max="11267" width="55" style="486" customWidth="1"/>
    <col min="11268" max="11268" width="20.140625" style="486" customWidth="1"/>
    <col min="11269" max="11272" width="21.42578125" style="486" customWidth="1"/>
    <col min="11273" max="11520" width="12.5703125" style="486"/>
    <col min="11521" max="11521" width="4.85546875" style="486" customWidth="1"/>
    <col min="11522" max="11522" width="1.7109375" style="486" customWidth="1"/>
    <col min="11523" max="11523" width="55" style="486" customWidth="1"/>
    <col min="11524" max="11524" width="20.140625" style="486" customWidth="1"/>
    <col min="11525" max="11528" width="21.42578125" style="486" customWidth="1"/>
    <col min="11529" max="11776" width="12.5703125" style="486"/>
    <col min="11777" max="11777" width="4.85546875" style="486" customWidth="1"/>
    <col min="11778" max="11778" width="1.7109375" style="486" customWidth="1"/>
    <col min="11779" max="11779" width="55" style="486" customWidth="1"/>
    <col min="11780" max="11780" width="20.140625" style="486" customWidth="1"/>
    <col min="11781" max="11784" width="21.42578125" style="486" customWidth="1"/>
    <col min="11785" max="12032" width="12.5703125" style="486"/>
    <col min="12033" max="12033" width="4.85546875" style="486" customWidth="1"/>
    <col min="12034" max="12034" width="1.7109375" style="486" customWidth="1"/>
    <col min="12035" max="12035" width="55" style="486" customWidth="1"/>
    <col min="12036" max="12036" width="20.140625" style="486" customWidth="1"/>
    <col min="12037" max="12040" width="21.42578125" style="486" customWidth="1"/>
    <col min="12041" max="12288" width="12.5703125" style="486"/>
    <col min="12289" max="12289" width="4.85546875" style="486" customWidth="1"/>
    <col min="12290" max="12290" width="1.7109375" style="486" customWidth="1"/>
    <col min="12291" max="12291" width="55" style="486" customWidth="1"/>
    <col min="12292" max="12292" width="20.140625" style="486" customWidth="1"/>
    <col min="12293" max="12296" width="21.42578125" style="486" customWidth="1"/>
    <col min="12297" max="12544" width="12.5703125" style="486"/>
    <col min="12545" max="12545" width="4.85546875" style="486" customWidth="1"/>
    <col min="12546" max="12546" width="1.7109375" style="486" customWidth="1"/>
    <col min="12547" max="12547" width="55" style="486" customWidth="1"/>
    <col min="12548" max="12548" width="20.140625" style="486" customWidth="1"/>
    <col min="12549" max="12552" width="21.42578125" style="486" customWidth="1"/>
    <col min="12553" max="12800" width="12.5703125" style="486"/>
    <col min="12801" max="12801" width="4.85546875" style="486" customWidth="1"/>
    <col min="12802" max="12802" width="1.7109375" style="486" customWidth="1"/>
    <col min="12803" max="12803" width="55" style="486" customWidth="1"/>
    <col min="12804" max="12804" width="20.140625" style="486" customWidth="1"/>
    <col min="12805" max="12808" width="21.42578125" style="486" customWidth="1"/>
    <col min="12809" max="13056" width="12.5703125" style="486"/>
    <col min="13057" max="13057" width="4.85546875" style="486" customWidth="1"/>
    <col min="13058" max="13058" width="1.7109375" style="486" customWidth="1"/>
    <col min="13059" max="13059" width="55" style="486" customWidth="1"/>
    <col min="13060" max="13060" width="20.140625" style="486" customWidth="1"/>
    <col min="13061" max="13064" width="21.42578125" style="486" customWidth="1"/>
    <col min="13065" max="13312" width="12.5703125" style="486"/>
    <col min="13313" max="13313" width="4.85546875" style="486" customWidth="1"/>
    <col min="13314" max="13314" width="1.7109375" style="486" customWidth="1"/>
    <col min="13315" max="13315" width="55" style="486" customWidth="1"/>
    <col min="13316" max="13316" width="20.140625" style="486" customWidth="1"/>
    <col min="13317" max="13320" width="21.42578125" style="486" customWidth="1"/>
    <col min="13321" max="13568" width="12.5703125" style="486"/>
    <col min="13569" max="13569" width="4.85546875" style="486" customWidth="1"/>
    <col min="13570" max="13570" width="1.7109375" style="486" customWidth="1"/>
    <col min="13571" max="13571" width="55" style="486" customWidth="1"/>
    <col min="13572" max="13572" width="20.140625" style="486" customWidth="1"/>
    <col min="13573" max="13576" width="21.42578125" style="486" customWidth="1"/>
    <col min="13577" max="13824" width="12.5703125" style="486"/>
    <col min="13825" max="13825" width="4.85546875" style="486" customWidth="1"/>
    <col min="13826" max="13826" width="1.7109375" style="486" customWidth="1"/>
    <col min="13827" max="13827" width="55" style="486" customWidth="1"/>
    <col min="13828" max="13828" width="20.140625" style="486" customWidth="1"/>
    <col min="13829" max="13832" width="21.42578125" style="486" customWidth="1"/>
    <col min="13833" max="14080" width="12.5703125" style="486"/>
    <col min="14081" max="14081" width="4.85546875" style="486" customWidth="1"/>
    <col min="14082" max="14082" width="1.7109375" style="486" customWidth="1"/>
    <col min="14083" max="14083" width="55" style="486" customWidth="1"/>
    <col min="14084" max="14084" width="20.140625" style="486" customWidth="1"/>
    <col min="14085" max="14088" width="21.42578125" style="486" customWidth="1"/>
    <col min="14089" max="14336" width="12.5703125" style="486"/>
    <col min="14337" max="14337" width="4.85546875" style="486" customWidth="1"/>
    <col min="14338" max="14338" width="1.7109375" style="486" customWidth="1"/>
    <col min="14339" max="14339" width="55" style="486" customWidth="1"/>
    <col min="14340" max="14340" width="20.140625" style="486" customWidth="1"/>
    <col min="14341" max="14344" width="21.42578125" style="486" customWidth="1"/>
    <col min="14345" max="14592" width="12.5703125" style="486"/>
    <col min="14593" max="14593" width="4.85546875" style="486" customWidth="1"/>
    <col min="14594" max="14594" width="1.7109375" style="486" customWidth="1"/>
    <col min="14595" max="14595" width="55" style="486" customWidth="1"/>
    <col min="14596" max="14596" width="20.140625" style="486" customWidth="1"/>
    <col min="14597" max="14600" width="21.42578125" style="486" customWidth="1"/>
    <col min="14601" max="14848" width="12.5703125" style="486"/>
    <col min="14849" max="14849" width="4.85546875" style="486" customWidth="1"/>
    <col min="14850" max="14850" width="1.7109375" style="486" customWidth="1"/>
    <col min="14851" max="14851" width="55" style="486" customWidth="1"/>
    <col min="14852" max="14852" width="20.140625" style="486" customWidth="1"/>
    <col min="14853" max="14856" width="21.42578125" style="486" customWidth="1"/>
    <col min="14857" max="15104" width="12.5703125" style="486"/>
    <col min="15105" max="15105" width="4.85546875" style="486" customWidth="1"/>
    <col min="15106" max="15106" width="1.7109375" style="486" customWidth="1"/>
    <col min="15107" max="15107" width="55" style="486" customWidth="1"/>
    <col min="15108" max="15108" width="20.140625" style="486" customWidth="1"/>
    <col min="15109" max="15112" width="21.42578125" style="486" customWidth="1"/>
    <col min="15113" max="15360" width="12.5703125" style="486"/>
    <col min="15361" max="15361" width="4.85546875" style="486" customWidth="1"/>
    <col min="15362" max="15362" width="1.7109375" style="486" customWidth="1"/>
    <col min="15363" max="15363" width="55" style="486" customWidth="1"/>
    <col min="15364" max="15364" width="20.140625" style="486" customWidth="1"/>
    <col min="15365" max="15368" width="21.42578125" style="486" customWidth="1"/>
    <col min="15369" max="15616" width="12.5703125" style="486"/>
    <col min="15617" max="15617" width="4.85546875" style="486" customWidth="1"/>
    <col min="15618" max="15618" width="1.7109375" style="486" customWidth="1"/>
    <col min="15619" max="15619" width="55" style="486" customWidth="1"/>
    <col min="15620" max="15620" width="20.140625" style="486" customWidth="1"/>
    <col min="15621" max="15624" width="21.42578125" style="486" customWidth="1"/>
    <col min="15625" max="15872" width="12.5703125" style="486"/>
    <col min="15873" max="15873" width="4.85546875" style="486" customWidth="1"/>
    <col min="15874" max="15874" width="1.7109375" style="486" customWidth="1"/>
    <col min="15875" max="15875" width="55" style="486" customWidth="1"/>
    <col min="15876" max="15876" width="20.140625" style="486" customWidth="1"/>
    <col min="15877" max="15880" width="21.42578125" style="486" customWidth="1"/>
    <col min="15881" max="16128" width="12.5703125" style="486"/>
    <col min="16129" max="16129" width="4.85546875" style="486" customWidth="1"/>
    <col min="16130" max="16130" width="1.7109375" style="486" customWidth="1"/>
    <col min="16131" max="16131" width="55" style="486" customWidth="1"/>
    <col min="16132" max="16132" width="20.140625" style="486" customWidth="1"/>
    <col min="16133" max="16136" width="21.42578125" style="486" customWidth="1"/>
    <col min="16137" max="16384" width="12.5703125" style="486"/>
  </cols>
  <sheetData>
    <row r="1" spans="1:30" ht="16.5" customHeight="1">
      <c r="A1" s="1801" t="s">
        <v>601</v>
      </c>
      <c r="B1" s="1801"/>
      <c r="C1" s="1801"/>
      <c r="D1" s="484"/>
      <c r="E1" s="484"/>
      <c r="F1" s="484"/>
      <c r="G1" s="485"/>
      <c r="H1" s="485"/>
    </row>
    <row r="2" spans="1:30" ht="15.75" customHeight="1">
      <c r="A2" s="1802" t="s">
        <v>602</v>
      </c>
      <c r="B2" s="1802"/>
      <c r="C2" s="1802"/>
      <c r="D2" s="1802"/>
      <c r="E2" s="1802"/>
      <c r="F2" s="1802"/>
      <c r="G2" s="1802"/>
      <c r="H2" s="1802"/>
    </row>
    <row r="3" spans="1:30" ht="12" customHeight="1">
      <c r="A3" s="484"/>
      <c r="B3" s="484"/>
      <c r="C3" s="487"/>
      <c r="D3" s="488"/>
      <c r="E3" s="488"/>
      <c r="F3" s="488"/>
      <c r="G3" s="489"/>
      <c r="H3" s="489"/>
    </row>
    <row r="4" spans="1:30" ht="15" customHeight="1">
      <c r="A4" s="490"/>
      <c r="B4" s="490"/>
      <c r="C4" s="487"/>
      <c r="D4" s="488"/>
      <c r="E4" s="488"/>
      <c r="F4" s="488"/>
      <c r="G4" s="489"/>
      <c r="H4" s="491" t="s">
        <v>2</v>
      </c>
    </row>
    <row r="5" spans="1:30" ht="16.5" customHeight="1">
      <c r="A5" s="492"/>
      <c r="B5" s="485"/>
      <c r="C5" s="493"/>
      <c r="D5" s="1803" t="s">
        <v>562</v>
      </c>
      <c r="E5" s="1804"/>
      <c r="F5" s="1805"/>
      <c r="G5" s="1806" t="s">
        <v>563</v>
      </c>
      <c r="H5" s="1807"/>
    </row>
    <row r="6" spans="1:30" ht="15" customHeight="1">
      <c r="A6" s="494"/>
      <c r="B6" s="485"/>
      <c r="C6" s="495"/>
      <c r="D6" s="1791" t="s">
        <v>781</v>
      </c>
      <c r="E6" s="1792"/>
      <c r="F6" s="1793"/>
      <c r="G6" s="1770" t="s">
        <v>781</v>
      </c>
      <c r="H6" s="1772"/>
      <c r="K6" s="496" t="s">
        <v>4</v>
      </c>
      <c r="L6" s="496" t="s">
        <v>4</v>
      </c>
      <c r="M6" s="496" t="s">
        <v>4</v>
      </c>
      <c r="N6" s="496" t="s">
        <v>4</v>
      </c>
      <c r="W6" s="496" t="s">
        <v>4</v>
      </c>
      <c r="X6" s="496" t="s">
        <v>4</v>
      </c>
      <c r="Y6" s="496" t="s">
        <v>4</v>
      </c>
      <c r="Z6" s="496" t="s">
        <v>4</v>
      </c>
    </row>
    <row r="7" spans="1:30" ht="15.75">
      <c r="A7" s="494"/>
      <c r="B7" s="485"/>
      <c r="C7" s="497" t="s">
        <v>3</v>
      </c>
      <c r="D7" s="498"/>
      <c r="E7" s="499" t="s">
        <v>564</v>
      </c>
      <c r="F7" s="500"/>
      <c r="G7" s="501" t="s">
        <v>4</v>
      </c>
      <c r="H7" s="502" t="s">
        <v>4</v>
      </c>
    </row>
    <row r="8" spans="1:30" ht="14.25" customHeight="1">
      <c r="A8" s="494"/>
      <c r="B8" s="485"/>
      <c r="C8" s="503"/>
      <c r="D8" s="504"/>
      <c r="E8" s="505"/>
      <c r="F8" s="506" t="s">
        <v>564</v>
      </c>
      <c r="G8" s="507" t="s">
        <v>565</v>
      </c>
      <c r="H8" s="502" t="s">
        <v>566</v>
      </c>
      <c r="K8" s="496" t="s">
        <v>4</v>
      </c>
      <c r="L8" s="496" t="s">
        <v>4</v>
      </c>
      <c r="M8" s="496" t="s">
        <v>4</v>
      </c>
      <c r="N8" s="496" t="s">
        <v>4</v>
      </c>
      <c r="W8" s="496" t="s">
        <v>4</v>
      </c>
      <c r="X8" s="496" t="s">
        <v>4</v>
      </c>
      <c r="Y8" s="496" t="s">
        <v>4</v>
      </c>
      <c r="Z8" s="496" t="s">
        <v>4</v>
      </c>
    </row>
    <row r="9" spans="1:30" ht="14.25" customHeight="1">
      <c r="A9" s="494"/>
      <c r="B9" s="485"/>
      <c r="C9" s="508"/>
      <c r="D9" s="509" t="s">
        <v>567</v>
      </c>
      <c r="E9" s="510" t="s">
        <v>568</v>
      </c>
      <c r="F9" s="511" t="s">
        <v>569</v>
      </c>
      <c r="G9" s="507" t="s">
        <v>570</v>
      </c>
      <c r="H9" s="502" t="s">
        <v>571</v>
      </c>
    </row>
    <row r="10" spans="1:30" ht="14.25" customHeight="1">
      <c r="A10" s="512"/>
      <c r="B10" s="490"/>
      <c r="C10" s="513"/>
      <c r="D10" s="514"/>
      <c r="E10" s="515"/>
      <c r="F10" s="511" t="s">
        <v>572</v>
      </c>
      <c r="G10" s="516" t="s">
        <v>573</v>
      </c>
      <c r="H10" s="517"/>
      <c r="K10" s="496" t="s">
        <v>4</v>
      </c>
      <c r="L10" s="496" t="s">
        <v>4</v>
      </c>
      <c r="M10" s="496" t="s">
        <v>4</v>
      </c>
      <c r="N10" s="496" t="s">
        <v>4</v>
      </c>
      <c r="W10" s="496" t="s">
        <v>4</v>
      </c>
      <c r="X10" s="496" t="s">
        <v>4</v>
      </c>
      <c r="Y10" s="496" t="s">
        <v>4</v>
      </c>
      <c r="Z10" s="496" t="s">
        <v>4</v>
      </c>
    </row>
    <row r="11" spans="1:30" ht="9.9499999999999993" customHeight="1">
      <c r="A11" s="1808" t="s">
        <v>439</v>
      </c>
      <c r="B11" s="1809"/>
      <c r="C11" s="1810"/>
      <c r="D11" s="1143">
        <v>2</v>
      </c>
      <c r="E11" s="518">
        <v>3</v>
      </c>
      <c r="F11" s="518">
        <v>4</v>
      </c>
      <c r="G11" s="519">
        <v>5</v>
      </c>
      <c r="H11" s="520">
        <v>6</v>
      </c>
    </row>
    <row r="12" spans="1:30" ht="15.75" customHeight="1">
      <c r="A12" s="492"/>
      <c r="B12" s="521"/>
      <c r="C12" s="522" t="s">
        <v>4</v>
      </c>
      <c r="D12" s="523" t="s">
        <v>4</v>
      </c>
      <c r="E12" s="524" t="s">
        <v>124</v>
      </c>
      <c r="F12" s="525"/>
      <c r="G12" s="526" t="s">
        <v>4</v>
      </c>
      <c r="H12" s="527" t="s">
        <v>124</v>
      </c>
      <c r="K12" s="496" t="s">
        <v>4</v>
      </c>
      <c r="L12" s="496" t="s">
        <v>4</v>
      </c>
      <c r="M12" s="496" t="s">
        <v>4</v>
      </c>
      <c r="N12" s="496" t="s">
        <v>4</v>
      </c>
      <c r="W12" s="496" t="s">
        <v>4</v>
      </c>
      <c r="X12" s="496" t="s">
        <v>4</v>
      </c>
      <c r="Y12" s="496" t="s">
        <v>4</v>
      </c>
      <c r="Z12" s="496" t="s">
        <v>4</v>
      </c>
    </row>
    <row r="13" spans="1:30" ht="15.75">
      <c r="A13" s="1797" t="s">
        <v>40</v>
      </c>
      <c r="B13" s="1798"/>
      <c r="C13" s="1799"/>
      <c r="D13" s="784">
        <v>369941609.57999992</v>
      </c>
      <c r="E13" s="785">
        <v>205220086.89999998</v>
      </c>
      <c r="F13" s="785">
        <v>299.48</v>
      </c>
      <c r="G13" s="786">
        <v>205220086.89999998</v>
      </c>
      <c r="H13" s="787">
        <v>0</v>
      </c>
    </row>
    <row r="14" spans="1:30" s="530" customFormat="1" ht="24" customHeight="1">
      <c r="A14" s="783">
        <v>2</v>
      </c>
      <c r="B14" s="528" t="s">
        <v>47</v>
      </c>
      <c r="C14" s="529" t="s">
        <v>603</v>
      </c>
      <c r="D14" s="788">
        <v>7831925.1700000009</v>
      </c>
      <c r="E14" s="789">
        <v>17750</v>
      </c>
      <c r="F14" s="789">
        <v>0</v>
      </c>
      <c r="G14" s="790">
        <v>17750</v>
      </c>
      <c r="H14" s="791">
        <v>0</v>
      </c>
      <c r="I14" s="486"/>
      <c r="J14" s="486"/>
      <c r="K14" s="496" t="s">
        <v>4</v>
      </c>
      <c r="L14" s="496" t="s">
        <v>4</v>
      </c>
      <c r="M14" s="496" t="s">
        <v>4</v>
      </c>
      <c r="N14" s="496" t="s">
        <v>4</v>
      </c>
      <c r="O14" s="486"/>
      <c r="P14" s="486"/>
      <c r="Q14" s="486"/>
      <c r="R14" s="486"/>
      <c r="S14" s="486"/>
      <c r="T14" s="486"/>
      <c r="U14" s="486"/>
      <c r="V14" s="486"/>
      <c r="W14" s="496" t="s">
        <v>4</v>
      </c>
      <c r="X14" s="496" t="s">
        <v>4</v>
      </c>
      <c r="Y14" s="496" t="s">
        <v>4</v>
      </c>
      <c r="Z14" s="496" t="s">
        <v>4</v>
      </c>
      <c r="AA14" s="486"/>
      <c r="AB14" s="486"/>
      <c r="AC14" s="486"/>
      <c r="AD14" s="486"/>
    </row>
    <row r="15" spans="1:30" s="530" customFormat="1" ht="24" customHeight="1">
      <c r="A15" s="783">
        <v>4</v>
      </c>
      <c r="B15" s="528" t="s">
        <v>47</v>
      </c>
      <c r="C15" s="529" t="s">
        <v>604</v>
      </c>
      <c r="D15" s="788">
        <v>7976448.4100000039</v>
      </c>
      <c r="E15" s="789">
        <v>0</v>
      </c>
      <c r="F15" s="789">
        <v>0</v>
      </c>
      <c r="G15" s="790">
        <v>0</v>
      </c>
      <c r="H15" s="791">
        <v>0</v>
      </c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  <c r="AA15" s="486"/>
      <c r="AB15" s="486"/>
      <c r="AC15" s="486"/>
      <c r="AD15" s="486"/>
    </row>
    <row r="16" spans="1:30" s="530" customFormat="1" ht="24" customHeight="1">
      <c r="A16" s="783">
        <v>6</v>
      </c>
      <c r="B16" s="528" t="s">
        <v>47</v>
      </c>
      <c r="C16" s="529" t="s">
        <v>605</v>
      </c>
      <c r="D16" s="788">
        <v>4614001.0500000017</v>
      </c>
      <c r="E16" s="789">
        <v>1079.48</v>
      </c>
      <c r="F16" s="789">
        <v>299.48</v>
      </c>
      <c r="G16" s="790">
        <v>1079.48</v>
      </c>
      <c r="H16" s="791">
        <v>0</v>
      </c>
      <c r="I16" s="486"/>
      <c r="J16" s="486"/>
      <c r="K16" s="496" t="s">
        <v>4</v>
      </c>
      <c r="L16" s="496" t="s">
        <v>4</v>
      </c>
      <c r="M16" s="496" t="s">
        <v>4</v>
      </c>
      <c r="N16" s="496" t="s">
        <v>4</v>
      </c>
      <c r="O16" s="486"/>
      <c r="P16" s="486"/>
      <c r="Q16" s="486"/>
      <c r="R16" s="486"/>
      <c r="S16" s="486"/>
      <c r="T16" s="486"/>
      <c r="U16" s="486"/>
      <c r="V16" s="486"/>
      <c r="W16" s="496" t="s">
        <v>4</v>
      </c>
      <c r="X16" s="496" t="s">
        <v>4</v>
      </c>
      <c r="Y16" s="496" t="s">
        <v>4</v>
      </c>
      <c r="Z16" s="496" t="s">
        <v>4</v>
      </c>
      <c r="AA16" s="486"/>
      <c r="AB16" s="486"/>
      <c r="AC16" s="486"/>
      <c r="AD16" s="486"/>
    </row>
    <row r="17" spans="1:30" s="530" customFormat="1" ht="24" customHeight="1">
      <c r="A17" s="783">
        <v>8</v>
      </c>
      <c r="B17" s="528" t="s">
        <v>47</v>
      </c>
      <c r="C17" s="529" t="s">
        <v>606</v>
      </c>
      <c r="D17" s="788">
        <v>1414801.1099999996</v>
      </c>
      <c r="E17" s="789">
        <v>0</v>
      </c>
      <c r="F17" s="789">
        <v>0</v>
      </c>
      <c r="G17" s="790">
        <v>0</v>
      </c>
      <c r="H17" s="791">
        <v>0</v>
      </c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  <c r="Z17" s="486"/>
      <c r="AA17" s="486"/>
      <c r="AB17" s="486"/>
      <c r="AC17" s="486"/>
      <c r="AD17" s="486"/>
    </row>
    <row r="18" spans="1:30" s="530" customFormat="1" ht="24" customHeight="1">
      <c r="A18" s="783">
        <v>10</v>
      </c>
      <c r="B18" s="528" t="s">
        <v>47</v>
      </c>
      <c r="C18" s="529" t="s">
        <v>607</v>
      </c>
      <c r="D18" s="788">
        <v>10976376.15</v>
      </c>
      <c r="E18" s="789">
        <v>2267</v>
      </c>
      <c r="F18" s="789">
        <v>0</v>
      </c>
      <c r="G18" s="790">
        <v>2267</v>
      </c>
      <c r="H18" s="791">
        <v>0</v>
      </c>
      <c r="I18" s="486"/>
      <c r="J18" s="486"/>
      <c r="K18" s="496" t="s">
        <v>4</v>
      </c>
      <c r="L18" s="496" t="s">
        <v>4</v>
      </c>
      <c r="M18" s="496" t="s">
        <v>4</v>
      </c>
      <c r="N18" s="496" t="s">
        <v>4</v>
      </c>
      <c r="O18" s="486"/>
      <c r="P18" s="486"/>
      <c r="Q18" s="486"/>
      <c r="R18" s="486"/>
      <c r="S18" s="486"/>
      <c r="T18" s="486"/>
      <c r="U18" s="486"/>
      <c r="V18" s="486"/>
      <c r="W18" s="496" t="s">
        <v>4</v>
      </c>
      <c r="X18" s="496" t="s">
        <v>4</v>
      </c>
      <c r="Y18" s="496" t="s">
        <v>4</v>
      </c>
      <c r="Z18" s="496" t="s">
        <v>4</v>
      </c>
      <c r="AA18" s="486"/>
      <c r="AB18" s="486"/>
      <c r="AC18" s="486"/>
      <c r="AD18" s="486"/>
    </row>
    <row r="19" spans="1:30" s="530" customFormat="1" ht="24" customHeight="1">
      <c r="A19" s="783">
        <v>12</v>
      </c>
      <c r="B19" s="528" t="s">
        <v>47</v>
      </c>
      <c r="C19" s="529" t="s">
        <v>608</v>
      </c>
      <c r="D19" s="788">
        <v>24267217.240000021</v>
      </c>
      <c r="E19" s="789">
        <v>2211</v>
      </c>
      <c r="F19" s="789">
        <v>0</v>
      </c>
      <c r="G19" s="790">
        <v>2211</v>
      </c>
      <c r="H19" s="791">
        <v>0</v>
      </c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  <c r="W19" s="486"/>
      <c r="X19" s="486"/>
      <c r="Y19" s="486"/>
      <c r="Z19" s="486"/>
      <c r="AA19" s="486"/>
      <c r="AB19" s="486"/>
      <c r="AC19" s="486"/>
      <c r="AD19" s="486"/>
    </row>
    <row r="20" spans="1:30" s="530" customFormat="1" ht="24" customHeight="1">
      <c r="A20" s="783">
        <v>14</v>
      </c>
      <c r="B20" s="528" t="s">
        <v>47</v>
      </c>
      <c r="C20" s="529" t="s">
        <v>609</v>
      </c>
      <c r="D20" s="788">
        <v>267760575.07999986</v>
      </c>
      <c r="E20" s="789">
        <v>205181127.91999999</v>
      </c>
      <c r="F20" s="789">
        <v>0</v>
      </c>
      <c r="G20" s="790">
        <v>205181127.91999999</v>
      </c>
      <c r="H20" s="791">
        <v>0</v>
      </c>
      <c r="I20" s="486"/>
      <c r="J20" s="486"/>
      <c r="K20" s="496" t="s">
        <v>4</v>
      </c>
      <c r="L20" s="496" t="s">
        <v>4</v>
      </c>
      <c r="M20" s="496" t="s">
        <v>4</v>
      </c>
      <c r="N20" s="496" t="s">
        <v>4</v>
      </c>
      <c r="O20" s="486"/>
      <c r="P20" s="486"/>
      <c r="Q20" s="486"/>
      <c r="R20" s="486"/>
      <c r="S20" s="486"/>
      <c r="T20" s="486"/>
      <c r="U20" s="486"/>
      <c r="V20" s="486"/>
      <c r="W20" s="496" t="s">
        <v>4</v>
      </c>
      <c r="X20" s="496" t="s">
        <v>4</v>
      </c>
      <c r="Y20" s="496" t="s">
        <v>4</v>
      </c>
      <c r="Z20" s="496" t="s">
        <v>4</v>
      </c>
      <c r="AA20" s="486"/>
      <c r="AB20" s="486"/>
      <c r="AC20" s="486"/>
      <c r="AD20" s="486"/>
    </row>
    <row r="21" spans="1:30" s="530" customFormat="1" ht="24" customHeight="1">
      <c r="A21" s="783">
        <v>16</v>
      </c>
      <c r="B21" s="528" t="s">
        <v>47</v>
      </c>
      <c r="C21" s="529" t="s">
        <v>610</v>
      </c>
      <c r="D21" s="788">
        <v>3157007.6999999988</v>
      </c>
      <c r="E21" s="789">
        <v>0</v>
      </c>
      <c r="F21" s="789">
        <v>0</v>
      </c>
      <c r="G21" s="790">
        <v>0</v>
      </c>
      <c r="H21" s="791">
        <v>0</v>
      </c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486"/>
    </row>
    <row r="22" spans="1:30" s="530" customFormat="1" ht="24" customHeight="1">
      <c r="A22" s="783">
        <v>18</v>
      </c>
      <c r="B22" s="528" t="s">
        <v>47</v>
      </c>
      <c r="C22" s="529" t="s">
        <v>611</v>
      </c>
      <c r="D22" s="788">
        <v>6849967.4799999986</v>
      </c>
      <c r="E22" s="789">
        <v>0</v>
      </c>
      <c r="F22" s="789">
        <v>0</v>
      </c>
      <c r="G22" s="790">
        <v>0</v>
      </c>
      <c r="H22" s="791">
        <v>0</v>
      </c>
      <c r="I22" s="486"/>
      <c r="J22" s="486"/>
      <c r="K22" s="496" t="s">
        <v>4</v>
      </c>
      <c r="L22" s="496" t="s">
        <v>4</v>
      </c>
      <c r="M22" s="496" t="s">
        <v>4</v>
      </c>
      <c r="N22" s="496" t="s">
        <v>4</v>
      </c>
      <c r="O22" s="486"/>
      <c r="P22" s="486"/>
      <c r="Q22" s="486"/>
      <c r="R22" s="486"/>
      <c r="S22" s="486"/>
      <c r="T22" s="486"/>
      <c r="U22" s="486"/>
      <c r="V22" s="486"/>
      <c r="W22" s="496" t="s">
        <v>4</v>
      </c>
      <c r="X22" s="496" t="s">
        <v>4</v>
      </c>
      <c r="Y22" s="496" t="s">
        <v>4</v>
      </c>
      <c r="Z22" s="496" t="s">
        <v>4</v>
      </c>
      <c r="AA22" s="486"/>
      <c r="AB22" s="486"/>
      <c r="AC22" s="486"/>
      <c r="AD22" s="486"/>
    </row>
    <row r="23" spans="1:30" s="530" customFormat="1" ht="24" customHeight="1">
      <c r="A23" s="783">
        <v>20</v>
      </c>
      <c r="B23" s="528" t="s">
        <v>47</v>
      </c>
      <c r="C23" s="529" t="s">
        <v>612</v>
      </c>
      <c r="D23" s="788">
        <v>3029670.3200000003</v>
      </c>
      <c r="E23" s="789">
        <v>0</v>
      </c>
      <c r="F23" s="789">
        <v>0</v>
      </c>
      <c r="G23" s="790">
        <v>0</v>
      </c>
      <c r="H23" s="791">
        <v>0</v>
      </c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6"/>
      <c r="U23" s="486"/>
      <c r="V23" s="486"/>
      <c r="W23" s="486"/>
      <c r="X23" s="486"/>
      <c r="Y23" s="486"/>
      <c r="Z23" s="486"/>
      <c r="AA23" s="486"/>
      <c r="AB23" s="486"/>
      <c r="AC23" s="486"/>
      <c r="AD23" s="486"/>
    </row>
    <row r="24" spans="1:30" ht="24" customHeight="1">
      <c r="A24" s="783">
        <v>22</v>
      </c>
      <c r="B24" s="528" t="s">
        <v>47</v>
      </c>
      <c r="C24" s="529" t="s">
        <v>613</v>
      </c>
      <c r="D24" s="788">
        <v>9445532.1400000043</v>
      </c>
      <c r="E24" s="789">
        <v>0</v>
      </c>
      <c r="F24" s="789">
        <v>0</v>
      </c>
      <c r="G24" s="790">
        <v>0</v>
      </c>
      <c r="H24" s="791">
        <v>0</v>
      </c>
      <c r="K24" s="496" t="s">
        <v>4</v>
      </c>
      <c r="L24" s="496" t="s">
        <v>4</v>
      </c>
      <c r="M24" s="496" t="s">
        <v>4</v>
      </c>
      <c r="N24" s="496" t="s">
        <v>4</v>
      </c>
      <c r="W24" s="496" t="s">
        <v>4</v>
      </c>
      <c r="X24" s="496" t="s">
        <v>4</v>
      </c>
      <c r="Y24" s="496" t="s">
        <v>4</v>
      </c>
      <c r="Z24" s="496" t="s">
        <v>4</v>
      </c>
    </row>
    <row r="25" spans="1:30" s="530" customFormat="1" ht="24" customHeight="1">
      <c r="A25" s="783">
        <v>24</v>
      </c>
      <c r="B25" s="528" t="s">
        <v>47</v>
      </c>
      <c r="C25" s="529" t="s">
        <v>614</v>
      </c>
      <c r="D25" s="788">
        <v>3203456.32</v>
      </c>
      <c r="E25" s="789">
        <v>15651.5</v>
      </c>
      <c r="F25" s="789">
        <v>0</v>
      </c>
      <c r="G25" s="790">
        <v>15651.5</v>
      </c>
      <c r="H25" s="791">
        <v>0</v>
      </c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  <c r="W25" s="486"/>
      <c r="X25" s="486"/>
      <c r="Y25" s="486"/>
      <c r="Z25" s="486"/>
      <c r="AA25" s="486"/>
      <c r="AB25" s="486"/>
      <c r="AC25" s="486"/>
      <c r="AD25" s="486"/>
    </row>
    <row r="26" spans="1:30" s="531" customFormat="1" ht="24" customHeight="1">
      <c r="A26" s="783">
        <v>26</v>
      </c>
      <c r="B26" s="528" t="s">
        <v>47</v>
      </c>
      <c r="C26" s="529" t="s">
        <v>615</v>
      </c>
      <c r="D26" s="788">
        <v>2739153.7100000009</v>
      </c>
      <c r="E26" s="789">
        <v>0</v>
      </c>
      <c r="F26" s="789">
        <v>0</v>
      </c>
      <c r="G26" s="790">
        <v>0</v>
      </c>
      <c r="H26" s="791">
        <v>0</v>
      </c>
      <c r="I26" s="486"/>
      <c r="J26" s="486"/>
      <c r="K26" s="496" t="s">
        <v>4</v>
      </c>
      <c r="L26" s="496" t="s">
        <v>4</v>
      </c>
      <c r="M26" s="496" t="s">
        <v>4</v>
      </c>
      <c r="N26" s="496" t="s">
        <v>4</v>
      </c>
      <c r="O26" s="486"/>
      <c r="P26" s="486"/>
      <c r="Q26" s="486"/>
      <c r="R26" s="486"/>
      <c r="S26" s="486"/>
      <c r="T26" s="486"/>
      <c r="U26" s="486"/>
      <c r="V26" s="486"/>
      <c r="W26" s="496" t="s">
        <v>4</v>
      </c>
      <c r="X26" s="496" t="s">
        <v>4</v>
      </c>
      <c r="Y26" s="496" t="s">
        <v>4</v>
      </c>
      <c r="Z26" s="496" t="s">
        <v>4</v>
      </c>
      <c r="AA26" s="486"/>
      <c r="AB26" s="486"/>
      <c r="AC26" s="486"/>
      <c r="AD26" s="486"/>
    </row>
    <row r="27" spans="1:30" s="532" customFormat="1" ht="24" customHeight="1">
      <c r="A27" s="783">
        <v>28</v>
      </c>
      <c r="B27" s="528" t="s">
        <v>47</v>
      </c>
      <c r="C27" s="529" t="s">
        <v>616</v>
      </c>
      <c r="D27" s="788">
        <v>3176801.0500000007</v>
      </c>
      <c r="E27" s="789">
        <v>0</v>
      </c>
      <c r="F27" s="789">
        <v>0</v>
      </c>
      <c r="G27" s="790">
        <v>0</v>
      </c>
      <c r="H27" s="791">
        <v>0</v>
      </c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6"/>
      <c r="AD27" s="486"/>
    </row>
    <row r="28" spans="1:30" s="532" customFormat="1" ht="24" customHeight="1">
      <c r="A28" s="783">
        <v>30</v>
      </c>
      <c r="B28" s="528" t="s">
        <v>47</v>
      </c>
      <c r="C28" s="529" t="s">
        <v>617</v>
      </c>
      <c r="D28" s="788">
        <v>10536630.979999997</v>
      </c>
      <c r="E28" s="789">
        <v>0</v>
      </c>
      <c r="F28" s="789">
        <v>0</v>
      </c>
      <c r="G28" s="790">
        <v>0</v>
      </c>
      <c r="H28" s="791">
        <v>0</v>
      </c>
      <c r="I28" s="486"/>
      <c r="J28" s="486"/>
      <c r="K28" s="496" t="s">
        <v>4</v>
      </c>
      <c r="L28" s="496" t="s">
        <v>4</v>
      </c>
      <c r="M28" s="496" t="s">
        <v>4</v>
      </c>
      <c r="N28" s="496" t="s">
        <v>4</v>
      </c>
      <c r="O28" s="486"/>
      <c r="P28" s="486"/>
      <c r="Q28" s="486"/>
      <c r="R28" s="486"/>
      <c r="S28" s="486"/>
      <c r="T28" s="486"/>
      <c r="U28" s="486"/>
      <c r="V28" s="486"/>
      <c r="W28" s="496" t="s">
        <v>4</v>
      </c>
      <c r="X28" s="496" t="s">
        <v>4</v>
      </c>
      <c r="Y28" s="496" t="s">
        <v>4</v>
      </c>
      <c r="Z28" s="496" t="s">
        <v>4</v>
      </c>
      <c r="AA28" s="486"/>
      <c r="AB28" s="486"/>
      <c r="AC28" s="486"/>
      <c r="AD28" s="486"/>
    </row>
    <row r="29" spans="1:30" s="532" customFormat="1" ht="24" customHeight="1">
      <c r="A29" s="783">
        <v>32</v>
      </c>
      <c r="B29" s="528" t="s">
        <v>47</v>
      </c>
      <c r="C29" s="529" t="s">
        <v>618</v>
      </c>
      <c r="D29" s="788">
        <v>2962045.6700000004</v>
      </c>
      <c r="E29" s="789">
        <v>0</v>
      </c>
      <c r="F29" s="789">
        <v>0</v>
      </c>
      <c r="G29" s="790">
        <v>0</v>
      </c>
      <c r="H29" s="791">
        <v>0</v>
      </c>
      <c r="I29" s="486"/>
      <c r="J29" s="486"/>
      <c r="K29" s="486"/>
      <c r="L29" s="486"/>
      <c r="M29" s="486"/>
      <c r="N29" s="486"/>
      <c r="O29" s="486"/>
      <c r="P29" s="486"/>
      <c r="Q29" s="486"/>
      <c r="R29" s="486"/>
      <c r="S29" s="486"/>
      <c r="T29" s="486"/>
      <c r="U29" s="486"/>
      <c r="V29" s="486"/>
      <c r="W29" s="486"/>
      <c r="X29" s="486"/>
      <c r="Y29" s="486"/>
      <c r="Z29" s="486"/>
      <c r="AA29" s="486"/>
      <c r="AB29" s="486"/>
      <c r="AC29" s="486"/>
      <c r="AD29" s="486"/>
    </row>
    <row r="30" spans="1:30" s="530" customFormat="1" ht="19.5" customHeight="1">
      <c r="A30" s="533" t="s">
        <v>4</v>
      </c>
      <c r="B30" s="534"/>
      <c r="C30" s="533"/>
      <c r="D30" s="535" t="s">
        <v>4</v>
      </c>
      <c r="E30" s="535" t="s">
        <v>4</v>
      </c>
      <c r="F30" s="535" t="s">
        <v>4</v>
      </c>
      <c r="G30" s="536" t="s">
        <v>4</v>
      </c>
      <c r="H30" s="535" t="s">
        <v>4</v>
      </c>
      <c r="I30" s="486"/>
      <c r="J30" s="486"/>
      <c r="K30" s="496" t="s">
        <v>4</v>
      </c>
      <c r="L30" s="496" t="s">
        <v>4</v>
      </c>
      <c r="M30" s="496" t="s">
        <v>4</v>
      </c>
      <c r="N30" s="496" t="s">
        <v>4</v>
      </c>
      <c r="O30" s="486"/>
      <c r="P30" s="486"/>
      <c r="Q30" s="486"/>
      <c r="R30" s="486"/>
      <c r="S30" s="486"/>
      <c r="T30" s="486"/>
      <c r="U30" s="486"/>
      <c r="V30" s="486"/>
      <c r="W30" s="496" t="s">
        <v>4</v>
      </c>
      <c r="X30" s="496" t="s">
        <v>4</v>
      </c>
      <c r="Y30" s="496" t="s">
        <v>4</v>
      </c>
      <c r="Z30" s="496" t="s">
        <v>4</v>
      </c>
      <c r="AA30" s="486"/>
      <c r="AB30" s="486"/>
      <c r="AC30" s="486"/>
      <c r="AD30" s="486"/>
    </row>
    <row r="31" spans="1:30" ht="27" customHeight="1">
      <c r="A31" s="484"/>
      <c r="B31" s="1800" t="s">
        <v>4</v>
      </c>
      <c r="C31" s="1800"/>
      <c r="D31" s="484"/>
      <c r="E31" s="484"/>
      <c r="F31" s="484"/>
      <c r="G31" s="484"/>
      <c r="H31" s="484"/>
    </row>
    <row r="32" spans="1:30">
      <c r="A32" s="484"/>
      <c r="B32" s="484"/>
      <c r="C32" s="484"/>
      <c r="D32" s="484"/>
      <c r="E32" s="484"/>
      <c r="F32" s="484"/>
      <c r="G32" s="484"/>
      <c r="H32" s="484"/>
    </row>
    <row r="33" spans="1:8">
      <c r="A33" s="484"/>
      <c r="B33" s="484"/>
      <c r="C33" s="484"/>
      <c r="D33" s="484"/>
      <c r="E33" s="484"/>
      <c r="F33" s="484"/>
      <c r="G33" s="484"/>
      <c r="H33" s="484"/>
    </row>
    <row r="34" spans="1:8">
      <c r="A34" s="484"/>
      <c r="B34" s="484"/>
      <c r="C34" s="484"/>
      <c r="D34" s="484"/>
      <c r="E34" s="484"/>
      <c r="F34" s="484"/>
      <c r="G34" s="484"/>
      <c r="H34" s="484"/>
    </row>
    <row r="37" spans="1:8">
      <c r="D37" s="537" t="s">
        <v>4</v>
      </c>
    </row>
    <row r="45" spans="1:8">
      <c r="D45" s="538" t="s">
        <v>4</v>
      </c>
    </row>
  </sheetData>
  <mergeCells count="9">
    <mergeCell ref="A13:C13"/>
    <mergeCell ref="B31:C31"/>
    <mergeCell ref="A1:C1"/>
    <mergeCell ref="A2:H2"/>
    <mergeCell ref="D5:F5"/>
    <mergeCell ref="G5:H5"/>
    <mergeCell ref="D6:F6"/>
    <mergeCell ref="G6:H6"/>
    <mergeCell ref="A11:C11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9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K36"/>
  <sheetViews>
    <sheetView showGridLines="0" showZeros="0" zoomScale="70" zoomScaleNormal="70" zoomScaleSheetLayoutView="75" workbookViewId="0">
      <selection activeCell="H23" sqref="H23"/>
    </sheetView>
  </sheetViews>
  <sheetFormatPr defaultColWidth="27.140625" defaultRowHeight="14.25"/>
  <cols>
    <col min="1" max="1" width="5.85546875" style="288" customWidth="1"/>
    <col min="2" max="2" width="53" style="288" customWidth="1"/>
    <col min="3" max="3" width="22.5703125" style="288" customWidth="1"/>
    <col min="4" max="4" width="21.5703125" style="288" customWidth="1"/>
    <col min="5" max="5" width="2.140625" style="1068" customWidth="1"/>
    <col min="6" max="6" width="22.7109375" style="288" customWidth="1"/>
    <col min="7" max="8" width="23.140625" style="288" customWidth="1"/>
    <col min="9" max="16384" width="27.140625" style="288"/>
  </cols>
  <sheetData>
    <row r="1" spans="1:10" ht="15.75">
      <c r="A1" s="1811" t="s">
        <v>514</v>
      </c>
      <c r="B1" s="1811"/>
      <c r="C1" s="1811"/>
      <c r="D1" s="287"/>
      <c r="E1" s="1144"/>
    </row>
    <row r="4" spans="1:10" ht="15.75">
      <c r="A4" s="1812" t="s">
        <v>515</v>
      </c>
      <c r="B4" s="1812"/>
      <c r="C4" s="1812"/>
      <c r="D4" s="1812"/>
      <c r="E4" s="1812"/>
      <c r="F4" s="1812"/>
      <c r="G4" s="1812"/>
      <c r="H4" s="725"/>
    </row>
    <row r="5" spans="1:10" ht="15">
      <c r="B5" s="289"/>
      <c r="C5" s="290"/>
      <c r="D5" s="290"/>
      <c r="E5" s="290"/>
      <c r="F5" s="290"/>
      <c r="G5" s="290"/>
      <c r="H5" s="290"/>
    </row>
    <row r="6" spans="1:10" ht="15">
      <c r="G6" s="318" t="s">
        <v>2</v>
      </c>
      <c r="H6" s="318"/>
    </row>
    <row r="7" spans="1:10" ht="15">
      <c r="A7" s="291"/>
      <c r="B7" s="292"/>
      <c r="C7" s="317" t="s">
        <v>227</v>
      </c>
      <c r="D7" s="317" t="s">
        <v>518</v>
      </c>
      <c r="E7" s="1156"/>
      <c r="F7" s="1152" t="s">
        <v>517</v>
      </c>
      <c r="G7" s="293" t="s">
        <v>516</v>
      </c>
      <c r="H7" s="792"/>
    </row>
    <row r="8" spans="1:10" ht="15">
      <c r="A8" s="294"/>
      <c r="B8" s="295" t="s">
        <v>3</v>
      </c>
      <c r="C8" s="316" t="s">
        <v>228</v>
      </c>
      <c r="D8" s="316" t="s">
        <v>519</v>
      </c>
      <c r="E8" s="1157"/>
      <c r="F8" s="1153" t="s">
        <v>520</v>
      </c>
      <c r="G8" s="296" t="s">
        <v>519</v>
      </c>
      <c r="H8" s="792"/>
    </row>
    <row r="9" spans="1:10" ht="15">
      <c r="A9" s="297"/>
      <c r="B9" s="298"/>
      <c r="C9" s="316" t="s">
        <v>747</v>
      </c>
      <c r="D9" s="1158"/>
      <c r="E9" s="1159"/>
      <c r="F9" s="1153" t="s">
        <v>777</v>
      </c>
      <c r="G9" s="296" t="s">
        <v>521</v>
      </c>
      <c r="H9" s="316"/>
    </row>
    <row r="10" spans="1:10" s="300" customFormat="1" ht="11.25">
      <c r="A10" s="1813" t="s">
        <v>439</v>
      </c>
      <c r="B10" s="1814"/>
      <c r="C10" s="315">
        <v>2</v>
      </c>
      <c r="D10" s="1154">
        <v>3</v>
      </c>
      <c r="E10" s="1155"/>
      <c r="F10" s="299">
        <v>4</v>
      </c>
      <c r="G10" s="299">
        <v>5</v>
      </c>
      <c r="H10" s="793"/>
    </row>
    <row r="11" spans="1:10" ht="24" customHeight="1">
      <c r="A11" s="1815" t="s">
        <v>522</v>
      </c>
      <c r="B11" s="1816"/>
      <c r="C11" s="1146">
        <v>500000000</v>
      </c>
      <c r="D11" s="660">
        <v>500000000</v>
      </c>
      <c r="E11" s="1160"/>
      <c r="F11" s="1160">
        <v>223341502.95000002</v>
      </c>
      <c r="G11" s="1165">
        <v>276658497.04999995</v>
      </c>
      <c r="H11" s="794"/>
    </row>
    <row r="12" spans="1:10" ht="24" customHeight="1">
      <c r="A12" s="1817" t="s">
        <v>523</v>
      </c>
      <c r="B12" s="1818"/>
      <c r="C12" s="1146">
        <v>31880988000</v>
      </c>
      <c r="D12" s="660">
        <v>32030988000</v>
      </c>
      <c r="E12" s="1161" t="s">
        <v>710</v>
      </c>
      <c r="F12" s="1160">
        <v>15415573931.49</v>
      </c>
      <c r="G12" s="1165">
        <v>16615414068.51</v>
      </c>
      <c r="H12" s="660"/>
      <c r="I12" s="1068"/>
      <c r="J12" s="1068"/>
    </row>
    <row r="13" spans="1:10" ht="18" customHeight="1">
      <c r="A13" s="1821" t="s">
        <v>524</v>
      </c>
      <c r="B13" s="1822"/>
      <c r="C13" s="294"/>
      <c r="D13" s="294"/>
      <c r="E13" s="1162"/>
      <c r="F13" s="1162"/>
      <c r="G13" s="1055"/>
      <c r="H13" s="794"/>
      <c r="I13" s="1068"/>
      <c r="J13" s="1068"/>
    </row>
    <row r="14" spans="1:10" ht="15.75" customHeight="1">
      <c r="A14" s="1821" t="s">
        <v>525</v>
      </c>
      <c r="B14" s="1822"/>
      <c r="C14" s="1147">
        <v>15883878000</v>
      </c>
      <c r="D14" s="661">
        <v>16033878000</v>
      </c>
      <c r="E14" s="1163" t="s">
        <v>710</v>
      </c>
      <c r="F14" s="1164">
        <v>11429382068.130001</v>
      </c>
      <c r="G14" s="1166">
        <v>4604495931.8699989</v>
      </c>
      <c r="H14" s="661"/>
      <c r="I14" s="1068"/>
      <c r="J14" s="1068"/>
    </row>
    <row r="15" spans="1:10" ht="15.75" customHeight="1">
      <c r="A15" s="1821" t="s">
        <v>526</v>
      </c>
      <c r="B15" s="1822"/>
      <c r="C15" s="1147">
        <v>1287083000</v>
      </c>
      <c r="D15" s="661">
        <v>1287083000</v>
      </c>
      <c r="E15" s="1164"/>
      <c r="F15" s="1164">
        <v>46538682.659999996</v>
      </c>
      <c r="G15" s="1166">
        <v>1240544317.3399999</v>
      </c>
      <c r="H15" s="795"/>
      <c r="I15" s="1068"/>
      <c r="J15" s="1068"/>
    </row>
    <row r="16" spans="1:10" ht="15.75" customHeight="1">
      <c r="A16" s="1821" t="s">
        <v>527</v>
      </c>
      <c r="B16" s="1822"/>
      <c r="C16" s="1147">
        <v>5162784000</v>
      </c>
      <c r="D16" s="661">
        <v>5162784000</v>
      </c>
      <c r="E16" s="1164"/>
      <c r="F16" s="1164">
        <v>2148533682.0100002</v>
      </c>
      <c r="G16" s="1166">
        <v>3014250317.9899998</v>
      </c>
      <c r="H16" s="661"/>
      <c r="I16" s="1068"/>
      <c r="J16" s="1068"/>
    </row>
    <row r="17" spans="1:11" ht="15.75" customHeight="1">
      <c r="A17" s="1821" t="s">
        <v>528</v>
      </c>
      <c r="B17" s="1822"/>
      <c r="C17" s="1147">
        <v>1746718000</v>
      </c>
      <c r="D17" s="661">
        <v>1746718000</v>
      </c>
      <c r="E17" s="1164"/>
      <c r="F17" s="1164">
        <v>925078907.70999992</v>
      </c>
      <c r="G17" s="1166">
        <v>821639092.29000008</v>
      </c>
      <c r="H17" s="661"/>
      <c r="I17" s="1068"/>
      <c r="J17" s="1068"/>
    </row>
    <row r="18" spans="1:11" ht="15.75" customHeight="1">
      <c r="A18" s="1821" t="s">
        <v>705</v>
      </c>
      <c r="B18" s="1822"/>
      <c r="C18" s="1147">
        <v>2300000000</v>
      </c>
      <c r="D18" s="661">
        <v>2300000000</v>
      </c>
      <c r="E18" s="1164"/>
      <c r="F18" s="1164">
        <v>0</v>
      </c>
      <c r="G18" s="1166">
        <v>2300000000</v>
      </c>
      <c r="H18" s="795"/>
      <c r="I18" s="1068"/>
      <c r="J18" s="1068"/>
    </row>
    <row r="19" spans="1:11" ht="15.75" customHeight="1">
      <c r="A19" s="1821" t="s">
        <v>529</v>
      </c>
      <c r="B19" s="1822"/>
      <c r="C19" s="294"/>
      <c r="D19" s="294"/>
      <c r="E19" s="1162"/>
      <c r="F19" s="1162"/>
      <c r="G19" s="1055"/>
      <c r="H19" s="795"/>
      <c r="I19" s="1068"/>
      <c r="J19" s="1068"/>
    </row>
    <row r="20" spans="1:11" ht="15.75" customHeight="1">
      <c r="A20" s="301" t="s">
        <v>530</v>
      </c>
      <c r="B20" s="302"/>
      <c r="C20" s="1147">
        <v>5500525000</v>
      </c>
      <c r="D20" s="661">
        <v>5500525000</v>
      </c>
      <c r="E20" s="1164"/>
      <c r="F20" s="1164">
        <v>866040590.97999978</v>
      </c>
      <c r="G20" s="1166">
        <v>4634484409.0200005</v>
      </c>
      <c r="H20" s="661"/>
      <c r="I20" s="1068"/>
      <c r="J20" s="1068"/>
    </row>
    <row r="21" spans="1:11" ht="12.75" customHeight="1">
      <c r="A21" s="1819" t="s">
        <v>4</v>
      </c>
      <c r="B21" s="1820"/>
      <c r="C21" s="1148"/>
      <c r="D21" s="1150"/>
      <c r="E21" s="1151"/>
      <c r="F21" s="1149"/>
      <c r="G21" s="303"/>
      <c r="H21" s="796"/>
      <c r="J21" s="1068"/>
    </row>
    <row r="22" spans="1:11" s="314" customFormat="1">
      <c r="A22" s="624"/>
      <c r="B22" s="618"/>
      <c r="C22" s="618"/>
      <c r="D22" s="618"/>
      <c r="E22" s="618"/>
      <c r="F22" s="618"/>
      <c r="G22" s="618"/>
      <c r="H22" s="618"/>
      <c r="I22" s="313"/>
      <c r="J22" s="313"/>
      <c r="K22" s="313"/>
    </row>
    <row r="23" spans="1:11" ht="15">
      <c r="A23" s="1718" t="s">
        <v>917</v>
      </c>
      <c r="B23" s="1719"/>
      <c r="C23" s="1716"/>
      <c r="D23" s="1716"/>
      <c r="E23" s="1716"/>
      <c r="F23" s="1716"/>
      <c r="G23" s="1716"/>
    </row>
    <row r="24" spans="1:11" ht="15">
      <c r="A24" s="1718" t="s">
        <v>919</v>
      </c>
      <c r="B24" s="1719"/>
      <c r="C24" s="1716"/>
      <c r="D24" s="1716"/>
      <c r="E24" s="1716"/>
      <c r="F24" s="1716"/>
      <c r="G24" s="1716"/>
      <c r="H24" s="305"/>
    </row>
    <row r="25" spans="1:11" ht="15.75" customHeight="1">
      <c r="A25" s="307" t="s">
        <v>918</v>
      </c>
      <c r="B25" s="304"/>
      <c r="C25" s="1717"/>
      <c r="D25" s="1717"/>
      <c r="E25" s="1717"/>
      <c r="F25" s="306"/>
      <c r="G25" s="305"/>
      <c r="H25" s="305"/>
    </row>
    <row r="26" spans="1:11" ht="17.25" customHeight="1"/>
    <row r="30" spans="1:11" ht="15">
      <c r="D30" s="278"/>
      <c r="E30" s="928"/>
      <c r="F30" s="279"/>
    </row>
    <row r="36" spans="3:8" ht="15">
      <c r="C36" s="55"/>
      <c r="D36" s="55"/>
      <c r="E36" s="55"/>
      <c r="F36" s="55"/>
      <c r="G36" s="55"/>
      <c r="H36" s="55"/>
    </row>
  </sheetData>
  <mergeCells count="13">
    <mergeCell ref="A21:B21"/>
    <mergeCell ref="A13:B13"/>
    <mergeCell ref="A14:B14"/>
    <mergeCell ref="A15:B15"/>
    <mergeCell ref="A16:B16"/>
    <mergeCell ref="A17:B17"/>
    <mergeCell ref="A19:B19"/>
    <mergeCell ref="A18:B18"/>
    <mergeCell ref="A1:C1"/>
    <mergeCell ref="A4:G4"/>
    <mergeCell ref="A10:B10"/>
    <mergeCell ref="A11:B11"/>
    <mergeCell ref="A12:B12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0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L35"/>
  <sheetViews>
    <sheetView showGridLines="0" showZeros="0" showOutlineSymbols="0" zoomScale="70" zoomScaleNormal="70" workbookViewId="0">
      <selection activeCell="B1" sqref="B1"/>
    </sheetView>
  </sheetViews>
  <sheetFormatPr defaultRowHeight="12.75"/>
  <cols>
    <col min="1" max="1" width="4.5703125" style="182" customWidth="1"/>
    <col min="2" max="2" width="87.28515625" style="182" customWidth="1"/>
    <col min="3" max="3" width="21.85546875" style="182" customWidth="1"/>
    <col min="4" max="4" width="20.7109375" style="182" customWidth="1"/>
    <col min="5" max="5" width="1.7109375" style="182" customWidth="1"/>
    <col min="6" max="6" width="16.7109375" style="182" customWidth="1"/>
    <col min="7" max="7" width="49.5703125" style="182" customWidth="1"/>
    <col min="8" max="8" width="9.140625" style="182"/>
    <col min="9" max="9" width="16.28515625" style="182" bestFit="1" customWidth="1"/>
    <col min="10" max="10" width="16.85546875" style="182" bestFit="1" customWidth="1"/>
    <col min="11" max="11" width="18.5703125" style="182" bestFit="1" customWidth="1"/>
    <col min="12" max="12" width="25.42578125" style="182" customWidth="1"/>
    <col min="13" max="252" width="9.140625" style="182"/>
    <col min="253" max="253" width="4.5703125" style="182" customWidth="1"/>
    <col min="254" max="254" width="87.28515625" style="182" customWidth="1"/>
    <col min="255" max="256" width="20.7109375" style="182" customWidth="1"/>
    <col min="257" max="257" width="16.7109375" style="182" customWidth="1"/>
    <col min="258" max="258" width="3.85546875" style="182" customWidth="1"/>
    <col min="259" max="265" width="9.140625" style="182"/>
    <col min="266" max="266" width="19.28515625" style="182" customWidth="1"/>
    <col min="267" max="267" width="9.140625" style="182"/>
    <col min="268" max="268" width="25.42578125" style="182" customWidth="1"/>
    <col min="269" max="508" width="9.140625" style="182"/>
    <col min="509" max="509" width="4.5703125" style="182" customWidth="1"/>
    <col min="510" max="510" width="87.28515625" style="182" customWidth="1"/>
    <col min="511" max="512" width="20.7109375" style="182" customWidth="1"/>
    <col min="513" max="513" width="16.7109375" style="182" customWidth="1"/>
    <col min="514" max="514" width="3.85546875" style="182" customWidth="1"/>
    <col min="515" max="521" width="9.140625" style="182"/>
    <col min="522" max="522" width="19.28515625" style="182" customWidth="1"/>
    <col min="523" max="523" width="9.140625" style="182"/>
    <col min="524" max="524" width="25.42578125" style="182" customWidth="1"/>
    <col min="525" max="764" width="9.140625" style="182"/>
    <col min="765" max="765" width="4.5703125" style="182" customWidth="1"/>
    <col min="766" max="766" width="87.28515625" style="182" customWidth="1"/>
    <col min="767" max="768" width="20.7109375" style="182" customWidth="1"/>
    <col min="769" max="769" width="16.7109375" style="182" customWidth="1"/>
    <col min="770" max="770" width="3.85546875" style="182" customWidth="1"/>
    <col min="771" max="777" width="9.140625" style="182"/>
    <col min="778" max="778" width="19.28515625" style="182" customWidth="1"/>
    <col min="779" max="779" width="9.140625" style="182"/>
    <col min="780" max="780" width="25.42578125" style="182" customWidth="1"/>
    <col min="781" max="1020" width="9.140625" style="182"/>
    <col min="1021" max="1021" width="4.5703125" style="182" customWidth="1"/>
    <col min="1022" max="1022" width="87.28515625" style="182" customWidth="1"/>
    <col min="1023" max="1024" width="20.7109375" style="182" customWidth="1"/>
    <col min="1025" max="1025" width="16.7109375" style="182" customWidth="1"/>
    <col min="1026" max="1026" width="3.85546875" style="182" customWidth="1"/>
    <col min="1027" max="1033" width="9.140625" style="182"/>
    <col min="1034" max="1034" width="19.28515625" style="182" customWidth="1"/>
    <col min="1035" max="1035" width="9.140625" style="182"/>
    <col min="1036" max="1036" width="25.42578125" style="182" customWidth="1"/>
    <col min="1037" max="1276" width="9.140625" style="182"/>
    <col min="1277" max="1277" width="4.5703125" style="182" customWidth="1"/>
    <col min="1278" max="1278" width="87.28515625" style="182" customWidth="1"/>
    <col min="1279" max="1280" width="20.7109375" style="182" customWidth="1"/>
    <col min="1281" max="1281" width="16.7109375" style="182" customWidth="1"/>
    <col min="1282" max="1282" width="3.85546875" style="182" customWidth="1"/>
    <col min="1283" max="1289" width="9.140625" style="182"/>
    <col min="1290" max="1290" width="19.28515625" style="182" customWidth="1"/>
    <col min="1291" max="1291" width="9.140625" style="182"/>
    <col min="1292" max="1292" width="25.42578125" style="182" customWidth="1"/>
    <col min="1293" max="1532" width="9.140625" style="182"/>
    <col min="1533" max="1533" width="4.5703125" style="182" customWidth="1"/>
    <col min="1534" max="1534" width="87.28515625" style="182" customWidth="1"/>
    <col min="1535" max="1536" width="20.7109375" style="182" customWidth="1"/>
    <col min="1537" max="1537" width="16.7109375" style="182" customWidth="1"/>
    <col min="1538" max="1538" width="3.85546875" style="182" customWidth="1"/>
    <col min="1539" max="1545" width="9.140625" style="182"/>
    <col min="1546" max="1546" width="19.28515625" style="182" customWidth="1"/>
    <col min="1547" max="1547" width="9.140625" style="182"/>
    <col min="1548" max="1548" width="25.42578125" style="182" customWidth="1"/>
    <col min="1549" max="1788" width="9.140625" style="182"/>
    <col min="1789" max="1789" width="4.5703125" style="182" customWidth="1"/>
    <col min="1790" max="1790" width="87.28515625" style="182" customWidth="1"/>
    <col min="1791" max="1792" width="20.7109375" style="182" customWidth="1"/>
    <col min="1793" max="1793" width="16.7109375" style="182" customWidth="1"/>
    <col min="1794" max="1794" width="3.85546875" style="182" customWidth="1"/>
    <col min="1795" max="1801" width="9.140625" style="182"/>
    <col min="1802" max="1802" width="19.28515625" style="182" customWidth="1"/>
    <col min="1803" max="1803" width="9.140625" style="182"/>
    <col min="1804" max="1804" width="25.42578125" style="182" customWidth="1"/>
    <col min="1805" max="2044" width="9.140625" style="182"/>
    <col min="2045" max="2045" width="4.5703125" style="182" customWidth="1"/>
    <col min="2046" max="2046" width="87.28515625" style="182" customWidth="1"/>
    <col min="2047" max="2048" width="20.7109375" style="182" customWidth="1"/>
    <col min="2049" max="2049" width="16.7109375" style="182" customWidth="1"/>
    <col min="2050" max="2050" width="3.85546875" style="182" customWidth="1"/>
    <col min="2051" max="2057" width="9.140625" style="182"/>
    <col min="2058" max="2058" width="19.28515625" style="182" customWidth="1"/>
    <col min="2059" max="2059" width="9.140625" style="182"/>
    <col min="2060" max="2060" width="25.42578125" style="182" customWidth="1"/>
    <col min="2061" max="2300" width="9.140625" style="182"/>
    <col min="2301" max="2301" width="4.5703125" style="182" customWidth="1"/>
    <col min="2302" max="2302" width="87.28515625" style="182" customWidth="1"/>
    <col min="2303" max="2304" width="20.7109375" style="182" customWidth="1"/>
    <col min="2305" max="2305" width="16.7109375" style="182" customWidth="1"/>
    <col min="2306" max="2306" width="3.85546875" style="182" customWidth="1"/>
    <col min="2307" max="2313" width="9.140625" style="182"/>
    <col min="2314" max="2314" width="19.28515625" style="182" customWidth="1"/>
    <col min="2315" max="2315" width="9.140625" style="182"/>
    <col min="2316" max="2316" width="25.42578125" style="182" customWidth="1"/>
    <col min="2317" max="2556" width="9.140625" style="182"/>
    <col min="2557" max="2557" width="4.5703125" style="182" customWidth="1"/>
    <col min="2558" max="2558" width="87.28515625" style="182" customWidth="1"/>
    <col min="2559" max="2560" width="20.7109375" style="182" customWidth="1"/>
    <col min="2561" max="2561" width="16.7109375" style="182" customWidth="1"/>
    <col min="2562" max="2562" width="3.85546875" style="182" customWidth="1"/>
    <col min="2563" max="2569" width="9.140625" style="182"/>
    <col min="2570" max="2570" width="19.28515625" style="182" customWidth="1"/>
    <col min="2571" max="2571" width="9.140625" style="182"/>
    <col min="2572" max="2572" width="25.42578125" style="182" customWidth="1"/>
    <col min="2573" max="2812" width="9.140625" style="182"/>
    <col min="2813" max="2813" width="4.5703125" style="182" customWidth="1"/>
    <col min="2814" max="2814" width="87.28515625" style="182" customWidth="1"/>
    <col min="2815" max="2816" width="20.7109375" style="182" customWidth="1"/>
    <col min="2817" max="2817" width="16.7109375" style="182" customWidth="1"/>
    <col min="2818" max="2818" width="3.85546875" style="182" customWidth="1"/>
    <col min="2819" max="2825" width="9.140625" style="182"/>
    <col min="2826" max="2826" width="19.28515625" style="182" customWidth="1"/>
    <col min="2827" max="2827" width="9.140625" style="182"/>
    <col min="2828" max="2828" width="25.42578125" style="182" customWidth="1"/>
    <col min="2829" max="3068" width="9.140625" style="182"/>
    <col min="3069" max="3069" width="4.5703125" style="182" customWidth="1"/>
    <col min="3070" max="3070" width="87.28515625" style="182" customWidth="1"/>
    <col min="3071" max="3072" width="20.7109375" style="182" customWidth="1"/>
    <col min="3073" max="3073" width="16.7109375" style="182" customWidth="1"/>
    <col min="3074" max="3074" width="3.85546875" style="182" customWidth="1"/>
    <col min="3075" max="3081" width="9.140625" style="182"/>
    <col min="3082" max="3082" width="19.28515625" style="182" customWidth="1"/>
    <col min="3083" max="3083" width="9.140625" style="182"/>
    <col min="3084" max="3084" width="25.42578125" style="182" customWidth="1"/>
    <col min="3085" max="3324" width="9.140625" style="182"/>
    <col min="3325" max="3325" width="4.5703125" style="182" customWidth="1"/>
    <col min="3326" max="3326" width="87.28515625" style="182" customWidth="1"/>
    <col min="3327" max="3328" width="20.7109375" style="182" customWidth="1"/>
    <col min="3329" max="3329" width="16.7109375" style="182" customWidth="1"/>
    <col min="3330" max="3330" width="3.85546875" style="182" customWidth="1"/>
    <col min="3331" max="3337" width="9.140625" style="182"/>
    <col min="3338" max="3338" width="19.28515625" style="182" customWidth="1"/>
    <col min="3339" max="3339" width="9.140625" style="182"/>
    <col min="3340" max="3340" width="25.42578125" style="182" customWidth="1"/>
    <col min="3341" max="3580" width="9.140625" style="182"/>
    <col min="3581" max="3581" width="4.5703125" style="182" customWidth="1"/>
    <col min="3582" max="3582" width="87.28515625" style="182" customWidth="1"/>
    <col min="3583" max="3584" width="20.7109375" style="182" customWidth="1"/>
    <col min="3585" max="3585" width="16.7109375" style="182" customWidth="1"/>
    <col min="3586" max="3586" width="3.85546875" style="182" customWidth="1"/>
    <col min="3587" max="3593" width="9.140625" style="182"/>
    <col min="3594" max="3594" width="19.28515625" style="182" customWidth="1"/>
    <col min="3595" max="3595" width="9.140625" style="182"/>
    <col min="3596" max="3596" width="25.42578125" style="182" customWidth="1"/>
    <col min="3597" max="3836" width="9.140625" style="182"/>
    <col min="3837" max="3837" width="4.5703125" style="182" customWidth="1"/>
    <col min="3838" max="3838" width="87.28515625" style="182" customWidth="1"/>
    <col min="3839" max="3840" width="20.7109375" style="182" customWidth="1"/>
    <col min="3841" max="3841" width="16.7109375" style="182" customWidth="1"/>
    <col min="3842" max="3842" width="3.85546875" style="182" customWidth="1"/>
    <col min="3843" max="3849" width="9.140625" style="182"/>
    <col min="3850" max="3850" width="19.28515625" style="182" customWidth="1"/>
    <col min="3851" max="3851" width="9.140625" style="182"/>
    <col min="3852" max="3852" width="25.42578125" style="182" customWidth="1"/>
    <col min="3853" max="4092" width="9.140625" style="182"/>
    <col min="4093" max="4093" width="4.5703125" style="182" customWidth="1"/>
    <col min="4094" max="4094" width="87.28515625" style="182" customWidth="1"/>
    <col min="4095" max="4096" width="20.7109375" style="182" customWidth="1"/>
    <col min="4097" max="4097" width="16.7109375" style="182" customWidth="1"/>
    <col min="4098" max="4098" width="3.85546875" style="182" customWidth="1"/>
    <col min="4099" max="4105" width="9.140625" style="182"/>
    <col min="4106" max="4106" width="19.28515625" style="182" customWidth="1"/>
    <col min="4107" max="4107" width="9.140625" style="182"/>
    <col min="4108" max="4108" width="25.42578125" style="182" customWidth="1"/>
    <col min="4109" max="4348" width="9.140625" style="182"/>
    <col min="4349" max="4349" width="4.5703125" style="182" customWidth="1"/>
    <col min="4350" max="4350" width="87.28515625" style="182" customWidth="1"/>
    <col min="4351" max="4352" width="20.7109375" style="182" customWidth="1"/>
    <col min="4353" max="4353" width="16.7109375" style="182" customWidth="1"/>
    <col min="4354" max="4354" width="3.85546875" style="182" customWidth="1"/>
    <col min="4355" max="4361" width="9.140625" style="182"/>
    <col min="4362" max="4362" width="19.28515625" style="182" customWidth="1"/>
    <col min="4363" max="4363" width="9.140625" style="182"/>
    <col min="4364" max="4364" width="25.42578125" style="182" customWidth="1"/>
    <col min="4365" max="4604" width="9.140625" style="182"/>
    <col min="4605" max="4605" width="4.5703125" style="182" customWidth="1"/>
    <col min="4606" max="4606" width="87.28515625" style="182" customWidth="1"/>
    <col min="4607" max="4608" width="20.7109375" style="182" customWidth="1"/>
    <col min="4609" max="4609" width="16.7109375" style="182" customWidth="1"/>
    <col min="4610" max="4610" width="3.85546875" style="182" customWidth="1"/>
    <col min="4611" max="4617" width="9.140625" style="182"/>
    <col min="4618" max="4618" width="19.28515625" style="182" customWidth="1"/>
    <col min="4619" max="4619" width="9.140625" style="182"/>
    <col min="4620" max="4620" width="25.42578125" style="182" customWidth="1"/>
    <col min="4621" max="4860" width="9.140625" style="182"/>
    <col min="4861" max="4861" width="4.5703125" style="182" customWidth="1"/>
    <col min="4862" max="4862" width="87.28515625" style="182" customWidth="1"/>
    <col min="4863" max="4864" width="20.7109375" style="182" customWidth="1"/>
    <col min="4865" max="4865" width="16.7109375" style="182" customWidth="1"/>
    <col min="4866" max="4866" width="3.85546875" style="182" customWidth="1"/>
    <col min="4867" max="4873" width="9.140625" style="182"/>
    <col min="4874" max="4874" width="19.28515625" style="182" customWidth="1"/>
    <col min="4875" max="4875" width="9.140625" style="182"/>
    <col min="4876" max="4876" width="25.42578125" style="182" customWidth="1"/>
    <col min="4877" max="5116" width="9.140625" style="182"/>
    <col min="5117" max="5117" width="4.5703125" style="182" customWidth="1"/>
    <col min="5118" max="5118" width="87.28515625" style="182" customWidth="1"/>
    <col min="5119" max="5120" width="20.7109375" style="182" customWidth="1"/>
    <col min="5121" max="5121" width="16.7109375" style="182" customWidth="1"/>
    <col min="5122" max="5122" width="3.85546875" style="182" customWidth="1"/>
    <col min="5123" max="5129" width="9.140625" style="182"/>
    <col min="5130" max="5130" width="19.28515625" style="182" customWidth="1"/>
    <col min="5131" max="5131" width="9.140625" style="182"/>
    <col min="5132" max="5132" width="25.42578125" style="182" customWidth="1"/>
    <col min="5133" max="5372" width="9.140625" style="182"/>
    <col min="5373" max="5373" width="4.5703125" style="182" customWidth="1"/>
    <col min="5374" max="5374" width="87.28515625" style="182" customWidth="1"/>
    <col min="5375" max="5376" width="20.7109375" style="182" customWidth="1"/>
    <col min="5377" max="5377" width="16.7109375" style="182" customWidth="1"/>
    <col min="5378" max="5378" width="3.85546875" style="182" customWidth="1"/>
    <col min="5379" max="5385" width="9.140625" style="182"/>
    <col min="5386" max="5386" width="19.28515625" style="182" customWidth="1"/>
    <col min="5387" max="5387" width="9.140625" style="182"/>
    <col min="5388" max="5388" width="25.42578125" style="182" customWidth="1"/>
    <col min="5389" max="5628" width="9.140625" style="182"/>
    <col min="5629" max="5629" width="4.5703125" style="182" customWidth="1"/>
    <col min="5630" max="5630" width="87.28515625" style="182" customWidth="1"/>
    <col min="5631" max="5632" width="20.7109375" style="182" customWidth="1"/>
    <col min="5633" max="5633" width="16.7109375" style="182" customWidth="1"/>
    <col min="5634" max="5634" width="3.85546875" style="182" customWidth="1"/>
    <col min="5635" max="5641" width="9.140625" style="182"/>
    <col min="5642" max="5642" width="19.28515625" style="182" customWidth="1"/>
    <col min="5643" max="5643" width="9.140625" style="182"/>
    <col min="5644" max="5644" width="25.42578125" style="182" customWidth="1"/>
    <col min="5645" max="5884" width="9.140625" style="182"/>
    <col min="5885" max="5885" width="4.5703125" style="182" customWidth="1"/>
    <col min="5886" max="5886" width="87.28515625" style="182" customWidth="1"/>
    <col min="5887" max="5888" width="20.7109375" style="182" customWidth="1"/>
    <col min="5889" max="5889" width="16.7109375" style="182" customWidth="1"/>
    <col min="5890" max="5890" width="3.85546875" style="182" customWidth="1"/>
    <col min="5891" max="5897" width="9.140625" style="182"/>
    <col min="5898" max="5898" width="19.28515625" style="182" customWidth="1"/>
    <col min="5899" max="5899" width="9.140625" style="182"/>
    <col min="5900" max="5900" width="25.42578125" style="182" customWidth="1"/>
    <col min="5901" max="6140" width="9.140625" style="182"/>
    <col min="6141" max="6141" width="4.5703125" style="182" customWidth="1"/>
    <col min="6142" max="6142" width="87.28515625" style="182" customWidth="1"/>
    <col min="6143" max="6144" width="20.7109375" style="182" customWidth="1"/>
    <col min="6145" max="6145" width="16.7109375" style="182" customWidth="1"/>
    <col min="6146" max="6146" width="3.85546875" style="182" customWidth="1"/>
    <col min="6147" max="6153" width="9.140625" style="182"/>
    <col min="6154" max="6154" width="19.28515625" style="182" customWidth="1"/>
    <col min="6155" max="6155" width="9.140625" style="182"/>
    <col min="6156" max="6156" width="25.42578125" style="182" customWidth="1"/>
    <col min="6157" max="6396" width="9.140625" style="182"/>
    <col min="6397" max="6397" width="4.5703125" style="182" customWidth="1"/>
    <col min="6398" max="6398" width="87.28515625" style="182" customWidth="1"/>
    <col min="6399" max="6400" width="20.7109375" style="182" customWidth="1"/>
    <col min="6401" max="6401" width="16.7109375" style="182" customWidth="1"/>
    <col min="6402" max="6402" width="3.85546875" style="182" customWidth="1"/>
    <col min="6403" max="6409" width="9.140625" style="182"/>
    <col min="6410" max="6410" width="19.28515625" style="182" customWidth="1"/>
    <col min="6411" max="6411" width="9.140625" style="182"/>
    <col min="6412" max="6412" width="25.42578125" style="182" customWidth="1"/>
    <col min="6413" max="6652" width="9.140625" style="182"/>
    <col min="6653" max="6653" width="4.5703125" style="182" customWidth="1"/>
    <col min="6654" max="6654" width="87.28515625" style="182" customWidth="1"/>
    <col min="6655" max="6656" width="20.7109375" style="182" customWidth="1"/>
    <col min="6657" max="6657" width="16.7109375" style="182" customWidth="1"/>
    <col min="6658" max="6658" width="3.85546875" style="182" customWidth="1"/>
    <col min="6659" max="6665" width="9.140625" style="182"/>
    <col min="6666" max="6666" width="19.28515625" style="182" customWidth="1"/>
    <col min="6667" max="6667" width="9.140625" style="182"/>
    <col min="6668" max="6668" width="25.42578125" style="182" customWidth="1"/>
    <col min="6669" max="6908" width="9.140625" style="182"/>
    <col min="6909" max="6909" width="4.5703125" style="182" customWidth="1"/>
    <col min="6910" max="6910" width="87.28515625" style="182" customWidth="1"/>
    <col min="6911" max="6912" width="20.7109375" style="182" customWidth="1"/>
    <col min="6913" max="6913" width="16.7109375" style="182" customWidth="1"/>
    <col min="6914" max="6914" width="3.85546875" style="182" customWidth="1"/>
    <col min="6915" max="6921" width="9.140625" style="182"/>
    <col min="6922" max="6922" width="19.28515625" style="182" customWidth="1"/>
    <col min="6923" max="6923" width="9.140625" style="182"/>
    <col min="6924" max="6924" width="25.42578125" style="182" customWidth="1"/>
    <col min="6925" max="7164" width="9.140625" style="182"/>
    <col min="7165" max="7165" width="4.5703125" style="182" customWidth="1"/>
    <col min="7166" max="7166" width="87.28515625" style="182" customWidth="1"/>
    <col min="7167" max="7168" width="20.7109375" style="182" customWidth="1"/>
    <col min="7169" max="7169" width="16.7109375" style="182" customWidth="1"/>
    <col min="7170" max="7170" width="3.85546875" style="182" customWidth="1"/>
    <col min="7171" max="7177" width="9.140625" style="182"/>
    <col min="7178" max="7178" width="19.28515625" style="182" customWidth="1"/>
    <col min="7179" max="7179" width="9.140625" style="182"/>
    <col min="7180" max="7180" width="25.42578125" style="182" customWidth="1"/>
    <col min="7181" max="7420" width="9.140625" style="182"/>
    <col min="7421" max="7421" width="4.5703125" style="182" customWidth="1"/>
    <col min="7422" max="7422" width="87.28515625" style="182" customWidth="1"/>
    <col min="7423" max="7424" width="20.7109375" style="182" customWidth="1"/>
    <col min="7425" max="7425" width="16.7109375" style="182" customWidth="1"/>
    <col min="7426" max="7426" width="3.85546875" style="182" customWidth="1"/>
    <col min="7427" max="7433" width="9.140625" style="182"/>
    <col min="7434" max="7434" width="19.28515625" style="182" customWidth="1"/>
    <col min="7435" max="7435" width="9.140625" style="182"/>
    <col min="7436" max="7436" width="25.42578125" style="182" customWidth="1"/>
    <col min="7437" max="7676" width="9.140625" style="182"/>
    <col min="7677" max="7677" width="4.5703125" style="182" customWidth="1"/>
    <col min="7678" max="7678" width="87.28515625" style="182" customWidth="1"/>
    <col min="7679" max="7680" width="20.7109375" style="182" customWidth="1"/>
    <col min="7681" max="7681" width="16.7109375" style="182" customWidth="1"/>
    <col min="7682" max="7682" width="3.85546875" style="182" customWidth="1"/>
    <col min="7683" max="7689" width="9.140625" style="182"/>
    <col min="7690" max="7690" width="19.28515625" style="182" customWidth="1"/>
    <col min="7691" max="7691" width="9.140625" style="182"/>
    <col min="7692" max="7692" width="25.42578125" style="182" customWidth="1"/>
    <col min="7693" max="7932" width="9.140625" style="182"/>
    <col min="7933" max="7933" width="4.5703125" style="182" customWidth="1"/>
    <col min="7934" max="7934" width="87.28515625" style="182" customWidth="1"/>
    <col min="7935" max="7936" width="20.7109375" style="182" customWidth="1"/>
    <col min="7937" max="7937" width="16.7109375" style="182" customWidth="1"/>
    <col min="7938" max="7938" width="3.85546875" style="182" customWidth="1"/>
    <col min="7939" max="7945" width="9.140625" style="182"/>
    <col min="7946" max="7946" width="19.28515625" style="182" customWidth="1"/>
    <col min="7947" max="7947" width="9.140625" style="182"/>
    <col min="7948" max="7948" width="25.42578125" style="182" customWidth="1"/>
    <col min="7949" max="8188" width="9.140625" style="182"/>
    <col min="8189" max="8189" width="4.5703125" style="182" customWidth="1"/>
    <col min="8190" max="8190" width="87.28515625" style="182" customWidth="1"/>
    <col min="8191" max="8192" width="20.7109375" style="182" customWidth="1"/>
    <col min="8193" max="8193" width="16.7109375" style="182" customWidth="1"/>
    <col min="8194" max="8194" width="3.85546875" style="182" customWidth="1"/>
    <col min="8195" max="8201" width="9.140625" style="182"/>
    <col min="8202" max="8202" width="19.28515625" style="182" customWidth="1"/>
    <col min="8203" max="8203" width="9.140625" style="182"/>
    <col min="8204" max="8204" width="25.42578125" style="182" customWidth="1"/>
    <col min="8205" max="8444" width="9.140625" style="182"/>
    <col min="8445" max="8445" width="4.5703125" style="182" customWidth="1"/>
    <col min="8446" max="8446" width="87.28515625" style="182" customWidth="1"/>
    <col min="8447" max="8448" width="20.7109375" style="182" customWidth="1"/>
    <col min="8449" max="8449" width="16.7109375" style="182" customWidth="1"/>
    <col min="8450" max="8450" width="3.85546875" style="182" customWidth="1"/>
    <col min="8451" max="8457" width="9.140625" style="182"/>
    <col min="8458" max="8458" width="19.28515625" style="182" customWidth="1"/>
    <col min="8459" max="8459" width="9.140625" style="182"/>
    <col min="8460" max="8460" width="25.42578125" style="182" customWidth="1"/>
    <col min="8461" max="8700" width="9.140625" style="182"/>
    <col min="8701" max="8701" width="4.5703125" style="182" customWidth="1"/>
    <col min="8702" max="8702" width="87.28515625" style="182" customWidth="1"/>
    <col min="8703" max="8704" width="20.7109375" style="182" customWidth="1"/>
    <col min="8705" max="8705" width="16.7109375" style="182" customWidth="1"/>
    <col min="8706" max="8706" width="3.85546875" style="182" customWidth="1"/>
    <col min="8707" max="8713" width="9.140625" style="182"/>
    <col min="8714" max="8714" width="19.28515625" style="182" customWidth="1"/>
    <col min="8715" max="8715" width="9.140625" style="182"/>
    <col min="8716" max="8716" width="25.42578125" style="182" customWidth="1"/>
    <col min="8717" max="8956" width="9.140625" style="182"/>
    <col min="8957" max="8957" width="4.5703125" style="182" customWidth="1"/>
    <col min="8958" max="8958" width="87.28515625" style="182" customWidth="1"/>
    <col min="8959" max="8960" width="20.7109375" style="182" customWidth="1"/>
    <col min="8961" max="8961" width="16.7109375" style="182" customWidth="1"/>
    <col min="8962" max="8962" width="3.85546875" style="182" customWidth="1"/>
    <col min="8963" max="8969" width="9.140625" style="182"/>
    <col min="8970" max="8970" width="19.28515625" style="182" customWidth="1"/>
    <col min="8971" max="8971" width="9.140625" style="182"/>
    <col min="8972" max="8972" width="25.42578125" style="182" customWidth="1"/>
    <col min="8973" max="9212" width="9.140625" style="182"/>
    <col min="9213" max="9213" width="4.5703125" style="182" customWidth="1"/>
    <col min="9214" max="9214" width="87.28515625" style="182" customWidth="1"/>
    <col min="9215" max="9216" width="20.7109375" style="182" customWidth="1"/>
    <col min="9217" max="9217" width="16.7109375" style="182" customWidth="1"/>
    <col min="9218" max="9218" width="3.85546875" style="182" customWidth="1"/>
    <col min="9219" max="9225" width="9.140625" style="182"/>
    <col min="9226" max="9226" width="19.28515625" style="182" customWidth="1"/>
    <col min="9227" max="9227" width="9.140625" style="182"/>
    <col min="9228" max="9228" width="25.42578125" style="182" customWidth="1"/>
    <col min="9229" max="9468" width="9.140625" style="182"/>
    <col min="9469" max="9469" width="4.5703125" style="182" customWidth="1"/>
    <col min="9470" max="9470" width="87.28515625" style="182" customWidth="1"/>
    <col min="9471" max="9472" width="20.7109375" style="182" customWidth="1"/>
    <col min="9473" max="9473" width="16.7109375" style="182" customWidth="1"/>
    <col min="9474" max="9474" width="3.85546875" style="182" customWidth="1"/>
    <col min="9475" max="9481" width="9.140625" style="182"/>
    <col min="9482" max="9482" width="19.28515625" style="182" customWidth="1"/>
    <col min="9483" max="9483" width="9.140625" style="182"/>
    <col min="9484" max="9484" width="25.42578125" style="182" customWidth="1"/>
    <col min="9485" max="9724" width="9.140625" style="182"/>
    <col min="9725" max="9725" width="4.5703125" style="182" customWidth="1"/>
    <col min="9726" max="9726" width="87.28515625" style="182" customWidth="1"/>
    <col min="9727" max="9728" width="20.7109375" style="182" customWidth="1"/>
    <col min="9729" max="9729" width="16.7109375" style="182" customWidth="1"/>
    <col min="9730" max="9730" width="3.85546875" style="182" customWidth="1"/>
    <col min="9731" max="9737" width="9.140625" style="182"/>
    <col min="9738" max="9738" width="19.28515625" style="182" customWidth="1"/>
    <col min="9739" max="9739" width="9.140625" style="182"/>
    <col min="9740" max="9740" width="25.42578125" style="182" customWidth="1"/>
    <col min="9741" max="9980" width="9.140625" style="182"/>
    <col min="9981" max="9981" width="4.5703125" style="182" customWidth="1"/>
    <col min="9982" max="9982" width="87.28515625" style="182" customWidth="1"/>
    <col min="9983" max="9984" width="20.7109375" style="182" customWidth="1"/>
    <col min="9985" max="9985" width="16.7109375" style="182" customWidth="1"/>
    <col min="9986" max="9986" width="3.85546875" style="182" customWidth="1"/>
    <col min="9987" max="9993" width="9.140625" style="182"/>
    <col min="9994" max="9994" width="19.28515625" style="182" customWidth="1"/>
    <col min="9995" max="9995" width="9.140625" style="182"/>
    <col min="9996" max="9996" width="25.42578125" style="182" customWidth="1"/>
    <col min="9997" max="10236" width="9.140625" style="182"/>
    <col min="10237" max="10237" width="4.5703125" style="182" customWidth="1"/>
    <col min="10238" max="10238" width="87.28515625" style="182" customWidth="1"/>
    <col min="10239" max="10240" width="20.7109375" style="182" customWidth="1"/>
    <col min="10241" max="10241" width="16.7109375" style="182" customWidth="1"/>
    <col min="10242" max="10242" width="3.85546875" style="182" customWidth="1"/>
    <col min="10243" max="10249" width="9.140625" style="182"/>
    <col min="10250" max="10250" width="19.28515625" style="182" customWidth="1"/>
    <col min="10251" max="10251" width="9.140625" style="182"/>
    <col min="10252" max="10252" width="25.42578125" style="182" customWidth="1"/>
    <col min="10253" max="10492" width="9.140625" style="182"/>
    <col min="10493" max="10493" width="4.5703125" style="182" customWidth="1"/>
    <col min="10494" max="10494" width="87.28515625" style="182" customWidth="1"/>
    <col min="10495" max="10496" width="20.7109375" style="182" customWidth="1"/>
    <col min="10497" max="10497" width="16.7109375" style="182" customWidth="1"/>
    <col min="10498" max="10498" width="3.85546875" style="182" customWidth="1"/>
    <col min="10499" max="10505" width="9.140625" style="182"/>
    <col min="10506" max="10506" width="19.28515625" style="182" customWidth="1"/>
    <col min="10507" max="10507" width="9.140625" style="182"/>
    <col min="10508" max="10508" width="25.42578125" style="182" customWidth="1"/>
    <col min="10509" max="10748" width="9.140625" style="182"/>
    <col min="10749" max="10749" width="4.5703125" style="182" customWidth="1"/>
    <col min="10750" max="10750" width="87.28515625" style="182" customWidth="1"/>
    <col min="10751" max="10752" width="20.7109375" style="182" customWidth="1"/>
    <col min="10753" max="10753" width="16.7109375" style="182" customWidth="1"/>
    <col min="10754" max="10754" width="3.85546875" style="182" customWidth="1"/>
    <col min="10755" max="10761" width="9.140625" style="182"/>
    <col min="10762" max="10762" width="19.28515625" style="182" customWidth="1"/>
    <col min="10763" max="10763" width="9.140625" style="182"/>
    <col min="10764" max="10764" width="25.42578125" style="182" customWidth="1"/>
    <col min="10765" max="11004" width="9.140625" style="182"/>
    <col min="11005" max="11005" width="4.5703125" style="182" customWidth="1"/>
    <col min="11006" max="11006" width="87.28515625" style="182" customWidth="1"/>
    <col min="11007" max="11008" width="20.7109375" style="182" customWidth="1"/>
    <col min="11009" max="11009" width="16.7109375" style="182" customWidth="1"/>
    <col min="11010" max="11010" width="3.85546875" style="182" customWidth="1"/>
    <col min="11011" max="11017" width="9.140625" style="182"/>
    <col min="11018" max="11018" width="19.28515625" style="182" customWidth="1"/>
    <col min="11019" max="11019" width="9.140625" style="182"/>
    <col min="11020" max="11020" width="25.42578125" style="182" customWidth="1"/>
    <col min="11021" max="11260" width="9.140625" style="182"/>
    <col min="11261" max="11261" width="4.5703125" style="182" customWidth="1"/>
    <col min="11262" max="11262" width="87.28515625" style="182" customWidth="1"/>
    <col min="11263" max="11264" width="20.7109375" style="182" customWidth="1"/>
    <col min="11265" max="11265" width="16.7109375" style="182" customWidth="1"/>
    <col min="11266" max="11266" width="3.85546875" style="182" customWidth="1"/>
    <col min="11267" max="11273" width="9.140625" style="182"/>
    <col min="11274" max="11274" width="19.28515625" style="182" customWidth="1"/>
    <col min="11275" max="11275" width="9.140625" style="182"/>
    <col min="11276" max="11276" width="25.42578125" style="182" customWidth="1"/>
    <col min="11277" max="11516" width="9.140625" style="182"/>
    <col min="11517" max="11517" width="4.5703125" style="182" customWidth="1"/>
    <col min="11518" max="11518" width="87.28515625" style="182" customWidth="1"/>
    <col min="11519" max="11520" width="20.7109375" style="182" customWidth="1"/>
    <col min="11521" max="11521" width="16.7109375" style="182" customWidth="1"/>
    <col min="11522" max="11522" width="3.85546875" style="182" customWidth="1"/>
    <col min="11523" max="11529" width="9.140625" style="182"/>
    <col min="11530" max="11530" width="19.28515625" style="182" customWidth="1"/>
    <col min="11531" max="11531" width="9.140625" style="182"/>
    <col min="11532" max="11532" width="25.42578125" style="182" customWidth="1"/>
    <col min="11533" max="11772" width="9.140625" style="182"/>
    <col min="11773" max="11773" width="4.5703125" style="182" customWidth="1"/>
    <col min="11774" max="11774" width="87.28515625" style="182" customWidth="1"/>
    <col min="11775" max="11776" width="20.7109375" style="182" customWidth="1"/>
    <col min="11777" max="11777" width="16.7109375" style="182" customWidth="1"/>
    <col min="11778" max="11778" width="3.85546875" style="182" customWidth="1"/>
    <col min="11779" max="11785" width="9.140625" style="182"/>
    <col min="11786" max="11786" width="19.28515625" style="182" customWidth="1"/>
    <col min="11787" max="11787" width="9.140625" style="182"/>
    <col min="11788" max="11788" width="25.42578125" style="182" customWidth="1"/>
    <col min="11789" max="12028" width="9.140625" style="182"/>
    <col min="12029" max="12029" width="4.5703125" style="182" customWidth="1"/>
    <col min="12030" max="12030" width="87.28515625" style="182" customWidth="1"/>
    <col min="12031" max="12032" width="20.7109375" style="182" customWidth="1"/>
    <col min="12033" max="12033" width="16.7109375" style="182" customWidth="1"/>
    <col min="12034" max="12034" width="3.85546875" style="182" customWidth="1"/>
    <col min="12035" max="12041" width="9.140625" style="182"/>
    <col min="12042" max="12042" width="19.28515625" style="182" customWidth="1"/>
    <col min="12043" max="12043" width="9.140625" style="182"/>
    <col min="12044" max="12044" width="25.42578125" style="182" customWidth="1"/>
    <col min="12045" max="12284" width="9.140625" style="182"/>
    <col min="12285" max="12285" width="4.5703125" style="182" customWidth="1"/>
    <col min="12286" max="12286" width="87.28515625" style="182" customWidth="1"/>
    <col min="12287" max="12288" width="20.7109375" style="182" customWidth="1"/>
    <col min="12289" max="12289" width="16.7109375" style="182" customWidth="1"/>
    <col min="12290" max="12290" width="3.85546875" style="182" customWidth="1"/>
    <col min="12291" max="12297" width="9.140625" style="182"/>
    <col min="12298" max="12298" width="19.28515625" style="182" customWidth="1"/>
    <col min="12299" max="12299" width="9.140625" style="182"/>
    <col min="12300" max="12300" width="25.42578125" style="182" customWidth="1"/>
    <col min="12301" max="12540" width="9.140625" style="182"/>
    <col min="12541" max="12541" width="4.5703125" style="182" customWidth="1"/>
    <col min="12542" max="12542" width="87.28515625" style="182" customWidth="1"/>
    <col min="12543" max="12544" width="20.7109375" style="182" customWidth="1"/>
    <col min="12545" max="12545" width="16.7109375" style="182" customWidth="1"/>
    <col min="12546" max="12546" width="3.85546875" style="182" customWidth="1"/>
    <col min="12547" max="12553" width="9.140625" style="182"/>
    <col min="12554" max="12554" width="19.28515625" style="182" customWidth="1"/>
    <col min="12555" max="12555" width="9.140625" style="182"/>
    <col min="12556" max="12556" width="25.42578125" style="182" customWidth="1"/>
    <col min="12557" max="12796" width="9.140625" style="182"/>
    <col min="12797" max="12797" width="4.5703125" style="182" customWidth="1"/>
    <col min="12798" max="12798" width="87.28515625" style="182" customWidth="1"/>
    <col min="12799" max="12800" width="20.7109375" style="182" customWidth="1"/>
    <col min="12801" max="12801" width="16.7109375" style="182" customWidth="1"/>
    <col min="12802" max="12802" width="3.85546875" style="182" customWidth="1"/>
    <col min="12803" max="12809" width="9.140625" style="182"/>
    <col min="12810" max="12810" width="19.28515625" style="182" customWidth="1"/>
    <col min="12811" max="12811" width="9.140625" style="182"/>
    <col min="12812" max="12812" width="25.42578125" style="182" customWidth="1"/>
    <col min="12813" max="13052" width="9.140625" style="182"/>
    <col min="13053" max="13053" width="4.5703125" style="182" customWidth="1"/>
    <col min="13054" max="13054" width="87.28515625" style="182" customWidth="1"/>
    <col min="13055" max="13056" width="20.7109375" style="182" customWidth="1"/>
    <col min="13057" max="13057" width="16.7109375" style="182" customWidth="1"/>
    <col min="13058" max="13058" width="3.85546875" style="182" customWidth="1"/>
    <col min="13059" max="13065" width="9.140625" style="182"/>
    <col min="13066" max="13066" width="19.28515625" style="182" customWidth="1"/>
    <col min="13067" max="13067" width="9.140625" style="182"/>
    <col min="13068" max="13068" width="25.42578125" style="182" customWidth="1"/>
    <col min="13069" max="13308" width="9.140625" style="182"/>
    <col min="13309" max="13309" width="4.5703125" style="182" customWidth="1"/>
    <col min="13310" max="13310" width="87.28515625" style="182" customWidth="1"/>
    <col min="13311" max="13312" width="20.7109375" style="182" customWidth="1"/>
    <col min="13313" max="13313" width="16.7109375" style="182" customWidth="1"/>
    <col min="13314" max="13314" width="3.85546875" style="182" customWidth="1"/>
    <col min="13315" max="13321" width="9.140625" style="182"/>
    <col min="13322" max="13322" width="19.28515625" style="182" customWidth="1"/>
    <col min="13323" max="13323" width="9.140625" style="182"/>
    <col min="13324" max="13324" width="25.42578125" style="182" customWidth="1"/>
    <col min="13325" max="13564" width="9.140625" style="182"/>
    <col min="13565" max="13565" width="4.5703125" style="182" customWidth="1"/>
    <col min="13566" max="13566" width="87.28515625" style="182" customWidth="1"/>
    <col min="13567" max="13568" width="20.7109375" style="182" customWidth="1"/>
    <col min="13569" max="13569" width="16.7109375" style="182" customWidth="1"/>
    <col min="13570" max="13570" width="3.85546875" style="182" customWidth="1"/>
    <col min="13571" max="13577" width="9.140625" style="182"/>
    <col min="13578" max="13578" width="19.28515625" style="182" customWidth="1"/>
    <col min="13579" max="13579" width="9.140625" style="182"/>
    <col min="13580" max="13580" width="25.42578125" style="182" customWidth="1"/>
    <col min="13581" max="13820" width="9.140625" style="182"/>
    <col min="13821" max="13821" width="4.5703125" style="182" customWidth="1"/>
    <col min="13822" max="13822" width="87.28515625" style="182" customWidth="1"/>
    <col min="13823" max="13824" width="20.7109375" style="182" customWidth="1"/>
    <col min="13825" max="13825" width="16.7109375" style="182" customWidth="1"/>
    <col min="13826" max="13826" width="3.85546875" style="182" customWidth="1"/>
    <col min="13827" max="13833" width="9.140625" style="182"/>
    <col min="13834" max="13834" width="19.28515625" style="182" customWidth="1"/>
    <col min="13835" max="13835" width="9.140625" style="182"/>
    <col min="13836" max="13836" width="25.42578125" style="182" customWidth="1"/>
    <col min="13837" max="14076" width="9.140625" style="182"/>
    <col min="14077" max="14077" width="4.5703125" style="182" customWidth="1"/>
    <col min="14078" max="14078" width="87.28515625" style="182" customWidth="1"/>
    <col min="14079" max="14080" width="20.7109375" style="182" customWidth="1"/>
    <col min="14081" max="14081" width="16.7109375" style="182" customWidth="1"/>
    <col min="14082" max="14082" width="3.85546875" style="182" customWidth="1"/>
    <col min="14083" max="14089" width="9.140625" style="182"/>
    <col min="14090" max="14090" width="19.28515625" style="182" customWidth="1"/>
    <col min="14091" max="14091" width="9.140625" style="182"/>
    <col min="14092" max="14092" width="25.42578125" style="182" customWidth="1"/>
    <col min="14093" max="14332" width="9.140625" style="182"/>
    <col min="14333" max="14333" width="4.5703125" style="182" customWidth="1"/>
    <col min="14334" max="14334" width="87.28515625" style="182" customWidth="1"/>
    <col min="14335" max="14336" width="20.7109375" style="182" customWidth="1"/>
    <col min="14337" max="14337" width="16.7109375" style="182" customWidth="1"/>
    <col min="14338" max="14338" width="3.85546875" style="182" customWidth="1"/>
    <col min="14339" max="14345" width="9.140625" style="182"/>
    <col min="14346" max="14346" width="19.28515625" style="182" customWidth="1"/>
    <col min="14347" max="14347" width="9.140625" style="182"/>
    <col min="14348" max="14348" width="25.42578125" style="182" customWidth="1"/>
    <col min="14349" max="14588" width="9.140625" style="182"/>
    <col min="14589" max="14589" width="4.5703125" style="182" customWidth="1"/>
    <col min="14590" max="14590" width="87.28515625" style="182" customWidth="1"/>
    <col min="14591" max="14592" width="20.7109375" style="182" customWidth="1"/>
    <col min="14593" max="14593" width="16.7109375" style="182" customWidth="1"/>
    <col min="14594" max="14594" width="3.85546875" style="182" customWidth="1"/>
    <col min="14595" max="14601" width="9.140625" style="182"/>
    <col min="14602" max="14602" width="19.28515625" style="182" customWidth="1"/>
    <col min="14603" max="14603" width="9.140625" style="182"/>
    <col min="14604" max="14604" width="25.42578125" style="182" customWidth="1"/>
    <col min="14605" max="14844" width="9.140625" style="182"/>
    <col min="14845" max="14845" width="4.5703125" style="182" customWidth="1"/>
    <col min="14846" max="14846" width="87.28515625" style="182" customWidth="1"/>
    <col min="14847" max="14848" width="20.7109375" style="182" customWidth="1"/>
    <col min="14849" max="14849" width="16.7109375" style="182" customWidth="1"/>
    <col min="14850" max="14850" width="3.85546875" style="182" customWidth="1"/>
    <col min="14851" max="14857" width="9.140625" style="182"/>
    <col min="14858" max="14858" width="19.28515625" style="182" customWidth="1"/>
    <col min="14859" max="14859" width="9.140625" style="182"/>
    <col min="14860" max="14860" width="25.42578125" style="182" customWidth="1"/>
    <col min="14861" max="15100" width="9.140625" style="182"/>
    <col min="15101" max="15101" width="4.5703125" style="182" customWidth="1"/>
    <col min="15102" max="15102" width="87.28515625" style="182" customWidth="1"/>
    <col min="15103" max="15104" width="20.7109375" style="182" customWidth="1"/>
    <col min="15105" max="15105" width="16.7109375" style="182" customWidth="1"/>
    <col min="15106" max="15106" width="3.85546875" style="182" customWidth="1"/>
    <col min="15107" max="15113" width="9.140625" style="182"/>
    <col min="15114" max="15114" width="19.28515625" style="182" customWidth="1"/>
    <col min="15115" max="15115" width="9.140625" style="182"/>
    <col min="15116" max="15116" width="25.42578125" style="182" customWidth="1"/>
    <col min="15117" max="15356" width="9.140625" style="182"/>
    <col min="15357" max="15357" width="4.5703125" style="182" customWidth="1"/>
    <col min="15358" max="15358" width="87.28515625" style="182" customWidth="1"/>
    <col min="15359" max="15360" width="20.7109375" style="182" customWidth="1"/>
    <col min="15361" max="15361" width="16.7109375" style="182" customWidth="1"/>
    <col min="15362" max="15362" width="3.85546875" style="182" customWidth="1"/>
    <col min="15363" max="15369" width="9.140625" style="182"/>
    <col min="15370" max="15370" width="19.28515625" style="182" customWidth="1"/>
    <col min="15371" max="15371" width="9.140625" style="182"/>
    <col min="15372" max="15372" width="25.42578125" style="182" customWidth="1"/>
    <col min="15373" max="15612" width="9.140625" style="182"/>
    <col min="15613" max="15613" width="4.5703125" style="182" customWidth="1"/>
    <col min="15614" max="15614" width="87.28515625" style="182" customWidth="1"/>
    <col min="15615" max="15616" width="20.7109375" style="182" customWidth="1"/>
    <col min="15617" max="15617" width="16.7109375" style="182" customWidth="1"/>
    <col min="15618" max="15618" width="3.85546875" style="182" customWidth="1"/>
    <col min="15619" max="15625" width="9.140625" style="182"/>
    <col min="15626" max="15626" width="19.28515625" style="182" customWidth="1"/>
    <col min="15627" max="15627" width="9.140625" style="182"/>
    <col min="15628" max="15628" width="25.42578125" style="182" customWidth="1"/>
    <col min="15629" max="15868" width="9.140625" style="182"/>
    <col min="15869" max="15869" width="4.5703125" style="182" customWidth="1"/>
    <col min="15870" max="15870" width="87.28515625" style="182" customWidth="1"/>
    <col min="15871" max="15872" width="20.7109375" style="182" customWidth="1"/>
    <col min="15873" max="15873" width="16.7109375" style="182" customWidth="1"/>
    <col min="15874" max="15874" width="3.85546875" style="182" customWidth="1"/>
    <col min="15875" max="15881" width="9.140625" style="182"/>
    <col min="15882" max="15882" width="19.28515625" style="182" customWidth="1"/>
    <col min="15883" max="15883" width="9.140625" style="182"/>
    <col min="15884" max="15884" width="25.42578125" style="182" customWidth="1"/>
    <col min="15885" max="16124" width="9.140625" style="182"/>
    <col min="16125" max="16125" width="4.5703125" style="182" customWidth="1"/>
    <col min="16126" max="16126" width="87.28515625" style="182" customWidth="1"/>
    <col min="16127" max="16128" width="20.7109375" style="182" customWidth="1"/>
    <col min="16129" max="16129" width="16.7109375" style="182" customWidth="1"/>
    <col min="16130" max="16130" width="3.85546875" style="182" customWidth="1"/>
    <col min="16131" max="16137" width="9.140625" style="182"/>
    <col min="16138" max="16138" width="19.28515625" style="182" customWidth="1"/>
    <col min="16139" max="16139" width="9.140625" style="182"/>
    <col min="16140" max="16140" width="25.42578125" style="182" customWidth="1"/>
    <col min="16141" max="16384" width="9.140625" style="182"/>
  </cols>
  <sheetData>
    <row r="1" spans="1:12" ht="15.75">
      <c r="A1" s="179" t="s">
        <v>498</v>
      </c>
      <c r="B1" s="539"/>
    </row>
    <row r="2" spans="1:12" ht="17.25" customHeight="1">
      <c r="A2" s="1823" t="s">
        <v>4</v>
      </c>
      <c r="B2" s="1823"/>
      <c r="C2" s="1823"/>
      <c r="D2" s="1823"/>
      <c r="E2" s="1823"/>
      <c r="F2" s="1823"/>
    </row>
    <row r="3" spans="1:12" ht="17.25" customHeight="1">
      <c r="A3" s="1823" t="s">
        <v>619</v>
      </c>
      <c r="B3" s="1823"/>
      <c r="C3" s="1823"/>
      <c r="D3" s="1823"/>
      <c r="E3" s="1823"/>
      <c r="F3" s="1823"/>
    </row>
    <row r="4" spans="1:12" ht="17.25" customHeight="1">
      <c r="B4" s="187"/>
      <c r="C4" s="187"/>
      <c r="D4" s="181"/>
      <c r="E4" s="181"/>
      <c r="F4" s="181"/>
    </row>
    <row r="5" spans="1:12" ht="20.25" customHeight="1">
      <c r="B5" s="187"/>
      <c r="C5" s="187"/>
      <c r="D5" s="188"/>
      <c r="E5" s="1058"/>
      <c r="F5" s="540" t="s">
        <v>620</v>
      </c>
    </row>
    <row r="6" spans="1:12" ht="17.25" customHeight="1">
      <c r="A6" s="541"/>
      <c r="B6" s="542"/>
      <c r="C6" s="1827" t="s">
        <v>755</v>
      </c>
      <c r="D6" s="1824" t="s">
        <v>229</v>
      </c>
      <c r="E6" s="1065"/>
      <c r="F6" s="543"/>
    </row>
    <row r="7" spans="1:12" ht="12.75" customHeight="1">
      <c r="A7" s="213" t="s">
        <v>621</v>
      </c>
      <c r="B7" s="544" t="s">
        <v>3</v>
      </c>
      <c r="C7" s="1828"/>
      <c r="D7" s="1825"/>
      <c r="E7" s="1059"/>
      <c r="F7" s="545" t="s">
        <v>230</v>
      </c>
    </row>
    <row r="8" spans="1:12" ht="26.25" customHeight="1">
      <c r="A8" s="546"/>
      <c r="B8" s="547"/>
      <c r="C8" s="1829"/>
      <c r="D8" s="1826"/>
      <c r="E8" s="1059"/>
      <c r="F8" s="1076" t="s">
        <v>531</v>
      </c>
      <c r="G8" s="203"/>
    </row>
    <row r="9" spans="1:12" s="207" customFormat="1" ht="9.75" customHeight="1">
      <c r="A9" s="205" t="s">
        <v>439</v>
      </c>
      <c r="B9" s="205">
        <v>2</v>
      </c>
      <c r="C9" s="1138">
        <v>3</v>
      </c>
      <c r="D9" s="1060">
        <v>4</v>
      </c>
      <c r="E9" s="206"/>
      <c r="F9" s="206">
        <v>5</v>
      </c>
    </row>
    <row r="10" spans="1:12" ht="30" customHeight="1">
      <c r="A10" s="548" t="s">
        <v>622</v>
      </c>
      <c r="B10" s="549" t="s">
        <v>623</v>
      </c>
      <c r="C10" s="1061">
        <v>404484028000</v>
      </c>
      <c r="D10" s="1061">
        <v>320103425690.44818</v>
      </c>
      <c r="E10" s="1227"/>
      <c r="F10" s="1228">
        <v>0.79138705988768532</v>
      </c>
      <c r="L10" s="629"/>
    </row>
    <row r="11" spans="1:12" ht="12.75" customHeight="1">
      <c r="A11" s="550"/>
      <c r="B11" s="551" t="s">
        <v>624</v>
      </c>
      <c r="C11" s="1139"/>
      <c r="D11" s="1062"/>
      <c r="E11" s="1229"/>
      <c r="F11" s="1230"/>
      <c r="L11" s="629"/>
    </row>
    <row r="12" spans="1:12" s="203" customFormat="1" ht="24" customHeight="1">
      <c r="A12" s="552"/>
      <c r="B12" s="553" t="s">
        <v>625</v>
      </c>
      <c r="C12" s="1139">
        <v>369140013000</v>
      </c>
      <c r="D12" s="1062">
        <v>278122145943.09003</v>
      </c>
      <c r="E12" s="1229"/>
      <c r="F12" s="1230">
        <v>0.75343267093369803</v>
      </c>
      <c r="G12" s="1110"/>
      <c r="J12" s="797"/>
      <c r="L12" s="630"/>
    </row>
    <row r="13" spans="1:12" s="203" customFormat="1" ht="12.75" customHeight="1">
      <c r="A13" s="552"/>
      <c r="B13" s="551" t="s">
        <v>626</v>
      </c>
      <c r="C13" s="1140"/>
      <c r="D13" s="1062"/>
      <c r="E13" s="1229"/>
      <c r="F13" s="1230"/>
      <c r="L13" s="630"/>
    </row>
    <row r="14" spans="1:12" ht="16.5" customHeight="1">
      <c r="A14" s="550"/>
      <c r="B14" s="214" t="s">
        <v>627</v>
      </c>
      <c r="C14" s="1063">
        <v>254912000000</v>
      </c>
      <c r="D14" s="1063">
        <v>190062699491.57004</v>
      </c>
      <c r="E14" s="1231"/>
      <c r="F14" s="1232">
        <v>0.74560122509560178</v>
      </c>
      <c r="K14" s="629"/>
      <c r="L14" s="629"/>
    </row>
    <row r="15" spans="1:12" ht="17.100000000000001" customHeight="1">
      <c r="A15" s="550"/>
      <c r="B15" s="554" t="s">
        <v>628</v>
      </c>
      <c r="C15" s="1063">
        <v>71052000000</v>
      </c>
      <c r="D15" s="1063">
        <v>48149083724.930008</v>
      </c>
      <c r="E15" s="1231"/>
      <c r="F15" s="1232">
        <v>0.67765979458607795</v>
      </c>
      <c r="J15" s="807"/>
      <c r="K15" s="807"/>
      <c r="L15" s="629"/>
    </row>
    <row r="16" spans="1:12" ht="16.5" customHeight="1">
      <c r="A16" s="550"/>
      <c r="B16" s="214" t="s">
        <v>629</v>
      </c>
      <c r="C16" s="1063">
        <v>37100000000</v>
      </c>
      <c r="D16" s="1063">
        <v>34958653635.709991</v>
      </c>
      <c r="E16" s="1231"/>
      <c r="F16" s="1232">
        <v>0.94228176915660355</v>
      </c>
      <c r="L16" s="716"/>
    </row>
    <row r="17" spans="1:12" ht="16.5" customHeight="1">
      <c r="A17" s="550"/>
      <c r="B17" s="555" t="s">
        <v>630</v>
      </c>
      <c r="C17" s="1063">
        <v>69300000000</v>
      </c>
      <c r="D17" s="1063">
        <v>45787031251.050011</v>
      </c>
      <c r="E17" s="1231"/>
      <c r="F17" s="1232">
        <v>0.66070752166017332</v>
      </c>
      <c r="G17" s="1134"/>
      <c r="L17" s="717"/>
    </row>
    <row r="18" spans="1:12" ht="16.5" customHeight="1">
      <c r="A18" s="550"/>
      <c r="B18" s="555" t="s">
        <v>631</v>
      </c>
      <c r="C18" s="1063">
        <v>4870000000</v>
      </c>
      <c r="D18" s="1063">
        <v>3450311534.3099999</v>
      </c>
      <c r="E18" s="1231"/>
      <c r="F18" s="1232">
        <v>0.70848286125462012</v>
      </c>
      <c r="L18" s="717"/>
    </row>
    <row r="19" spans="1:12" s="203" customFormat="1" ht="16.5" customHeight="1">
      <c r="A19" s="552"/>
      <c r="B19" s="553" t="s">
        <v>632</v>
      </c>
      <c r="C19" s="1062">
        <v>32752862000</v>
      </c>
      <c r="D19" s="1062">
        <v>40794468830.058151</v>
      </c>
      <c r="E19" s="1233"/>
      <c r="F19" s="1230">
        <v>1.245523790563956</v>
      </c>
    </row>
    <row r="20" spans="1:12" ht="17.100000000000001" customHeight="1">
      <c r="A20" s="550"/>
      <c r="B20" s="555" t="s">
        <v>633</v>
      </c>
      <c r="C20" s="1063">
        <v>4428000000</v>
      </c>
      <c r="D20" s="1063">
        <v>3853683307.75</v>
      </c>
      <c r="E20" s="1231"/>
      <c r="F20" s="1232">
        <v>0.87029884998870821</v>
      </c>
      <c r="L20" s="718"/>
    </row>
    <row r="21" spans="1:12" ht="24" customHeight="1">
      <c r="A21" s="550"/>
      <c r="B21" s="553" t="s">
        <v>634</v>
      </c>
      <c r="C21" s="1139">
        <v>2591153000</v>
      </c>
      <c r="D21" s="1062">
        <v>1186810917.3</v>
      </c>
      <c r="E21" s="1229"/>
      <c r="F21" s="1230">
        <v>0.45802425302558358</v>
      </c>
      <c r="L21" s="718"/>
    </row>
    <row r="22" spans="1:12" ht="17.100000000000001" customHeight="1">
      <c r="A22" s="556" t="s">
        <v>4</v>
      </c>
      <c r="B22" s="555" t="s">
        <v>635</v>
      </c>
      <c r="C22" s="1234">
        <v>245405000</v>
      </c>
      <c r="D22" s="1063">
        <v>140379773.78</v>
      </c>
      <c r="E22" s="1231"/>
      <c r="F22" s="1232">
        <v>0.57203306281453103</v>
      </c>
      <c r="G22" s="210"/>
    </row>
    <row r="23" spans="1:12" ht="17.100000000000001" customHeight="1">
      <c r="A23" s="213"/>
      <c r="B23" s="555" t="s">
        <v>636</v>
      </c>
      <c r="C23" s="1234">
        <v>2345748000</v>
      </c>
      <c r="D23" s="1235">
        <v>1046431143.52</v>
      </c>
      <c r="E23" s="1236"/>
      <c r="F23" s="1232">
        <v>0.44609699913204659</v>
      </c>
      <c r="G23" s="210"/>
      <c r="I23" s="718"/>
    </row>
    <row r="24" spans="1:12" ht="24" customHeight="1">
      <c r="A24" s="556" t="s">
        <v>637</v>
      </c>
      <c r="B24" s="557" t="s">
        <v>638</v>
      </c>
      <c r="C24" s="1062">
        <v>486784028000</v>
      </c>
      <c r="D24" s="1062">
        <v>276736272789.46979</v>
      </c>
      <c r="E24" s="1229"/>
      <c r="F24" s="1230">
        <v>0.56849908146425421</v>
      </c>
      <c r="G24" s="210"/>
      <c r="J24" s="182">
        <v>0</v>
      </c>
    </row>
    <row r="25" spans="1:12" ht="12.75" customHeight="1">
      <c r="A25" s="550"/>
      <c r="B25" s="551" t="s">
        <v>626</v>
      </c>
      <c r="C25" s="1141"/>
      <c r="D25" s="1062"/>
      <c r="E25" s="1229"/>
      <c r="F25" s="1230"/>
      <c r="G25" s="210"/>
    </row>
    <row r="26" spans="1:12" ht="17.100000000000001" customHeight="1">
      <c r="A26" s="550"/>
      <c r="B26" s="214" t="s">
        <v>639</v>
      </c>
      <c r="C26" s="1063">
        <v>28000000000</v>
      </c>
      <c r="D26" s="1063">
        <v>15986684183.820002</v>
      </c>
      <c r="E26" s="1231"/>
      <c r="F26" s="1232">
        <v>0.57095300656500003</v>
      </c>
      <c r="G26" s="210"/>
    </row>
    <row r="27" spans="1:12" ht="17.100000000000001" customHeight="1">
      <c r="A27" s="550"/>
      <c r="B27" s="214" t="s">
        <v>640</v>
      </c>
      <c r="C27" s="1063">
        <v>26220043000</v>
      </c>
      <c r="D27" s="1063">
        <v>18873329193.57</v>
      </c>
      <c r="E27" s="1231"/>
      <c r="F27" s="1232">
        <v>0.71980542494037858</v>
      </c>
      <c r="G27" s="210"/>
    </row>
    <row r="28" spans="1:12" ht="17.100000000000001" customHeight="1">
      <c r="A28" s="550"/>
      <c r="B28" s="558" t="s">
        <v>641</v>
      </c>
      <c r="C28" s="1063">
        <v>18569122000</v>
      </c>
      <c r="D28" s="1063">
        <v>11951213339.02</v>
      </c>
      <c r="E28" s="1231"/>
      <c r="F28" s="1232">
        <v>0.64360680806663884</v>
      </c>
      <c r="G28" s="210"/>
    </row>
    <row r="29" spans="1:12" ht="17.100000000000001" customHeight="1">
      <c r="A29" s="550"/>
      <c r="B29" s="559" t="s">
        <v>642</v>
      </c>
      <c r="C29" s="1142">
        <v>59490124000</v>
      </c>
      <c r="D29" s="1063">
        <v>17102048873.59</v>
      </c>
      <c r="E29" s="1231"/>
      <c r="F29" s="1232">
        <v>0.28747710920202485</v>
      </c>
      <c r="G29" s="210"/>
    </row>
    <row r="30" spans="1:12" ht="17.100000000000001" customHeight="1">
      <c r="A30" s="560"/>
      <c r="B30" s="561" t="s">
        <v>643</v>
      </c>
      <c r="C30" s="1064">
        <v>70128232000</v>
      </c>
      <c r="D30" s="1064">
        <v>51715781337</v>
      </c>
      <c r="E30" s="1237"/>
      <c r="F30" s="1238">
        <v>0.73744595952454639</v>
      </c>
    </row>
    <row r="31" spans="1:12">
      <c r="C31" s="798"/>
      <c r="D31" s="798"/>
      <c r="E31" s="798"/>
    </row>
    <row r="32" spans="1:12" ht="15">
      <c r="A32" s="1057"/>
    </row>
    <row r="33" spans="1:7" ht="15">
      <c r="B33" s="965"/>
    </row>
    <row r="34" spans="1:7" ht="15">
      <c r="A34" s="43"/>
      <c r="B34" s="935"/>
      <c r="C34" s="43"/>
      <c r="D34" s="43"/>
      <c r="E34" s="43"/>
      <c r="F34" s="43"/>
      <c r="G34" s="562"/>
    </row>
    <row r="35" spans="1:7">
      <c r="A35" s="43"/>
      <c r="B35" s="43"/>
      <c r="C35" s="43"/>
      <c r="D35" s="43"/>
      <c r="E35" s="43"/>
      <c r="F35" s="43"/>
      <c r="G35" s="562"/>
    </row>
  </sheetData>
  <mergeCells count="4">
    <mergeCell ref="A2:F2"/>
    <mergeCell ref="A3:F3"/>
    <mergeCell ref="D6:D8"/>
    <mergeCell ref="C6:C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62" fitToHeight="0" orientation="landscape" useFirstPageNumber="1" r:id="rId1"/>
  <headerFooter alignWithMargins="0">
    <oddHeader>&amp;C&amp;12- &amp;P -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70" zoomScaleNormal="70" workbookViewId="0">
      <selection activeCell="E44" sqref="E44"/>
    </sheetView>
  </sheetViews>
  <sheetFormatPr defaultColWidth="11.42578125" defaultRowHeight="15"/>
  <cols>
    <col min="1" max="1" width="17.5703125" style="253" customWidth="1"/>
    <col min="2" max="2" width="70.42578125" style="253" customWidth="1"/>
    <col min="3" max="3" width="16.28515625" style="253" customWidth="1"/>
    <col min="4" max="4" width="35.28515625" style="253" customWidth="1"/>
    <col min="5" max="5" width="16.5703125" style="253" customWidth="1"/>
    <col min="6" max="253" width="12.5703125" style="253" customWidth="1"/>
    <col min="254" max="256" width="11.42578125" style="253"/>
    <col min="257" max="257" width="17.5703125" style="253" customWidth="1"/>
    <col min="258" max="258" width="70.42578125" style="253" customWidth="1"/>
    <col min="259" max="259" width="16.28515625" style="253" customWidth="1"/>
    <col min="260" max="260" width="35.28515625" style="253" customWidth="1"/>
    <col min="261" max="261" width="16.5703125" style="253" customWidth="1"/>
    <col min="262" max="509" width="12.5703125" style="253" customWidth="1"/>
    <col min="510" max="512" width="11.42578125" style="253"/>
    <col min="513" max="513" width="17.5703125" style="253" customWidth="1"/>
    <col min="514" max="514" width="70.42578125" style="253" customWidth="1"/>
    <col min="515" max="515" width="16.28515625" style="253" customWidth="1"/>
    <col min="516" max="516" width="35.28515625" style="253" customWidth="1"/>
    <col min="517" max="517" width="16.5703125" style="253" customWidth="1"/>
    <col min="518" max="765" width="12.5703125" style="253" customWidth="1"/>
    <col min="766" max="768" width="11.42578125" style="253"/>
    <col min="769" max="769" width="17.5703125" style="253" customWidth="1"/>
    <col min="770" max="770" width="70.42578125" style="253" customWidth="1"/>
    <col min="771" max="771" width="16.28515625" style="253" customWidth="1"/>
    <col min="772" max="772" width="35.28515625" style="253" customWidth="1"/>
    <col min="773" max="773" width="16.5703125" style="253" customWidth="1"/>
    <col min="774" max="1021" width="12.5703125" style="253" customWidth="1"/>
    <col min="1022" max="1024" width="11.42578125" style="253"/>
    <col min="1025" max="1025" width="17.5703125" style="253" customWidth="1"/>
    <col min="1026" max="1026" width="70.42578125" style="253" customWidth="1"/>
    <col min="1027" max="1027" width="16.28515625" style="253" customWidth="1"/>
    <col min="1028" max="1028" width="35.28515625" style="253" customWidth="1"/>
    <col min="1029" max="1029" width="16.5703125" style="253" customWidth="1"/>
    <col min="1030" max="1277" width="12.5703125" style="253" customWidth="1"/>
    <col min="1278" max="1280" width="11.42578125" style="253"/>
    <col min="1281" max="1281" width="17.5703125" style="253" customWidth="1"/>
    <col min="1282" max="1282" width="70.42578125" style="253" customWidth="1"/>
    <col min="1283" max="1283" width="16.28515625" style="253" customWidth="1"/>
    <col min="1284" max="1284" width="35.28515625" style="253" customWidth="1"/>
    <col min="1285" max="1285" width="16.5703125" style="253" customWidth="1"/>
    <col min="1286" max="1533" width="12.5703125" style="253" customWidth="1"/>
    <col min="1534" max="1536" width="11.42578125" style="253"/>
    <col min="1537" max="1537" width="17.5703125" style="253" customWidth="1"/>
    <col min="1538" max="1538" width="70.42578125" style="253" customWidth="1"/>
    <col min="1539" max="1539" width="16.28515625" style="253" customWidth="1"/>
    <col min="1540" max="1540" width="35.28515625" style="253" customWidth="1"/>
    <col min="1541" max="1541" width="16.5703125" style="253" customWidth="1"/>
    <col min="1542" max="1789" width="12.5703125" style="253" customWidth="1"/>
    <col min="1790" max="1792" width="11.42578125" style="253"/>
    <col min="1793" max="1793" width="17.5703125" style="253" customWidth="1"/>
    <col min="1794" max="1794" width="70.42578125" style="253" customWidth="1"/>
    <col min="1795" max="1795" width="16.28515625" style="253" customWidth="1"/>
    <col min="1796" max="1796" width="35.28515625" style="253" customWidth="1"/>
    <col min="1797" max="1797" width="16.5703125" style="253" customWidth="1"/>
    <col min="1798" max="2045" width="12.5703125" style="253" customWidth="1"/>
    <col min="2046" max="2048" width="11.42578125" style="253"/>
    <col min="2049" max="2049" width="17.5703125" style="253" customWidth="1"/>
    <col min="2050" max="2050" width="70.42578125" style="253" customWidth="1"/>
    <col min="2051" max="2051" width="16.28515625" style="253" customWidth="1"/>
    <col min="2052" max="2052" width="35.28515625" style="253" customWidth="1"/>
    <col min="2053" max="2053" width="16.5703125" style="253" customWidth="1"/>
    <col min="2054" max="2301" width="12.5703125" style="253" customWidth="1"/>
    <col min="2302" max="2304" width="11.42578125" style="253"/>
    <col min="2305" max="2305" width="17.5703125" style="253" customWidth="1"/>
    <col min="2306" max="2306" width="70.42578125" style="253" customWidth="1"/>
    <col min="2307" max="2307" width="16.28515625" style="253" customWidth="1"/>
    <col min="2308" max="2308" width="35.28515625" style="253" customWidth="1"/>
    <col min="2309" max="2309" width="16.5703125" style="253" customWidth="1"/>
    <col min="2310" max="2557" width="12.5703125" style="253" customWidth="1"/>
    <col min="2558" max="2560" width="11.42578125" style="253"/>
    <col min="2561" max="2561" width="17.5703125" style="253" customWidth="1"/>
    <col min="2562" max="2562" width="70.42578125" style="253" customWidth="1"/>
    <col min="2563" max="2563" width="16.28515625" style="253" customWidth="1"/>
    <col min="2564" max="2564" width="35.28515625" style="253" customWidth="1"/>
    <col min="2565" max="2565" width="16.5703125" style="253" customWidth="1"/>
    <col min="2566" max="2813" width="12.5703125" style="253" customWidth="1"/>
    <col min="2814" max="2816" width="11.42578125" style="253"/>
    <col min="2817" max="2817" width="17.5703125" style="253" customWidth="1"/>
    <col min="2818" max="2818" width="70.42578125" style="253" customWidth="1"/>
    <col min="2819" max="2819" width="16.28515625" style="253" customWidth="1"/>
    <col min="2820" max="2820" width="35.28515625" style="253" customWidth="1"/>
    <col min="2821" max="2821" width="16.5703125" style="253" customWidth="1"/>
    <col min="2822" max="3069" width="12.5703125" style="253" customWidth="1"/>
    <col min="3070" max="3072" width="11.42578125" style="253"/>
    <col min="3073" max="3073" width="17.5703125" style="253" customWidth="1"/>
    <col min="3074" max="3074" width="70.42578125" style="253" customWidth="1"/>
    <col min="3075" max="3075" width="16.28515625" style="253" customWidth="1"/>
    <col min="3076" max="3076" width="35.28515625" style="253" customWidth="1"/>
    <col min="3077" max="3077" width="16.5703125" style="253" customWidth="1"/>
    <col min="3078" max="3325" width="12.5703125" style="253" customWidth="1"/>
    <col min="3326" max="3328" width="11.42578125" style="253"/>
    <col min="3329" max="3329" width="17.5703125" style="253" customWidth="1"/>
    <col min="3330" max="3330" width="70.42578125" style="253" customWidth="1"/>
    <col min="3331" max="3331" width="16.28515625" style="253" customWidth="1"/>
    <col min="3332" max="3332" width="35.28515625" style="253" customWidth="1"/>
    <col min="3333" max="3333" width="16.5703125" style="253" customWidth="1"/>
    <col min="3334" max="3581" width="12.5703125" style="253" customWidth="1"/>
    <col min="3582" max="3584" width="11.42578125" style="253"/>
    <col min="3585" max="3585" width="17.5703125" style="253" customWidth="1"/>
    <col min="3586" max="3586" width="70.42578125" style="253" customWidth="1"/>
    <col min="3587" max="3587" width="16.28515625" style="253" customWidth="1"/>
    <col min="3588" max="3588" width="35.28515625" style="253" customWidth="1"/>
    <col min="3589" max="3589" width="16.5703125" style="253" customWidth="1"/>
    <col min="3590" max="3837" width="12.5703125" style="253" customWidth="1"/>
    <col min="3838" max="3840" width="11.42578125" style="253"/>
    <col min="3841" max="3841" width="17.5703125" style="253" customWidth="1"/>
    <col min="3842" max="3842" width="70.42578125" style="253" customWidth="1"/>
    <col min="3843" max="3843" width="16.28515625" style="253" customWidth="1"/>
    <col min="3844" max="3844" width="35.28515625" style="253" customWidth="1"/>
    <col min="3845" max="3845" width="16.5703125" style="253" customWidth="1"/>
    <col min="3846" max="4093" width="12.5703125" style="253" customWidth="1"/>
    <col min="4094" max="4096" width="11.42578125" style="253"/>
    <col min="4097" max="4097" width="17.5703125" style="253" customWidth="1"/>
    <col min="4098" max="4098" width="70.42578125" style="253" customWidth="1"/>
    <col min="4099" max="4099" width="16.28515625" style="253" customWidth="1"/>
    <col min="4100" max="4100" width="35.28515625" style="253" customWidth="1"/>
    <col min="4101" max="4101" width="16.5703125" style="253" customWidth="1"/>
    <col min="4102" max="4349" width="12.5703125" style="253" customWidth="1"/>
    <col min="4350" max="4352" width="11.42578125" style="253"/>
    <col min="4353" max="4353" width="17.5703125" style="253" customWidth="1"/>
    <col min="4354" max="4354" width="70.42578125" style="253" customWidth="1"/>
    <col min="4355" max="4355" width="16.28515625" style="253" customWidth="1"/>
    <col min="4356" max="4356" width="35.28515625" style="253" customWidth="1"/>
    <col min="4357" max="4357" width="16.5703125" style="253" customWidth="1"/>
    <col min="4358" max="4605" width="12.5703125" style="253" customWidth="1"/>
    <col min="4606" max="4608" width="11.42578125" style="253"/>
    <col min="4609" max="4609" width="17.5703125" style="253" customWidth="1"/>
    <col min="4610" max="4610" width="70.42578125" style="253" customWidth="1"/>
    <col min="4611" max="4611" width="16.28515625" style="253" customWidth="1"/>
    <col min="4612" max="4612" width="35.28515625" style="253" customWidth="1"/>
    <col min="4613" max="4613" width="16.5703125" style="253" customWidth="1"/>
    <col min="4614" max="4861" width="12.5703125" style="253" customWidth="1"/>
    <col min="4862" max="4864" width="11.42578125" style="253"/>
    <col min="4865" max="4865" width="17.5703125" style="253" customWidth="1"/>
    <col min="4866" max="4866" width="70.42578125" style="253" customWidth="1"/>
    <col min="4867" max="4867" width="16.28515625" style="253" customWidth="1"/>
    <col min="4868" max="4868" width="35.28515625" style="253" customWidth="1"/>
    <col min="4869" max="4869" width="16.5703125" style="253" customWidth="1"/>
    <col min="4870" max="5117" width="12.5703125" style="253" customWidth="1"/>
    <col min="5118" max="5120" width="11.42578125" style="253"/>
    <col min="5121" max="5121" width="17.5703125" style="253" customWidth="1"/>
    <col min="5122" max="5122" width="70.42578125" style="253" customWidth="1"/>
    <col min="5123" max="5123" width="16.28515625" style="253" customWidth="1"/>
    <col min="5124" max="5124" width="35.28515625" style="253" customWidth="1"/>
    <col min="5125" max="5125" width="16.5703125" style="253" customWidth="1"/>
    <col min="5126" max="5373" width="12.5703125" style="253" customWidth="1"/>
    <col min="5374" max="5376" width="11.42578125" style="253"/>
    <col min="5377" max="5377" width="17.5703125" style="253" customWidth="1"/>
    <col min="5378" max="5378" width="70.42578125" style="253" customWidth="1"/>
    <col min="5379" max="5379" width="16.28515625" style="253" customWidth="1"/>
    <col min="5380" max="5380" width="35.28515625" style="253" customWidth="1"/>
    <col min="5381" max="5381" width="16.5703125" style="253" customWidth="1"/>
    <col min="5382" max="5629" width="12.5703125" style="253" customWidth="1"/>
    <col min="5630" max="5632" width="11.42578125" style="253"/>
    <col min="5633" max="5633" width="17.5703125" style="253" customWidth="1"/>
    <col min="5634" max="5634" width="70.42578125" style="253" customWidth="1"/>
    <col min="5635" max="5635" width="16.28515625" style="253" customWidth="1"/>
    <col min="5636" max="5636" width="35.28515625" style="253" customWidth="1"/>
    <col min="5637" max="5637" width="16.5703125" style="253" customWidth="1"/>
    <col min="5638" max="5885" width="12.5703125" style="253" customWidth="1"/>
    <col min="5886" max="5888" width="11.42578125" style="253"/>
    <col min="5889" max="5889" width="17.5703125" style="253" customWidth="1"/>
    <col min="5890" max="5890" width="70.42578125" style="253" customWidth="1"/>
    <col min="5891" max="5891" width="16.28515625" style="253" customWidth="1"/>
    <col min="5892" max="5892" width="35.28515625" style="253" customWidth="1"/>
    <col min="5893" max="5893" width="16.5703125" style="253" customWidth="1"/>
    <col min="5894" max="6141" width="12.5703125" style="253" customWidth="1"/>
    <col min="6142" max="6144" width="11.42578125" style="253"/>
    <col min="6145" max="6145" width="17.5703125" style="253" customWidth="1"/>
    <col min="6146" max="6146" width="70.42578125" style="253" customWidth="1"/>
    <col min="6147" max="6147" width="16.28515625" style="253" customWidth="1"/>
    <col min="6148" max="6148" width="35.28515625" style="253" customWidth="1"/>
    <col min="6149" max="6149" width="16.5703125" style="253" customWidth="1"/>
    <col min="6150" max="6397" width="12.5703125" style="253" customWidth="1"/>
    <col min="6398" max="6400" width="11.42578125" style="253"/>
    <col min="6401" max="6401" width="17.5703125" style="253" customWidth="1"/>
    <col min="6402" max="6402" width="70.42578125" style="253" customWidth="1"/>
    <col min="6403" max="6403" width="16.28515625" style="253" customWidth="1"/>
    <col min="6404" max="6404" width="35.28515625" style="253" customWidth="1"/>
    <col min="6405" max="6405" width="16.5703125" style="253" customWidth="1"/>
    <col min="6406" max="6653" width="12.5703125" style="253" customWidth="1"/>
    <col min="6654" max="6656" width="11.42578125" style="253"/>
    <col min="6657" max="6657" width="17.5703125" style="253" customWidth="1"/>
    <col min="6658" max="6658" width="70.42578125" style="253" customWidth="1"/>
    <col min="6659" max="6659" width="16.28515625" style="253" customWidth="1"/>
    <col min="6660" max="6660" width="35.28515625" style="253" customWidth="1"/>
    <col min="6661" max="6661" width="16.5703125" style="253" customWidth="1"/>
    <col min="6662" max="6909" width="12.5703125" style="253" customWidth="1"/>
    <col min="6910" max="6912" width="11.42578125" style="253"/>
    <col min="6913" max="6913" width="17.5703125" style="253" customWidth="1"/>
    <col min="6914" max="6914" width="70.42578125" style="253" customWidth="1"/>
    <col min="6915" max="6915" width="16.28515625" style="253" customWidth="1"/>
    <col min="6916" max="6916" width="35.28515625" style="253" customWidth="1"/>
    <col min="6917" max="6917" width="16.5703125" style="253" customWidth="1"/>
    <col min="6918" max="7165" width="12.5703125" style="253" customWidth="1"/>
    <col min="7166" max="7168" width="11.42578125" style="253"/>
    <col min="7169" max="7169" width="17.5703125" style="253" customWidth="1"/>
    <col min="7170" max="7170" width="70.42578125" style="253" customWidth="1"/>
    <col min="7171" max="7171" width="16.28515625" style="253" customWidth="1"/>
    <col min="7172" max="7172" width="35.28515625" style="253" customWidth="1"/>
    <col min="7173" max="7173" width="16.5703125" style="253" customWidth="1"/>
    <col min="7174" max="7421" width="12.5703125" style="253" customWidth="1"/>
    <col min="7422" max="7424" width="11.42578125" style="253"/>
    <col min="7425" max="7425" width="17.5703125" style="253" customWidth="1"/>
    <col min="7426" max="7426" width="70.42578125" style="253" customWidth="1"/>
    <col min="7427" max="7427" width="16.28515625" style="253" customWidth="1"/>
    <col min="7428" max="7428" width="35.28515625" style="253" customWidth="1"/>
    <col min="7429" max="7429" width="16.5703125" style="253" customWidth="1"/>
    <col min="7430" max="7677" width="12.5703125" style="253" customWidth="1"/>
    <col min="7678" max="7680" width="11.42578125" style="253"/>
    <col min="7681" max="7681" width="17.5703125" style="253" customWidth="1"/>
    <col min="7682" max="7682" width="70.42578125" style="253" customWidth="1"/>
    <col min="7683" max="7683" width="16.28515625" style="253" customWidth="1"/>
    <col min="7684" max="7684" width="35.28515625" style="253" customWidth="1"/>
    <col min="7685" max="7685" width="16.5703125" style="253" customWidth="1"/>
    <col min="7686" max="7933" width="12.5703125" style="253" customWidth="1"/>
    <col min="7934" max="7936" width="11.42578125" style="253"/>
    <col min="7937" max="7937" width="17.5703125" style="253" customWidth="1"/>
    <col min="7938" max="7938" width="70.42578125" style="253" customWidth="1"/>
    <col min="7939" max="7939" width="16.28515625" style="253" customWidth="1"/>
    <col min="7940" max="7940" width="35.28515625" style="253" customWidth="1"/>
    <col min="7941" max="7941" width="16.5703125" style="253" customWidth="1"/>
    <col min="7942" max="8189" width="12.5703125" style="253" customWidth="1"/>
    <col min="8190" max="8192" width="11.42578125" style="253"/>
    <col min="8193" max="8193" width="17.5703125" style="253" customWidth="1"/>
    <col min="8194" max="8194" width="70.42578125" style="253" customWidth="1"/>
    <col min="8195" max="8195" width="16.28515625" style="253" customWidth="1"/>
    <col min="8196" max="8196" width="35.28515625" style="253" customWidth="1"/>
    <col min="8197" max="8197" width="16.5703125" style="253" customWidth="1"/>
    <col min="8198" max="8445" width="12.5703125" style="253" customWidth="1"/>
    <col min="8446" max="8448" width="11.42578125" style="253"/>
    <col min="8449" max="8449" width="17.5703125" style="253" customWidth="1"/>
    <col min="8450" max="8450" width="70.42578125" style="253" customWidth="1"/>
    <col min="8451" max="8451" width="16.28515625" style="253" customWidth="1"/>
    <col min="8452" max="8452" width="35.28515625" style="253" customWidth="1"/>
    <col min="8453" max="8453" width="16.5703125" style="253" customWidth="1"/>
    <col min="8454" max="8701" width="12.5703125" style="253" customWidth="1"/>
    <col min="8702" max="8704" width="11.42578125" style="253"/>
    <col min="8705" max="8705" width="17.5703125" style="253" customWidth="1"/>
    <col min="8706" max="8706" width="70.42578125" style="253" customWidth="1"/>
    <col min="8707" max="8707" width="16.28515625" style="253" customWidth="1"/>
    <col min="8708" max="8708" width="35.28515625" style="253" customWidth="1"/>
    <col min="8709" max="8709" width="16.5703125" style="253" customWidth="1"/>
    <col min="8710" max="8957" width="12.5703125" style="253" customWidth="1"/>
    <col min="8958" max="8960" width="11.42578125" style="253"/>
    <col min="8961" max="8961" width="17.5703125" style="253" customWidth="1"/>
    <col min="8962" max="8962" width="70.42578125" style="253" customWidth="1"/>
    <col min="8963" max="8963" width="16.28515625" style="253" customWidth="1"/>
    <col min="8964" max="8964" width="35.28515625" style="253" customWidth="1"/>
    <col min="8965" max="8965" width="16.5703125" style="253" customWidth="1"/>
    <col min="8966" max="9213" width="12.5703125" style="253" customWidth="1"/>
    <col min="9214" max="9216" width="11.42578125" style="253"/>
    <col min="9217" max="9217" width="17.5703125" style="253" customWidth="1"/>
    <col min="9218" max="9218" width="70.42578125" style="253" customWidth="1"/>
    <col min="9219" max="9219" width="16.28515625" style="253" customWidth="1"/>
    <col min="9220" max="9220" width="35.28515625" style="253" customWidth="1"/>
    <col min="9221" max="9221" width="16.5703125" style="253" customWidth="1"/>
    <col min="9222" max="9469" width="12.5703125" style="253" customWidth="1"/>
    <col min="9470" max="9472" width="11.42578125" style="253"/>
    <col min="9473" max="9473" width="17.5703125" style="253" customWidth="1"/>
    <col min="9474" max="9474" width="70.42578125" style="253" customWidth="1"/>
    <col min="9475" max="9475" width="16.28515625" style="253" customWidth="1"/>
    <col min="9476" max="9476" width="35.28515625" style="253" customWidth="1"/>
    <col min="9477" max="9477" width="16.5703125" style="253" customWidth="1"/>
    <col min="9478" max="9725" width="12.5703125" style="253" customWidth="1"/>
    <col min="9726" max="9728" width="11.42578125" style="253"/>
    <col min="9729" max="9729" width="17.5703125" style="253" customWidth="1"/>
    <col min="9730" max="9730" width="70.42578125" style="253" customWidth="1"/>
    <col min="9731" max="9731" width="16.28515625" style="253" customWidth="1"/>
    <col min="9732" max="9732" width="35.28515625" style="253" customWidth="1"/>
    <col min="9733" max="9733" width="16.5703125" style="253" customWidth="1"/>
    <col min="9734" max="9981" width="12.5703125" style="253" customWidth="1"/>
    <col min="9982" max="9984" width="11.42578125" style="253"/>
    <col min="9985" max="9985" width="17.5703125" style="253" customWidth="1"/>
    <col min="9986" max="9986" width="70.42578125" style="253" customWidth="1"/>
    <col min="9987" max="9987" width="16.28515625" style="253" customWidth="1"/>
    <col min="9988" max="9988" width="35.28515625" style="253" customWidth="1"/>
    <col min="9989" max="9989" width="16.5703125" style="253" customWidth="1"/>
    <col min="9990" max="10237" width="12.5703125" style="253" customWidth="1"/>
    <col min="10238" max="10240" width="11.42578125" style="253"/>
    <col min="10241" max="10241" width="17.5703125" style="253" customWidth="1"/>
    <col min="10242" max="10242" width="70.42578125" style="253" customWidth="1"/>
    <col min="10243" max="10243" width="16.28515625" style="253" customWidth="1"/>
    <col min="10244" max="10244" width="35.28515625" style="253" customWidth="1"/>
    <col min="10245" max="10245" width="16.5703125" style="253" customWidth="1"/>
    <col min="10246" max="10493" width="12.5703125" style="253" customWidth="1"/>
    <col min="10494" max="10496" width="11.42578125" style="253"/>
    <col min="10497" max="10497" width="17.5703125" style="253" customWidth="1"/>
    <col min="10498" max="10498" width="70.42578125" style="253" customWidth="1"/>
    <col min="10499" max="10499" width="16.28515625" style="253" customWidth="1"/>
    <col min="10500" max="10500" width="35.28515625" style="253" customWidth="1"/>
    <col min="10501" max="10501" width="16.5703125" style="253" customWidth="1"/>
    <col min="10502" max="10749" width="12.5703125" style="253" customWidth="1"/>
    <col min="10750" max="10752" width="11.42578125" style="253"/>
    <col min="10753" max="10753" width="17.5703125" style="253" customWidth="1"/>
    <col min="10754" max="10754" width="70.42578125" style="253" customWidth="1"/>
    <col min="10755" max="10755" width="16.28515625" style="253" customWidth="1"/>
    <col min="10756" max="10756" width="35.28515625" style="253" customWidth="1"/>
    <col min="10757" max="10757" width="16.5703125" style="253" customWidth="1"/>
    <col min="10758" max="11005" width="12.5703125" style="253" customWidth="1"/>
    <col min="11006" max="11008" width="11.42578125" style="253"/>
    <col min="11009" max="11009" width="17.5703125" style="253" customWidth="1"/>
    <col min="11010" max="11010" width="70.42578125" style="253" customWidth="1"/>
    <col min="11011" max="11011" width="16.28515625" style="253" customWidth="1"/>
    <col min="11012" max="11012" width="35.28515625" style="253" customWidth="1"/>
    <col min="11013" max="11013" width="16.5703125" style="253" customWidth="1"/>
    <col min="11014" max="11261" width="12.5703125" style="253" customWidth="1"/>
    <col min="11262" max="11264" width="11.42578125" style="253"/>
    <col min="11265" max="11265" width="17.5703125" style="253" customWidth="1"/>
    <col min="11266" max="11266" width="70.42578125" style="253" customWidth="1"/>
    <col min="11267" max="11267" width="16.28515625" style="253" customWidth="1"/>
    <col min="11268" max="11268" width="35.28515625" style="253" customWidth="1"/>
    <col min="11269" max="11269" width="16.5703125" style="253" customWidth="1"/>
    <col min="11270" max="11517" width="12.5703125" style="253" customWidth="1"/>
    <col min="11518" max="11520" width="11.42578125" style="253"/>
    <col min="11521" max="11521" width="17.5703125" style="253" customWidth="1"/>
    <col min="11522" max="11522" width="70.42578125" style="253" customWidth="1"/>
    <col min="11523" max="11523" width="16.28515625" style="253" customWidth="1"/>
    <col min="11524" max="11524" width="35.28515625" style="253" customWidth="1"/>
    <col min="11525" max="11525" width="16.5703125" style="253" customWidth="1"/>
    <col min="11526" max="11773" width="12.5703125" style="253" customWidth="1"/>
    <col min="11774" max="11776" width="11.42578125" style="253"/>
    <col min="11777" max="11777" width="17.5703125" style="253" customWidth="1"/>
    <col min="11778" max="11778" width="70.42578125" style="253" customWidth="1"/>
    <col min="11779" max="11779" width="16.28515625" style="253" customWidth="1"/>
    <col min="11780" max="11780" width="35.28515625" style="253" customWidth="1"/>
    <col min="11781" max="11781" width="16.5703125" style="253" customWidth="1"/>
    <col min="11782" max="12029" width="12.5703125" style="253" customWidth="1"/>
    <col min="12030" max="12032" width="11.42578125" style="253"/>
    <col min="12033" max="12033" width="17.5703125" style="253" customWidth="1"/>
    <col min="12034" max="12034" width="70.42578125" style="253" customWidth="1"/>
    <col min="12035" max="12035" width="16.28515625" style="253" customWidth="1"/>
    <col min="12036" max="12036" width="35.28515625" style="253" customWidth="1"/>
    <col min="12037" max="12037" width="16.5703125" style="253" customWidth="1"/>
    <col min="12038" max="12285" width="12.5703125" style="253" customWidth="1"/>
    <col min="12286" max="12288" width="11.42578125" style="253"/>
    <col min="12289" max="12289" width="17.5703125" style="253" customWidth="1"/>
    <col min="12290" max="12290" width="70.42578125" style="253" customWidth="1"/>
    <col min="12291" max="12291" width="16.28515625" style="253" customWidth="1"/>
    <col min="12292" max="12292" width="35.28515625" style="253" customWidth="1"/>
    <col min="12293" max="12293" width="16.5703125" style="253" customWidth="1"/>
    <col min="12294" max="12541" width="12.5703125" style="253" customWidth="1"/>
    <col min="12542" max="12544" width="11.42578125" style="253"/>
    <col min="12545" max="12545" width="17.5703125" style="253" customWidth="1"/>
    <col min="12546" max="12546" width="70.42578125" style="253" customWidth="1"/>
    <col min="12547" max="12547" width="16.28515625" style="253" customWidth="1"/>
    <col min="12548" max="12548" width="35.28515625" style="253" customWidth="1"/>
    <col min="12549" max="12549" width="16.5703125" style="253" customWidth="1"/>
    <col min="12550" max="12797" width="12.5703125" style="253" customWidth="1"/>
    <col min="12798" max="12800" width="11.42578125" style="253"/>
    <col min="12801" max="12801" width="17.5703125" style="253" customWidth="1"/>
    <col min="12802" max="12802" width="70.42578125" style="253" customWidth="1"/>
    <col min="12803" max="12803" width="16.28515625" style="253" customWidth="1"/>
    <col min="12804" max="12804" width="35.28515625" style="253" customWidth="1"/>
    <col min="12805" max="12805" width="16.5703125" style="253" customWidth="1"/>
    <col min="12806" max="13053" width="12.5703125" style="253" customWidth="1"/>
    <col min="13054" max="13056" width="11.42578125" style="253"/>
    <col min="13057" max="13057" width="17.5703125" style="253" customWidth="1"/>
    <col min="13058" max="13058" width="70.42578125" style="253" customWidth="1"/>
    <col min="13059" max="13059" width="16.28515625" style="253" customWidth="1"/>
    <col min="13060" max="13060" width="35.28515625" style="253" customWidth="1"/>
    <col min="13061" max="13061" width="16.5703125" style="253" customWidth="1"/>
    <col min="13062" max="13309" width="12.5703125" style="253" customWidth="1"/>
    <col min="13310" max="13312" width="11.42578125" style="253"/>
    <col min="13313" max="13313" width="17.5703125" style="253" customWidth="1"/>
    <col min="13314" max="13314" width="70.42578125" style="253" customWidth="1"/>
    <col min="13315" max="13315" width="16.28515625" style="253" customWidth="1"/>
    <col min="13316" max="13316" width="35.28515625" style="253" customWidth="1"/>
    <col min="13317" max="13317" width="16.5703125" style="253" customWidth="1"/>
    <col min="13318" max="13565" width="12.5703125" style="253" customWidth="1"/>
    <col min="13566" max="13568" width="11.42578125" style="253"/>
    <col min="13569" max="13569" width="17.5703125" style="253" customWidth="1"/>
    <col min="13570" max="13570" width="70.42578125" style="253" customWidth="1"/>
    <col min="13571" max="13571" width="16.28515625" style="253" customWidth="1"/>
    <col min="13572" max="13572" width="35.28515625" style="253" customWidth="1"/>
    <col min="13573" max="13573" width="16.5703125" style="253" customWidth="1"/>
    <col min="13574" max="13821" width="12.5703125" style="253" customWidth="1"/>
    <col min="13822" max="13824" width="11.42578125" style="253"/>
    <col min="13825" max="13825" width="17.5703125" style="253" customWidth="1"/>
    <col min="13826" max="13826" width="70.42578125" style="253" customWidth="1"/>
    <col min="13827" max="13827" width="16.28515625" style="253" customWidth="1"/>
    <col min="13828" max="13828" width="35.28515625" style="253" customWidth="1"/>
    <col min="13829" max="13829" width="16.5703125" style="253" customWidth="1"/>
    <col min="13830" max="14077" width="12.5703125" style="253" customWidth="1"/>
    <col min="14078" max="14080" width="11.42578125" style="253"/>
    <col min="14081" max="14081" width="17.5703125" style="253" customWidth="1"/>
    <col min="14082" max="14082" width="70.42578125" style="253" customWidth="1"/>
    <col min="14083" max="14083" width="16.28515625" style="253" customWidth="1"/>
    <col min="14084" max="14084" width="35.28515625" style="253" customWidth="1"/>
    <col min="14085" max="14085" width="16.5703125" style="253" customWidth="1"/>
    <col min="14086" max="14333" width="12.5703125" style="253" customWidth="1"/>
    <col min="14334" max="14336" width="11.42578125" style="253"/>
    <col min="14337" max="14337" width="17.5703125" style="253" customWidth="1"/>
    <col min="14338" max="14338" width="70.42578125" style="253" customWidth="1"/>
    <col min="14339" max="14339" width="16.28515625" style="253" customWidth="1"/>
    <col min="14340" max="14340" width="35.28515625" style="253" customWidth="1"/>
    <col min="14341" max="14341" width="16.5703125" style="253" customWidth="1"/>
    <col min="14342" max="14589" width="12.5703125" style="253" customWidth="1"/>
    <col min="14590" max="14592" width="11.42578125" style="253"/>
    <col min="14593" max="14593" width="17.5703125" style="253" customWidth="1"/>
    <col min="14594" max="14594" width="70.42578125" style="253" customWidth="1"/>
    <col min="14595" max="14595" width="16.28515625" style="253" customWidth="1"/>
    <col min="14596" max="14596" width="35.28515625" style="253" customWidth="1"/>
    <col min="14597" max="14597" width="16.5703125" style="253" customWidth="1"/>
    <col min="14598" max="14845" width="12.5703125" style="253" customWidth="1"/>
    <col min="14846" max="14848" width="11.42578125" style="253"/>
    <col min="14849" max="14849" width="17.5703125" style="253" customWidth="1"/>
    <col min="14850" max="14850" width="70.42578125" style="253" customWidth="1"/>
    <col min="14851" max="14851" width="16.28515625" style="253" customWidth="1"/>
    <col min="14852" max="14852" width="35.28515625" style="253" customWidth="1"/>
    <col min="14853" max="14853" width="16.5703125" style="253" customWidth="1"/>
    <col min="14854" max="15101" width="12.5703125" style="253" customWidth="1"/>
    <col min="15102" max="15104" width="11.42578125" style="253"/>
    <col min="15105" max="15105" width="17.5703125" style="253" customWidth="1"/>
    <col min="15106" max="15106" width="70.42578125" style="253" customWidth="1"/>
    <col min="15107" max="15107" width="16.28515625" style="253" customWidth="1"/>
    <col min="15108" max="15108" width="35.28515625" style="253" customWidth="1"/>
    <col min="15109" max="15109" width="16.5703125" style="253" customWidth="1"/>
    <col min="15110" max="15357" width="12.5703125" style="253" customWidth="1"/>
    <col min="15358" max="15360" width="11.42578125" style="253"/>
    <col min="15361" max="15361" width="17.5703125" style="253" customWidth="1"/>
    <col min="15362" max="15362" width="70.42578125" style="253" customWidth="1"/>
    <col min="15363" max="15363" width="16.28515625" style="253" customWidth="1"/>
    <col min="15364" max="15364" width="35.28515625" style="253" customWidth="1"/>
    <col min="15365" max="15365" width="16.5703125" style="253" customWidth="1"/>
    <col min="15366" max="15613" width="12.5703125" style="253" customWidth="1"/>
    <col min="15614" max="15616" width="11.42578125" style="253"/>
    <col min="15617" max="15617" width="17.5703125" style="253" customWidth="1"/>
    <col min="15618" max="15618" width="70.42578125" style="253" customWidth="1"/>
    <col min="15619" max="15619" width="16.28515625" style="253" customWidth="1"/>
    <col min="15620" max="15620" width="35.28515625" style="253" customWidth="1"/>
    <col min="15621" max="15621" width="16.5703125" style="253" customWidth="1"/>
    <col min="15622" max="15869" width="12.5703125" style="253" customWidth="1"/>
    <col min="15870" max="15872" width="11.42578125" style="253"/>
    <col min="15873" max="15873" width="17.5703125" style="253" customWidth="1"/>
    <col min="15874" max="15874" width="70.42578125" style="253" customWidth="1"/>
    <col min="15875" max="15875" width="16.28515625" style="253" customWidth="1"/>
    <col min="15876" max="15876" width="35.28515625" style="253" customWidth="1"/>
    <col min="15877" max="15877" width="16.5703125" style="253" customWidth="1"/>
    <col min="15878" max="16125" width="12.5703125" style="253" customWidth="1"/>
    <col min="16126" max="16128" width="11.42578125" style="253"/>
    <col min="16129" max="16129" width="17.5703125" style="253" customWidth="1"/>
    <col min="16130" max="16130" width="70.42578125" style="253" customWidth="1"/>
    <col min="16131" max="16131" width="16.28515625" style="253" customWidth="1"/>
    <col min="16132" max="16132" width="35.28515625" style="253" customWidth="1"/>
    <col min="16133" max="16133" width="16.5703125" style="253" customWidth="1"/>
    <col min="16134" max="16381" width="12.5703125" style="253" customWidth="1"/>
    <col min="16382" max="16384" width="11.42578125" style="253"/>
  </cols>
  <sheetData>
    <row r="1" spans="1:10" ht="15.75" customHeight="1">
      <c r="A1" s="250" t="s">
        <v>4</v>
      </c>
      <c r="B1" s="1723" t="s">
        <v>467</v>
      </c>
      <c r="C1" s="1723"/>
      <c r="D1" s="1723"/>
      <c r="E1" s="251"/>
      <c r="F1" s="252"/>
      <c r="G1" s="252"/>
      <c r="H1" s="252"/>
      <c r="I1" s="252"/>
      <c r="J1" s="252"/>
    </row>
    <row r="2" spans="1:10" ht="15.75" customHeight="1">
      <c r="A2" s="250"/>
      <c r="B2" s="251"/>
      <c r="C2" s="251"/>
      <c r="D2" s="251"/>
      <c r="E2" s="251"/>
      <c r="F2" s="252"/>
      <c r="G2" s="252"/>
      <c r="H2" s="252"/>
      <c r="I2" s="252"/>
      <c r="J2" s="252"/>
    </row>
    <row r="3" spans="1:10" ht="15.75" customHeight="1">
      <c r="A3" s="251" t="s">
        <v>4</v>
      </c>
      <c r="B3" s="254" t="s">
        <v>4</v>
      </c>
      <c r="C3" s="251"/>
      <c r="D3" s="251"/>
      <c r="E3" s="255" t="s">
        <v>468</v>
      </c>
      <c r="F3" s="251"/>
    </row>
    <row r="4" spans="1:10" ht="15.75" customHeight="1">
      <c r="E4" s="256" t="s">
        <v>124</v>
      </c>
    </row>
    <row r="5" spans="1:10" ht="15.75" customHeight="1">
      <c r="A5" s="257" t="s">
        <v>469</v>
      </c>
      <c r="B5" s="258" t="s">
        <v>470</v>
      </c>
      <c r="E5" s="1111">
        <v>5</v>
      </c>
      <c r="F5" s="259"/>
    </row>
    <row r="6" spans="1:10" ht="15.75" customHeight="1">
      <c r="A6" s="257" t="s">
        <v>4</v>
      </c>
      <c r="B6" s="258" t="s">
        <v>4</v>
      </c>
      <c r="E6" s="1112" t="s">
        <v>4</v>
      </c>
      <c r="F6" s="260"/>
    </row>
    <row r="7" spans="1:10" ht="15.75" customHeight="1">
      <c r="A7" s="257" t="s">
        <v>471</v>
      </c>
      <c r="B7" s="258" t="s">
        <v>750</v>
      </c>
      <c r="E7" s="1111">
        <v>11</v>
      </c>
      <c r="F7" s="259"/>
    </row>
    <row r="8" spans="1:10" ht="15.75" customHeight="1">
      <c r="A8" s="261"/>
      <c r="B8" s="258" t="s">
        <v>4</v>
      </c>
      <c r="E8" s="1113" t="s">
        <v>4</v>
      </c>
      <c r="F8" s="72"/>
    </row>
    <row r="9" spans="1:10" ht="15.75" customHeight="1">
      <c r="A9" s="257" t="s">
        <v>472</v>
      </c>
      <c r="B9" s="258" t="s">
        <v>473</v>
      </c>
      <c r="E9" s="1111">
        <v>13</v>
      </c>
      <c r="F9" s="259"/>
    </row>
    <row r="10" spans="1:10" ht="15.75" customHeight="1">
      <c r="A10" s="261"/>
      <c r="E10" s="1113"/>
      <c r="F10" s="72"/>
    </row>
    <row r="11" spans="1:10" ht="15.75" customHeight="1">
      <c r="A11" s="257" t="s">
        <v>474</v>
      </c>
      <c r="B11" s="258" t="s">
        <v>475</v>
      </c>
      <c r="E11" s="1111">
        <v>17</v>
      </c>
      <c r="F11" s="259"/>
    </row>
    <row r="12" spans="1:10" ht="15.75" customHeight="1">
      <c r="A12" s="261"/>
      <c r="E12" s="1113"/>
      <c r="F12" s="72"/>
    </row>
    <row r="13" spans="1:10" ht="15.75" customHeight="1">
      <c r="A13" s="257" t="s">
        <v>476</v>
      </c>
      <c r="B13" s="258" t="s">
        <v>477</v>
      </c>
      <c r="E13" s="1111">
        <v>20</v>
      </c>
      <c r="F13" s="259"/>
    </row>
    <row r="14" spans="1:10" ht="15.75" customHeight="1">
      <c r="A14" s="261"/>
      <c r="E14" s="1113"/>
      <c r="F14" s="72"/>
    </row>
    <row r="15" spans="1:10" ht="15.75" customHeight="1">
      <c r="A15" s="257" t="s">
        <v>478</v>
      </c>
      <c r="B15" s="258" t="s">
        <v>479</v>
      </c>
      <c r="E15" s="1113">
        <v>22</v>
      </c>
      <c r="F15" s="72"/>
    </row>
    <row r="16" spans="1:10" ht="15.75" customHeight="1">
      <c r="A16" s="261"/>
      <c r="E16" s="1113"/>
      <c r="F16" s="72"/>
    </row>
    <row r="17" spans="1:6" ht="15.75" customHeight="1">
      <c r="A17" s="257" t="s">
        <v>480</v>
      </c>
      <c r="B17" s="258" t="s">
        <v>481</v>
      </c>
      <c r="E17" s="1111">
        <v>25</v>
      </c>
      <c r="F17" s="259"/>
    </row>
    <row r="18" spans="1:6" ht="15.75" customHeight="1">
      <c r="A18" s="261"/>
      <c r="E18" s="1113"/>
      <c r="F18" s="72"/>
    </row>
    <row r="19" spans="1:6" ht="15.75" customHeight="1">
      <c r="A19" s="257" t="s">
        <v>482</v>
      </c>
      <c r="B19" s="258" t="s">
        <v>483</v>
      </c>
      <c r="E19" s="1111">
        <v>31</v>
      </c>
      <c r="F19" s="259"/>
    </row>
    <row r="20" spans="1:6" ht="15.75" customHeight="1">
      <c r="A20" s="257"/>
      <c r="B20" s="258"/>
      <c r="E20" s="1111"/>
      <c r="F20" s="259"/>
    </row>
    <row r="21" spans="1:6" ht="15.75" customHeight="1">
      <c r="A21" s="257" t="s">
        <v>484</v>
      </c>
      <c r="B21" s="258" t="s">
        <v>485</v>
      </c>
      <c r="E21" s="1111">
        <v>45</v>
      </c>
      <c r="F21" s="259"/>
    </row>
    <row r="22" spans="1:6" ht="15.75" customHeight="1">
      <c r="A22" s="257"/>
      <c r="B22" s="258"/>
      <c r="E22" s="1111"/>
      <c r="F22" s="259"/>
    </row>
    <row r="23" spans="1:6" ht="15.75" customHeight="1">
      <c r="A23" s="257" t="s">
        <v>486</v>
      </c>
      <c r="B23" s="258" t="s">
        <v>487</v>
      </c>
      <c r="E23" s="1111">
        <v>50</v>
      </c>
      <c r="F23" s="259"/>
    </row>
    <row r="24" spans="1:6" ht="15.75" customHeight="1">
      <c r="B24" s="258"/>
      <c r="E24" s="1113"/>
      <c r="F24" s="72"/>
    </row>
    <row r="25" spans="1:6" ht="15.75">
      <c r="A25" s="262" t="s">
        <v>488</v>
      </c>
      <c r="B25" s="263" t="s">
        <v>489</v>
      </c>
      <c r="C25" s="264"/>
      <c r="D25" s="264"/>
      <c r="E25" s="1111">
        <v>53</v>
      </c>
      <c r="F25" s="265"/>
    </row>
    <row r="26" spans="1:6" ht="15.75">
      <c r="A26" s="266"/>
      <c r="B26" s="263"/>
      <c r="C26" s="264"/>
      <c r="D26" s="264"/>
      <c r="E26" s="1111"/>
      <c r="F26" s="265"/>
    </row>
    <row r="27" spans="1:6" ht="15.75">
      <c r="A27" s="262" t="s">
        <v>490</v>
      </c>
      <c r="B27" s="267" t="s">
        <v>491</v>
      </c>
      <c r="C27" s="264"/>
      <c r="D27" s="264"/>
      <c r="E27" s="1111">
        <v>55</v>
      </c>
      <c r="F27" s="265"/>
    </row>
    <row r="28" spans="1:6" ht="15.75">
      <c r="A28" s="266"/>
      <c r="B28" s="263"/>
      <c r="E28" s="1111"/>
      <c r="F28" s="265"/>
    </row>
    <row r="29" spans="1:6" ht="15.75">
      <c r="A29" s="262" t="s">
        <v>492</v>
      </c>
      <c r="B29" s="267" t="s">
        <v>493</v>
      </c>
      <c r="E29" s="1111">
        <v>58</v>
      </c>
      <c r="F29" s="265"/>
    </row>
    <row r="30" spans="1:6" ht="15.75">
      <c r="A30" s="266"/>
      <c r="B30" s="263"/>
      <c r="E30" s="1111"/>
      <c r="F30" s="265"/>
    </row>
    <row r="31" spans="1:6" ht="15.75">
      <c r="A31" s="266" t="s">
        <v>494</v>
      </c>
      <c r="B31" s="267" t="s">
        <v>495</v>
      </c>
      <c r="E31" s="1111">
        <v>59</v>
      </c>
      <c r="F31" s="265"/>
    </row>
    <row r="32" spans="1:6" ht="15.75">
      <c r="A32" s="266"/>
      <c r="B32" s="263"/>
      <c r="E32" s="1111" t="s">
        <v>4</v>
      </c>
      <c r="F32" s="265"/>
    </row>
    <row r="33" spans="1:6" ht="15.75">
      <c r="A33" s="266" t="s">
        <v>496</v>
      </c>
      <c r="B33" s="267" t="s">
        <v>497</v>
      </c>
      <c r="C33" s="264"/>
      <c r="D33" s="264"/>
      <c r="E33" s="1111">
        <v>60</v>
      </c>
      <c r="F33" s="265"/>
    </row>
    <row r="34" spans="1:6" ht="15.75">
      <c r="A34" s="262"/>
      <c r="B34" s="263"/>
      <c r="C34" s="264"/>
      <c r="D34" s="264"/>
      <c r="E34" s="1111"/>
      <c r="F34" s="265"/>
    </row>
    <row r="35" spans="1:6" ht="15.75">
      <c r="A35" s="266" t="s">
        <v>498</v>
      </c>
      <c r="B35" s="268" t="s">
        <v>499</v>
      </c>
      <c r="C35" s="264"/>
      <c r="D35" s="264"/>
      <c r="E35" s="1111">
        <v>62</v>
      </c>
      <c r="F35" s="265"/>
    </row>
    <row r="36" spans="1:6">
      <c r="E36" s="1111"/>
      <c r="F36" s="259"/>
    </row>
    <row r="37" spans="1:6" ht="15.75">
      <c r="A37" s="266" t="s">
        <v>500</v>
      </c>
      <c r="B37" s="258" t="s">
        <v>501</v>
      </c>
      <c r="C37" s="268"/>
      <c r="E37" s="1114">
        <v>63</v>
      </c>
      <c r="F37" s="269"/>
    </row>
    <row r="38" spans="1:6" ht="15.75">
      <c r="A38" s="270"/>
      <c r="E38" s="1111"/>
      <c r="F38" s="259"/>
    </row>
    <row r="39" spans="1:6" ht="15.75">
      <c r="A39" s="266" t="s">
        <v>502</v>
      </c>
      <c r="B39" s="258" t="s">
        <v>503</v>
      </c>
      <c r="E39" s="1114">
        <v>64</v>
      </c>
      <c r="F39" s="269"/>
    </row>
    <row r="40" spans="1:6" ht="15.75">
      <c r="A40" s="270"/>
      <c r="E40" s="1111"/>
      <c r="F40" s="259"/>
    </row>
    <row r="41" spans="1:6" ht="15.75">
      <c r="A41" s="266" t="s">
        <v>504</v>
      </c>
      <c r="B41" s="258" t="s">
        <v>505</v>
      </c>
      <c r="E41" s="1114">
        <v>66</v>
      </c>
      <c r="F41" s="269"/>
    </row>
    <row r="42" spans="1:6">
      <c r="E42" s="1114"/>
    </row>
    <row r="43" spans="1:6" ht="15.75">
      <c r="A43" s="266" t="s">
        <v>506</v>
      </c>
      <c r="B43" s="258" t="s">
        <v>507</v>
      </c>
      <c r="C43"/>
      <c r="E43" s="1114">
        <v>78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="75" zoomScaleNormal="75" workbookViewId="0">
      <selection activeCell="S36" sqref="S36"/>
    </sheetView>
  </sheetViews>
  <sheetFormatPr defaultRowHeight="12.75"/>
  <sheetData>
    <row r="9" spans="1:3" ht="15">
      <c r="A9" s="247" t="s">
        <v>508</v>
      </c>
      <c r="B9" s="247"/>
      <c r="C9" s="247"/>
    </row>
    <row r="10" spans="1:3" ht="15">
      <c r="A10" s="247"/>
      <c r="B10" s="247"/>
      <c r="C10" s="247"/>
    </row>
    <row r="20" spans="2:13" ht="20.45" customHeight="1">
      <c r="B20" s="1720" t="s">
        <v>509</v>
      </c>
      <c r="C20" s="1720"/>
      <c r="D20" s="1720"/>
      <c r="E20" s="1720"/>
      <c r="F20" s="1720"/>
      <c r="G20" s="1720"/>
      <c r="H20" s="1720"/>
      <c r="I20" s="1720"/>
      <c r="J20" s="1720"/>
      <c r="K20" s="1720"/>
      <c r="L20" s="1720"/>
      <c r="M20" s="1720"/>
    </row>
    <row r="21" spans="2:13"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</row>
    <row r="22" spans="2:13" ht="20.45" customHeight="1">
      <c r="B22" s="1720"/>
      <c r="C22" s="1720"/>
      <c r="D22" s="1720"/>
      <c r="E22" s="1720"/>
      <c r="F22" s="1720"/>
      <c r="G22" s="1720"/>
      <c r="H22" s="1720"/>
      <c r="I22" s="1720"/>
      <c r="J22" s="1720"/>
      <c r="K22" s="1720"/>
      <c r="L22" s="1720"/>
      <c r="M22" s="1720"/>
    </row>
    <row r="38" spans="1:14" s="249" customFormat="1" ht="18">
      <c r="A38" s="1722"/>
      <c r="B38" s="1722"/>
      <c r="C38" s="1722"/>
      <c r="D38" s="1722"/>
      <c r="E38" s="1722"/>
      <c r="F38" s="1722"/>
      <c r="G38" s="1722"/>
      <c r="H38" s="1722"/>
      <c r="I38" s="1722"/>
      <c r="J38" s="1722"/>
      <c r="K38" s="1722"/>
      <c r="L38" s="1722"/>
      <c r="M38" s="1722"/>
      <c r="N38" s="1722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zoomScale="70" zoomScaleNormal="70" zoomScaleSheetLayoutView="75" workbookViewId="0"/>
  </sheetViews>
  <sheetFormatPr defaultColWidth="9.28515625" defaultRowHeight="14.25"/>
  <cols>
    <col min="1" max="1" width="53.85546875" style="1247" bestFit="1" customWidth="1"/>
    <col min="2" max="2" width="18" style="1247" bestFit="1" customWidth="1"/>
    <col min="3" max="5" width="15.85546875" style="1247" customWidth="1"/>
    <col min="6" max="8" width="12.28515625" style="1247" customWidth="1"/>
    <col min="9" max="10" width="9.28515625" style="1247"/>
    <col min="11" max="11" width="15" style="1247" customWidth="1"/>
    <col min="12" max="12" width="14.28515625" style="1247" customWidth="1"/>
    <col min="13" max="13" width="13.5703125" style="1247" customWidth="1"/>
    <col min="14" max="16" width="9.28515625" style="1292"/>
    <col min="17" max="256" width="9.28515625" style="1247"/>
    <col min="257" max="257" width="53.85546875" style="1247" bestFit="1" customWidth="1"/>
    <col min="258" max="258" width="18" style="1247" bestFit="1" customWidth="1"/>
    <col min="259" max="261" width="15.85546875" style="1247" customWidth="1"/>
    <col min="262" max="264" width="12.28515625" style="1247" customWidth="1"/>
    <col min="265" max="266" width="9.28515625" style="1247"/>
    <col min="267" max="267" width="15" style="1247" customWidth="1"/>
    <col min="268" max="268" width="14.28515625" style="1247" customWidth="1"/>
    <col min="269" max="269" width="13.5703125" style="1247" customWidth="1"/>
    <col min="270" max="512" width="9.28515625" style="1247"/>
    <col min="513" max="513" width="53.85546875" style="1247" bestFit="1" customWidth="1"/>
    <col min="514" max="514" width="18" style="1247" bestFit="1" customWidth="1"/>
    <col min="515" max="517" width="15.85546875" style="1247" customWidth="1"/>
    <col min="518" max="520" width="12.28515625" style="1247" customWidth="1"/>
    <col min="521" max="522" width="9.28515625" style="1247"/>
    <col min="523" max="523" width="15" style="1247" customWidth="1"/>
    <col min="524" max="524" width="14.28515625" style="1247" customWidth="1"/>
    <col min="525" max="525" width="13.5703125" style="1247" customWidth="1"/>
    <col min="526" max="768" width="9.28515625" style="1247"/>
    <col min="769" max="769" width="53.85546875" style="1247" bestFit="1" customWidth="1"/>
    <col min="770" max="770" width="18" style="1247" bestFit="1" customWidth="1"/>
    <col min="771" max="773" width="15.85546875" style="1247" customWidth="1"/>
    <col min="774" max="776" width="12.28515625" style="1247" customWidth="1"/>
    <col min="777" max="778" width="9.28515625" style="1247"/>
    <col min="779" max="779" width="15" style="1247" customWidth="1"/>
    <col min="780" max="780" width="14.28515625" style="1247" customWidth="1"/>
    <col min="781" max="781" width="13.5703125" style="1247" customWidth="1"/>
    <col min="782" max="1024" width="9.28515625" style="1247"/>
    <col min="1025" max="1025" width="53.85546875" style="1247" bestFit="1" customWidth="1"/>
    <col min="1026" max="1026" width="18" style="1247" bestFit="1" customWidth="1"/>
    <col min="1027" max="1029" width="15.85546875" style="1247" customWidth="1"/>
    <col min="1030" max="1032" width="12.28515625" style="1247" customWidth="1"/>
    <col min="1033" max="1034" width="9.28515625" style="1247"/>
    <col min="1035" max="1035" width="15" style="1247" customWidth="1"/>
    <col min="1036" max="1036" width="14.28515625" style="1247" customWidth="1"/>
    <col min="1037" max="1037" width="13.5703125" style="1247" customWidth="1"/>
    <col min="1038" max="1280" width="9.28515625" style="1247"/>
    <col min="1281" max="1281" width="53.85546875" style="1247" bestFit="1" customWidth="1"/>
    <col min="1282" max="1282" width="18" style="1247" bestFit="1" customWidth="1"/>
    <col min="1283" max="1285" width="15.85546875" style="1247" customWidth="1"/>
    <col min="1286" max="1288" width="12.28515625" style="1247" customWidth="1"/>
    <col min="1289" max="1290" width="9.28515625" style="1247"/>
    <col min="1291" max="1291" width="15" style="1247" customWidth="1"/>
    <col min="1292" max="1292" width="14.28515625" style="1247" customWidth="1"/>
    <col min="1293" max="1293" width="13.5703125" style="1247" customWidth="1"/>
    <col min="1294" max="1536" width="9.28515625" style="1247"/>
    <col min="1537" max="1537" width="53.85546875" style="1247" bestFit="1" customWidth="1"/>
    <col min="1538" max="1538" width="18" style="1247" bestFit="1" customWidth="1"/>
    <col min="1539" max="1541" width="15.85546875" style="1247" customWidth="1"/>
    <col min="1542" max="1544" width="12.28515625" style="1247" customWidth="1"/>
    <col min="1545" max="1546" width="9.28515625" style="1247"/>
    <col min="1547" max="1547" width="15" style="1247" customWidth="1"/>
    <col min="1548" max="1548" width="14.28515625" style="1247" customWidth="1"/>
    <col min="1549" max="1549" width="13.5703125" style="1247" customWidth="1"/>
    <col min="1550" max="1792" width="9.28515625" style="1247"/>
    <col min="1793" max="1793" width="53.85546875" style="1247" bestFit="1" customWidth="1"/>
    <col min="1794" max="1794" width="18" style="1247" bestFit="1" customWidth="1"/>
    <col min="1795" max="1797" width="15.85546875" style="1247" customWidth="1"/>
    <col min="1798" max="1800" width="12.28515625" style="1247" customWidth="1"/>
    <col min="1801" max="1802" width="9.28515625" style="1247"/>
    <col min="1803" max="1803" width="15" style="1247" customWidth="1"/>
    <col min="1804" max="1804" width="14.28515625" style="1247" customWidth="1"/>
    <col min="1805" max="1805" width="13.5703125" style="1247" customWidth="1"/>
    <col min="1806" max="2048" width="9.28515625" style="1247"/>
    <col min="2049" max="2049" width="53.85546875" style="1247" bestFit="1" customWidth="1"/>
    <col min="2050" max="2050" width="18" style="1247" bestFit="1" customWidth="1"/>
    <col min="2051" max="2053" width="15.85546875" style="1247" customWidth="1"/>
    <col min="2054" max="2056" width="12.28515625" style="1247" customWidth="1"/>
    <col min="2057" max="2058" width="9.28515625" style="1247"/>
    <col min="2059" max="2059" width="15" style="1247" customWidth="1"/>
    <col min="2060" max="2060" width="14.28515625" style="1247" customWidth="1"/>
    <col min="2061" max="2061" width="13.5703125" style="1247" customWidth="1"/>
    <col min="2062" max="2304" width="9.28515625" style="1247"/>
    <col min="2305" max="2305" width="53.85546875" style="1247" bestFit="1" customWidth="1"/>
    <col min="2306" max="2306" width="18" style="1247" bestFit="1" customWidth="1"/>
    <col min="2307" max="2309" width="15.85546875" style="1247" customWidth="1"/>
    <col min="2310" max="2312" width="12.28515625" style="1247" customWidth="1"/>
    <col min="2313" max="2314" width="9.28515625" style="1247"/>
    <col min="2315" max="2315" width="15" style="1247" customWidth="1"/>
    <col min="2316" max="2316" width="14.28515625" style="1247" customWidth="1"/>
    <col min="2317" max="2317" width="13.5703125" style="1247" customWidth="1"/>
    <col min="2318" max="2560" width="9.28515625" style="1247"/>
    <col min="2561" max="2561" width="53.85546875" style="1247" bestFit="1" customWidth="1"/>
    <col min="2562" max="2562" width="18" style="1247" bestFit="1" customWidth="1"/>
    <col min="2563" max="2565" width="15.85546875" style="1247" customWidth="1"/>
    <col min="2566" max="2568" width="12.28515625" style="1247" customWidth="1"/>
    <col min="2569" max="2570" width="9.28515625" style="1247"/>
    <col min="2571" max="2571" width="15" style="1247" customWidth="1"/>
    <col min="2572" max="2572" width="14.28515625" style="1247" customWidth="1"/>
    <col min="2573" max="2573" width="13.5703125" style="1247" customWidth="1"/>
    <col min="2574" max="2816" width="9.28515625" style="1247"/>
    <col min="2817" max="2817" width="53.85546875" style="1247" bestFit="1" customWidth="1"/>
    <col min="2818" max="2818" width="18" style="1247" bestFit="1" customWidth="1"/>
    <col min="2819" max="2821" width="15.85546875" style="1247" customWidth="1"/>
    <col min="2822" max="2824" width="12.28515625" style="1247" customWidth="1"/>
    <col min="2825" max="2826" width="9.28515625" style="1247"/>
    <col min="2827" max="2827" width="15" style="1247" customWidth="1"/>
    <col min="2828" max="2828" width="14.28515625" style="1247" customWidth="1"/>
    <col min="2829" max="2829" width="13.5703125" style="1247" customWidth="1"/>
    <col min="2830" max="3072" width="9.28515625" style="1247"/>
    <col min="3073" max="3073" width="53.85546875" style="1247" bestFit="1" customWidth="1"/>
    <col min="3074" max="3074" width="18" style="1247" bestFit="1" customWidth="1"/>
    <col min="3075" max="3077" width="15.85546875" style="1247" customWidth="1"/>
    <col min="3078" max="3080" width="12.28515625" style="1247" customWidth="1"/>
    <col min="3081" max="3082" width="9.28515625" style="1247"/>
    <col min="3083" max="3083" width="15" style="1247" customWidth="1"/>
    <col min="3084" max="3084" width="14.28515625" style="1247" customWidth="1"/>
    <col min="3085" max="3085" width="13.5703125" style="1247" customWidth="1"/>
    <col min="3086" max="3328" width="9.28515625" style="1247"/>
    <col min="3329" max="3329" width="53.85546875" style="1247" bestFit="1" customWidth="1"/>
    <col min="3330" max="3330" width="18" style="1247" bestFit="1" customWidth="1"/>
    <col min="3331" max="3333" width="15.85546875" style="1247" customWidth="1"/>
    <col min="3334" max="3336" width="12.28515625" style="1247" customWidth="1"/>
    <col min="3337" max="3338" width="9.28515625" style="1247"/>
    <col min="3339" max="3339" width="15" style="1247" customWidth="1"/>
    <col min="3340" max="3340" width="14.28515625" style="1247" customWidth="1"/>
    <col min="3341" max="3341" width="13.5703125" style="1247" customWidth="1"/>
    <col min="3342" max="3584" width="9.28515625" style="1247"/>
    <col min="3585" max="3585" width="53.85546875" style="1247" bestFit="1" customWidth="1"/>
    <col min="3586" max="3586" width="18" style="1247" bestFit="1" customWidth="1"/>
    <col min="3587" max="3589" width="15.85546875" style="1247" customWidth="1"/>
    <col min="3590" max="3592" width="12.28515625" style="1247" customWidth="1"/>
    <col min="3593" max="3594" width="9.28515625" style="1247"/>
    <col min="3595" max="3595" width="15" style="1247" customWidth="1"/>
    <col min="3596" max="3596" width="14.28515625" style="1247" customWidth="1"/>
    <col min="3597" max="3597" width="13.5703125" style="1247" customWidth="1"/>
    <col min="3598" max="3840" width="9.28515625" style="1247"/>
    <col min="3841" max="3841" width="53.85546875" style="1247" bestFit="1" customWidth="1"/>
    <col min="3842" max="3842" width="18" style="1247" bestFit="1" customWidth="1"/>
    <col min="3843" max="3845" width="15.85546875" style="1247" customWidth="1"/>
    <col min="3846" max="3848" width="12.28515625" style="1247" customWidth="1"/>
    <col min="3849" max="3850" width="9.28515625" style="1247"/>
    <col min="3851" max="3851" width="15" style="1247" customWidth="1"/>
    <col min="3852" max="3852" width="14.28515625" style="1247" customWidth="1"/>
    <col min="3853" max="3853" width="13.5703125" style="1247" customWidth="1"/>
    <col min="3854" max="4096" width="9.28515625" style="1247"/>
    <col min="4097" max="4097" width="53.85546875" style="1247" bestFit="1" customWidth="1"/>
    <col min="4098" max="4098" width="18" style="1247" bestFit="1" customWidth="1"/>
    <col min="4099" max="4101" width="15.85546875" style="1247" customWidth="1"/>
    <col min="4102" max="4104" width="12.28515625" style="1247" customWidth="1"/>
    <col min="4105" max="4106" width="9.28515625" style="1247"/>
    <col min="4107" max="4107" width="15" style="1247" customWidth="1"/>
    <col min="4108" max="4108" width="14.28515625" style="1247" customWidth="1"/>
    <col min="4109" max="4109" width="13.5703125" style="1247" customWidth="1"/>
    <col min="4110" max="4352" width="9.28515625" style="1247"/>
    <col min="4353" max="4353" width="53.85546875" style="1247" bestFit="1" customWidth="1"/>
    <col min="4354" max="4354" width="18" style="1247" bestFit="1" customWidth="1"/>
    <col min="4355" max="4357" width="15.85546875" style="1247" customWidth="1"/>
    <col min="4358" max="4360" width="12.28515625" style="1247" customWidth="1"/>
    <col min="4361" max="4362" width="9.28515625" style="1247"/>
    <col min="4363" max="4363" width="15" style="1247" customWidth="1"/>
    <col min="4364" max="4364" width="14.28515625" style="1247" customWidth="1"/>
    <col min="4365" max="4365" width="13.5703125" style="1247" customWidth="1"/>
    <col min="4366" max="4608" width="9.28515625" style="1247"/>
    <col min="4609" max="4609" width="53.85546875" style="1247" bestFit="1" customWidth="1"/>
    <col min="4610" max="4610" width="18" style="1247" bestFit="1" customWidth="1"/>
    <col min="4611" max="4613" width="15.85546875" style="1247" customWidth="1"/>
    <col min="4614" max="4616" width="12.28515625" style="1247" customWidth="1"/>
    <col min="4617" max="4618" width="9.28515625" style="1247"/>
    <col min="4619" max="4619" width="15" style="1247" customWidth="1"/>
    <col min="4620" max="4620" width="14.28515625" style="1247" customWidth="1"/>
    <col min="4621" max="4621" width="13.5703125" style="1247" customWidth="1"/>
    <col min="4622" max="4864" width="9.28515625" style="1247"/>
    <col min="4865" max="4865" width="53.85546875" style="1247" bestFit="1" customWidth="1"/>
    <col min="4866" max="4866" width="18" style="1247" bestFit="1" customWidth="1"/>
    <col min="4867" max="4869" width="15.85546875" style="1247" customWidth="1"/>
    <col min="4870" max="4872" width="12.28515625" style="1247" customWidth="1"/>
    <col min="4873" max="4874" width="9.28515625" style="1247"/>
    <col min="4875" max="4875" width="15" style="1247" customWidth="1"/>
    <col min="4876" max="4876" width="14.28515625" style="1247" customWidth="1"/>
    <col min="4877" max="4877" width="13.5703125" style="1247" customWidth="1"/>
    <col min="4878" max="5120" width="9.28515625" style="1247"/>
    <col min="5121" max="5121" width="53.85546875" style="1247" bestFit="1" customWidth="1"/>
    <col min="5122" max="5122" width="18" style="1247" bestFit="1" customWidth="1"/>
    <col min="5123" max="5125" width="15.85546875" style="1247" customWidth="1"/>
    <col min="5126" max="5128" width="12.28515625" style="1247" customWidth="1"/>
    <col min="5129" max="5130" width="9.28515625" style="1247"/>
    <col min="5131" max="5131" width="15" style="1247" customWidth="1"/>
    <col min="5132" max="5132" width="14.28515625" style="1247" customWidth="1"/>
    <col min="5133" max="5133" width="13.5703125" style="1247" customWidth="1"/>
    <col min="5134" max="5376" width="9.28515625" style="1247"/>
    <col min="5377" max="5377" width="53.85546875" style="1247" bestFit="1" customWidth="1"/>
    <col min="5378" max="5378" width="18" style="1247" bestFit="1" customWidth="1"/>
    <col min="5379" max="5381" width="15.85546875" style="1247" customWidth="1"/>
    <col min="5382" max="5384" width="12.28515625" style="1247" customWidth="1"/>
    <col min="5385" max="5386" width="9.28515625" style="1247"/>
    <col min="5387" max="5387" width="15" style="1247" customWidth="1"/>
    <col min="5388" max="5388" width="14.28515625" style="1247" customWidth="1"/>
    <col min="5389" max="5389" width="13.5703125" style="1247" customWidth="1"/>
    <col min="5390" max="5632" width="9.28515625" style="1247"/>
    <col min="5633" max="5633" width="53.85546875" style="1247" bestFit="1" customWidth="1"/>
    <col min="5634" max="5634" width="18" style="1247" bestFit="1" customWidth="1"/>
    <col min="5635" max="5637" width="15.85546875" style="1247" customWidth="1"/>
    <col min="5638" max="5640" width="12.28515625" style="1247" customWidth="1"/>
    <col min="5641" max="5642" width="9.28515625" style="1247"/>
    <col min="5643" max="5643" width="15" style="1247" customWidth="1"/>
    <col min="5644" max="5644" width="14.28515625" style="1247" customWidth="1"/>
    <col min="5645" max="5645" width="13.5703125" style="1247" customWidth="1"/>
    <col min="5646" max="5888" width="9.28515625" style="1247"/>
    <col min="5889" max="5889" width="53.85546875" style="1247" bestFit="1" customWidth="1"/>
    <col min="5890" max="5890" width="18" style="1247" bestFit="1" customWidth="1"/>
    <col min="5891" max="5893" width="15.85546875" style="1247" customWidth="1"/>
    <col min="5894" max="5896" width="12.28515625" style="1247" customWidth="1"/>
    <col min="5897" max="5898" width="9.28515625" style="1247"/>
    <col min="5899" max="5899" width="15" style="1247" customWidth="1"/>
    <col min="5900" max="5900" width="14.28515625" style="1247" customWidth="1"/>
    <col min="5901" max="5901" width="13.5703125" style="1247" customWidth="1"/>
    <col min="5902" max="6144" width="9.28515625" style="1247"/>
    <col min="6145" max="6145" width="53.85546875" style="1247" bestFit="1" customWidth="1"/>
    <col min="6146" max="6146" width="18" style="1247" bestFit="1" customWidth="1"/>
    <col min="6147" max="6149" width="15.85546875" style="1247" customWidth="1"/>
    <col min="6150" max="6152" width="12.28515625" style="1247" customWidth="1"/>
    <col min="6153" max="6154" width="9.28515625" style="1247"/>
    <col min="6155" max="6155" width="15" style="1247" customWidth="1"/>
    <col min="6156" max="6156" width="14.28515625" style="1247" customWidth="1"/>
    <col min="6157" max="6157" width="13.5703125" style="1247" customWidth="1"/>
    <col min="6158" max="6400" width="9.28515625" style="1247"/>
    <col min="6401" max="6401" width="53.85546875" style="1247" bestFit="1" customWidth="1"/>
    <col min="6402" max="6402" width="18" style="1247" bestFit="1" customWidth="1"/>
    <col min="6403" max="6405" width="15.85546875" style="1247" customWidth="1"/>
    <col min="6406" max="6408" width="12.28515625" style="1247" customWidth="1"/>
    <col min="6409" max="6410" width="9.28515625" style="1247"/>
    <col min="6411" max="6411" width="15" style="1247" customWidth="1"/>
    <col min="6412" max="6412" width="14.28515625" style="1247" customWidth="1"/>
    <col min="6413" max="6413" width="13.5703125" style="1247" customWidth="1"/>
    <col min="6414" max="6656" width="9.28515625" style="1247"/>
    <col min="6657" max="6657" width="53.85546875" style="1247" bestFit="1" customWidth="1"/>
    <col min="6658" max="6658" width="18" style="1247" bestFit="1" customWidth="1"/>
    <col min="6659" max="6661" width="15.85546875" style="1247" customWidth="1"/>
    <col min="6662" max="6664" width="12.28515625" style="1247" customWidth="1"/>
    <col min="6665" max="6666" width="9.28515625" style="1247"/>
    <col min="6667" max="6667" width="15" style="1247" customWidth="1"/>
    <col min="6668" max="6668" width="14.28515625" style="1247" customWidth="1"/>
    <col min="6669" max="6669" width="13.5703125" style="1247" customWidth="1"/>
    <col min="6670" max="6912" width="9.28515625" style="1247"/>
    <col min="6913" max="6913" width="53.85546875" style="1247" bestFit="1" customWidth="1"/>
    <col min="6914" max="6914" width="18" style="1247" bestFit="1" customWidth="1"/>
    <col min="6915" max="6917" width="15.85546875" style="1247" customWidth="1"/>
    <col min="6918" max="6920" width="12.28515625" style="1247" customWidth="1"/>
    <col min="6921" max="6922" width="9.28515625" style="1247"/>
    <col min="6923" max="6923" width="15" style="1247" customWidth="1"/>
    <col min="6924" max="6924" width="14.28515625" style="1247" customWidth="1"/>
    <col min="6925" max="6925" width="13.5703125" style="1247" customWidth="1"/>
    <col min="6926" max="7168" width="9.28515625" style="1247"/>
    <col min="7169" max="7169" width="53.85546875" style="1247" bestFit="1" customWidth="1"/>
    <col min="7170" max="7170" width="18" style="1247" bestFit="1" customWidth="1"/>
    <col min="7171" max="7173" width="15.85546875" style="1247" customWidth="1"/>
    <col min="7174" max="7176" width="12.28515625" style="1247" customWidth="1"/>
    <col min="7177" max="7178" width="9.28515625" style="1247"/>
    <col min="7179" max="7179" width="15" style="1247" customWidth="1"/>
    <col min="7180" max="7180" width="14.28515625" style="1247" customWidth="1"/>
    <col min="7181" max="7181" width="13.5703125" style="1247" customWidth="1"/>
    <col min="7182" max="7424" width="9.28515625" style="1247"/>
    <col min="7425" max="7425" width="53.85546875" style="1247" bestFit="1" customWidth="1"/>
    <col min="7426" max="7426" width="18" style="1247" bestFit="1" customWidth="1"/>
    <col min="7427" max="7429" width="15.85546875" style="1247" customWidth="1"/>
    <col min="7430" max="7432" width="12.28515625" style="1247" customWidth="1"/>
    <col min="7433" max="7434" width="9.28515625" style="1247"/>
    <col min="7435" max="7435" width="15" style="1247" customWidth="1"/>
    <col min="7436" max="7436" width="14.28515625" style="1247" customWidth="1"/>
    <col min="7437" max="7437" width="13.5703125" style="1247" customWidth="1"/>
    <col min="7438" max="7680" width="9.28515625" style="1247"/>
    <col min="7681" max="7681" width="53.85546875" style="1247" bestFit="1" customWidth="1"/>
    <col min="7682" max="7682" width="18" style="1247" bestFit="1" customWidth="1"/>
    <col min="7683" max="7685" width="15.85546875" style="1247" customWidth="1"/>
    <col min="7686" max="7688" width="12.28515625" style="1247" customWidth="1"/>
    <col min="7689" max="7690" width="9.28515625" style="1247"/>
    <col min="7691" max="7691" width="15" style="1247" customWidth="1"/>
    <col min="7692" max="7692" width="14.28515625" style="1247" customWidth="1"/>
    <col min="7693" max="7693" width="13.5703125" style="1247" customWidth="1"/>
    <col min="7694" max="7936" width="9.28515625" style="1247"/>
    <col min="7937" max="7937" width="53.85546875" style="1247" bestFit="1" customWidth="1"/>
    <col min="7938" max="7938" width="18" style="1247" bestFit="1" customWidth="1"/>
    <col min="7939" max="7941" width="15.85546875" style="1247" customWidth="1"/>
    <col min="7942" max="7944" width="12.28515625" style="1247" customWidth="1"/>
    <col min="7945" max="7946" width="9.28515625" style="1247"/>
    <col min="7947" max="7947" width="15" style="1247" customWidth="1"/>
    <col min="7948" max="7948" width="14.28515625" style="1247" customWidth="1"/>
    <col min="7949" max="7949" width="13.5703125" style="1247" customWidth="1"/>
    <col min="7950" max="8192" width="9.28515625" style="1247"/>
    <col min="8193" max="8193" width="53.85546875" style="1247" bestFit="1" customWidth="1"/>
    <col min="8194" max="8194" width="18" style="1247" bestFit="1" customWidth="1"/>
    <col min="8195" max="8197" width="15.85546875" style="1247" customWidth="1"/>
    <col min="8198" max="8200" width="12.28515625" style="1247" customWidth="1"/>
    <col min="8201" max="8202" width="9.28515625" style="1247"/>
    <col min="8203" max="8203" width="15" style="1247" customWidth="1"/>
    <col min="8204" max="8204" width="14.28515625" style="1247" customWidth="1"/>
    <col min="8205" max="8205" width="13.5703125" style="1247" customWidth="1"/>
    <col min="8206" max="8448" width="9.28515625" style="1247"/>
    <col min="8449" max="8449" width="53.85546875" style="1247" bestFit="1" customWidth="1"/>
    <col min="8450" max="8450" width="18" style="1247" bestFit="1" customWidth="1"/>
    <col min="8451" max="8453" width="15.85546875" style="1247" customWidth="1"/>
    <col min="8454" max="8456" width="12.28515625" style="1247" customWidth="1"/>
    <col min="8457" max="8458" width="9.28515625" style="1247"/>
    <col min="8459" max="8459" width="15" style="1247" customWidth="1"/>
    <col min="8460" max="8460" width="14.28515625" style="1247" customWidth="1"/>
    <col min="8461" max="8461" width="13.5703125" style="1247" customWidth="1"/>
    <col min="8462" max="8704" width="9.28515625" style="1247"/>
    <col min="8705" max="8705" width="53.85546875" style="1247" bestFit="1" customWidth="1"/>
    <col min="8706" max="8706" width="18" style="1247" bestFit="1" customWidth="1"/>
    <col min="8707" max="8709" width="15.85546875" style="1247" customWidth="1"/>
    <col min="8710" max="8712" width="12.28515625" style="1247" customWidth="1"/>
    <col min="8713" max="8714" width="9.28515625" style="1247"/>
    <col min="8715" max="8715" width="15" style="1247" customWidth="1"/>
    <col min="8716" max="8716" width="14.28515625" style="1247" customWidth="1"/>
    <col min="8717" max="8717" width="13.5703125" style="1247" customWidth="1"/>
    <col min="8718" max="8960" width="9.28515625" style="1247"/>
    <col min="8961" max="8961" width="53.85546875" style="1247" bestFit="1" customWidth="1"/>
    <col min="8962" max="8962" width="18" style="1247" bestFit="1" customWidth="1"/>
    <col min="8963" max="8965" width="15.85546875" style="1247" customWidth="1"/>
    <col min="8966" max="8968" width="12.28515625" style="1247" customWidth="1"/>
    <col min="8969" max="8970" width="9.28515625" style="1247"/>
    <col min="8971" max="8971" width="15" style="1247" customWidth="1"/>
    <col min="8972" max="8972" width="14.28515625" style="1247" customWidth="1"/>
    <col min="8973" max="8973" width="13.5703125" style="1247" customWidth="1"/>
    <col min="8974" max="9216" width="9.28515625" style="1247"/>
    <col min="9217" max="9217" width="53.85546875" style="1247" bestFit="1" customWidth="1"/>
    <col min="9218" max="9218" width="18" style="1247" bestFit="1" customWidth="1"/>
    <col min="9219" max="9221" width="15.85546875" style="1247" customWidth="1"/>
    <col min="9222" max="9224" width="12.28515625" style="1247" customWidth="1"/>
    <col min="9225" max="9226" width="9.28515625" style="1247"/>
    <col min="9227" max="9227" width="15" style="1247" customWidth="1"/>
    <col min="9228" max="9228" width="14.28515625" style="1247" customWidth="1"/>
    <col min="9229" max="9229" width="13.5703125" style="1247" customWidth="1"/>
    <col min="9230" max="9472" width="9.28515625" style="1247"/>
    <col min="9473" max="9473" width="53.85546875" style="1247" bestFit="1" customWidth="1"/>
    <col min="9474" max="9474" width="18" style="1247" bestFit="1" customWidth="1"/>
    <col min="9475" max="9477" width="15.85546875" style="1247" customWidth="1"/>
    <col min="9478" max="9480" width="12.28515625" style="1247" customWidth="1"/>
    <col min="9481" max="9482" width="9.28515625" style="1247"/>
    <col min="9483" max="9483" width="15" style="1247" customWidth="1"/>
    <col min="9484" max="9484" width="14.28515625" style="1247" customWidth="1"/>
    <col min="9485" max="9485" width="13.5703125" style="1247" customWidth="1"/>
    <col min="9486" max="9728" width="9.28515625" style="1247"/>
    <col min="9729" max="9729" width="53.85546875" style="1247" bestFit="1" customWidth="1"/>
    <col min="9730" max="9730" width="18" style="1247" bestFit="1" customWidth="1"/>
    <col min="9731" max="9733" width="15.85546875" style="1247" customWidth="1"/>
    <col min="9734" max="9736" width="12.28515625" style="1247" customWidth="1"/>
    <col min="9737" max="9738" width="9.28515625" style="1247"/>
    <col min="9739" max="9739" width="15" style="1247" customWidth="1"/>
    <col min="9740" max="9740" width="14.28515625" style="1247" customWidth="1"/>
    <col min="9741" max="9741" width="13.5703125" style="1247" customWidth="1"/>
    <col min="9742" max="9984" width="9.28515625" style="1247"/>
    <col min="9985" max="9985" width="53.85546875" style="1247" bestFit="1" customWidth="1"/>
    <col min="9986" max="9986" width="18" style="1247" bestFit="1" customWidth="1"/>
    <col min="9987" max="9989" width="15.85546875" style="1247" customWidth="1"/>
    <col min="9990" max="9992" width="12.28515625" style="1247" customWidth="1"/>
    <col min="9993" max="9994" width="9.28515625" style="1247"/>
    <col min="9995" max="9995" width="15" style="1247" customWidth="1"/>
    <col min="9996" max="9996" width="14.28515625" style="1247" customWidth="1"/>
    <col min="9997" max="9997" width="13.5703125" style="1247" customWidth="1"/>
    <col min="9998" max="10240" width="9.28515625" style="1247"/>
    <col min="10241" max="10241" width="53.85546875" style="1247" bestFit="1" customWidth="1"/>
    <col min="10242" max="10242" width="18" style="1247" bestFit="1" customWidth="1"/>
    <col min="10243" max="10245" width="15.85546875" style="1247" customWidth="1"/>
    <col min="10246" max="10248" width="12.28515625" style="1247" customWidth="1"/>
    <col min="10249" max="10250" width="9.28515625" style="1247"/>
    <col min="10251" max="10251" width="15" style="1247" customWidth="1"/>
    <col min="10252" max="10252" width="14.28515625" style="1247" customWidth="1"/>
    <col min="10253" max="10253" width="13.5703125" style="1247" customWidth="1"/>
    <col min="10254" max="10496" width="9.28515625" style="1247"/>
    <col min="10497" max="10497" width="53.85546875" style="1247" bestFit="1" customWidth="1"/>
    <col min="10498" max="10498" width="18" style="1247" bestFit="1" customWidth="1"/>
    <col min="10499" max="10501" width="15.85546875" style="1247" customWidth="1"/>
    <col min="10502" max="10504" width="12.28515625" style="1247" customWidth="1"/>
    <col min="10505" max="10506" width="9.28515625" style="1247"/>
    <col min="10507" max="10507" width="15" style="1247" customWidth="1"/>
    <col min="10508" max="10508" width="14.28515625" style="1247" customWidth="1"/>
    <col min="10509" max="10509" width="13.5703125" style="1247" customWidth="1"/>
    <col min="10510" max="10752" width="9.28515625" style="1247"/>
    <col min="10753" max="10753" width="53.85546875" style="1247" bestFit="1" customWidth="1"/>
    <col min="10754" max="10754" width="18" style="1247" bestFit="1" customWidth="1"/>
    <col min="10755" max="10757" width="15.85546875" style="1247" customWidth="1"/>
    <col min="10758" max="10760" width="12.28515625" style="1247" customWidth="1"/>
    <col min="10761" max="10762" width="9.28515625" style="1247"/>
    <col min="10763" max="10763" width="15" style="1247" customWidth="1"/>
    <col min="10764" max="10764" width="14.28515625" style="1247" customWidth="1"/>
    <col min="10765" max="10765" width="13.5703125" style="1247" customWidth="1"/>
    <col min="10766" max="11008" width="9.28515625" style="1247"/>
    <col min="11009" max="11009" width="53.85546875" style="1247" bestFit="1" customWidth="1"/>
    <col min="11010" max="11010" width="18" style="1247" bestFit="1" customWidth="1"/>
    <col min="11011" max="11013" width="15.85546875" style="1247" customWidth="1"/>
    <col min="11014" max="11016" width="12.28515625" style="1247" customWidth="1"/>
    <col min="11017" max="11018" width="9.28515625" style="1247"/>
    <col min="11019" max="11019" width="15" style="1247" customWidth="1"/>
    <col min="11020" max="11020" width="14.28515625" style="1247" customWidth="1"/>
    <col min="11021" max="11021" width="13.5703125" style="1247" customWidth="1"/>
    <col min="11022" max="11264" width="9.28515625" style="1247"/>
    <col min="11265" max="11265" width="53.85546875" style="1247" bestFit="1" customWidth="1"/>
    <col min="11266" max="11266" width="18" style="1247" bestFit="1" customWidth="1"/>
    <col min="11267" max="11269" width="15.85546875" style="1247" customWidth="1"/>
    <col min="11270" max="11272" width="12.28515625" style="1247" customWidth="1"/>
    <col min="11273" max="11274" width="9.28515625" style="1247"/>
    <col min="11275" max="11275" width="15" style="1247" customWidth="1"/>
    <col min="11276" max="11276" width="14.28515625" style="1247" customWidth="1"/>
    <col min="11277" max="11277" width="13.5703125" style="1247" customWidth="1"/>
    <col min="11278" max="11520" width="9.28515625" style="1247"/>
    <col min="11521" max="11521" width="53.85546875" style="1247" bestFit="1" customWidth="1"/>
    <col min="11522" max="11522" width="18" style="1247" bestFit="1" customWidth="1"/>
    <col min="11523" max="11525" width="15.85546875" style="1247" customWidth="1"/>
    <col min="11526" max="11528" width="12.28515625" style="1247" customWidth="1"/>
    <col min="11529" max="11530" width="9.28515625" style="1247"/>
    <col min="11531" max="11531" width="15" style="1247" customWidth="1"/>
    <col min="11532" max="11532" width="14.28515625" style="1247" customWidth="1"/>
    <col min="11533" max="11533" width="13.5703125" style="1247" customWidth="1"/>
    <col min="11534" max="11776" width="9.28515625" style="1247"/>
    <col min="11777" max="11777" width="53.85546875" style="1247" bestFit="1" customWidth="1"/>
    <col min="11778" max="11778" width="18" style="1247" bestFit="1" customWidth="1"/>
    <col min="11779" max="11781" width="15.85546875" style="1247" customWidth="1"/>
    <col min="11782" max="11784" width="12.28515625" style="1247" customWidth="1"/>
    <col min="11785" max="11786" width="9.28515625" style="1247"/>
    <col min="11787" max="11787" width="15" style="1247" customWidth="1"/>
    <col min="11788" max="11788" width="14.28515625" style="1247" customWidth="1"/>
    <col min="11789" max="11789" width="13.5703125" style="1247" customWidth="1"/>
    <col min="11790" max="12032" width="9.28515625" style="1247"/>
    <col min="12033" max="12033" width="53.85546875" style="1247" bestFit="1" customWidth="1"/>
    <col min="12034" max="12034" width="18" style="1247" bestFit="1" customWidth="1"/>
    <col min="12035" max="12037" width="15.85546875" style="1247" customWidth="1"/>
    <col min="12038" max="12040" width="12.28515625" style="1247" customWidth="1"/>
    <col min="12041" max="12042" width="9.28515625" style="1247"/>
    <col min="12043" max="12043" width="15" style="1247" customWidth="1"/>
    <col min="12044" max="12044" width="14.28515625" style="1247" customWidth="1"/>
    <col min="12045" max="12045" width="13.5703125" style="1247" customWidth="1"/>
    <col min="12046" max="12288" width="9.28515625" style="1247"/>
    <col min="12289" max="12289" width="53.85546875" style="1247" bestFit="1" customWidth="1"/>
    <col min="12290" max="12290" width="18" style="1247" bestFit="1" customWidth="1"/>
    <col min="12291" max="12293" width="15.85546875" style="1247" customWidth="1"/>
    <col min="12294" max="12296" width="12.28515625" style="1247" customWidth="1"/>
    <col min="12297" max="12298" width="9.28515625" style="1247"/>
    <col min="12299" max="12299" width="15" style="1247" customWidth="1"/>
    <col min="12300" max="12300" width="14.28515625" style="1247" customWidth="1"/>
    <col min="12301" max="12301" width="13.5703125" style="1247" customWidth="1"/>
    <col min="12302" max="12544" width="9.28515625" style="1247"/>
    <col min="12545" max="12545" width="53.85546875" style="1247" bestFit="1" customWidth="1"/>
    <col min="12546" max="12546" width="18" style="1247" bestFit="1" customWidth="1"/>
    <col min="12547" max="12549" width="15.85546875" style="1247" customWidth="1"/>
    <col min="12550" max="12552" width="12.28515625" style="1247" customWidth="1"/>
    <col min="12553" max="12554" width="9.28515625" style="1247"/>
    <col min="12555" max="12555" width="15" style="1247" customWidth="1"/>
    <col min="12556" max="12556" width="14.28515625" style="1247" customWidth="1"/>
    <col min="12557" max="12557" width="13.5703125" style="1247" customWidth="1"/>
    <col min="12558" max="12800" width="9.28515625" style="1247"/>
    <col min="12801" max="12801" width="53.85546875" style="1247" bestFit="1" customWidth="1"/>
    <col min="12802" max="12802" width="18" style="1247" bestFit="1" customWidth="1"/>
    <col min="12803" max="12805" width="15.85546875" style="1247" customWidth="1"/>
    <col min="12806" max="12808" width="12.28515625" style="1247" customWidth="1"/>
    <col min="12809" max="12810" width="9.28515625" style="1247"/>
    <col min="12811" max="12811" width="15" style="1247" customWidth="1"/>
    <col min="12812" max="12812" width="14.28515625" style="1247" customWidth="1"/>
    <col min="12813" max="12813" width="13.5703125" style="1247" customWidth="1"/>
    <col min="12814" max="13056" width="9.28515625" style="1247"/>
    <col min="13057" max="13057" width="53.85546875" style="1247" bestFit="1" customWidth="1"/>
    <col min="13058" max="13058" width="18" style="1247" bestFit="1" customWidth="1"/>
    <col min="13059" max="13061" width="15.85546875" style="1247" customWidth="1"/>
    <col min="13062" max="13064" width="12.28515625" style="1247" customWidth="1"/>
    <col min="13065" max="13066" width="9.28515625" style="1247"/>
    <col min="13067" max="13067" width="15" style="1247" customWidth="1"/>
    <col min="13068" max="13068" width="14.28515625" style="1247" customWidth="1"/>
    <col min="13069" max="13069" width="13.5703125" style="1247" customWidth="1"/>
    <col min="13070" max="13312" width="9.28515625" style="1247"/>
    <col min="13313" max="13313" width="53.85546875" style="1247" bestFit="1" customWidth="1"/>
    <col min="13314" max="13314" width="18" style="1247" bestFit="1" customWidth="1"/>
    <col min="13315" max="13317" width="15.85546875" style="1247" customWidth="1"/>
    <col min="13318" max="13320" width="12.28515625" style="1247" customWidth="1"/>
    <col min="13321" max="13322" width="9.28515625" style="1247"/>
    <col min="13323" max="13323" width="15" style="1247" customWidth="1"/>
    <col min="13324" max="13324" width="14.28515625" style="1247" customWidth="1"/>
    <col min="13325" max="13325" width="13.5703125" style="1247" customWidth="1"/>
    <col min="13326" max="13568" width="9.28515625" style="1247"/>
    <col min="13569" max="13569" width="53.85546875" style="1247" bestFit="1" customWidth="1"/>
    <col min="13570" max="13570" width="18" style="1247" bestFit="1" customWidth="1"/>
    <col min="13571" max="13573" width="15.85546875" style="1247" customWidth="1"/>
    <col min="13574" max="13576" width="12.28515625" style="1247" customWidth="1"/>
    <col min="13577" max="13578" width="9.28515625" style="1247"/>
    <col min="13579" max="13579" width="15" style="1247" customWidth="1"/>
    <col min="13580" max="13580" width="14.28515625" style="1247" customWidth="1"/>
    <col min="13581" max="13581" width="13.5703125" style="1247" customWidth="1"/>
    <col min="13582" max="13824" width="9.28515625" style="1247"/>
    <col min="13825" max="13825" width="53.85546875" style="1247" bestFit="1" customWidth="1"/>
    <col min="13826" max="13826" width="18" style="1247" bestFit="1" customWidth="1"/>
    <col min="13827" max="13829" width="15.85546875" style="1247" customWidth="1"/>
    <col min="13830" max="13832" width="12.28515625" style="1247" customWidth="1"/>
    <col min="13833" max="13834" width="9.28515625" style="1247"/>
    <col min="13835" max="13835" width="15" style="1247" customWidth="1"/>
    <col min="13836" max="13836" width="14.28515625" style="1247" customWidth="1"/>
    <col min="13837" max="13837" width="13.5703125" style="1247" customWidth="1"/>
    <col min="13838" max="14080" width="9.28515625" style="1247"/>
    <col min="14081" max="14081" width="53.85546875" style="1247" bestFit="1" customWidth="1"/>
    <col min="14082" max="14082" width="18" style="1247" bestFit="1" customWidth="1"/>
    <col min="14083" max="14085" width="15.85546875" style="1247" customWidth="1"/>
    <col min="14086" max="14088" width="12.28515625" style="1247" customWidth="1"/>
    <col min="14089" max="14090" width="9.28515625" style="1247"/>
    <col min="14091" max="14091" width="15" style="1247" customWidth="1"/>
    <col min="14092" max="14092" width="14.28515625" style="1247" customWidth="1"/>
    <col min="14093" max="14093" width="13.5703125" style="1247" customWidth="1"/>
    <col min="14094" max="14336" width="9.28515625" style="1247"/>
    <col min="14337" max="14337" width="53.85546875" style="1247" bestFit="1" customWidth="1"/>
    <col min="14338" max="14338" width="18" style="1247" bestFit="1" customWidth="1"/>
    <col min="14339" max="14341" width="15.85546875" style="1247" customWidth="1"/>
    <col min="14342" max="14344" width="12.28515625" style="1247" customWidth="1"/>
    <col min="14345" max="14346" width="9.28515625" style="1247"/>
    <col min="14347" max="14347" width="15" style="1247" customWidth="1"/>
    <col min="14348" max="14348" width="14.28515625" style="1247" customWidth="1"/>
    <col min="14349" max="14349" width="13.5703125" style="1247" customWidth="1"/>
    <col min="14350" max="14592" width="9.28515625" style="1247"/>
    <col min="14593" max="14593" width="53.85546875" style="1247" bestFit="1" customWidth="1"/>
    <col min="14594" max="14594" width="18" style="1247" bestFit="1" customWidth="1"/>
    <col min="14595" max="14597" width="15.85546875" style="1247" customWidth="1"/>
    <col min="14598" max="14600" width="12.28515625" style="1247" customWidth="1"/>
    <col min="14601" max="14602" width="9.28515625" style="1247"/>
    <col min="14603" max="14603" width="15" style="1247" customWidth="1"/>
    <col min="14604" max="14604" width="14.28515625" style="1247" customWidth="1"/>
    <col min="14605" max="14605" width="13.5703125" style="1247" customWidth="1"/>
    <col min="14606" max="14848" width="9.28515625" style="1247"/>
    <col min="14849" max="14849" width="53.85546875" style="1247" bestFit="1" customWidth="1"/>
    <col min="14850" max="14850" width="18" style="1247" bestFit="1" customWidth="1"/>
    <col min="14851" max="14853" width="15.85546875" style="1247" customWidth="1"/>
    <col min="14854" max="14856" width="12.28515625" style="1247" customWidth="1"/>
    <col min="14857" max="14858" width="9.28515625" style="1247"/>
    <col min="14859" max="14859" width="15" style="1247" customWidth="1"/>
    <col min="14860" max="14860" width="14.28515625" style="1247" customWidth="1"/>
    <col min="14861" max="14861" width="13.5703125" style="1247" customWidth="1"/>
    <col min="14862" max="15104" width="9.28515625" style="1247"/>
    <col min="15105" max="15105" width="53.85546875" style="1247" bestFit="1" customWidth="1"/>
    <col min="15106" max="15106" width="18" style="1247" bestFit="1" customWidth="1"/>
    <col min="15107" max="15109" width="15.85546875" style="1247" customWidth="1"/>
    <col min="15110" max="15112" width="12.28515625" style="1247" customWidth="1"/>
    <col min="15113" max="15114" width="9.28515625" style="1247"/>
    <col min="15115" max="15115" width="15" style="1247" customWidth="1"/>
    <col min="15116" max="15116" width="14.28515625" style="1247" customWidth="1"/>
    <col min="15117" max="15117" width="13.5703125" style="1247" customWidth="1"/>
    <col min="15118" max="15360" width="9.28515625" style="1247"/>
    <col min="15361" max="15361" width="53.85546875" style="1247" bestFit="1" customWidth="1"/>
    <col min="15362" max="15362" width="18" style="1247" bestFit="1" customWidth="1"/>
    <col min="15363" max="15365" width="15.85546875" style="1247" customWidth="1"/>
    <col min="15366" max="15368" width="12.28515625" style="1247" customWidth="1"/>
    <col min="15369" max="15370" width="9.28515625" style="1247"/>
    <col min="15371" max="15371" width="15" style="1247" customWidth="1"/>
    <col min="15372" max="15372" width="14.28515625" style="1247" customWidth="1"/>
    <col min="15373" max="15373" width="13.5703125" style="1247" customWidth="1"/>
    <col min="15374" max="15616" width="9.28515625" style="1247"/>
    <col min="15617" max="15617" width="53.85546875" style="1247" bestFit="1" customWidth="1"/>
    <col min="15618" max="15618" width="18" style="1247" bestFit="1" customWidth="1"/>
    <col min="15619" max="15621" width="15.85546875" style="1247" customWidth="1"/>
    <col min="15622" max="15624" width="12.28515625" style="1247" customWidth="1"/>
    <col min="15625" max="15626" width="9.28515625" style="1247"/>
    <col min="15627" max="15627" width="15" style="1247" customWidth="1"/>
    <col min="15628" max="15628" width="14.28515625" style="1247" customWidth="1"/>
    <col min="15629" max="15629" width="13.5703125" style="1247" customWidth="1"/>
    <col min="15630" max="15872" width="9.28515625" style="1247"/>
    <col min="15873" max="15873" width="53.85546875" style="1247" bestFit="1" customWidth="1"/>
    <col min="15874" max="15874" width="18" style="1247" bestFit="1" customWidth="1"/>
    <col min="15875" max="15877" width="15.85546875" style="1247" customWidth="1"/>
    <col min="15878" max="15880" width="12.28515625" style="1247" customWidth="1"/>
    <col min="15881" max="15882" width="9.28515625" style="1247"/>
    <col min="15883" max="15883" width="15" style="1247" customWidth="1"/>
    <col min="15884" max="15884" width="14.28515625" style="1247" customWidth="1"/>
    <col min="15885" max="15885" width="13.5703125" style="1247" customWidth="1"/>
    <col min="15886" max="16128" width="9.28515625" style="1247"/>
    <col min="16129" max="16129" width="53.85546875" style="1247" bestFit="1" customWidth="1"/>
    <col min="16130" max="16130" width="18" style="1247" bestFit="1" customWidth="1"/>
    <col min="16131" max="16133" width="15.85546875" style="1247" customWidth="1"/>
    <col min="16134" max="16136" width="12.28515625" style="1247" customWidth="1"/>
    <col min="16137" max="16138" width="9.28515625" style="1247"/>
    <col min="16139" max="16139" width="15" style="1247" customWidth="1"/>
    <col min="16140" max="16140" width="14.28515625" style="1247" customWidth="1"/>
    <col min="16141" max="16141" width="13.5703125" style="1247" customWidth="1"/>
    <col min="16142" max="16384" width="9.28515625" style="1247"/>
  </cols>
  <sheetData>
    <row r="1" spans="1:16" ht="17.25" customHeight="1">
      <c r="A1" s="1245" t="s">
        <v>500</v>
      </c>
      <c r="B1" s="1245"/>
      <c r="C1" s="1246"/>
      <c r="D1" s="1246"/>
      <c r="E1" s="1246"/>
      <c r="F1" s="1246"/>
      <c r="G1" s="1246"/>
      <c r="H1" s="1246"/>
      <c r="N1" s="1247"/>
      <c r="O1" s="1247"/>
      <c r="P1" s="1247"/>
    </row>
    <row r="2" spans="1:16" ht="17.25" customHeight="1">
      <c r="A2" s="1248"/>
      <c r="B2" s="1248"/>
      <c r="C2" s="1246"/>
      <c r="D2" s="1246"/>
      <c r="E2" s="1246"/>
      <c r="F2" s="1246"/>
      <c r="G2" s="1246"/>
      <c r="H2" s="1246"/>
      <c r="N2" s="1247"/>
      <c r="O2" s="1247"/>
      <c r="P2" s="1247"/>
    </row>
    <row r="3" spans="1:16" ht="17.25" customHeight="1">
      <c r="A3" s="1249" t="s">
        <v>794</v>
      </c>
      <c r="B3" s="1250"/>
      <c r="C3" s="1251"/>
      <c r="D3" s="1251"/>
      <c r="E3" s="1251"/>
      <c r="F3" s="1251"/>
      <c r="G3" s="1251"/>
      <c r="H3" s="1251"/>
      <c r="N3" s="1247"/>
      <c r="O3" s="1247"/>
      <c r="P3" s="1247"/>
    </row>
    <row r="4" spans="1:16" ht="17.25" customHeight="1">
      <c r="A4" s="1249"/>
      <c r="B4" s="1250"/>
      <c r="C4" s="1251"/>
      <c r="D4" s="1251"/>
      <c r="E4" s="1251"/>
      <c r="F4" s="1251"/>
      <c r="G4" s="1251"/>
      <c r="H4" s="1251"/>
      <c r="N4" s="1247"/>
      <c r="O4" s="1247"/>
      <c r="P4" s="1247"/>
    </row>
    <row r="5" spans="1:16" ht="15" customHeight="1">
      <c r="A5" s="1252"/>
      <c r="B5" s="1252"/>
      <c r="C5" s="1253"/>
      <c r="D5" s="1254"/>
      <c r="E5" s="1254"/>
      <c r="F5" s="1254"/>
      <c r="G5" s="1255"/>
      <c r="H5" s="1256" t="s">
        <v>2</v>
      </c>
      <c r="N5" s="1247"/>
      <c r="O5" s="1247"/>
      <c r="P5" s="1247"/>
    </row>
    <row r="8" spans="1:16" ht="16.350000000000001" customHeight="1">
      <c r="A8" s="1257"/>
      <c r="B8" s="1258" t="s">
        <v>795</v>
      </c>
      <c r="C8" s="1259" t="s">
        <v>229</v>
      </c>
      <c r="D8" s="1260"/>
      <c r="E8" s="1260"/>
      <c r="F8" s="1261" t="s">
        <v>433</v>
      </c>
      <c r="G8" s="1262"/>
      <c r="H8" s="1263"/>
      <c r="N8" s="1247"/>
      <c r="O8" s="1247"/>
      <c r="P8" s="1247"/>
    </row>
    <row r="9" spans="1:16" ht="16.350000000000001" customHeight="1">
      <c r="A9" s="1264" t="s">
        <v>3</v>
      </c>
      <c r="B9" s="1265" t="s">
        <v>228</v>
      </c>
      <c r="C9" s="1266"/>
      <c r="D9" s="1266"/>
      <c r="E9" s="1266"/>
      <c r="F9" s="1266" t="s">
        <v>4</v>
      </c>
      <c r="G9" s="1266" t="s">
        <v>4</v>
      </c>
      <c r="H9" s="1267"/>
      <c r="N9" s="1247"/>
      <c r="O9" s="1247"/>
      <c r="P9" s="1247"/>
    </row>
    <row r="10" spans="1:16" ht="16.350000000000001" customHeight="1">
      <c r="A10" s="1268"/>
      <c r="B10" s="1269" t="s">
        <v>796</v>
      </c>
      <c r="C10" s="1266" t="s">
        <v>434</v>
      </c>
      <c r="D10" s="1266" t="s">
        <v>435</v>
      </c>
      <c r="E10" s="1266" t="s">
        <v>436</v>
      </c>
      <c r="F10" s="1270" t="s">
        <v>232</v>
      </c>
      <c r="G10" s="1270" t="s">
        <v>437</v>
      </c>
      <c r="H10" s="1271" t="s">
        <v>438</v>
      </c>
      <c r="K10" s="929"/>
      <c r="L10" s="929"/>
      <c r="M10" s="929"/>
      <c r="N10" s="1247"/>
      <c r="O10" s="1247"/>
      <c r="P10" s="1247"/>
    </row>
    <row r="11" spans="1:16" s="1276" customFormat="1" ht="9.75" customHeight="1">
      <c r="A11" s="1272" t="s">
        <v>439</v>
      </c>
      <c r="B11" s="1273">
        <v>2</v>
      </c>
      <c r="C11" s="1274">
        <v>3</v>
      </c>
      <c r="D11" s="1274">
        <v>4</v>
      </c>
      <c r="E11" s="1274">
        <v>5</v>
      </c>
      <c r="F11" s="1274">
        <v>6</v>
      </c>
      <c r="G11" s="1274">
        <v>7</v>
      </c>
      <c r="H11" s="1275">
        <v>8</v>
      </c>
      <c r="K11" s="1277"/>
      <c r="L11" s="1277"/>
      <c r="M11" s="1277"/>
    </row>
    <row r="12" spans="1:16" ht="24" customHeight="1">
      <c r="A12" s="1278" t="s">
        <v>440</v>
      </c>
      <c r="B12" s="1279">
        <v>80475876</v>
      </c>
      <c r="C12" s="931">
        <v>4006743</v>
      </c>
      <c r="D12" s="931">
        <v>10199907</v>
      </c>
      <c r="E12" s="931">
        <v>16031045</v>
      </c>
      <c r="F12" s="1280">
        <f>C12/B12</f>
        <v>4.9788125325905118E-2</v>
      </c>
      <c r="G12" s="1280">
        <f>D12/B12</f>
        <v>0.12674490178895351</v>
      </c>
      <c r="H12" s="1280">
        <f>E12/B12</f>
        <v>0.19920311274399796</v>
      </c>
      <c r="K12" s="1281"/>
      <c r="L12" s="1281"/>
      <c r="M12" s="1281"/>
      <c r="N12" s="1247"/>
      <c r="O12" s="1247"/>
      <c r="P12" s="1247"/>
    </row>
    <row r="13" spans="1:16" ht="24" customHeight="1">
      <c r="A13" s="1282" t="s">
        <v>441</v>
      </c>
      <c r="B13" s="1279">
        <v>87340722</v>
      </c>
      <c r="C13" s="931">
        <v>3925325</v>
      </c>
      <c r="D13" s="931">
        <v>10137499</v>
      </c>
      <c r="E13" s="931">
        <v>16107257</v>
      </c>
      <c r="F13" s="1283">
        <f>C13/B13</f>
        <v>4.4942667178776013E-2</v>
      </c>
      <c r="G13" s="1284">
        <f>D13/B13</f>
        <v>0.11606841308227335</v>
      </c>
      <c r="H13" s="1285">
        <f>E13/B13</f>
        <v>0.1844186380781235</v>
      </c>
      <c r="K13" s="1286"/>
      <c r="L13" s="1287"/>
      <c r="M13" s="1286"/>
      <c r="N13" s="1247"/>
      <c r="O13" s="1247"/>
      <c r="P13" s="1247"/>
    </row>
    <row r="14" spans="1:16" ht="24" customHeight="1">
      <c r="A14" s="1268" t="s">
        <v>797</v>
      </c>
      <c r="B14" s="1288">
        <f>B12-B13</f>
        <v>-6864846</v>
      </c>
      <c r="C14" s="1288">
        <v>81419</v>
      </c>
      <c r="D14" s="1288">
        <f>D12-D13</f>
        <v>62408</v>
      </c>
      <c r="E14" s="1288">
        <f>E12-E13</f>
        <v>-76212</v>
      </c>
      <c r="F14" s="1289"/>
      <c r="G14" s="1290"/>
      <c r="H14" s="1289">
        <f>E14/B14</f>
        <v>1.1101778539533152E-2</v>
      </c>
      <c r="N14" s="1247"/>
      <c r="O14" s="1247"/>
      <c r="P14" s="1247"/>
    </row>
    <row r="17" spans="1:16">
      <c r="C17" s="1291"/>
    </row>
    <row r="20" spans="1:16" ht="15">
      <c r="A20" s="1257"/>
      <c r="B20" s="1258" t="s">
        <v>795</v>
      </c>
      <c r="C20" s="1259" t="s">
        <v>229</v>
      </c>
      <c r="D20" s="1260"/>
      <c r="E20" s="1260"/>
      <c r="F20" s="1261" t="s">
        <v>433</v>
      </c>
      <c r="G20" s="1262"/>
      <c r="H20" s="1263"/>
      <c r="N20" s="1293"/>
      <c r="O20" s="1293"/>
      <c r="P20" s="1293"/>
    </row>
    <row r="21" spans="1:16" ht="15">
      <c r="A21" s="1264" t="s">
        <v>3</v>
      </c>
      <c r="B21" s="1265" t="s">
        <v>228</v>
      </c>
      <c r="C21" s="1266"/>
      <c r="D21" s="1266"/>
      <c r="E21" s="1266"/>
      <c r="F21" s="1266" t="s">
        <v>4</v>
      </c>
      <c r="G21" s="1266" t="s">
        <v>4</v>
      </c>
      <c r="H21" s="1267"/>
      <c r="N21" s="1293"/>
      <c r="O21" s="1293"/>
      <c r="P21" s="1293"/>
    </row>
    <row r="22" spans="1:16" ht="17.25">
      <c r="A22" s="1268"/>
      <c r="B22" s="1269" t="s">
        <v>796</v>
      </c>
      <c r="C22" s="1266" t="s">
        <v>916</v>
      </c>
      <c r="D22" s="1266" t="s">
        <v>761</v>
      </c>
      <c r="E22" s="1266" t="s">
        <v>762</v>
      </c>
      <c r="F22" s="1270" t="s">
        <v>232</v>
      </c>
      <c r="G22" s="1270" t="s">
        <v>437</v>
      </c>
      <c r="H22" s="1271" t="s">
        <v>438</v>
      </c>
      <c r="N22" s="1293"/>
      <c r="O22" s="1293"/>
      <c r="P22" s="1293"/>
    </row>
    <row r="23" spans="1:16">
      <c r="A23" s="1272" t="s">
        <v>439</v>
      </c>
      <c r="B23" s="1273">
        <v>2</v>
      </c>
      <c r="C23" s="1274">
        <v>3</v>
      </c>
      <c r="D23" s="1274">
        <v>4</v>
      </c>
      <c r="E23" s="1274">
        <v>5</v>
      </c>
      <c r="F23" s="1274">
        <v>6</v>
      </c>
      <c r="G23" s="1274">
        <v>7</v>
      </c>
      <c r="H23" s="1275">
        <v>8</v>
      </c>
      <c r="L23" s="1291"/>
    </row>
    <row r="24" spans="1:16" ht="24" customHeight="1">
      <c r="A24" s="1278" t="s">
        <v>440</v>
      </c>
      <c r="B24" s="1279">
        <v>80475876</v>
      </c>
      <c r="C24" s="931">
        <v>19589473</v>
      </c>
      <c r="D24" s="931">
        <v>24534828</v>
      </c>
      <c r="E24" s="931">
        <v>29231226</v>
      </c>
      <c r="F24" s="1280">
        <f>C24/B24</f>
        <v>0.24342043819442238</v>
      </c>
      <c r="G24" s="1280">
        <f>D24/B24</f>
        <v>0.3048718351323072</v>
      </c>
      <c r="H24" s="1280">
        <f>E24/B24</f>
        <v>0.36322967146079899</v>
      </c>
    </row>
    <row r="25" spans="1:16" ht="24" customHeight="1">
      <c r="A25" s="1282" t="s">
        <v>441</v>
      </c>
      <c r="B25" s="1279">
        <v>87340722</v>
      </c>
      <c r="C25" s="931">
        <v>19585692</v>
      </c>
      <c r="D25" s="931">
        <v>23789518</v>
      </c>
      <c r="E25" s="931">
        <v>29219616</v>
      </c>
      <c r="F25" s="1283">
        <f>C25/B25</f>
        <v>0.22424467707056508</v>
      </c>
      <c r="G25" s="1284">
        <f>D25/B25</f>
        <v>0.2723760172259625</v>
      </c>
      <c r="H25" s="1285">
        <f>E25/B25</f>
        <v>0.33454745198923364</v>
      </c>
    </row>
    <row r="26" spans="1:16" ht="24" customHeight="1">
      <c r="A26" s="1268" t="s">
        <v>797</v>
      </c>
      <c r="B26" s="1288">
        <f>B24-B25</f>
        <v>-6864846</v>
      </c>
      <c r="C26" s="1288">
        <f>C24-C25</f>
        <v>3781</v>
      </c>
      <c r="D26" s="1288">
        <f>D24-D25</f>
        <v>745310</v>
      </c>
      <c r="E26" s="1288">
        <v>11609</v>
      </c>
      <c r="F26" s="1289"/>
      <c r="G26" s="1290"/>
      <c r="H26" s="1289"/>
    </row>
    <row r="32" spans="1:16" ht="15">
      <c r="A32" s="1257"/>
      <c r="B32" s="1258" t="s">
        <v>795</v>
      </c>
      <c r="C32" s="1259" t="s">
        <v>229</v>
      </c>
      <c r="D32" s="1260"/>
      <c r="E32" s="1260"/>
      <c r="F32" s="1261" t="s">
        <v>433</v>
      </c>
      <c r="G32" s="1262"/>
      <c r="H32" s="1263"/>
    </row>
    <row r="33" spans="1:16" ht="15">
      <c r="A33" s="1264" t="s">
        <v>3</v>
      </c>
      <c r="B33" s="1265" t="s">
        <v>228</v>
      </c>
      <c r="C33" s="1266"/>
      <c r="D33" s="1266"/>
      <c r="E33" s="1266"/>
      <c r="F33" s="1266" t="s">
        <v>4</v>
      </c>
      <c r="G33" s="1266" t="s">
        <v>4</v>
      </c>
      <c r="H33" s="1267"/>
    </row>
    <row r="34" spans="1:16" ht="17.25">
      <c r="A34" s="1268"/>
      <c r="B34" s="1269" t="s">
        <v>796</v>
      </c>
      <c r="C34" s="1266" t="s">
        <v>774</v>
      </c>
      <c r="D34" s="1266" t="s">
        <v>777</v>
      </c>
      <c r="E34" s="1266" t="s">
        <v>776</v>
      </c>
      <c r="F34" s="1270" t="s">
        <v>232</v>
      </c>
      <c r="G34" s="1270" t="s">
        <v>437</v>
      </c>
      <c r="H34" s="1271" t="s">
        <v>438</v>
      </c>
    </row>
    <row r="35" spans="1:16">
      <c r="A35" s="1272" t="s">
        <v>439</v>
      </c>
      <c r="B35" s="1273">
        <v>2</v>
      </c>
      <c r="C35" s="1274">
        <v>3</v>
      </c>
      <c r="D35" s="1274">
        <v>4</v>
      </c>
      <c r="E35" s="1274">
        <v>5</v>
      </c>
      <c r="F35" s="1274">
        <v>6</v>
      </c>
      <c r="G35" s="1274">
        <v>7</v>
      </c>
      <c r="H35" s="1275">
        <v>8</v>
      </c>
    </row>
    <row r="36" spans="1:16" ht="24" customHeight="1">
      <c r="A36" s="1278" t="s">
        <v>440</v>
      </c>
      <c r="B36" s="1279">
        <v>80475876</v>
      </c>
      <c r="C36" s="931">
        <v>32292317</v>
      </c>
      <c r="D36" s="931">
        <v>37502659</v>
      </c>
      <c r="E36" s="931"/>
      <c r="F36" s="1280">
        <f>C36/B36</f>
        <v>0.40126704554294007</v>
      </c>
      <c r="G36" s="1280">
        <f>D36/B36</f>
        <v>0.46601119321770412</v>
      </c>
      <c r="H36" s="1280"/>
    </row>
    <row r="37" spans="1:16" ht="24" customHeight="1">
      <c r="A37" s="1282" t="s">
        <v>441</v>
      </c>
      <c r="B37" s="1279">
        <v>87340722</v>
      </c>
      <c r="C37" s="931">
        <v>32251523</v>
      </c>
      <c r="D37" s="931">
        <v>36858723</v>
      </c>
      <c r="E37" s="931"/>
      <c r="F37" s="1283">
        <f>C37/B37</f>
        <v>0.36926100748285545</v>
      </c>
      <c r="G37" s="1284">
        <f>D37/B37</f>
        <v>0.42201074316743109</v>
      </c>
      <c r="H37" s="1285"/>
    </row>
    <row r="38" spans="1:16" ht="24" customHeight="1">
      <c r="A38" s="1268" t="s">
        <v>797</v>
      </c>
      <c r="B38" s="1288">
        <f>B36-B37</f>
        <v>-6864846</v>
      </c>
      <c r="C38" s="1288">
        <f>C36-C37</f>
        <v>40794</v>
      </c>
      <c r="D38" s="1288">
        <v>643937</v>
      </c>
      <c r="E38" s="1288"/>
      <c r="F38" s="1289"/>
      <c r="G38" s="1290"/>
      <c r="H38" s="1289"/>
    </row>
    <row r="45" spans="1:16">
      <c r="J45" s="1292"/>
      <c r="N45" s="1247"/>
      <c r="O45" s="1247"/>
      <c r="P45" s="1247"/>
    </row>
    <row r="46" spans="1:16">
      <c r="J46" s="1292"/>
      <c r="N46" s="1247"/>
      <c r="O46" s="1247"/>
      <c r="P46" s="1247"/>
    </row>
    <row r="47" spans="1:16">
      <c r="J47" s="1292"/>
      <c r="N47" s="1247"/>
      <c r="O47" s="1247"/>
      <c r="P47" s="1247"/>
    </row>
    <row r="48" spans="1:16">
      <c r="J48" s="1292"/>
      <c r="N48" s="1247"/>
      <c r="O48" s="1247"/>
      <c r="P48" s="1247"/>
    </row>
    <row r="49" spans="10:16">
      <c r="J49" s="1292"/>
      <c r="N49" s="1247"/>
      <c r="O49" s="1247"/>
      <c r="P49" s="1247"/>
    </row>
    <row r="50" spans="10:16">
      <c r="J50" s="1292"/>
      <c r="N50" s="1247"/>
      <c r="O50" s="1247"/>
      <c r="P50" s="1247"/>
    </row>
    <row r="51" spans="10:16">
      <c r="J51" s="1292"/>
      <c r="N51" s="1247"/>
      <c r="O51" s="1247"/>
      <c r="P51" s="1247"/>
    </row>
    <row r="52" spans="10:16">
      <c r="J52" s="1292"/>
      <c r="N52" s="1247"/>
      <c r="O52" s="1247"/>
      <c r="P52" s="1247"/>
    </row>
    <row r="53" spans="10:16">
      <c r="J53" s="1292"/>
      <c r="N53" s="1247"/>
      <c r="O53" s="1247"/>
      <c r="P53" s="1247"/>
    </row>
    <row r="54" spans="10:16">
      <c r="J54" s="1292"/>
      <c r="N54" s="1247"/>
      <c r="O54" s="1247"/>
      <c r="P54" s="1247"/>
    </row>
    <row r="55" spans="10:16">
      <c r="J55" s="1292"/>
      <c r="N55" s="1247"/>
      <c r="O55" s="1247"/>
      <c r="P55" s="1247"/>
    </row>
    <row r="56" spans="10:16">
      <c r="J56" s="1292"/>
      <c r="N56" s="1247"/>
      <c r="O56" s="1247"/>
      <c r="P56" s="1247"/>
    </row>
    <row r="57" spans="10:16">
      <c r="J57" s="1292"/>
      <c r="N57" s="1247"/>
      <c r="O57" s="1247"/>
      <c r="P57" s="1247"/>
    </row>
    <row r="58" spans="10:16">
      <c r="J58" s="1292"/>
      <c r="N58" s="1247"/>
      <c r="O58" s="1247"/>
      <c r="P58" s="1247"/>
    </row>
    <row r="59" spans="10:16">
      <c r="J59" s="1292"/>
      <c r="N59" s="1247"/>
      <c r="O59" s="1247"/>
      <c r="P59" s="1247"/>
    </row>
    <row r="60" spans="10:16">
      <c r="J60" s="1292"/>
      <c r="N60" s="1247"/>
      <c r="O60" s="1247"/>
      <c r="P60" s="1247"/>
    </row>
    <row r="61" spans="10:16">
      <c r="J61" s="1292"/>
      <c r="N61" s="1247"/>
      <c r="O61" s="1247"/>
      <c r="P61" s="1247"/>
    </row>
    <row r="62" spans="10:16">
      <c r="J62" s="1292"/>
      <c r="N62" s="1247"/>
      <c r="O62" s="1247"/>
      <c r="P62" s="1247"/>
    </row>
    <row r="63" spans="10:16">
      <c r="J63" s="1292"/>
      <c r="N63" s="1247"/>
      <c r="O63" s="1247"/>
      <c r="P63" s="1247"/>
    </row>
    <row r="64" spans="10:16">
      <c r="J64" s="1292"/>
      <c r="N64" s="1247"/>
      <c r="O64" s="1247"/>
      <c r="P64" s="1247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70" firstPageNumber="63" orientation="landscape" useFirstPageNumber="1" r:id="rId1"/>
  <headerFooter alignWithMargins="0">
    <oddHeader>&amp;C&amp;14-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zoomScale="70" zoomScaleNormal="70" zoomScaleSheetLayoutView="70" workbookViewId="0"/>
  </sheetViews>
  <sheetFormatPr defaultColWidth="9.28515625" defaultRowHeight="15"/>
  <cols>
    <col min="1" max="1" width="103.140625" style="1296" customWidth="1"/>
    <col min="2" max="2" width="20.5703125" style="1296" customWidth="1"/>
    <col min="3" max="3" width="23.5703125" style="1351" customWidth="1"/>
    <col min="4" max="4" width="16.7109375" style="1296" customWidth="1"/>
    <col min="5" max="5" width="9.28515625" style="1296"/>
    <col min="6" max="6" width="8.42578125" style="1296" customWidth="1"/>
    <col min="7" max="7" width="17.5703125" style="1296" bestFit="1" customWidth="1"/>
    <col min="8" max="8" width="21.7109375" style="1296" customWidth="1"/>
    <col min="9" max="9" width="21.28515625" style="1296" customWidth="1"/>
    <col min="10" max="245" width="9.28515625" style="1296"/>
    <col min="246" max="246" width="103.140625" style="1296" customWidth="1"/>
    <col min="247" max="247" width="20.5703125" style="1296" customWidth="1"/>
    <col min="248" max="248" width="19.42578125" style="1296" customWidth="1"/>
    <col min="249" max="249" width="16.7109375" style="1296" customWidth="1"/>
    <col min="250" max="250" width="12.85546875" style="1296" customWidth="1"/>
    <col min="251" max="251" width="11" style="1296" bestFit="1" customWidth="1"/>
    <col min="252" max="256" width="9.28515625" style="1296"/>
    <col min="257" max="257" width="103.140625" style="1296" customWidth="1"/>
    <col min="258" max="258" width="20.5703125" style="1296" customWidth="1"/>
    <col min="259" max="259" width="23.5703125" style="1296" customWidth="1"/>
    <col min="260" max="260" width="16.7109375" style="1296" customWidth="1"/>
    <col min="261" max="261" width="9.28515625" style="1296"/>
    <col min="262" max="262" width="8.42578125" style="1296" customWidth="1"/>
    <col min="263" max="263" width="17.5703125" style="1296" bestFit="1" customWidth="1"/>
    <col min="264" max="264" width="21.7109375" style="1296" customWidth="1"/>
    <col min="265" max="265" width="21.28515625" style="1296" customWidth="1"/>
    <col min="266" max="501" width="9.28515625" style="1296"/>
    <col min="502" max="502" width="103.140625" style="1296" customWidth="1"/>
    <col min="503" max="503" width="20.5703125" style="1296" customWidth="1"/>
    <col min="504" max="504" width="19.42578125" style="1296" customWidth="1"/>
    <col min="505" max="505" width="16.7109375" style="1296" customWidth="1"/>
    <col min="506" max="506" width="12.85546875" style="1296" customWidth="1"/>
    <col min="507" max="507" width="11" style="1296" bestFit="1" customWidth="1"/>
    <col min="508" max="512" width="9.28515625" style="1296"/>
    <col min="513" max="513" width="103.140625" style="1296" customWidth="1"/>
    <col min="514" max="514" width="20.5703125" style="1296" customWidth="1"/>
    <col min="515" max="515" width="23.5703125" style="1296" customWidth="1"/>
    <col min="516" max="516" width="16.7109375" style="1296" customWidth="1"/>
    <col min="517" max="517" width="9.28515625" style="1296"/>
    <col min="518" max="518" width="8.42578125" style="1296" customWidth="1"/>
    <col min="519" max="519" width="17.5703125" style="1296" bestFit="1" customWidth="1"/>
    <col min="520" max="520" width="21.7109375" style="1296" customWidth="1"/>
    <col min="521" max="521" width="21.28515625" style="1296" customWidth="1"/>
    <col min="522" max="757" width="9.28515625" style="1296"/>
    <col min="758" max="758" width="103.140625" style="1296" customWidth="1"/>
    <col min="759" max="759" width="20.5703125" style="1296" customWidth="1"/>
    <col min="760" max="760" width="19.42578125" style="1296" customWidth="1"/>
    <col min="761" max="761" width="16.7109375" style="1296" customWidth="1"/>
    <col min="762" max="762" width="12.85546875" style="1296" customWidth="1"/>
    <col min="763" max="763" width="11" style="1296" bestFit="1" customWidth="1"/>
    <col min="764" max="768" width="9.28515625" style="1296"/>
    <col min="769" max="769" width="103.140625" style="1296" customWidth="1"/>
    <col min="770" max="770" width="20.5703125" style="1296" customWidth="1"/>
    <col min="771" max="771" width="23.5703125" style="1296" customWidth="1"/>
    <col min="772" max="772" width="16.7109375" style="1296" customWidth="1"/>
    <col min="773" max="773" width="9.28515625" style="1296"/>
    <col min="774" max="774" width="8.42578125" style="1296" customWidth="1"/>
    <col min="775" max="775" width="17.5703125" style="1296" bestFit="1" customWidth="1"/>
    <col min="776" max="776" width="21.7109375" style="1296" customWidth="1"/>
    <col min="777" max="777" width="21.28515625" style="1296" customWidth="1"/>
    <col min="778" max="1013" width="9.28515625" style="1296"/>
    <col min="1014" max="1014" width="103.140625" style="1296" customWidth="1"/>
    <col min="1015" max="1015" width="20.5703125" style="1296" customWidth="1"/>
    <col min="1016" max="1016" width="19.42578125" style="1296" customWidth="1"/>
    <col min="1017" max="1017" width="16.7109375" style="1296" customWidth="1"/>
    <col min="1018" max="1018" width="12.85546875" style="1296" customWidth="1"/>
    <col min="1019" max="1019" width="11" style="1296" bestFit="1" customWidth="1"/>
    <col min="1020" max="1024" width="9.28515625" style="1296"/>
    <col min="1025" max="1025" width="103.140625" style="1296" customWidth="1"/>
    <col min="1026" max="1026" width="20.5703125" style="1296" customWidth="1"/>
    <col min="1027" max="1027" width="23.5703125" style="1296" customWidth="1"/>
    <col min="1028" max="1028" width="16.7109375" style="1296" customWidth="1"/>
    <col min="1029" max="1029" width="9.28515625" style="1296"/>
    <col min="1030" max="1030" width="8.42578125" style="1296" customWidth="1"/>
    <col min="1031" max="1031" width="17.5703125" style="1296" bestFit="1" customWidth="1"/>
    <col min="1032" max="1032" width="21.7109375" style="1296" customWidth="1"/>
    <col min="1033" max="1033" width="21.28515625" style="1296" customWidth="1"/>
    <col min="1034" max="1269" width="9.28515625" style="1296"/>
    <col min="1270" max="1270" width="103.140625" style="1296" customWidth="1"/>
    <col min="1271" max="1271" width="20.5703125" style="1296" customWidth="1"/>
    <col min="1272" max="1272" width="19.42578125" style="1296" customWidth="1"/>
    <col min="1273" max="1273" width="16.7109375" style="1296" customWidth="1"/>
    <col min="1274" max="1274" width="12.85546875" style="1296" customWidth="1"/>
    <col min="1275" max="1275" width="11" style="1296" bestFit="1" customWidth="1"/>
    <col min="1276" max="1280" width="9.28515625" style="1296"/>
    <col min="1281" max="1281" width="103.140625" style="1296" customWidth="1"/>
    <col min="1282" max="1282" width="20.5703125" style="1296" customWidth="1"/>
    <col min="1283" max="1283" width="23.5703125" style="1296" customWidth="1"/>
    <col min="1284" max="1284" width="16.7109375" style="1296" customWidth="1"/>
    <col min="1285" max="1285" width="9.28515625" style="1296"/>
    <col min="1286" max="1286" width="8.42578125" style="1296" customWidth="1"/>
    <col min="1287" max="1287" width="17.5703125" style="1296" bestFit="1" customWidth="1"/>
    <col min="1288" max="1288" width="21.7109375" style="1296" customWidth="1"/>
    <col min="1289" max="1289" width="21.28515625" style="1296" customWidth="1"/>
    <col min="1290" max="1525" width="9.28515625" style="1296"/>
    <col min="1526" max="1526" width="103.140625" style="1296" customWidth="1"/>
    <col min="1527" max="1527" width="20.5703125" style="1296" customWidth="1"/>
    <col min="1528" max="1528" width="19.42578125" style="1296" customWidth="1"/>
    <col min="1529" max="1529" width="16.7109375" style="1296" customWidth="1"/>
    <col min="1530" max="1530" width="12.85546875" style="1296" customWidth="1"/>
    <col min="1531" max="1531" width="11" style="1296" bestFit="1" customWidth="1"/>
    <col min="1532" max="1536" width="9.28515625" style="1296"/>
    <col min="1537" max="1537" width="103.140625" style="1296" customWidth="1"/>
    <col min="1538" max="1538" width="20.5703125" style="1296" customWidth="1"/>
    <col min="1539" max="1539" width="23.5703125" style="1296" customWidth="1"/>
    <col min="1540" max="1540" width="16.7109375" style="1296" customWidth="1"/>
    <col min="1541" max="1541" width="9.28515625" style="1296"/>
    <col min="1542" max="1542" width="8.42578125" style="1296" customWidth="1"/>
    <col min="1543" max="1543" width="17.5703125" style="1296" bestFit="1" customWidth="1"/>
    <col min="1544" max="1544" width="21.7109375" style="1296" customWidth="1"/>
    <col min="1545" max="1545" width="21.28515625" style="1296" customWidth="1"/>
    <col min="1546" max="1781" width="9.28515625" style="1296"/>
    <col min="1782" max="1782" width="103.140625" style="1296" customWidth="1"/>
    <col min="1783" max="1783" width="20.5703125" style="1296" customWidth="1"/>
    <col min="1784" max="1784" width="19.42578125" style="1296" customWidth="1"/>
    <col min="1785" max="1785" width="16.7109375" style="1296" customWidth="1"/>
    <col min="1786" max="1786" width="12.85546875" style="1296" customWidth="1"/>
    <col min="1787" max="1787" width="11" style="1296" bestFit="1" customWidth="1"/>
    <col min="1788" max="1792" width="9.28515625" style="1296"/>
    <col min="1793" max="1793" width="103.140625" style="1296" customWidth="1"/>
    <col min="1794" max="1794" width="20.5703125" style="1296" customWidth="1"/>
    <col min="1795" max="1795" width="23.5703125" style="1296" customWidth="1"/>
    <col min="1796" max="1796" width="16.7109375" style="1296" customWidth="1"/>
    <col min="1797" max="1797" width="9.28515625" style="1296"/>
    <col min="1798" max="1798" width="8.42578125" style="1296" customWidth="1"/>
    <col min="1799" max="1799" width="17.5703125" style="1296" bestFit="1" customWidth="1"/>
    <col min="1800" max="1800" width="21.7109375" style="1296" customWidth="1"/>
    <col min="1801" max="1801" width="21.28515625" style="1296" customWidth="1"/>
    <col min="1802" max="2037" width="9.28515625" style="1296"/>
    <col min="2038" max="2038" width="103.140625" style="1296" customWidth="1"/>
    <col min="2039" max="2039" width="20.5703125" style="1296" customWidth="1"/>
    <col min="2040" max="2040" width="19.42578125" style="1296" customWidth="1"/>
    <col min="2041" max="2041" width="16.7109375" style="1296" customWidth="1"/>
    <col min="2042" max="2042" width="12.85546875" style="1296" customWidth="1"/>
    <col min="2043" max="2043" width="11" style="1296" bestFit="1" customWidth="1"/>
    <col min="2044" max="2048" width="9.28515625" style="1296"/>
    <col min="2049" max="2049" width="103.140625" style="1296" customWidth="1"/>
    <col min="2050" max="2050" width="20.5703125" style="1296" customWidth="1"/>
    <col min="2051" max="2051" width="23.5703125" style="1296" customWidth="1"/>
    <col min="2052" max="2052" width="16.7109375" style="1296" customWidth="1"/>
    <col min="2053" max="2053" width="9.28515625" style="1296"/>
    <col min="2054" max="2054" width="8.42578125" style="1296" customWidth="1"/>
    <col min="2055" max="2055" width="17.5703125" style="1296" bestFit="1" customWidth="1"/>
    <col min="2056" max="2056" width="21.7109375" style="1296" customWidth="1"/>
    <col min="2057" max="2057" width="21.28515625" style="1296" customWidth="1"/>
    <col min="2058" max="2293" width="9.28515625" style="1296"/>
    <col min="2294" max="2294" width="103.140625" style="1296" customWidth="1"/>
    <col min="2295" max="2295" width="20.5703125" style="1296" customWidth="1"/>
    <col min="2296" max="2296" width="19.42578125" style="1296" customWidth="1"/>
    <col min="2297" max="2297" width="16.7109375" style="1296" customWidth="1"/>
    <col min="2298" max="2298" width="12.85546875" style="1296" customWidth="1"/>
    <col min="2299" max="2299" width="11" style="1296" bestFit="1" customWidth="1"/>
    <col min="2300" max="2304" width="9.28515625" style="1296"/>
    <col min="2305" max="2305" width="103.140625" style="1296" customWidth="1"/>
    <col min="2306" max="2306" width="20.5703125" style="1296" customWidth="1"/>
    <col min="2307" max="2307" width="23.5703125" style="1296" customWidth="1"/>
    <col min="2308" max="2308" width="16.7109375" style="1296" customWidth="1"/>
    <col min="2309" max="2309" width="9.28515625" style="1296"/>
    <col min="2310" max="2310" width="8.42578125" style="1296" customWidth="1"/>
    <col min="2311" max="2311" width="17.5703125" style="1296" bestFit="1" customWidth="1"/>
    <col min="2312" max="2312" width="21.7109375" style="1296" customWidth="1"/>
    <col min="2313" max="2313" width="21.28515625" style="1296" customWidth="1"/>
    <col min="2314" max="2549" width="9.28515625" style="1296"/>
    <col min="2550" max="2550" width="103.140625" style="1296" customWidth="1"/>
    <col min="2551" max="2551" width="20.5703125" style="1296" customWidth="1"/>
    <col min="2552" max="2552" width="19.42578125" style="1296" customWidth="1"/>
    <col min="2553" max="2553" width="16.7109375" style="1296" customWidth="1"/>
    <col min="2554" max="2554" width="12.85546875" style="1296" customWidth="1"/>
    <col min="2555" max="2555" width="11" style="1296" bestFit="1" customWidth="1"/>
    <col min="2556" max="2560" width="9.28515625" style="1296"/>
    <col min="2561" max="2561" width="103.140625" style="1296" customWidth="1"/>
    <col min="2562" max="2562" width="20.5703125" style="1296" customWidth="1"/>
    <col min="2563" max="2563" width="23.5703125" style="1296" customWidth="1"/>
    <col min="2564" max="2564" width="16.7109375" style="1296" customWidth="1"/>
    <col min="2565" max="2565" width="9.28515625" style="1296"/>
    <col min="2566" max="2566" width="8.42578125" style="1296" customWidth="1"/>
    <col min="2567" max="2567" width="17.5703125" style="1296" bestFit="1" customWidth="1"/>
    <col min="2568" max="2568" width="21.7109375" style="1296" customWidth="1"/>
    <col min="2569" max="2569" width="21.28515625" style="1296" customWidth="1"/>
    <col min="2570" max="2805" width="9.28515625" style="1296"/>
    <col min="2806" max="2806" width="103.140625" style="1296" customWidth="1"/>
    <col min="2807" max="2807" width="20.5703125" style="1296" customWidth="1"/>
    <col min="2808" max="2808" width="19.42578125" style="1296" customWidth="1"/>
    <col min="2809" max="2809" width="16.7109375" style="1296" customWidth="1"/>
    <col min="2810" max="2810" width="12.85546875" style="1296" customWidth="1"/>
    <col min="2811" max="2811" width="11" style="1296" bestFit="1" customWidth="1"/>
    <col min="2812" max="2816" width="9.28515625" style="1296"/>
    <col min="2817" max="2817" width="103.140625" style="1296" customWidth="1"/>
    <col min="2818" max="2818" width="20.5703125" style="1296" customWidth="1"/>
    <col min="2819" max="2819" width="23.5703125" style="1296" customWidth="1"/>
    <col min="2820" max="2820" width="16.7109375" style="1296" customWidth="1"/>
    <col min="2821" max="2821" width="9.28515625" style="1296"/>
    <col min="2822" max="2822" width="8.42578125" style="1296" customWidth="1"/>
    <col min="2823" max="2823" width="17.5703125" style="1296" bestFit="1" customWidth="1"/>
    <col min="2824" max="2824" width="21.7109375" style="1296" customWidth="1"/>
    <col min="2825" max="2825" width="21.28515625" style="1296" customWidth="1"/>
    <col min="2826" max="3061" width="9.28515625" style="1296"/>
    <col min="3062" max="3062" width="103.140625" style="1296" customWidth="1"/>
    <col min="3063" max="3063" width="20.5703125" style="1296" customWidth="1"/>
    <col min="3064" max="3064" width="19.42578125" style="1296" customWidth="1"/>
    <col min="3065" max="3065" width="16.7109375" style="1296" customWidth="1"/>
    <col min="3066" max="3066" width="12.85546875" style="1296" customWidth="1"/>
    <col min="3067" max="3067" width="11" style="1296" bestFit="1" customWidth="1"/>
    <col min="3068" max="3072" width="9.28515625" style="1296"/>
    <col min="3073" max="3073" width="103.140625" style="1296" customWidth="1"/>
    <col min="3074" max="3074" width="20.5703125" style="1296" customWidth="1"/>
    <col min="3075" max="3075" width="23.5703125" style="1296" customWidth="1"/>
    <col min="3076" max="3076" width="16.7109375" style="1296" customWidth="1"/>
    <col min="3077" max="3077" width="9.28515625" style="1296"/>
    <col min="3078" max="3078" width="8.42578125" style="1296" customWidth="1"/>
    <col min="3079" max="3079" width="17.5703125" style="1296" bestFit="1" customWidth="1"/>
    <col min="3080" max="3080" width="21.7109375" style="1296" customWidth="1"/>
    <col min="3081" max="3081" width="21.28515625" style="1296" customWidth="1"/>
    <col min="3082" max="3317" width="9.28515625" style="1296"/>
    <col min="3318" max="3318" width="103.140625" style="1296" customWidth="1"/>
    <col min="3319" max="3319" width="20.5703125" style="1296" customWidth="1"/>
    <col min="3320" max="3320" width="19.42578125" style="1296" customWidth="1"/>
    <col min="3321" max="3321" width="16.7109375" style="1296" customWidth="1"/>
    <col min="3322" max="3322" width="12.85546875" style="1296" customWidth="1"/>
    <col min="3323" max="3323" width="11" style="1296" bestFit="1" customWidth="1"/>
    <col min="3324" max="3328" width="9.28515625" style="1296"/>
    <col min="3329" max="3329" width="103.140625" style="1296" customWidth="1"/>
    <col min="3330" max="3330" width="20.5703125" style="1296" customWidth="1"/>
    <col min="3331" max="3331" width="23.5703125" style="1296" customWidth="1"/>
    <col min="3332" max="3332" width="16.7109375" style="1296" customWidth="1"/>
    <col min="3333" max="3333" width="9.28515625" style="1296"/>
    <col min="3334" max="3334" width="8.42578125" style="1296" customWidth="1"/>
    <col min="3335" max="3335" width="17.5703125" style="1296" bestFit="1" customWidth="1"/>
    <col min="3336" max="3336" width="21.7109375" style="1296" customWidth="1"/>
    <col min="3337" max="3337" width="21.28515625" style="1296" customWidth="1"/>
    <col min="3338" max="3573" width="9.28515625" style="1296"/>
    <col min="3574" max="3574" width="103.140625" style="1296" customWidth="1"/>
    <col min="3575" max="3575" width="20.5703125" style="1296" customWidth="1"/>
    <col min="3576" max="3576" width="19.42578125" style="1296" customWidth="1"/>
    <col min="3577" max="3577" width="16.7109375" style="1296" customWidth="1"/>
    <col min="3578" max="3578" width="12.85546875" style="1296" customWidth="1"/>
    <col min="3579" max="3579" width="11" style="1296" bestFit="1" customWidth="1"/>
    <col min="3580" max="3584" width="9.28515625" style="1296"/>
    <col min="3585" max="3585" width="103.140625" style="1296" customWidth="1"/>
    <col min="3586" max="3586" width="20.5703125" style="1296" customWidth="1"/>
    <col min="3587" max="3587" width="23.5703125" style="1296" customWidth="1"/>
    <col min="3588" max="3588" width="16.7109375" style="1296" customWidth="1"/>
    <col min="3589" max="3589" width="9.28515625" style="1296"/>
    <col min="3590" max="3590" width="8.42578125" style="1296" customWidth="1"/>
    <col min="3591" max="3591" width="17.5703125" style="1296" bestFit="1" customWidth="1"/>
    <col min="3592" max="3592" width="21.7109375" style="1296" customWidth="1"/>
    <col min="3593" max="3593" width="21.28515625" style="1296" customWidth="1"/>
    <col min="3594" max="3829" width="9.28515625" style="1296"/>
    <col min="3830" max="3830" width="103.140625" style="1296" customWidth="1"/>
    <col min="3831" max="3831" width="20.5703125" style="1296" customWidth="1"/>
    <col min="3832" max="3832" width="19.42578125" style="1296" customWidth="1"/>
    <col min="3833" max="3833" width="16.7109375" style="1296" customWidth="1"/>
    <col min="3834" max="3834" width="12.85546875" style="1296" customWidth="1"/>
    <col min="3835" max="3835" width="11" style="1296" bestFit="1" customWidth="1"/>
    <col min="3836" max="3840" width="9.28515625" style="1296"/>
    <col min="3841" max="3841" width="103.140625" style="1296" customWidth="1"/>
    <col min="3842" max="3842" width="20.5703125" style="1296" customWidth="1"/>
    <col min="3843" max="3843" width="23.5703125" style="1296" customWidth="1"/>
    <col min="3844" max="3844" width="16.7109375" style="1296" customWidth="1"/>
    <col min="3845" max="3845" width="9.28515625" style="1296"/>
    <col min="3846" max="3846" width="8.42578125" style="1296" customWidth="1"/>
    <col min="3847" max="3847" width="17.5703125" style="1296" bestFit="1" customWidth="1"/>
    <col min="3848" max="3848" width="21.7109375" style="1296" customWidth="1"/>
    <col min="3849" max="3849" width="21.28515625" style="1296" customWidth="1"/>
    <col min="3850" max="4085" width="9.28515625" style="1296"/>
    <col min="4086" max="4086" width="103.140625" style="1296" customWidth="1"/>
    <col min="4087" max="4087" width="20.5703125" style="1296" customWidth="1"/>
    <col min="4088" max="4088" width="19.42578125" style="1296" customWidth="1"/>
    <col min="4089" max="4089" width="16.7109375" style="1296" customWidth="1"/>
    <col min="4090" max="4090" width="12.85546875" style="1296" customWidth="1"/>
    <col min="4091" max="4091" width="11" style="1296" bestFit="1" customWidth="1"/>
    <col min="4092" max="4096" width="9.28515625" style="1296"/>
    <col min="4097" max="4097" width="103.140625" style="1296" customWidth="1"/>
    <col min="4098" max="4098" width="20.5703125" style="1296" customWidth="1"/>
    <col min="4099" max="4099" width="23.5703125" style="1296" customWidth="1"/>
    <col min="4100" max="4100" width="16.7109375" style="1296" customWidth="1"/>
    <col min="4101" max="4101" width="9.28515625" style="1296"/>
    <col min="4102" max="4102" width="8.42578125" style="1296" customWidth="1"/>
    <col min="4103" max="4103" width="17.5703125" style="1296" bestFit="1" customWidth="1"/>
    <col min="4104" max="4104" width="21.7109375" style="1296" customWidth="1"/>
    <col min="4105" max="4105" width="21.28515625" style="1296" customWidth="1"/>
    <col min="4106" max="4341" width="9.28515625" style="1296"/>
    <col min="4342" max="4342" width="103.140625" style="1296" customWidth="1"/>
    <col min="4343" max="4343" width="20.5703125" style="1296" customWidth="1"/>
    <col min="4344" max="4344" width="19.42578125" style="1296" customWidth="1"/>
    <col min="4345" max="4345" width="16.7109375" style="1296" customWidth="1"/>
    <col min="4346" max="4346" width="12.85546875" style="1296" customWidth="1"/>
    <col min="4347" max="4347" width="11" style="1296" bestFit="1" customWidth="1"/>
    <col min="4348" max="4352" width="9.28515625" style="1296"/>
    <col min="4353" max="4353" width="103.140625" style="1296" customWidth="1"/>
    <col min="4354" max="4354" width="20.5703125" style="1296" customWidth="1"/>
    <col min="4355" max="4355" width="23.5703125" style="1296" customWidth="1"/>
    <col min="4356" max="4356" width="16.7109375" style="1296" customWidth="1"/>
    <col min="4357" max="4357" width="9.28515625" style="1296"/>
    <col min="4358" max="4358" width="8.42578125" style="1296" customWidth="1"/>
    <col min="4359" max="4359" width="17.5703125" style="1296" bestFit="1" customWidth="1"/>
    <col min="4360" max="4360" width="21.7109375" style="1296" customWidth="1"/>
    <col min="4361" max="4361" width="21.28515625" style="1296" customWidth="1"/>
    <col min="4362" max="4597" width="9.28515625" style="1296"/>
    <col min="4598" max="4598" width="103.140625" style="1296" customWidth="1"/>
    <col min="4599" max="4599" width="20.5703125" style="1296" customWidth="1"/>
    <col min="4600" max="4600" width="19.42578125" style="1296" customWidth="1"/>
    <col min="4601" max="4601" width="16.7109375" style="1296" customWidth="1"/>
    <col min="4602" max="4602" width="12.85546875" style="1296" customWidth="1"/>
    <col min="4603" max="4603" width="11" style="1296" bestFit="1" customWidth="1"/>
    <col min="4604" max="4608" width="9.28515625" style="1296"/>
    <col min="4609" max="4609" width="103.140625" style="1296" customWidth="1"/>
    <col min="4610" max="4610" width="20.5703125" style="1296" customWidth="1"/>
    <col min="4611" max="4611" width="23.5703125" style="1296" customWidth="1"/>
    <col min="4612" max="4612" width="16.7109375" style="1296" customWidth="1"/>
    <col min="4613" max="4613" width="9.28515625" style="1296"/>
    <col min="4614" max="4614" width="8.42578125" style="1296" customWidth="1"/>
    <col min="4615" max="4615" width="17.5703125" style="1296" bestFit="1" customWidth="1"/>
    <col min="4616" max="4616" width="21.7109375" style="1296" customWidth="1"/>
    <col min="4617" max="4617" width="21.28515625" style="1296" customWidth="1"/>
    <col min="4618" max="4853" width="9.28515625" style="1296"/>
    <col min="4854" max="4854" width="103.140625" style="1296" customWidth="1"/>
    <col min="4855" max="4855" width="20.5703125" style="1296" customWidth="1"/>
    <col min="4856" max="4856" width="19.42578125" style="1296" customWidth="1"/>
    <col min="4857" max="4857" width="16.7109375" style="1296" customWidth="1"/>
    <col min="4858" max="4858" width="12.85546875" style="1296" customWidth="1"/>
    <col min="4859" max="4859" width="11" style="1296" bestFit="1" customWidth="1"/>
    <col min="4860" max="4864" width="9.28515625" style="1296"/>
    <col min="4865" max="4865" width="103.140625" style="1296" customWidth="1"/>
    <col min="4866" max="4866" width="20.5703125" style="1296" customWidth="1"/>
    <col min="4867" max="4867" width="23.5703125" style="1296" customWidth="1"/>
    <col min="4868" max="4868" width="16.7109375" style="1296" customWidth="1"/>
    <col min="4869" max="4869" width="9.28515625" style="1296"/>
    <col min="4870" max="4870" width="8.42578125" style="1296" customWidth="1"/>
    <col min="4871" max="4871" width="17.5703125" style="1296" bestFit="1" customWidth="1"/>
    <col min="4872" max="4872" width="21.7109375" style="1296" customWidth="1"/>
    <col min="4873" max="4873" width="21.28515625" style="1296" customWidth="1"/>
    <col min="4874" max="5109" width="9.28515625" style="1296"/>
    <col min="5110" max="5110" width="103.140625" style="1296" customWidth="1"/>
    <col min="5111" max="5111" width="20.5703125" style="1296" customWidth="1"/>
    <col min="5112" max="5112" width="19.42578125" style="1296" customWidth="1"/>
    <col min="5113" max="5113" width="16.7109375" style="1296" customWidth="1"/>
    <col min="5114" max="5114" width="12.85546875" style="1296" customWidth="1"/>
    <col min="5115" max="5115" width="11" style="1296" bestFit="1" customWidth="1"/>
    <col min="5116" max="5120" width="9.28515625" style="1296"/>
    <col min="5121" max="5121" width="103.140625" style="1296" customWidth="1"/>
    <col min="5122" max="5122" width="20.5703125" style="1296" customWidth="1"/>
    <col min="5123" max="5123" width="23.5703125" style="1296" customWidth="1"/>
    <col min="5124" max="5124" width="16.7109375" style="1296" customWidth="1"/>
    <col min="5125" max="5125" width="9.28515625" style="1296"/>
    <col min="5126" max="5126" width="8.42578125" style="1296" customWidth="1"/>
    <col min="5127" max="5127" width="17.5703125" style="1296" bestFit="1" customWidth="1"/>
    <col min="5128" max="5128" width="21.7109375" style="1296" customWidth="1"/>
    <col min="5129" max="5129" width="21.28515625" style="1296" customWidth="1"/>
    <col min="5130" max="5365" width="9.28515625" style="1296"/>
    <col min="5366" max="5366" width="103.140625" style="1296" customWidth="1"/>
    <col min="5367" max="5367" width="20.5703125" style="1296" customWidth="1"/>
    <col min="5368" max="5368" width="19.42578125" style="1296" customWidth="1"/>
    <col min="5369" max="5369" width="16.7109375" style="1296" customWidth="1"/>
    <col min="5370" max="5370" width="12.85546875" style="1296" customWidth="1"/>
    <col min="5371" max="5371" width="11" style="1296" bestFit="1" customWidth="1"/>
    <col min="5372" max="5376" width="9.28515625" style="1296"/>
    <col min="5377" max="5377" width="103.140625" style="1296" customWidth="1"/>
    <col min="5378" max="5378" width="20.5703125" style="1296" customWidth="1"/>
    <col min="5379" max="5379" width="23.5703125" style="1296" customWidth="1"/>
    <col min="5380" max="5380" width="16.7109375" style="1296" customWidth="1"/>
    <col min="5381" max="5381" width="9.28515625" style="1296"/>
    <col min="5382" max="5382" width="8.42578125" style="1296" customWidth="1"/>
    <col min="5383" max="5383" width="17.5703125" style="1296" bestFit="1" customWidth="1"/>
    <col min="5384" max="5384" width="21.7109375" style="1296" customWidth="1"/>
    <col min="5385" max="5385" width="21.28515625" style="1296" customWidth="1"/>
    <col min="5386" max="5621" width="9.28515625" style="1296"/>
    <col min="5622" max="5622" width="103.140625" style="1296" customWidth="1"/>
    <col min="5623" max="5623" width="20.5703125" style="1296" customWidth="1"/>
    <col min="5624" max="5624" width="19.42578125" style="1296" customWidth="1"/>
    <col min="5625" max="5625" width="16.7109375" style="1296" customWidth="1"/>
    <col min="5626" max="5626" width="12.85546875" style="1296" customWidth="1"/>
    <col min="5627" max="5627" width="11" style="1296" bestFit="1" customWidth="1"/>
    <col min="5628" max="5632" width="9.28515625" style="1296"/>
    <col min="5633" max="5633" width="103.140625" style="1296" customWidth="1"/>
    <col min="5634" max="5634" width="20.5703125" style="1296" customWidth="1"/>
    <col min="5635" max="5635" width="23.5703125" style="1296" customWidth="1"/>
    <col min="5636" max="5636" width="16.7109375" style="1296" customWidth="1"/>
    <col min="5637" max="5637" width="9.28515625" style="1296"/>
    <col min="5638" max="5638" width="8.42578125" style="1296" customWidth="1"/>
    <col min="5639" max="5639" width="17.5703125" style="1296" bestFit="1" customWidth="1"/>
    <col min="5640" max="5640" width="21.7109375" style="1296" customWidth="1"/>
    <col min="5641" max="5641" width="21.28515625" style="1296" customWidth="1"/>
    <col min="5642" max="5877" width="9.28515625" style="1296"/>
    <col min="5878" max="5878" width="103.140625" style="1296" customWidth="1"/>
    <col min="5879" max="5879" width="20.5703125" style="1296" customWidth="1"/>
    <col min="5880" max="5880" width="19.42578125" style="1296" customWidth="1"/>
    <col min="5881" max="5881" width="16.7109375" style="1296" customWidth="1"/>
    <col min="5882" max="5882" width="12.85546875" style="1296" customWidth="1"/>
    <col min="5883" max="5883" width="11" style="1296" bestFit="1" customWidth="1"/>
    <col min="5884" max="5888" width="9.28515625" style="1296"/>
    <col min="5889" max="5889" width="103.140625" style="1296" customWidth="1"/>
    <col min="5890" max="5890" width="20.5703125" style="1296" customWidth="1"/>
    <col min="5891" max="5891" width="23.5703125" style="1296" customWidth="1"/>
    <col min="5892" max="5892" width="16.7109375" style="1296" customWidth="1"/>
    <col min="5893" max="5893" width="9.28515625" style="1296"/>
    <col min="5894" max="5894" width="8.42578125" style="1296" customWidth="1"/>
    <col min="5895" max="5895" width="17.5703125" style="1296" bestFit="1" customWidth="1"/>
    <col min="5896" max="5896" width="21.7109375" style="1296" customWidth="1"/>
    <col min="5897" max="5897" width="21.28515625" style="1296" customWidth="1"/>
    <col min="5898" max="6133" width="9.28515625" style="1296"/>
    <col min="6134" max="6134" width="103.140625" style="1296" customWidth="1"/>
    <col min="6135" max="6135" width="20.5703125" style="1296" customWidth="1"/>
    <col min="6136" max="6136" width="19.42578125" style="1296" customWidth="1"/>
    <col min="6137" max="6137" width="16.7109375" style="1296" customWidth="1"/>
    <col min="6138" max="6138" width="12.85546875" style="1296" customWidth="1"/>
    <col min="6139" max="6139" width="11" style="1296" bestFit="1" customWidth="1"/>
    <col min="6140" max="6144" width="9.28515625" style="1296"/>
    <col min="6145" max="6145" width="103.140625" style="1296" customWidth="1"/>
    <col min="6146" max="6146" width="20.5703125" style="1296" customWidth="1"/>
    <col min="6147" max="6147" width="23.5703125" style="1296" customWidth="1"/>
    <col min="6148" max="6148" width="16.7109375" style="1296" customWidth="1"/>
    <col min="6149" max="6149" width="9.28515625" style="1296"/>
    <col min="6150" max="6150" width="8.42578125" style="1296" customWidth="1"/>
    <col min="6151" max="6151" width="17.5703125" style="1296" bestFit="1" customWidth="1"/>
    <col min="6152" max="6152" width="21.7109375" style="1296" customWidth="1"/>
    <col min="6153" max="6153" width="21.28515625" style="1296" customWidth="1"/>
    <col min="6154" max="6389" width="9.28515625" style="1296"/>
    <col min="6390" max="6390" width="103.140625" style="1296" customWidth="1"/>
    <col min="6391" max="6391" width="20.5703125" style="1296" customWidth="1"/>
    <col min="6392" max="6392" width="19.42578125" style="1296" customWidth="1"/>
    <col min="6393" max="6393" width="16.7109375" style="1296" customWidth="1"/>
    <col min="6394" max="6394" width="12.85546875" style="1296" customWidth="1"/>
    <col min="6395" max="6395" width="11" style="1296" bestFit="1" customWidth="1"/>
    <col min="6396" max="6400" width="9.28515625" style="1296"/>
    <col min="6401" max="6401" width="103.140625" style="1296" customWidth="1"/>
    <col min="6402" max="6402" width="20.5703125" style="1296" customWidth="1"/>
    <col min="6403" max="6403" width="23.5703125" style="1296" customWidth="1"/>
    <col min="6404" max="6404" width="16.7109375" style="1296" customWidth="1"/>
    <col min="6405" max="6405" width="9.28515625" style="1296"/>
    <col min="6406" max="6406" width="8.42578125" style="1296" customWidth="1"/>
    <col min="6407" max="6407" width="17.5703125" style="1296" bestFit="1" customWidth="1"/>
    <col min="6408" max="6408" width="21.7109375" style="1296" customWidth="1"/>
    <col min="6409" max="6409" width="21.28515625" style="1296" customWidth="1"/>
    <col min="6410" max="6645" width="9.28515625" style="1296"/>
    <col min="6646" max="6646" width="103.140625" style="1296" customWidth="1"/>
    <col min="6647" max="6647" width="20.5703125" style="1296" customWidth="1"/>
    <col min="6648" max="6648" width="19.42578125" style="1296" customWidth="1"/>
    <col min="6649" max="6649" width="16.7109375" style="1296" customWidth="1"/>
    <col min="6650" max="6650" width="12.85546875" style="1296" customWidth="1"/>
    <col min="6651" max="6651" width="11" style="1296" bestFit="1" customWidth="1"/>
    <col min="6652" max="6656" width="9.28515625" style="1296"/>
    <col min="6657" max="6657" width="103.140625" style="1296" customWidth="1"/>
    <col min="6658" max="6658" width="20.5703125" style="1296" customWidth="1"/>
    <col min="6659" max="6659" width="23.5703125" style="1296" customWidth="1"/>
    <col min="6660" max="6660" width="16.7109375" style="1296" customWidth="1"/>
    <col min="6661" max="6661" width="9.28515625" style="1296"/>
    <col min="6662" max="6662" width="8.42578125" style="1296" customWidth="1"/>
    <col min="6663" max="6663" width="17.5703125" style="1296" bestFit="1" customWidth="1"/>
    <col min="6664" max="6664" width="21.7109375" style="1296" customWidth="1"/>
    <col min="6665" max="6665" width="21.28515625" style="1296" customWidth="1"/>
    <col min="6666" max="6901" width="9.28515625" style="1296"/>
    <col min="6902" max="6902" width="103.140625" style="1296" customWidth="1"/>
    <col min="6903" max="6903" width="20.5703125" style="1296" customWidth="1"/>
    <col min="6904" max="6904" width="19.42578125" style="1296" customWidth="1"/>
    <col min="6905" max="6905" width="16.7109375" style="1296" customWidth="1"/>
    <col min="6906" max="6906" width="12.85546875" style="1296" customWidth="1"/>
    <col min="6907" max="6907" width="11" style="1296" bestFit="1" customWidth="1"/>
    <col min="6908" max="6912" width="9.28515625" style="1296"/>
    <col min="6913" max="6913" width="103.140625" style="1296" customWidth="1"/>
    <col min="6914" max="6914" width="20.5703125" style="1296" customWidth="1"/>
    <col min="6915" max="6915" width="23.5703125" style="1296" customWidth="1"/>
    <col min="6916" max="6916" width="16.7109375" style="1296" customWidth="1"/>
    <col min="6917" max="6917" width="9.28515625" style="1296"/>
    <col min="6918" max="6918" width="8.42578125" style="1296" customWidth="1"/>
    <col min="6919" max="6919" width="17.5703125" style="1296" bestFit="1" customWidth="1"/>
    <col min="6920" max="6920" width="21.7109375" style="1296" customWidth="1"/>
    <col min="6921" max="6921" width="21.28515625" style="1296" customWidth="1"/>
    <col min="6922" max="7157" width="9.28515625" style="1296"/>
    <col min="7158" max="7158" width="103.140625" style="1296" customWidth="1"/>
    <col min="7159" max="7159" width="20.5703125" style="1296" customWidth="1"/>
    <col min="7160" max="7160" width="19.42578125" style="1296" customWidth="1"/>
    <col min="7161" max="7161" width="16.7109375" style="1296" customWidth="1"/>
    <col min="7162" max="7162" width="12.85546875" style="1296" customWidth="1"/>
    <col min="7163" max="7163" width="11" style="1296" bestFit="1" customWidth="1"/>
    <col min="7164" max="7168" width="9.28515625" style="1296"/>
    <col min="7169" max="7169" width="103.140625" style="1296" customWidth="1"/>
    <col min="7170" max="7170" width="20.5703125" style="1296" customWidth="1"/>
    <col min="7171" max="7171" width="23.5703125" style="1296" customWidth="1"/>
    <col min="7172" max="7172" width="16.7109375" style="1296" customWidth="1"/>
    <col min="7173" max="7173" width="9.28515625" style="1296"/>
    <col min="7174" max="7174" width="8.42578125" style="1296" customWidth="1"/>
    <col min="7175" max="7175" width="17.5703125" style="1296" bestFit="1" customWidth="1"/>
    <col min="7176" max="7176" width="21.7109375" style="1296" customWidth="1"/>
    <col min="7177" max="7177" width="21.28515625" style="1296" customWidth="1"/>
    <col min="7178" max="7413" width="9.28515625" style="1296"/>
    <col min="7414" max="7414" width="103.140625" style="1296" customWidth="1"/>
    <col min="7415" max="7415" width="20.5703125" style="1296" customWidth="1"/>
    <col min="7416" max="7416" width="19.42578125" style="1296" customWidth="1"/>
    <col min="7417" max="7417" width="16.7109375" style="1296" customWidth="1"/>
    <col min="7418" max="7418" width="12.85546875" style="1296" customWidth="1"/>
    <col min="7419" max="7419" width="11" style="1296" bestFit="1" customWidth="1"/>
    <col min="7420" max="7424" width="9.28515625" style="1296"/>
    <col min="7425" max="7425" width="103.140625" style="1296" customWidth="1"/>
    <col min="7426" max="7426" width="20.5703125" style="1296" customWidth="1"/>
    <col min="7427" max="7427" width="23.5703125" style="1296" customWidth="1"/>
    <col min="7428" max="7428" width="16.7109375" style="1296" customWidth="1"/>
    <col min="7429" max="7429" width="9.28515625" style="1296"/>
    <col min="7430" max="7430" width="8.42578125" style="1296" customWidth="1"/>
    <col min="7431" max="7431" width="17.5703125" style="1296" bestFit="1" customWidth="1"/>
    <col min="7432" max="7432" width="21.7109375" style="1296" customWidth="1"/>
    <col min="7433" max="7433" width="21.28515625" style="1296" customWidth="1"/>
    <col min="7434" max="7669" width="9.28515625" style="1296"/>
    <col min="7670" max="7670" width="103.140625" style="1296" customWidth="1"/>
    <col min="7671" max="7671" width="20.5703125" style="1296" customWidth="1"/>
    <col min="7672" max="7672" width="19.42578125" style="1296" customWidth="1"/>
    <col min="7673" max="7673" width="16.7109375" style="1296" customWidth="1"/>
    <col min="7674" max="7674" width="12.85546875" style="1296" customWidth="1"/>
    <col min="7675" max="7675" width="11" style="1296" bestFit="1" customWidth="1"/>
    <col min="7676" max="7680" width="9.28515625" style="1296"/>
    <col min="7681" max="7681" width="103.140625" style="1296" customWidth="1"/>
    <col min="7682" max="7682" width="20.5703125" style="1296" customWidth="1"/>
    <col min="7683" max="7683" width="23.5703125" style="1296" customWidth="1"/>
    <col min="7684" max="7684" width="16.7109375" style="1296" customWidth="1"/>
    <col min="7685" max="7685" width="9.28515625" style="1296"/>
    <col min="7686" max="7686" width="8.42578125" style="1296" customWidth="1"/>
    <col min="7687" max="7687" width="17.5703125" style="1296" bestFit="1" customWidth="1"/>
    <col min="7688" max="7688" width="21.7109375" style="1296" customWidth="1"/>
    <col min="7689" max="7689" width="21.28515625" style="1296" customWidth="1"/>
    <col min="7690" max="7925" width="9.28515625" style="1296"/>
    <col min="7926" max="7926" width="103.140625" style="1296" customWidth="1"/>
    <col min="7927" max="7927" width="20.5703125" style="1296" customWidth="1"/>
    <col min="7928" max="7928" width="19.42578125" style="1296" customWidth="1"/>
    <col min="7929" max="7929" width="16.7109375" style="1296" customWidth="1"/>
    <col min="7930" max="7930" width="12.85546875" style="1296" customWidth="1"/>
    <col min="7931" max="7931" width="11" style="1296" bestFit="1" customWidth="1"/>
    <col min="7932" max="7936" width="9.28515625" style="1296"/>
    <col min="7937" max="7937" width="103.140625" style="1296" customWidth="1"/>
    <col min="7938" max="7938" width="20.5703125" style="1296" customWidth="1"/>
    <col min="7939" max="7939" width="23.5703125" style="1296" customWidth="1"/>
    <col min="7940" max="7940" width="16.7109375" style="1296" customWidth="1"/>
    <col min="7941" max="7941" width="9.28515625" style="1296"/>
    <col min="7942" max="7942" width="8.42578125" style="1296" customWidth="1"/>
    <col min="7943" max="7943" width="17.5703125" style="1296" bestFit="1" customWidth="1"/>
    <col min="7944" max="7944" width="21.7109375" style="1296" customWidth="1"/>
    <col min="7945" max="7945" width="21.28515625" style="1296" customWidth="1"/>
    <col min="7946" max="8181" width="9.28515625" style="1296"/>
    <col min="8182" max="8182" width="103.140625" style="1296" customWidth="1"/>
    <col min="8183" max="8183" width="20.5703125" style="1296" customWidth="1"/>
    <col min="8184" max="8184" width="19.42578125" style="1296" customWidth="1"/>
    <col min="8185" max="8185" width="16.7109375" style="1296" customWidth="1"/>
    <col min="8186" max="8186" width="12.85546875" style="1296" customWidth="1"/>
    <col min="8187" max="8187" width="11" style="1296" bestFit="1" customWidth="1"/>
    <col min="8188" max="8192" width="9.28515625" style="1296"/>
    <col min="8193" max="8193" width="103.140625" style="1296" customWidth="1"/>
    <col min="8194" max="8194" width="20.5703125" style="1296" customWidth="1"/>
    <col min="8195" max="8195" width="23.5703125" style="1296" customWidth="1"/>
    <col min="8196" max="8196" width="16.7109375" style="1296" customWidth="1"/>
    <col min="8197" max="8197" width="9.28515625" style="1296"/>
    <col min="8198" max="8198" width="8.42578125" style="1296" customWidth="1"/>
    <col min="8199" max="8199" width="17.5703125" style="1296" bestFit="1" customWidth="1"/>
    <col min="8200" max="8200" width="21.7109375" style="1296" customWidth="1"/>
    <col min="8201" max="8201" width="21.28515625" style="1296" customWidth="1"/>
    <col min="8202" max="8437" width="9.28515625" style="1296"/>
    <col min="8438" max="8438" width="103.140625" style="1296" customWidth="1"/>
    <col min="8439" max="8439" width="20.5703125" style="1296" customWidth="1"/>
    <col min="8440" max="8440" width="19.42578125" style="1296" customWidth="1"/>
    <col min="8441" max="8441" width="16.7109375" style="1296" customWidth="1"/>
    <col min="8442" max="8442" width="12.85546875" style="1296" customWidth="1"/>
    <col min="8443" max="8443" width="11" style="1296" bestFit="1" customWidth="1"/>
    <col min="8444" max="8448" width="9.28515625" style="1296"/>
    <col min="8449" max="8449" width="103.140625" style="1296" customWidth="1"/>
    <col min="8450" max="8450" width="20.5703125" style="1296" customWidth="1"/>
    <col min="8451" max="8451" width="23.5703125" style="1296" customWidth="1"/>
    <col min="8452" max="8452" width="16.7109375" style="1296" customWidth="1"/>
    <col min="8453" max="8453" width="9.28515625" style="1296"/>
    <col min="8454" max="8454" width="8.42578125" style="1296" customWidth="1"/>
    <col min="8455" max="8455" width="17.5703125" style="1296" bestFit="1" customWidth="1"/>
    <col min="8456" max="8456" width="21.7109375" style="1296" customWidth="1"/>
    <col min="8457" max="8457" width="21.28515625" style="1296" customWidth="1"/>
    <col min="8458" max="8693" width="9.28515625" style="1296"/>
    <col min="8694" max="8694" width="103.140625" style="1296" customWidth="1"/>
    <col min="8695" max="8695" width="20.5703125" style="1296" customWidth="1"/>
    <col min="8696" max="8696" width="19.42578125" style="1296" customWidth="1"/>
    <col min="8697" max="8697" width="16.7109375" style="1296" customWidth="1"/>
    <col min="8698" max="8698" width="12.85546875" style="1296" customWidth="1"/>
    <col min="8699" max="8699" width="11" style="1296" bestFit="1" customWidth="1"/>
    <col min="8700" max="8704" width="9.28515625" style="1296"/>
    <col min="8705" max="8705" width="103.140625" style="1296" customWidth="1"/>
    <col min="8706" max="8706" width="20.5703125" style="1296" customWidth="1"/>
    <col min="8707" max="8707" width="23.5703125" style="1296" customWidth="1"/>
    <col min="8708" max="8708" width="16.7109375" style="1296" customWidth="1"/>
    <col min="8709" max="8709" width="9.28515625" style="1296"/>
    <col min="8710" max="8710" width="8.42578125" style="1296" customWidth="1"/>
    <col min="8711" max="8711" width="17.5703125" style="1296" bestFit="1" customWidth="1"/>
    <col min="8712" max="8712" width="21.7109375" style="1296" customWidth="1"/>
    <col min="8713" max="8713" width="21.28515625" style="1296" customWidth="1"/>
    <col min="8714" max="8949" width="9.28515625" style="1296"/>
    <col min="8950" max="8950" width="103.140625" style="1296" customWidth="1"/>
    <col min="8951" max="8951" width="20.5703125" style="1296" customWidth="1"/>
    <col min="8952" max="8952" width="19.42578125" style="1296" customWidth="1"/>
    <col min="8953" max="8953" width="16.7109375" style="1296" customWidth="1"/>
    <col min="8954" max="8954" width="12.85546875" style="1296" customWidth="1"/>
    <col min="8955" max="8955" width="11" style="1296" bestFit="1" customWidth="1"/>
    <col min="8956" max="8960" width="9.28515625" style="1296"/>
    <col min="8961" max="8961" width="103.140625" style="1296" customWidth="1"/>
    <col min="8962" max="8962" width="20.5703125" style="1296" customWidth="1"/>
    <col min="8963" max="8963" width="23.5703125" style="1296" customWidth="1"/>
    <col min="8964" max="8964" width="16.7109375" style="1296" customWidth="1"/>
    <col min="8965" max="8965" width="9.28515625" style="1296"/>
    <col min="8966" max="8966" width="8.42578125" style="1296" customWidth="1"/>
    <col min="8967" max="8967" width="17.5703125" style="1296" bestFit="1" customWidth="1"/>
    <col min="8968" max="8968" width="21.7109375" style="1296" customWidth="1"/>
    <col min="8969" max="8969" width="21.28515625" style="1296" customWidth="1"/>
    <col min="8970" max="9205" width="9.28515625" style="1296"/>
    <col min="9206" max="9206" width="103.140625" style="1296" customWidth="1"/>
    <col min="9207" max="9207" width="20.5703125" style="1296" customWidth="1"/>
    <col min="9208" max="9208" width="19.42578125" style="1296" customWidth="1"/>
    <col min="9209" max="9209" width="16.7109375" style="1296" customWidth="1"/>
    <col min="9210" max="9210" width="12.85546875" style="1296" customWidth="1"/>
    <col min="9211" max="9211" width="11" style="1296" bestFit="1" customWidth="1"/>
    <col min="9212" max="9216" width="9.28515625" style="1296"/>
    <col min="9217" max="9217" width="103.140625" style="1296" customWidth="1"/>
    <col min="9218" max="9218" width="20.5703125" style="1296" customWidth="1"/>
    <col min="9219" max="9219" width="23.5703125" style="1296" customWidth="1"/>
    <col min="9220" max="9220" width="16.7109375" style="1296" customWidth="1"/>
    <col min="9221" max="9221" width="9.28515625" style="1296"/>
    <col min="9222" max="9222" width="8.42578125" style="1296" customWidth="1"/>
    <col min="9223" max="9223" width="17.5703125" style="1296" bestFit="1" customWidth="1"/>
    <col min="9224" max="9224" width="21.7109375" style="1296" customWidth="1"/>
    <col min="9225" max="9225" width="21.28515625" style="1296" customWidth="1"/>
    <col min="9226" max="9461" width="9.28515625" style="1296"/>
    <col min="9462" max="9462" width="103.140625" style="1296" customWidth="1"/>
    <col min="9463" max="9463" width="20.5703125" style="1296" customWidth="1"/>
    <col min="9464" max="9464" width="19.42578125" style="1296" customWidth="1"/>
    <col min="9465" max="9465" width="16.7109375" style="1296" customWidth="1"/>
    <col min="9466" max="9466" width="12.85546875" style="1296" customWidth="1"/>
    <col min="9467" max="9467" width="11" style="1296" bestFit="1" customWidth="1"/>
    <col min="9468" max="9472" width="9.28515625" style="1296"/>
    <col min="9473" max="9473" width="103.140625" style="1296" customWidth="1"/>
    <col min="9474" max="9474" width="20.5703125" style="1296" customWidth="1"/>
    <col min="9475" max="9475" width="23.5703125" style="1296" customWidth="1"/>
    <col min="9476" max="9476" width="16.7109375" style="1296" customWidth="1"/>
    <col min="9477" max="9477" width="9.28515625" style="1296"/>
    <col min="9478" max="9478" width="8.42578125" style="1296" customWidth="1"/>
    <col min="9479" max="9479" width="17.5703125" style="1296" bestFit="1" customWidth="1"/>
    <col min="9480" max="9480" width="21.7109375" style="1296" customWidth="1"/>
    <col min="9481" max="9481" width="21.28515625" style="1296" customWidth="1"/>
    <col min="9482" max="9717" width="9.28515625" style="1296"/>
    <col min="9718" max="9718" width="103.140625" style="1296" customWidth="1"/>
    <col min="9719" max="9719" width="20.5703125" style="1296" customWidth="1"/>
    <col min="9720" max="9720" width="19.42578125" style="1296" customWidth="1"/>
    <col min="9721" max="9721" width="16.7109375" style="1296" customWidth="1"/>
    <col min="9722" max="9722" width="12.85546875" style="1296" customWidth="1"/>
    <col min="9723" max="9723" width="11" style="1296" bestFit="1" customWidth="1"/>
    <col min="9724" max="9728" width="9.28515625" style="1296"/>
    <col min="9729" max="9729" width="103.140625" style="1296" customWidth="1"/>
    <col min="9730" max="9730" width="20.5703125" style="1296" customWidth="1"/>
    <col min="9731" max="9731" width="23.5703125" style="1296" customWidth="1"/>
    <col min="9732" max="9732" width="16.7109375" style="1296" customWidth="1"/>
    <col min="9733" max="9733" width="9.28515625" style="1296"/>
    <col min="9734" max="9734" width="8.42578125" style="1296" customWidth="1"/>
    <col min="9735" max="9735" width="17.5703125" style="1296" bestFit="1" customWidth="1"/>
    <col min="9736" max="9736" width="21.7109375" style="1296" customWidth="1"/>
    <col min="9737" max="9737" width="21.28515625" style="1296" customWidth="1"/>
    <col min="9738" max="9973" width="9.28515625" style="1296"/>
    <col min="9974" max="9974" width="103.140625" style="1296" customWidth="1"/>
    <col min="9975" max="9975" width="20.5703125" style="1296" customWidth="1"/>
    <col min="9976" max="9976" width="19.42578125" style="1296" customWidth="1"/>
    <col min="9977" max="9977" width="16.7109375" style="1296" customWidth="1"/>
    <col min="9978" max="9978" width="12.85546875" style="1296" customWidth="1"/>
    <col min="9979" max="9979" width="11" style="1296" bestFit="1" customWidth="1"/>
    <col min="9980" max="9984" width="9.28515625" style="1296"/>
    <col min="9985" max="9985" width="103.140625" style="1296" customWidth="1"/>
    <col min="9986" max="9986" width="20.5703125" style="1296" customWidth="1"/>
    <col min="9987" max="9987" width="23.5703125" style="1296" customWidth="1"/>
    <col min="9988" max="9988" width="16.7109375" style="1296" customWidth="1"/>
    <col min="9989" max="9989" width="9.28515625" style="1296"/>
    <col min="9990" max="9990" width="8.42578125" style="1296" customWidth="1"/>
    <col min="9991" max="9991" width="17.5703125" style="1296" bestFit="1" customWidth="1"/>
    <col min="9992" max="9992" width="21.7109375" style="1296" customWidth="1"/>
    <col min="9993" max="9993" width="21.28515625" style="1296" customWidth="1"/>
    <col min="9994" max="10229" width="9.28515625" style="1296"/>
    <col min="10230" max="10230" width="103.140625" style="1296" customWidth="1"/>
    <col min="10231" max="10231" width="20.5703125" style="1296" customWidth="1"/>
    <col min="10232" max="10232" width="19.42578125" style="1296" customWidth="1"/>
    <col min="10233" max="10233" width="16.7109375" style="1296" customWidth="1"/>
    <col min="10234" max="10234" width="12.85546875" style="1296" customWidth="1"/>
    <col min="10235" max="10235" width="11" style="1296" bestFit="1" customWidth="1"/>
    <col min="10236" max="10240" width="9.28515625" style="1296"/>
    <col min="10241" max="10241" width="103.140625" style="1296" customWidth="1"/>
    <col min="10242" max="10242" width="20.5703125" style="1296" customWidth="1"/>
    <col min="10243" max="10243" width="23.5703125" style="1296" customWidth="1"/>
    <col min="10244" max="10244" width="16.7109375" style="1296" customWidth="1"/>
    <col min="10245" max="10245" width="9.28515625" style="1296"/>
    <col min="10246" max="10246" width="8.42578125" style="1296" customWidth="1"/>
    <col min="10247" max="10247" width="17.5703125" style="1296" bestFit="1" customWidth="1"/>
    <col min="10248" max="10248" width="21.7109375" style="1296" customWidth="1"/>
    <col min="10249" max="10249" width="21.28515625" style="1296" customWidth="1"/>
    <col min="10250" max="10485" width="9.28515625" style="1296"/>
    <col min="10486" max="10486" width="103.140625" style="1296" customWidth="1"/>
    <col min="10487" max="10487" width="20.5703125" style="1296" customWidth="1"/>
    <col min="10488" max="10488" width="19.42578125" style="1296" customWidth="1"/>
    <col min="10489" max="10489" width="16.7109375" style="1296" customWidth="1"/>
    <col min="10490" max="10490" width="12.85546875" style="1296" customWidth="1"/>
    <col min="10491" max="10491" width="11" style="1296" bestFit="1" customWidth="1"/>
    <col min="10492" max="10496" width="9.28515625" style="1296"/>
    <col min="10497" max="10497" width="103.140625" style="1296" customWidth="1"/>
    <col min="10498" max="10498" width="20.5703125" style="1296" customWidth="1"/>
    <col min="10499" max="10499" width="23.5703125" style="1296" customWidth="1"/>
    <col min="10500" max="10500" width="16.7109375" style="1296" customWidth="1"/>
    <col min="10501" max="10501" width="9.28515625" style="1296"/>
    <col min="10502" max="10502" width="8.42578125" style="1296" customWidth="1"/>
    <col min="10503" max="10503" width="17.5703125" style="1296" bestFit="1" customWidth="1"/>
    <col min="10504" max="10504" width="21.7109375" style="1296" customWidth="1"/>
    <col min="10505" max="10505" width="21.28515625" style="1296" customWidth="1"/>
    <col min="10506" max="10741" width="9.28515625" style="1296"/>
    <col min="10742" max="10742" width="103.140625" style="1296" customWidth="1"/>
    <col min="10743" max="10743" width="20.5703125" style="1296" customWidth="1"/>
    <col min="10744" max="10744" width="19.42578125" style="1296" customWidth="1"/>
    <col min="10745" max="10745" width="16.7109375" style="1296" customWidth="1"/>
    <col min="10746" max="10746" width="12.85546875" style="1296" customWidth="1"/>
    <col min="10747" max="10747" width="11" style="1296" bestFit="1" customWidth="1"/>
    <col min="10748" max="10752" width="9.28515625" style="1296"/>
    <col min="10753" max="10753" width="103.140625" style="1296" customWidth="1"/>
    <col min="10754" max="10754" width="20.5703125" style="1296" customWidth="1"/>
    <col min="10755" max="10755" width="23.5703125" style="1296" customWidth="1"/>
    <col min="10756" max="10756" width="16.7109375" style="1296" customWidth="1"/>
    <col min="10757" max="10757" width="9.28515625" style="1296"/>
    <col min="10758" max="10758" width="8.42578125" style="1296" customWidth="1"/>
    <col min="10759" max="10759" width="17.5703125" style="1296" bestFit="1" customWidth="1"/>
    <col min="10760" max="10760" width="21.7109375" style="1296" customWidth="1"/>
    <col min="10761" max="10761" width="21.28515625" style="1296" customWidth="1"/>
    <col min="10762" max="10997" width="9.28515625" style="1296"/>
    <col min="10998" max="10998" width="103.140625" style="1296" customWidth="1"/>
    <col min="10999" max="10999" width="20.5703125" style="1296" customWidth="1"/>
    <col min="11000" max="11000" width="19.42578125" style="1296" customWidth="1"/>
    <col min="11001" max="11001" width="16.7109375" style="1296" customWidth="1"/>
    <col min="11002" max="11002" width="12.85546875" style="1296" customWidth="1"/>
    <col min="11003" max="11003" width="11" style="1296" bestFit="1" customWidth="1"/>
    <col min="11004" max="11008" width="9.28515625" style="1296"/>
    <col min="11009" max="11009" width="103.140625" style="1296" customWidth="1"/>
    <col min="11010" max="11010" width="20.5703125" style="1296" customWidth="1"/>
    <col min="11011" max="11011" width="23.5703125" style="1296" customWidth="1"/>
    <col min="11012" max="11012" width="16.7109375" style="1296" customWidth="1"/>
    <col min="11013" max="11013" width="9.28515625" style="1296"/>
    <col min="11014" max="11014" width="8.42578125" style="1296" customWidth="1"/>
    <col min="11015" max="11015" width="17.5703125" style="1296" bestFit="1" customWidth="1"/>
    <col min="11016" max="11016" width="21.7109375" style="1296" customWidth="1"/>
    <col min="11017" max="11017" width="21.28515625" style="1296" customWidth="1"/>
    <col min="11018" max="11253" width="9.28515625" style="1296"/>
    <col min="11254" max="11254" width="103.140625" style="1296" customWidth="1"/>
    <col min="11255" max="11255" width="20.5703125" style="1296" customWidth="1"/>
    <col min="11256" max="11256" width="19.42578125" style="1296" customWidth="1"/>
    <col min="11257" max="11257" width="16.7109375" style="1296" customWidth="1"/>
    <col min="11258" max="11258" width="12.85546875" style="1296" customWidth="1"/>
    <col min="11259" max="11259" width="11" style="1296" bestFit="1" customWidth="1"/>
    <col min="11260" max="11264" width="9.28515625" style="1296"/>
    <col min="11265" max="11265" width="103.140625" style="1296" customWidth="1"/>
    <col min="11266" max="11266" width="20.5703125" style="1296" customWidth="1"/>
    <col min="11267" max="11267" width="23.5703125" style="1296" customWidth="1"/>
    <col min="11268" max="11268" width="16.7109375" style="1296" customWidth="1"/>
    <col min="11269" max="11269" width="9.28515625" style="1296"/>
    <col min="11270" max="11270" width="8.42578125" style="1296" customWidth="1"/>
    <col min="11271" max="11271" width="17.5703125" style="1296" bestFit="1" customWidth="1"/>
    <col min="11272" max="11272" width="21.7109375" style="1296" customWidth="1"/>
    <col min="11273" max="11273" width="21.28515625" style="1296" customWidth="1"/>
    <col min="11274" max="11509" width="9.28515625" style="1296"/>
    <col min="11510" max="11510" width="103.140625" style="1296" customWidth="1"/>
    <col min="11511" max="11511" width="20.5703125" style="1296" customWidth="1"/>
    <col min="11512" max="11512" width="19.42578125" style="1296" customWidth="1"/>
    <col min="11513" max="11513" width="16.7109375" style="1296" customWidth="1"/>
    <col min="11514" max="11514" width="12.85546875" style="1296" customWidth="1"/>
    <col min="11515" max="11515" width="11" style="1296" bestFit="1" customWidth="1"/>
    <col min="11516" max="11520" width="9.28515625" style="1296"/>
    <col min="11521" max="11521" width="103.140625" style="1296" customWidth="1"/>
    <col min="11522" max="11522" width="20.5703125" style="1296" customWidth="1"/>
    <col min="11523" max="11523" width="23.5703125" style="1296" customWidth="1"/>
    <col min="11524" max="11524" width="16.7109375" style="1296" customWidth="1"/>
    <col min="11525" max="11525" width="9.28515625" style="1296"/>
    <col min="11526" max="11526" width="8.42578125" style="1296" customWidth="1"/>
    <col min="11527" max="11527" width="17.5703125" style="1296" bestFit="1" customWidth="1"/>
    <col min="11528" max="11528" width="21.7109375" style="1296" customWidth="1"/>
    <col min="11529" max="11529" width="21.28515625" style="1296" customWidth="1"/>
    <col min="11530" max="11765" width="9.28515625" style="1296"/>
    <col min="11766" max="11766" width="103.140625" style="1296" customWidth="1"/>
    <col min="11767" max="11767" width="20.5703125" style="1296" customWidth="1"/>
    <col min="11768" max="11768" width="19.42578125" style="1296" customWidth="1"/>
    <col min="11769" max="11769" width="16.7109375" style="1296" customWidth="1"/>
    <col min="11770" max="11770" width="12.85546875" style="1296" customWidth="1"/>
    <col min="11771" max="11771" width="11" style="1296" bestFit="1" customWidth="1"/>
    <col min="11772" max="11776" width="9.28515625" style="1296"/>
    <col min="11777" max="11777" width="103.140625" style="1296" customWidth="1"/>
    <col min="11778" max="11778" width="20.5703125" style="1296" customWidth="1"/>
    <col min="11779" max="11779" width="23.5703125" style="1296" customWidth="1"/>
    <col min="11780" max="11780" width="16.7109375" style="1296" customWidth="1"/>
    <col min="11781" max="11781" width="9.28515625" style="1296"/>
    <col min="11782" max="11782" width="8.42578125" style="1296" customWidth="1"/>
    <col min="11783" max="11783" width="17.5703125" style="1296" bestFit="1" customWidth="1"/>
    <col min="11784" max="11784" width="21.7109375" style="1296" customWidth="1"/>
    <col min="11785" max="11785" width="21.28515625" style="1296" customWidth="1"/>
    <col min="11786" max="12021" width="9.28515625" style="1296"/>
    <col min="12022" max="12022" width="103.140625" style="1296" customWidth="1"/>
    <col min="12023" max="12023" width="20.5703125" style="1296" customWidth="1"/>
    <col min="12024" max="12024" width="19.42578125" style="1296" customWidth="1"/>
    <col min="12025" max="12025" width="16.7109375" style="1296" customWidth="1"/>
    <col min="12026" max="12026" width="12.85546875" style="1296" customWidth="1"/>
    <col min="12027" max="12027" width="11" style="1296" bestFit="1" customWidth="1"/>
    <col min="12028" max="12032" width="9.28515625" style="1296"/>
    <col min="12033" max="12033" width="103.140625" style="1296" customWidth="1"/>
    <col min="12034" max="12034" width="20.5703125" style="1296" customWidth="1"/>
    <col min="12035" max="12035" width="23.5703125" style="1296" customWidth="1"/>
    <col min="12036" max="12036" width="16.7109375" style="1296" customWidth="1"/>
    <col min="12037" max="12037" width="9.28515625" style="1296"/>
    <col min="12038" max="12038" width="8.42578125" style="1296" customWidth="1"/>
    <col min="12039" max="12039" width="17.5703125" style="1296" bestFit="1" customWidth="1"/>
    <col min="12040" max="12040" width="21.7109375" style="1296" customWidth="1"/>
    <col min="12041" max="12041" width="21.28515625" style="1296" customWidth="1"/>
    <col min="12042" max="12277" width="9.28515625" style="1296"/>
    <col min="12278" max="12278" width="103.140625" style="1296" customWidth="1"/>
    <col min="12279" max="12279" width="20.5703125" style="1296" customWidth="1"/>
    <col min="12280" max="12280" width="19.42578125" style="1296" customWidth="1"/>
    <col min="12281" max="12281" width="16.7109375" style="1296" customWidth="1"/>
    <col min="12282" max="12282" width="12.85546875" style="1296" customWidth="1"/>
    <col min="12283" max="12283" width="11" style="1296" bestFit="1" customWidth="1"/>
    <col min="12284" max="12288" width="9.28515625" style="1296"/>
    <col min="12289" max="12289" width="103.140625" style="1296" customWidth="1"/>
    <col min="12290" max="12290" width="20.5703125" style="1296" customWidth="1"/>
    <col min="12291" max="12291" width="23.5703125" style="1296" customWidth="1"/>
    <col min="12292" max="12292" width="16.7109375" style="1296" customWidth="1"/>
    <col min="12293" max="12293" width="9.28515625" style="1296"/>
    <col min="12294" max="12294" width="8.42578125" style="1296" customWidth="1"/>
    <col min="12295" max="12295" width="17.5703125" style="1296" bestFit="1" customWidth="1"/>
    <col min="12296" max="12296" width="21.7109375" style="1296" customWidth="1"/>
    <col min="12297" max="12297" width="21.28515625" style="1296" customWidth="1"/>
    <col min="12298" max="12533" width="9.28515625" style="1296"/>
    <col min="12534" max="12534" width="103.140625" style="1296" customWidth="1"/>
    <col min="12535" max="12535" width="20.5703125" style="1296" customWidth="1"/>
    <col min="12536" max="12536" width="19.42578125" style="1296" customWidth="1"/>
    <col min="12537" max="12537" width="16.7109375" style="1296" customWidth="1"/>
    <col min="12538" max="12538" width="12.85546875" style="1296" customWidth="1"/>
    <col min="12539" max="12539" width="11" style="1296" bestFit="1" customWidth="1"/>
    <col min="12540" max="12544" width="9.28515625" style="1296"/>
    <col min="12545" max="12545" width="103.140625" style="1296" customWidth="1"/>
    <col min="12546" max="12546" width="20.5703125" style="1296" customWidth="1"/>
    <col min="12547" max="12547" width="23.5703125" style="1296" customWidth="1"/>
    <col min="12548" max="12548" width="16.7109375" style="1296" customWidth="1"/>
    <col min="12549" max="12549" width="9.28515625" style="1296"/>
    <col min="12550" max="12550" width="8.42578125" style="1296" customWidth="1"/>
    <col min="12551" max="12551" width="17.5703125" style="1296" bestFit="1" customWidth="1"/>
    <col min="12552" max="12552" width="21.7109375" style="1296" customWidth="1"/>
    <col min="12553" max="12553" width="21.28515625" style="1296" customWidth="1"/>
    <col min="12554" max="12789" width="9.28515625" style="1296"/>
    <col min="12790" max="12790" width="103.140625" style="1296" customWidth="1"/>
    <col min="12791" max="12791" width="20.5703125" style="1296" customWidth="1"/>
    <col min="12792" max="12792" width="19.42578125" style="1296" customWidth="1"/>
    <col min="12793" max="12793" width="16.7109375" style="1296" customWidth="1"/>
    <col min="12794" max="12794" width="12.85546875" style="1296" customWidth="1"/>
    <col min="12795" max="12795" width="11" style="1296" bestFit="1" customWidth="1"/>
    <col min="12796" max="12800" width="9.28515625" style="1296"/>
    <col min="12801" max="12801" width="103.140625" style="1296" customWidth="1"/>
    <col min="12802" max="12802" width="20.5703125" style="1296" customWidth="1"/>
    <col min="12803" max="12803" width="23.5703125" style="1296" customWidth="1"/>
    <col min="12804" max="12804" width="16.7109375" style="1296" customWidth="1"/>
    <col min="12805" max="12805" width="9.28515625" style="1296"/>
    <col min="12806" max="12806" width="8.42578125" style="1296" customWidth="1"/>
    <col min="12807" max="12807" width="17.5703125" style="1296" bestFit="1" customWidth="1"/>
    <col min="12808" max="12808" width="21.7109375" style="1296" customWidth="1"/>
    <col min="12809" max="12809" width="21.28515625" style="1296" customWidth="1"/>
    <col min="12810" max="13045" width="9.28515625" style="1296"/>
    <col min="13046" max="13046" width="103.140625" style="1296" customWidth="1"/>
    <col min="13047" max="13047" width="20.5703125" style="1296" customWidth="1"/>
    <col min="13048" max="13048" width="19.42578125" style="1296" customWidth="1"/>
    <col min="13049" max="13049" width="16.7109375" style="1296" customWidth="1"/>
    <col min="13050" max="13050" width="12.85546875" style="1296" customWidth="1"/>
    <col min="13051" max="13051" width="11" style="1296" bestFit="1" customWidth="1"/>
    <col min="13052" max="13056" width="9.28515625" style="1296"/>
    <col min="13057" max="13057" width="103.140625" style="1296" customWidth="1"/>
    <col min="13058" max="13058" width="20.5703125" style="1296" customWidth="1"/>
    <col min="13059" max="13059" width="23.5703125" style="1296" customWidth="1"/>
    <col min="13060" max="13060" width="16.7109375" style="1296" customWidth="1"/>
    <col min="13061" max="13061" width="9.28515625" style="1296"/>
    <col min="13062" max="13062" width="8.42578125" style="1296" customWidth="1"/>
    <col min="13063" max="13063" width="17.5703125" style="1296" bestFit="1" customWidth="1"/>
    <col min="13064" max="13064" width="21.7109375" style="1296" customWidth="1"/>
    <col min="13065" max="13065" width="21.28515625" style="1296" customWidth="1"/>
    <col min="13066" max="13301" width="9.28515625" style="1296"/>
    <col min="13302" max="13302" width="103.140625" style="1296" customWidth="1"/>
    <col min="13303" max="13303" width="20.5703125" style="1296" customWidth="1"/>
    <col min="13304" max="13304" width="19.42578125" style="1296" customWidth="1"/>
    <col min="13305" max="13305" width="16.7109375" style="1296" customWidth="1"/>
    <col min="13306" max="13306" width="12.85546875" style="1296" customWidth="1"/>
    <col min="13307" max="13307" width="11" style="1296" bestFit="1" customWidth="1"/>
    <col min="13308" max="13312" width="9.28515625" style="1296"/>
    <col min="13313" max="13313" width="103.140625" style="1296" customWidth="1"/>
    <col min="13314" max="13314" width="20.5703125" style="1296" customWidth="1"/>
    <col min="13315" max="13315" width="23.5703125" style="1296" customWidth="1"/>
    <col min="13316" max="13316" width="16.7109375" style="1296" customWidth="1"/>
    <col min="13317" max="13317" width="9.28515625" style="1296"/>
    <col min="13318" max="13318" width="8.42578125" style="1296" customWidth="1"/>
    <col min="13319" max="13319" width="17.5703125" style="1296" bestFit="1" customWidth="1"/>
    <col min="13320" max="13320" width="21.7109375" style="1296" customWidth="1"/>
    <col min="13321" max="13321" width="21.28515625" style="1296" customWidth="1"/>
    <col min="13322" max="13557" width="9.28515625" style="1296"/>
    <col min="13558" max="13558" width="103.140625" style="1296" customWidth="1"/>
    <col min="13559" max="13559" width="20.5703125" style="1296" customWidth="1"/>
    <col min="13560" max="13560" width="19.42578125" style="1296" customWidth="1"/>
    <col min="13561" max="13561" width="16.7109375" style="1296" customWidth="1"/>
    <col min="13562" max="13562" width="12.85546875" style="1296" customWidth="1"/>
    <col min="13563" max="13563" width="11" style="1296" bestFit="1" customWidth="1"/>
    <col min="13564" max="13568" width="9.28515625" style="1296"/>
    <col min="13569" max="13569" width="103.140625" style="1296" customWidth="1"/>
    <col min="13570" max="13570" width="20.5703125" style="1296" customWidth="1"/>
    <col min="13571" max="13571" width="23.5703125" style="1296" customWidth="1"/>
    <col min="13572" max="13572" width="16.7109375" style="1296" customWidth="1"/>
    <col min="13573" max="13573" width="9.28515625" style="1296"/>
    <col min="13574" max="13574" width="8.42578125" style="1296" customWidth="1"/>
    <col min="13575" max="13575" width="17.5703125" style="1296" bestFit="1" customWidth="1"/>
    <col min="13576" max="13576" width="21.7109375" style="1296" customWidth="1"/>
    <col min="13577" max="13577" width="21.28515625" style="1296" customWidth="1"/>
    <col min="13578" max="13813" width="9.28515625" style="1296"/>
    <col min="13814" max="13814" width="103.140625" style="1296" customWidth="1"/>
    <col min="13815" max="13815" width="20.5703125" style="1296" customWidth="1"/>
    <col min="13816" max="13816" width="19.42578125" style="1296" customWidth="1"/>
    <col min="13817" max="13817" width="16.7109375" style="1296" customWidth="1"/>
    <col min="13818" max="13818" width="12.85546875" style="1296" customWidth="1"/>
    <col min="13819" max="13819" width="11" style="1296" bestFit="1" customWidth="1"/>
    <col min="13820" max="13824" width="9.28515625" style="1296"/>
    <col min="13825" max="13825" width="103.140625" style="1296" customWidth="1"/>
    <col min="13826" max="13826" width="20.5703125" style="1296" customWidth="1"/>
    <col min="13827" max="13827" width="23.5703125" style="1296" customWidth="1"/>
    <col min="13828" max="13828" width="16.7109375" style="1296" customWidth="1"/>
    <col min="13829" max="13829" width="9.28515625" style="1296"/>
    <col min="13830" max="13830" width="8.42578125" style="1296" customWidth="1"/>
    <col min="13831" max="13831" width="17.5703125" style="1296" bestFit="1" customWidth="1"/>
    <col min="13832" max="13832" width="21.7109375" style="1296" customWidth="1"/>
    <col min="13833" max="13833" width="21.28515625" style="1296" customWidth="1"/>
    <col min="13834" max="14069" width="9.28515625" style="1296"/>
    <col min="14070" max="14070" width="103.140625" style="1296" customWidth="1"/>
    <col min="14071" max="14071" width="20.5703125" style="1296" customWidth="1"/>
    <col min="14072" max="14072" width="19.42578125" style="1296" customWidth="1"/>
    <col min="14073" max="14073" width="16.7109375" style="1296" customWidth="1"/>
    <col min="14074" max="14074" width="12.85546875" style="1296" customWidth="1"/>
    <col min="14075" max="14075" width="11" style="1296" bestFit="1" customWidth="1"/>
    <col min="14076" max="14080" width="9.28515625" style="1296"/>
    <col min="14081" max="14081" width="103.140625" style="1296" customWidth="1"/>
    <col min="14082" max="14082" width="20.5703125" style="1296" customWidth="1"/>
    <col min="14083" max="14083" width="23.5703125" style="1296" customWidth="1"/>
    <col min="14084" max="14084" width="16.7109375" style="1296" customWidth="1"/>
    <col min="14085" max="14085" width="9.28515625" style="1296"/>
    <col min="14086" max="14086" width="8.42578125" style="1296" customWidth="1"/>
    <col min="14087" max="14087" width="17.5703125" style="1296" bestFit="1" customWidth="1"/>
    <col min="14088" max="14088" width="21.7109375" style="1296" customWidth="1"/>
    <col min="14089" max="14089" width="21.28515625" style="1296" customWidth="1"/>
    <col min="14090" max="14325" width="9.28515625" style="1296"/>
    <col min="14326" max="14326" width="103.140625" style="1296" customWidth="1"/>
    <col min="14327" max="14327" width="20.5703125" style="1296" customWidth="1"/>
    <col min="14328" max="14328" width="19.42578125" style="1296" customWidth="1"/>
    <col min="14329" max="14329" width="16.7109375" style="1296" customWidth="1"/>
    <col min="14330" max="14330" width="12.85546875" style="1296" customWidth="1"/>
    <col min="14331" max="14331" width="11" style="1296" bestFit="1" customWidth="1"/>
    <col min="14332" max="14336" width="9.28515625" style="1296"/>
    <col min="14337" max="14337" width="103.140625" style="1296" customWidth="1"/>
    <col min="14338" max="14338" width="20.5703125" style="1296" customWidth="1"/>
    <col min="14339" max="14339" width="23.5703125" style="1296" customWidth="1"/>
    <col min="14340" max="14340" width="16.7109375" style="1296" customWidth="1"/>
    <col min="14341" max="14341" width="9.28515625" style="1296"/>
    <col min="14342" max="14342" width="8.42578125" style="1296" customWidth="1"/>
    <col min="14343" max="14343" width="17.5703125" style="1296" bestFit="1" customWidth="1"/>
    <col min="14344" max="14344" width="21.7109375" style="1296" customWidth="1"/>
    <col min="14345" max="14345" width="21.28515625" style="1296" customWidth="1"/>
    <col min="14346" max="14581" width="9.28515625" style="1296"/>
    <col min="14582" max="14582" width="103.140625" style="1296" customWidth="1"/>
    <col min="14583" max="14583" width="20.5703125" style="1296" customWidth="1"/>
    <col min="14584" max="14584" width="19.42578125" style="1296" customWidth="1"/>
    <col min="14585" max="14585" width="16.7109375" style="1296" customWidth="1"/>
    <col min="14586" max="14586" width="12.85546875" style="1296" customWidth="1"/>
    <col min="14587" max="14587" width="11" style="1296" bestFit="1" customWidth="1"/>
    <col min="14588" max="14592" width="9.28515625" style="1296"/>
    <col min="14593" max="14593" width="103.140625" style="1296" customWidth="1"/>
    <col min="14594" max="14594" width="20.5703125" style="1296" customWidth="1"/>
    <col min="14595" max="14595" width="23.5703125" style="1296" customWidth="1"/>
    <col min="14596" max="14596" width="16.7109375" style="1296" customWidth="1"/>
    <col min="14597" max="14597" width="9.28515625" style="1296"/>
    <col min="14598" max="14598" width="8.42578125" style="1296" customWidth="1"/>
    <col min="14599" max="14599" width="17.5703125" style="1296" bestFit="1" customWidth="1"/>
    <col min="14600" max="14600" width="21.7109375" style="1296" customWidth="1"/>
    <col min="14601" max="14601" width="21.28515625" style="1296" customWidth="1"/>
    <col min="14602" max="14837" width="9.28515625" style="1296"/>
    <col min="14838" max="14838" width="103.140625" style="1296" customWidth="1"/>
    <col min="14839" max="14839" width="20.5703125" style="1296" customWidth="1"/>
    <col min="14840" max="14840" width="19.42578125" style="1296" customWidth="1"/>
    <col min="14841" max="14841" width="16.7109375" style="1296" customWidth="1"/>
    <col min="14842" max="14842" width="12.85546875" style="1296" customWidth="1"/>
    <col min="14843" max="14843" width="11" style="1296" bestFit="1" customWidth="1"/>
    <col min="14844" max="14848" width="9.28515625" style="1296"/>
    <col min="14849" max="14849" width="103.140625" style="1296" customWidth="1"/>
    <col min="14850" max="14850" width="20.5703125" style="1296" customWidth="1"/>
    <col min="14851" max="14851" width="23.5703125" style="1296" customWidth="1"/>
    <col min="14852" max="14852" width="16.7109375" style="1296" customWidth="1"/>
    <col min="14853" max="14853" width="9.28515625" style="1296"/>
    <col min="14854" max="14854" width="8.42578125" style="1296" customWidth="1"/>
    <col min="14855" max="14855" width="17.5703125" style="1296" bestFit="1" customWidth="1"/>
    <col min="14856" max="14856" width="21.7109375" style="1296" customWidth="1"/>
    <col min="14857" max="14857" width="21.28515625" style="1296" customWidth="1"/>
    <col min="14858" max="15093" width="9.28515625" style="1296"/>
    <col min="15094" max="15094" width="103.140625" style="1296" customWidth="1"/>
    <col min="15095" max="15095" width="20.5703125" style="1296" customWidth="1"/>
    <col min="15096" max="15096" width="19.42578125" style="1296" customWidth="1"/>
    <col min="15097" max="15097" width="16.7109375" style="1296" customWidth="1"/>
    <col min="15098" max="15098" width="12.85546875" style="1296" customWidth="1"/>
    <col min="15099" max="15099" width="11" style="1296" bestFit="1" customWidth="1"/>
    <col min="15100" max="15104" width="9.28515625" style="1296"/>
    <col min="15105" max="15105" width="103.140625" style="1296" customWidth="1"/>
    <col min="15106" max="15106" width="20.5703125" style="1296" customWidth="1"/>
    <col min="15107" max="15107" width="23.5703125" style="1296" customWidth="1"/>
    <col min="15108" max="15108" width="16.7109375" style="1296" customWidth="1"/>
    <col min="15109" max="15109" width="9.28515625" style="1296"/>
    <col min="15110" max="15110" width="8.42578125" style="1296" customWidth="1"/>
    <col min="15111" max="15111" width="17.5703125" style="1296" bestFit="1" customWidth="1"/>
    <col min="15112" max="15112" width="21.7109375" style="1296" customWidth="1"/>
    <col min="15113" max="15113" width="21.28515625" style="1296" customWidth="1"/>
    <col min="15114" max="15349" width="9.28515625" style="1296"/>
    <col min="15350" max="15350" width="103.140625" style="1296" customWidth="1"/>
    <col min="15351" max="15351" width="20.5703125" style="1296" customWidth="1"/>
    <col min="15352" max="15352" width="19.42578125" style="1296" customWidth="1"/>
    <col min="15353" max="15353" width="16.7109375" style="1296" customWidth="1"/>
    <col min="15354" max="15354" width="12.85546875" style="1296" customWidth="1"/>
    <col min="15355" max="15355" width="11" style="1296" bestFit="1" customWidth="1"/>
    <col min="15356" max="15360" width="9.28515625" style="1296"/>
    <col min="15361" max="15361" width="103.140625" style="1296" customWidth="1"/>
    <col min="15362" max="15362" width="20.5703125" style="1296" customWidth="1"/>
    <col min="15363" max="15363" width="23.5703125" style="1296" customWidth="1"/>
    <col min="15364" max="15364" width="16.7109375" style="1296" customWidth="1"/>
    <col min="15365" max="15365" width="9.28515625" style="1296"/>
    <col min="15366" max="15366" width="8.42578125" style="1296" customWidth="1"/>
    <col min="15367" max="15367" width="17.5703125" style="1296" bestFit="1" customWidth="1"/>
    <col min="15368" max="15368" width="21.7109375" style="1296" customWidth="1"/>
    <col min="15369" max="15369" width="21.28515625" style="1296" customWidth="1"/>
    <col min="15370" max="15605" width="9.28515625" style="1296"/>
    <col min="15606" max="15606" width="103.140625" style="1296" customWidth="1"/>
    <col min="15607" max="15607" width="20.5703125" style="1296" customWidth="1"/>
    <col min="15608" max="15608" width="19.42578125" style="1296" customWidth="1"/>
    <col min="15609" max="15609" width="16.7109375" style="1296" customWidth="1"/>
    <col min="15610" max="15610" width="12.85546875" style="1296" customWidth="1"/>
    <col min="15611" max="15611" width="11" style="1296" bestFit="1" customWidth="1"/>
    <col min="15612" max="15616" width="9.28515625" style="1296"/>
    <col min="15617" max="15617" width="103.140625" style="1296" customWidth="1"/>
    <col min="15618" max="15618" width="20.5703125" style="1296" customWidth="1"/>
    <col min="15619" max="15619" width="23.5703125" style="1296" customWidth="1"/>
    <col min="15620" max="15620" width="16.7109375" style="1296" customWidth="1"/>
    <col min="15621" max="15621" width="9.28515625" style="1296"/>
    <col min="15622" max="15622" width="8.42578125" style="1296" customWidth="1"/>
    <col min="15623" max="15623" width="17.5703125" style="1296" bestFit="1" customWidth="1"/>
    <col min="15624" max="15624" width="21.7109375" style="1296" customWidth="1"/>
    <col min="15625" max="15625" width="21.28515625" style="1296" customWidth="1"/>
    <col min="15626" max="15861" width="9.28515625" style="1296"/>
    <col min="15862" max="15862" width="103.140625" style="1296" customWidth="1"/>
    <col min="15863" max="15863" width="20.5703125" style="1296" customWidth="1"/>
    <col min="15864" max="15864" width="19.42578125" style="1296" customWidth="1"/>
    <col min="15865" max="15865" width="16.7109375" style="1296" customWidth="1"/>
    <col min="15866" max="15866" width="12.85546875" style="1296" customWidth="1"/>
    <col min="15867" max="15867" width="11" style="1296" bestFit="1" customWidth="1"/>
    <col min="15868" max="15872" width="9.28515625" style="1296"/>
    <col min="15873" max="15873" width="103.140625" style="1296" customWidth="1"/>
    <col min="15874" max="15874" width="20.5703125" style="1296" customWidth="1"/>
    <col min="15875" max="15875" width="23.5703125" style="1296" customWidth="1"/>
    <col min="15876" max="15876" width="16.7109375" style="1296" customWidth="1"/>
    <col min="15877" max="15877" width="9.28515625" style="1296"/>
    <col min="15878" max="15878" width="8.42578125" style="1296" customWidth="1"/>
    <col min="15879" max="15879" width="17.5703125" style="1296" bestFit="1" customWidth="1"/>
    <col min="15880" max="15880" width="21.7109375" style="1296" customWidth="1"/>
    <col min="15881" max="15881" width="21.28515625" style="1296" customWidth="1"/>
    <col min="15882" max="16117" width="9.28515625" style="1296"/>
    <col min="16118" max="16118" width="103.140625" style="1296" customWidth="1"/>
    <col min="16119" max="16119" width="20.5703125" style="1296" customWidth="1"/>
    <col min="16120" max="16120" width="19.42578125" style="1296" customWidth="1"/>
    <col min="16121" max="16121" width="16.7109375" style="1296" customWidth="1"/>
    <col min="16122" max="16122" width="12.85546875" style="1296" customWidth="1"/>
    <col min="16123" max="16123" width="11" style="1296" bestFit="1" customWidth="1"/>
    <col min="16124" max="16128" width="9.28515625" style="1296"/>
    <col min="16129" max="16129" width="103.140625" style="1296" customWidth="1"/>
    <col min="16130" max="16130" width="20.5703125" style="1296" customWidth="1"/>
    <col min="16131" max="16131" width="23.5703125" style="1296" customWidth="1"/>
    <col min="16132" max="16132" width="16.7109375" style="1296" customWidth="1"/>
    <col min="16133" max="16133" width="9.28515625" style="1296"/>
    <col min="16134" max="16134" width="8.42578125" style="1296" customWidth="1"/>
    <col min="16135" max="16135" width="17.5703125" style="1296" bestFit="1" customWidth="1"/>
    <col min="16136" max="16136" width="21.7109375" style="1296" customWidth="1"/>
    <col min="16137" max="16137" width="21.28515625" style="1296" customWidth="1"/>
    <col min="16138" max="16373" width="9.28515625" style="1296"/>
    <col min="16374" max="16374" width="103.140625" style="1296" customWidth="1"/>
    <col min="16375" max="16375" width="20.5703125" style="1296" customWidth="1"/>
    <col min="16376" max="16376" width="19.42578125" style="1296" customWidth="1"/>
    <col min="16377" max="16377" width="16.7109375" style="1296" customWidth="1"/>
    <col min="16378" max="16378" width="12.85546875" style="1296" customWidth="1"/>
    <col min="16379" max="16379" width="11" style="1296" bestFit="1" customWidth="1"/>
    <col min="16380" max="16384" width="9.28515625" style="1296"/>
  </cols>
  <sheetData>
    <row r="1" spans="1:5" ht="16.5" customHeight="1">
      <c r="A1" s="1294" t="s">
        <v>798</v>
      </c>
      <c r="B1" s="1295"/>
      <c r="C1" s="1830"/>
      <c r="D1" s="1830"/>
    </row>
    <row r="2" spans="1:5" ht="22.5" customHeight="1">
      <c r="A2" s="1831" t="s">
        <v>799</v>
      </c>
      <c r="B2" s="1831"/>
      <c r="C2" s="1831"/>
      <c r="D2" s="1831"/>
    </row>
    <row r="3" spans="1:5" s="1299" customFormat="1" ht="18" customHeight="1">
      <c r="A3" s="1297"/>
      <c r="B3" s="1298"/>
      <c r="C3" s="1832" t="s">
        <v>2</v>
      </c>
      <c r="D3" s="1832"/>
    </row>
    <row r="4" spans="1:5" s="1302" customFormat="1" ht="79.5" customHeight="1">
      <c r="A4" s="1833" t="s">
        <v>800</v>
      </c>
      <c r="B4" s="1835" t="s">
        <v>801</v>
      </c>
      <c r="C4" s="1300" t="s">
        <v>229</v>
      </c>
      <c r="D4" s="1301" t="s">
        <v>230</v>
      </c>
    </row>
    <row r="5" spans="1:5" s="1302" customFormat="1" ht="24" customHeight="1">
      <c r="A5" s="1834"/>
      <c r="B5" s="1836"/>
      <c r="C5" s="1303" t="s">
        <v>777</v>
      </c>
      <c r="D5" s="1304" t="s">
        <v>232</v>
      </c>
    </row>
    <row r="6" spans="1:5" s="1302" customFormat="1" ht="21.6" customHeight="1">
      <c r="A6" s="1305">
        <v>1</v>
      </c>
      <c r="B6" s="1306">
        <v>2</v>
      </c>
      <c r="C6" s="1307">
        <v>3</v>
      </c>
      <c r="D6" s="1308" t="s">
        <v>34</v>
      </c>
    </row>
    <row r="7" spans="1:5" s="1314" customFormat="1" ht="39" customHeight="1">
      <c r="A7" s="1309" t="s">
        <v>802</v>
      </c>
      <c r="B7" s="1310">
        <v>18939596000</v>
      </c>
      <c r="C7" s="1311">
        <v>8263584181.0799999</v>
      </c>
      <c r="D7" s="1312">
        <f>C7/B7</f>
        <v>0.43631258982926563</v>
      </c>
      <c r="E7" s="1313"/>
    </row>
    <row r="8" spans="1:5" s="1314" customFormat="1" ht="39" customHeight="1">
      <c r="A8" s="1309" t="s">
        <v>803</v>
      </c>
      <c r="B8" s="1310">
        <v>6814316000</v>
      </c>
      <c r="C8" s="1311">
        <v>4158642957.3600001</v>
      </c>
      <c r="D8" s="1312">
        <f t="shared" ref="D8:D38" si="0">C8/B8</f>
        <v>0.61028032121785958</v>
      </c>
      <c r="E8" s="1313"/>
    </row>
    <row r="9" spans="1:5" s="1314" customFormat="1" ht="39" customHeight="1">
      <c r="A9" s="1309" t="s">
        <v>804</v>
      </c>
      <c r="B9" s="1310">
        <v>873933000</v>
      </c>
      <c r="C9" s="1311">
        <v>477478242.02999997</v>
      </c>
      <c r="D9" s="1312">
        <f t="shared" si="0"/>
        <v>0.54635566116624501</v>
      </c>
      <c r="E9" s="1313"/>
    </row>
    <row r="10" spans="1:5" s="1314" customFormat="1" ht="39" customHeight="1">
      <c r="A10" s="1309" t="s">
        <v>805</v>
      </c>
      <c r="B10" s="1310">
        <v>3348556000</v>
      </c>
      <c r="C10" s="1311">
        <v>1797488507.8099999</v>
      </c>
      <c r="D10" s="1312">
        <f t="shared" si="0"/>
        <v>0.53679511640539979</v>
      </c>
      <c r="E10" s="1313"/>
    </row>
    <row r="11" spans="1:5" s="1314" customFormat="1" ht="39" customHeight="1">
      <c r="A11" s="1309" t="s">
        <v>806</v>
      </c>
      <c r="B11" s="1310">
        <v>2032555000</v>
      </c>
      <c r="C11" s="1311">
        <v>1223957533.1500001</v>
      </c>
      <c r="D11" s="1312">
        <f t="shared" si="0"/>
        <v>0.60217683317302606</v>
      </c>
      <c r="E11" s="1313"/>
    </row>
    <row r="12" spans="1:5" s="1314" customFormat="1" ht="39" customHeight="1">
      <c r="A12" s="1309" t="s">
        <v>807</v>
      </c>
      <c r="B12" s="1315">
        <v>1474260000</v>
      </c>
      <c r="C12" s="1311">
        <v>874611842.25</v>
      </c>
      <c r="D12" s="1312">
        <f t="shared" si="0"/>
        <v>0.59325481411012981</v>
      </c>
      <c r="E12" s="1313"/>
    </row>
    <row r="13" spans="1:5" s="1314" customFormat="1" ht="39" customHeight="1">
      <c r="A13" s="1309" t="s">
        <v>808</v>
      </c>
      <c r="B13" s="1310">
        <v>1268213000</v>
      </c>
      <c r="C13" s="1311">
        <v>763313932.95000005</v>
      </c>
      <c r="D13" s="1312">
        <f t="shared" si="0"/>
        <v>0.60188149226510057</v>
      </c>
      <c r="E13" s="1313"/>
    </row>
    <row r="14" spans="1:5" s="1314" customFormat="1" ht="39" customHeight="1">
      <c r="A14" s="1309" t="s">
        <v>809</v>
      </c>
      <c r="B14" s="1310">
        <v>1653032000</v>
      </c>
      <c r="C14" s="1311">
        <v>995082394.27999997</v>
      </c>
      <c r="D14" s="1312">
        <f t="shared" si="0"/>
        <v>0.60197406600719161</v>
      </c>
      <c r="E14" s="1313"/>
    </row>
    <row r="15" spans="1:5" s="1314" customFormat="1" ht="39" customHeight="1">
      <c r="A15" s="1309" t="s">
        <v>810</v>
      </c>
      <c r="B15" s="1310">
        <v>466429000</v>
      </c>
      <c r="C15" s="1311">
        <v>415621837.33999997</v>
      </c>
      <c r="D15" s="1312">
        <f t="shared" si="0"/>
        <v>0.8910720331283003</v>
      </c>
      <c r="E15" s="1313"/>
    </row>
    <row r="16" spans="1:5" s="1314" customFormat="1" ht="39" customHeight="1">
      <c r="A16" s="1309" t="s">
        <v>811</v>
      </c>
      <c r="B16" s="1310">
        <v>1558027000</v>
      </c>
      <c r="C16" s="1311">
        <v>894284814.75999999</v>
      </c>
      <c r="D16" s="1312">
        <f t="shared" si="0"/>
        <v>0.57398544104819749</v>
      </c>
      <c r="E16" s="1313"/>
    </row>
    <row r="17" spans="1:5" s="1314" customFormat="1" ht="39" customHeight="1">
      <c r="A17" s="1309" t="s">
        <v>812</v>
      </c>
      <c r="B17" s="1315">
        <v>2117768000</v>
      </c>
      <c r="C17" s="1311">
        <v>1131211206.27</v>
      </c>
      <c r="D17" s="1312">
        <f t="shared" si="0"/>
        <v>0.53415256358109098</v>
      </c>
      <c r="E17" s="1313"/>
    </row>
    <row r="18" spans="1:5" s="1314" customFormat="1" ht="39" customHeight="1">
      <c r="A18" s="1309" t="s">
        <v>813</v>
      </c>
      <c r="B18" s="1310">
        <v>1466616000</v>
      </c>
      <c r="C18" s="1311">
        <v>773019692.65999997</v>
      </c>
      <c r="D18" s="1312">
        <f t="shared" si="0"/>
        <v>0.52707708947672738</v>
      </c>
      <c r="E18" s="1313"/>
    </row>
    <row r="19" spans="1:5" s="1314" customFormat="1" ht="39" customHeight="1">
      <c r="A19" s="1309" t="s">
        <v>814</v>
      </c>
      <c r="B19" s="1315">
        <v>508145000</v>
      </c>
      <c r="C19" s="1311">
        <v>317250967.83999997</v>
      </c>
      <c r="D19" s="1312">
        <f t="shared" si="0"/>
        <v>0.62433157433409747</v>
      </c>
      <c r="E19" s="1313"/>
    </row>
    <row r="20" spans="1:5" s="1314" customFormat="1" ht="39" customHeight="1">
      <c r="A20" s="1309" t="s">
        <v>815</v>
      </c>
      <c r="B20" s="1315">
        <v>1448322000</v>
      </c>
      <c r="C20" s="1311">
        <v>669377673.84000003</v>
      </c>
      <c r="D20" s="1312">
        <f t="shared" si="0"/>
        <v>0.46217462265987813</v>
      </c>
      <c r="E20" s="1313"/>
    </row>
    <row r="21" spans="1:5" s="1314" customFormat="1" ht="39" customHeight="1">
      <c r="A21" s="1309" t="s">
        <v>816</v>
      </c>
      <c r="B21" s="1310">
        <v>895482000</v>
      </c>
      <c r="C21" s="1311">
        <v>475566240.22000003</v>
      </c>
      <c r="D21" s="1312">
        <f t="shared" si="0"/>
        <v>0.53107291963434222</v>
      </c>
      <c r="E21" s="1313"/>
    </row>
    <row r="22" spans="1:5" s="1314" customFormat="1" ht="39" customHeight="1">
      <c r="A22" s="1309" t="s">
        <v>817</v>
      </c>
      <c r="B22" s="1315">
        <v>1246802000</v>
      </c>
      <c r="C22" s="1311">
        <v>566015217.99000001</v>
      </c>
      <c r="D22" s="1312">
        <f t="shared" si="0"/>
        <v>0.45397362050269408</v>
      </c>
      <c r="E22" s="1313"/>
    </row>
    <row r="23" spans="1:5" s="1314" customFormat="1" ht="39" customHeight="1">
      <c r="A23" s="1309" t="s">
        <v>818</v>
      </c>
      <c r="B23" s="1310">
        <v>2437219000</v>
      </c>
      <c r="C23" s="1311">
        <v>1414552318.71</v>
      </c>
      <c r="D23" s="1312">
        <f t="shared" si="0"/>
        <v>0.58039606564284951</v>
      </c>
      <c r="E23" s="1313"/>
    </row>
    <row r="24" spans="1:5" s="1314" customFormat="1" ht="39" customHeight="1">
      <c r="A24" s="1309" t="s">
        <v>819</v>
      </c>
      <c r="B24" s="1310">
        <v>1189634000</v>
      </c>
      <c r="C24" s="1311">
        <v>611008525.44000006</v>
      </c>
      <c r="D24" s="1312">
        <f t="shared" si="0"/>
        <v>0.51361050998878655</v>
      </c>
      <c r="E24" s="1313"/>
    </row>
    <row r="25" spans="1:5" s="1314" customFormat="1" ht="39" customHeight="1">
      <c r="A25" s="1309" t="s">
        <v>820</v>
      </c>
      <c r="B25" s="1315">
        <v>1123188000</v>
      </c>
      <c r="C25" s="1311">
        <v>651500051.49000001</v>
      </c>
      <c r="D25" s="1312">
        <f t="shared" si="0"/>
        <v>0.58004541669782794</v>
      </c>
      <c r="E25" s="1313"/>
    </row>
    <row r="26" spans="1:5" s="1314" customFormat="1" ht="39" customHeight="1">
      <c r="A26" s="1309" t="s">
        <v>821</v>
      </c>
      <c r="B26" s="1315">
        <v>1525447000</v>
      </c>
      <c r="C26" s="1311">
        <v>821384514.55999994</v>
      </c>
      <c r="D26" s="1312">
        <f t="shared" si="0"/>
        <v>0.53845496733744269</v>
      </c>
      <c r="E26" s="1313"/>
    </row>
    <row r="27" spans="1:5" s="1314" customFormat="1" ht="39" customHeight="1" thickBot="1">
      <c r="A27" s="1309" t="s">
        <v>822</v>
      </c>
      <c r="B27" s="1310">
        <v>849616000</v>
      </c>
      <c r="C27" s="1311">
        <v>740500557.66999996</v>
      </c>
      <c r="D27" s="1312">
        <f t="shared" si="0"/>
        <v>0.87157087162906532</v>
      </c>
      <c r="E27" s="1313"/>
    </row>
    <row r="28" spans="1:5" s="1314" customFormat="1" ht="39" customHeight="1" thickTop="1" thickBot="1">
      <c r="A28" s="1316" t="s">
        <v>823</v>
      </c>
      <c r="B28" s="1317">
        <f>SUM(B12:B27)</f>
        <v>21228200000</v>
      </c>
      <c r="C28" s="1317">
        <f>SUM(C12:C27)</f>
        <v>12114301788.27</v>
      </c>
      <c r="D28" s="1318">
        <f t="shared" si="0"/>
        <v>0.57067023055511068</v>
      </c>
      <c r="E28" s="1313"/>
    </row>
    <row r="29" spans="1:5" s="1314" customFormat="1" ht="39" customHeight="1" thickTop="1">
      <c r="A29" s="1319" t="s">
        <v>824</v>
      </c>
      <c r="B29" s="1320">
        <v>3861157000</v>
      </c>
      <c r="C29" s="1321">
        <v>1282810535.72</v>
      </c>
      <c r="D29" s="1322">
        <f t="shared" si="0"/>
        <v>0.33223475132453822</v>
      </c>
      <c r="E29" s="1313"/>
    </row>
    <row r="30" spans="1:5" s="1314" customFormat="1" ht="39" customHeight="1">
      <c r="A30" s="1323" t="s">
        <v>825</v>
      </c>
      <c r="B30" s="1324">
        <v>336869000</v>
      </c>
      <c r="C30" s="1311">
        <v>170503470.66999999</v>
      </c>
      <c r="D30" s="1325">
        <f t="shared" si="0"/>
        <v>0.50614176629490981</v>
      </c>
      <c r="E30" s="1313"/>
    </row>
    <row r="31" spans="1:5" s="1314" customFormat="1" ht="39" customHeight="1" thickBot="1">
      <c r="A31" s="1326" t="s">
        <v>826</v>
      </c>
      <c r="B31" s="1327">
        <v>359215000</v>
      </c>
      <c r="C31" s="1328">
        <v>237606776.86000001</v>
      </c>
      <c r="D31" s="1329">
        <f t="shared" si="0"/>
        <v>0.66146117745639799</v>
      </c>
      <c r="E31" s="1313"/>
    </row>
    <row r="32" spans="1:5" s="1314" customFormat="1" ht="39" customHeight="1" thickTop="1" thickBot="1">
      <c r="A32" s="1316" t="s">
        <v>827</v>
      </c>
      <c r="B32" s="1317">
        <f>B7+B8+B9+B10+B11+B28+B31+B29+B30</f>
        <v>57794397000</v>
      </c>
      <c r="C32" s="1317">
        <f>C7+C8+C9+C10+C11+C28+C29+C31+C30</f>
        <v>29726373992.950001</v>
      </c>
      <c r="D32" s="1330">
        <f t="shared" si="0"/>
        <v>0.51434698752804708</v>
      </c>
      <c r="E32" s="1313"/>
    </row>
    <row r="33" spans="1:5" s="1314" customFormat="1" ht="39" customHeight="1" thickTop="1" thickBot="1">
      <c r="A33" s="1331" t="s">
        <v>828</v>
      </c>
      <c r="B33" s="1332"/>
      <c r="C33" s="1333">
        <v>5185556.87</v>
      </c>
      <c r="D33" s="1334" t="s">
        <v>47</v>
      </c>
      <c r="E33" s="1313"/>
    </row>
    <row r="34" spans="1:5" s="1314" customFormat="1" ht="39" customHeight="1" thickTop="1" thickBot="1">
      <c r="A34" s="1335" t="s">
        <v>829</v>
      </c>
      <c r="B34" s="1332">
        <f>B33</f>
        <v>0</v>
      </c>
      <c r="C34" s="1332">
        <f>C33</f>
        <v>5185556.87</v>
      </c>
      <c r="D34" s="1332" t="str">
        <f>D33</f>
        <v>-</v>
      </c>
      <c r="E34" s="1313"/>
    </row>
    <row r="35" spans="1:5" s="1314" customFormat="1" ht="39" customHeight="1" thickTop="1">
      <c r="A35" s="1319" t="s">
        <v>830</v>
      </c>
      <c r="B35" s="1336">
        <v>234674000</v>
      </c>
      <c r="C35" s="1337">
        <v>43472358.359999999</v>
      </c>
      <c r="D35" s="1338">
        <f t="shared" si="0"/>
        <v>0.18524573817295481</v>
      </c>
      <c r="E35" s="1313"/>
    </row>
    <row r="36" spans="1:5" s="1314" customFormat="1" ht="39" customHeight="1">
      <c r="A36" s="1323" t="s">
        <v>831</v>
      </c>
      <c r="B36" s="1339">
        <v>376721000</v>
      </c>
      <c r="C36" s="1311">
        <v>86836830.909999996</v>
      </c>
      <c r="D36" s="1312">
        <f t="shared" si="0"/>
        <v>0.23050700892703088</v>
      </c>
      <c r="E36" s="1313"/>
    </row>
    <row r="37" spans="1:5" s="1314" customFormat="1" ht="39" customHeight="1" thickBot="1">
      <c r="A37" s="1340" t="s">
        <v>832</v>
      </c>
      <c r="B37" s="1341">
        <v>22070084000</v>
      </c>
      <c r="C37" s="1328">
        <v>7640790650.6199999</v>
      </c>
      <c r="D37" s="1342">
        <f t="shared" si="0"/>
        <v>0.34620578021452025</v>
      </c>
      <c r="E37" s="1313"/>
    </row>
    <row r="38" spans="1:5" s="1347" customFormat="1" ht="39" customHeight="1" thickTop="1" thickBot="1">
      <c r="A38" s="1343" t="s">
        <v>833</v>
      </c>
      <c r="B38" s="1317">
        <f>B32+B35+B36+B37</f>
        <v>80475876000</v>
      </c>
      <c r="C38" s="1344">
        <f>C32+C35+C36+C37+C34</f>
        <v>37502659389.710007</v>
      </c>
      <c r="D38" s="1345">
        <f t="shared" si="0"/>
        <v>0.46601119806027347</v>
      </c>
      <c r="E38" s="1346"/>
    </row>
    <row r="39" spans="1:5" ht="15.75" thickTop="1">
      <c r="C39" s="1348"/>
      <c r="E39" s="1349"/>
    </row>
    <row r="40" spans="1:5" ht="15" customHeight="1">
      <c r="A40" s="1350"/>
      <c r="E40" s="1349"/>
    </row>
    <row r="41" spans="1:5" ht="24.75" customHeight="1">
      <c r="A41" s="1349"/>
      <c r="B41" s="1349"/>
      <c r="C41" s="1352"/>
    </row>
    <row r="42" spans="1:5">
      <c r="A42" s="1349"/>
      <c r="B42" s="1349"/>
    </row>
    <row r="43" spans="1:5">
      <c r="A43" s="1353"/>
      <c r="B43" s="1349"/>
    </row>
    <row r="44" spans="1:5">
      <c r="A44" s="1349"/>
      <c r="B44" s="1349"/>
    </row>
    <row r="45" spans="1:5">
      <c r="A45" s="1349"/>
      <c r="B45" s="1349"/>
    </row>
    <row r="46" spans="1:5">
      <c r="A46" s="1349"/>
      <c r="B46" s="1349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60" firstPageNumber="64" fitToHeight="2" orientation="landscape" useFirstPageNumber="1" r:id="rId1"/>
  <headerFooter alignWithMargins="0">
    <oddHeader>&amp;C&amp;16- &amp;P -</oddHeader>
  </headerFooter>
  <rowBreaks count="2" manualBreakCount="2">
    <brk id="22" max="3" man="1"/>
    <brk id="38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59"/>
  <sheetViews>
    <sheetView zoomScale="59" zoomScaleNormal="59" zoomScaleSheetLayoutView="50" zoomScalePageLayoutView="40" workbookViewId="0">
      <selection activeCell="B1" sqref="B1"/>
    </sheetView>
  </sheetViews>
  <sheetFormatPr defaultColWidth="9.28515625" defaultRowHeight="37.5" customHeight="1"/>
  <cols>
    <col min="1" max="1" width="11.28515625" style="1652" customWidth="1"/>
    <col min="2" max="2" width="9.5703125" style="1652" customWidth="1"/>
    <col min="3" max="3" width="48.42578125" style="1653" customWidth="1"/>
    <col min="4" max="4" width="81.7109375" style="1654" customWidth="1"/>
    <col min="5" max="5" width="22.7109375" style="1655" customWidth="1"/>
    <col min="6" max="6" width="22" style="1655" customWidth="1"/>
    <col min="7" max="8" width="22.7109375" style="1656" customWidth="1"/>
    <col min="9" max="9" width="22" style="1645" customWidth="1"/>
    <col min="10" max="10" width="23.28515625" style="1648" customWidth="1"/>
    <col min="11" max="11" width="17.5703125" style="1364" bestFit="1" customWidth="1"/>
    <col min="12" max="12" width="16.5703125" style="1364" customWidth="1"/>
    <col min="13" max="14" width="9.28515625" style="1364" customWidth="1"/>
    <col min="15" max="15" width="37" style="1648" customWidth="1"/>
    <col min="16" max="16" width="31.28515625" style="1649" customWidth="1"/>
    <col min="17" max="17" width="28.42578125" style="1367" customWidth="1"/>
    <col min="18" max="18" width="21.28515625" style="1367" customWidth="1"/>
    <col min="19" max="19" width="25.7109375" style="1367" customWidth="1"/>
    <col min="20" max="20" width="24.7109375" style="1367" customWidth="1"/>
    <col min="21" max="21" width="28.85546875" style="1367" customWidth="1"/>
    <col min="22" max="256" width="9.28515625" style="1364"/>
    <col min="257" max="257" width="11.28515625" style="1364" customWidth="1"/>
    <col min="258" max="258" width="9.5703125" style="1364" customWidth="1"/>
    <col min="259" max="259" width="48.42578125" style="1364" customWidth="1"/>
    <col min="260" max="260" width="81.7109375" style="1364" customWidth="1"/>
    <col min="261" max="261" width="22.7109375" style="1364" customWidth="1"/>
    <col min="262" max="262" width="22" style="1364" customWidth="1"/>
    <col min="263" max="264" width="22.7109375" style="1364" customWidth="1"/>
    <col min="265" max="265" width="22" style="1364" customWidth="1"/>
    <col min="266" max="266" width="23.28515625" style="1364" customWidth="1"/>
    <col min="267" max="267" width="17.5703125" style="1364" bestFit="1" customWidth="1"/>
    <col min="268" max="268" width="16.5703125" style="1364" customWidth="1"/>
    <col min="269" max="270" width="9.28515625" style="1364" customWidth="1"/>
    <col min="271" max="271" width="37" style="1364" customWidth="1"/>
    <col min="272" max="272" width="31.28515625" style="1364" customWidth="1"/>
    <col min="273" max="273" width="28.42578125" style="1364" customWidth="1"/>
    <col min="274" max="274" width="21.28515625" style="1364" customWidth="1"/>
    <col min="275" max="275" width="25.7109375" style="1364" customWidth="1"/>
    <col min="276" max="276" width="24.7109375" style="1364" customWidth="1"/>
    <col min="277" max="277" width="28.85546875" style="1364" customWidth="1"/>
    <col min="278" max="512" width="9.28515625" style="1364"/>
    <col min="513" max="513" width="11.28515625" style="1364" customWidth="1"/>
    <col min="514" max="514" width="9.5703125" style="1364" customWidth="1"/>
    <col min="515" max="515" width="48.42578125" style="1364" customWidth="1"/>
    <col min="516" max="516" width="81.7109375" style="1364" customWidth="1"/>
    <col min="517" max="517" width="22.7109375" style="1364" customWidth="1"/>
    <col min="518" max="518" width="22" style="1364" customWidth="1"/>
    <col min="519" max="520" width="22.7109375" style="1364" customWidth="1"/>
    <col min="521" max="521" width="22" style="1364" customWidth="1"/>
    <col min="522" max="522" width="23.28515625" style="1364" customWidth="1"/>
    <col min="523" max="523" width="17.5703125" style="1364" bestFit="1" customWidth="1"/>
    <col min="524" max="524" width="16.5703125" style="1364" customWidth="1"/>
    <col min="525" max="526" width="9.28515625" style="1364" customWidth="1"/>
    <col min="527" max="527" width="37" style="1364" customWidth="1"/>
    <col min="528" max="528" width="31.28515625" style="1364" customWidth="1"/>
    <col min="529" max="529" width="28.42578125" style="1364" customWidth="1"/>
    <col min="530" max="530" width="21.28515625" style="1364" customWidth="1"/>
    <col min="531" max="531" width="25.7109375" style="1364" customWidth="1"/>
    <col min="532" max="532" width="24.7109375" style="1364" customWidth="1"/>
    <col min="533" max="533" width="28.85546875" style="1364" customWidth="1"/>
    <col min="534" max="768" width="9.28515625" style="1364"/>
    <col min="769" max="769" width="11.28515625" style="1364" customWidth="1"/>
    <col min="770" max="770" width="9.5703125" style="1364" customWidth="1"/>
    <col min="771" max="771" width="48.42578125" style="1364" customWidth="1"/>
    <col min="772" max="772" width="81.7109375" style="1364" customWidth="1"/>
    <col min="773" max="773" width="22.7109375" style="1364" customWidth="1"/>
    <col min="774" max="774" width="22" style="1364" customWidth="1"/>
    <col min="775" max="776" width="22.7109375" style="1364" customWidth="1"/>
    <col min="777" max="777" width="22" style="1364" customWidth="1"/>
    <col min="778" max="778" width="23.28515625" style="1364" customWidth="1"/>
    <col min="779" max="779" width="17.5703125" style="1364" bestFit="1" customWidth="1"/>
    <col min="780" max="780" width="16.5703125" style="1364" customWidth="1"/>
    <col min="781" max="782" width="9.28515625" style="1364" customWidth="1"/>
    <col min="783" max="783" width="37" style="1364" customWidth="1"/>
    <col min="784" max="784" width="31.28515625" style="1364" customWidth="1"/>
    <col min="785" max="785" width="28.42578125" style="1364" customWidth="1"/>
    <col min="786" max="786" width="21.28515625" style="1364" customWidth="1"/>
    <col min="787" max="787" width="25.7109375" style="1364" customWidth="1"/>
    <col min="788" max="788" width="24.7109375" style="1364" customWidth="1"/>
    <col min="789" max="789" width="28.85546875" style="1364" customWidth="1"/>
    <col min="790" max="1024" width="9.28515625" style="1364"/>
    <col min="1025" max="1025" width="11.28515625" style="1364" customWidth="1"/>
    <col min="1026" max="1026" width="9.5703125" style="1364" customWidth="1"/>
    <col min="1027" max="1027" width="48.42578125" style="1364" customWidth="1"/>
    <col min="1028" max="1028" width="81.7109375" style="1364" customWidth="1"/>
    <col min="1029" max="1029" width="22.7109375" style="1364" customWidth="1"/>
    <col min="1030" max="1030" width="22" style="1364" customWidth="1"/>
    <col min="1031" max="1032" width="22.7109375" style="1364" customWidth="1"/>
    <col min="1033" max="1033" width="22" style="1364" customWidth="1"/>
    <col min="1034" max="1034" width="23.28515625" style="1364" customWidth="1"/>
    <col min="1035" max="1035" width="17.5703125" style="1364" bestFit="1" customWidth="1"/>
    <col min="1036" max="1036" width="16.5703125" style="1364" customWidth="1"/>
    <col min="1037" max="1038" width="9.28515625" style="1364" customWidth="1"/>
    <col min="1039" max="1039" width="37" style="1364" customWidth="1"/>
    <col min="1040" max="1040" width="31.28515625" style="1364" customWidth="1"/>
    <col min="1041" max="1041" width="28.42578125" style="1364" customWidth="1"/>
    <col min="1042" max="1042" width="21.28515625" style="1364" customWidth="1"/>
    <col min="1043" max="1043" width="25.7109375" style="1364" customWidth="1"/>
    <col min="1044" max="1044" width="24.7109375" style="1364" customWidth="1"/>
    <col min="1045" max="1045" width="28.85546875" style="1364" customWidth="1"/>
    <col min="1046" max="1280" width="9.28515625" style="1364"/>
    <col min="1281" max="1281" width="11.28515625" style="1364" customWidth="1"/>
    <col min="1282" max="1282" width="9.5703125" style="1364" customWidth="1"/>
    <col min="1283" max="1283" width="48.42578125" style="1364" customWidth="1"/>
    <col min="1284" max="1284" width="81.7109375" style="1364" customWidth="1"/>
    <col min="1285" max="1285" width="22.7109375" style="1364" customWidth="1"/>
    <col min="1286" max="1286" width="22" style="1364" customWidth="1"/>
    <col min="1287" max="1288" width="22.7109375" style="1364" customWidth="1"/>
    <col min="1289" max="1289" width="22" style="1364" customWidth="1"/>
    <col min="1290" max="1290" width="23.28515625" style="1364" customWidth="1"/>
    <col min="1291" max="1291" width="17.5703125" style="1364" bestFit="1" customWidth="1"/>
    <col min="1292" max="1292" width="16.5703125" style="1364" customWidth="1"/>
    <col min="1293" max="1294" width="9.28515625" style="1364" customWidth="1"/>
    <col min="1295" max="1295" width="37" style="1364" customWidth="1"/>
    <col min="1296" max="1296" width="31.28515625" style="1364" customWidth="1"/>
    <col min="1297" max="1297" width="28.42578125" style="1364" customWidth="1"/>
    <col min="1298" max="1298" width="21.28515625" style="1364" customWidth="1"/>
    <col min="1299" max="1299" width="25.7109375" style="1364" customWidth="1"/>
    <col min="1300" max="1300" width="24.7109375" style="1364" customWidth="1"/>
    <col min="1301" max="1301" width="28.85546875" style="1364" customWidth="1"/>
    <col min="1302" max="1536" width="9.28515625" style="1364"/>
    <col min="1537" max="1537" width="11.28515625" style="1364" customWidth="1"/>
    <col min="1538" max="1538" width="9.5703125" style="1364" customWidth="1"/>
    <col min="1539" max="1539" width="48.42578125" style="1364" customWidth="1"/>
    <col min="1540" max="1540" width="81.7109375" style="1364" customWidth="1"/>
    <col min="1541" max="1541" width="22.7109375" style="1364" customWidth="1"/>
    <col min="1542" max="1542" width="22" style="1364" customWidth="1"/>
    <col min="1543" max="1544" width="22.7109375" style="1364" customWidth="1"/>
    <col min="1545" max="1545" width="22" style="1364" customWidth="1"/>
    <col min="1546" max="1546" width="23.28515625" style="1364" customWidth="1"/>
    <col min="1547" max="1547" width="17.5703125" style="1364" bestFit="1" customWidth="1"/>
    <col min="1548" max="1548" width="16.5703125" style="1364" customWidth="1"/>
    <col min="1549" max="1550" width="9.28515625" style="1364" customWidth="1"/>
    <col min="1551" max="1551" width="37" style="1364" customWidth="1"/>
    <col min="1552" max="1552" width="31.28515625" style="1364" customWidth="1"/>
    <col min="1553" max="1553" width="28.42578125" style="1364" customWidth="1"/>
    <col min="1554" max="1554" width="21.28515625" style="1364" customWidth="1"/>
    <col min="1555" max="1555" width="25.7109375" style="1364" customWidth="1"/>
    <col min="1556" max="1556" width="24.7109375" style="1364" customWidth="1"/>
    <col min="1557" max="1557" width="28.85546875" style="1364" customWidth="1"/>
    <col min="1558" max="1792" width="9.28515625" style="1364"/>
    <col min="1793" max="1793" width="11.28515625" style="1364" customWidth="1"/>
    <col min="1794" max="1794" width="9.5703125" style="1364" customWidth="1"/>
    <col min="1795" max="1795" width="48.42578125" style="1364" customWidth="1"/>
    <col min="1796" max="1796" width="81.7109375" style="1364" customWidth="1"/>
    <col min="1797" max="1797" width="22.7109375" style="1364" customWidth="1"/>
    <col min="1798" max="1798" width="22" style="1364" customWidth="1"/>
    <col min="1799" max="1800" width="22.7109375" style="1364" customWidth="1"/>
    <col min="1801" max="1801" width="22" style="1364" customWidth="1"/>
    <col min="1802" max="1802" width="23.28515625" style="1364" customWidth="1"/>
    <col min="1803" max="1803" width="17.5703125" style="1364" bestFit="1" customWidth="1"/>
    <col min="1804" max="1804" width="16.5703125" style="1364" customWidth="1"/>
    <col min="1805" max="1806" width="9.28515625" style="1364" customWidth="1"/>
    <col min="1807" max="1807" width="37" style="1364" customWidth="1"/>
    <col min="1808" max="1808" width="31.28515625" style="1364" customWidth="1"/>
    <col min="1809" max="1809" width="28.42578125" style="1364" customWidth="1"/>
    <col min="1810" max="1810" width="21.28515625" style="1364" customWidth="1"/>
    <col min="1811" max="1811" width="25.7109375" style="1364" customWidth="1"/>
    <col min="1812" max="1812" width="24.7109375" style="1364" customWidth="1"/>
    <col min="1813" max="1813" width="28.85546875" style="1364" customWidth="1"/>
    <col min="1814" max="2048" width="9.28515625" style="1364"/>
    <col min="2049" max="2049" width="11.28515625" style="1364" customWidth="1"/>
    <col min="2050" max="2050" width="9.5703125" style="1364" customWidth="1"/>
    <col min="2051" max="2051" width="48.42578125" style="1364" customWidth="1"/>
    <col min="2052" max="2052" width="81.7109375" style="1364" customWidth="1"/>
    <col min="2053" max="2053" width="22.7109375" style="1364" customWidth="1"/>
    <col min="2054" max="2054" width="22" style="1364" customWidth="1"/>
    <col min="2055" max="2056" width="22.7109375" style="1364" customWidth="1"/>
    <col min="2057" max="2057" width="22" style="1364" customWidth="1"/>
    <col min="2058" max="2058" width="23.28515625" style="1364" customWidth="1"/>
    <col min="2059" max="2059" width="17.5703125" style="1364" bestFit="1" customWidth="1"/>
    <col min="2060" max="2060" width="16.5703125" style="1364" customWidth="1"/>
    <col min="2061" max="2062" width="9.28515625" style="1364" customWidth="1"/>
    <col min="2063" max="2063" width="37" style="1364" customWidth="1"/>
    <col min="2064" max="2064" width="31.28515625" style="1364" customWidth="1"/>
    <col min="2065" max="2065" width="28.42578125" style="1364" customWidth="1"/>
    <col min="2066" max="2066" width="21.28515625" style="1364" customWidth="1"/>
    <col min="2067" max="2067" width="25.7109375" style="1364" customWidth="1"/>
    <col min="2068" max="2068" width="24.7109375" style="1364" customWidth="1"/>
    <col min="2069" max="2069" width="28.85546875" style="1364" customWidth="1"/>
    <col min="2070" max="2304" width="9.28515625" style="1364"/>
    <col min="2305" max="2305" width="11.28515625" style="1364" customWidth="1"/>
    <col min="2306" max="2306" width="9.5703125" style="1364" customWidth="1"/>
    <col min="2307" max="2307" width="48.42578125" style="1364" customWidth="1"/>
    <col min="2308" max="2308" width="81.7109375" style="1364" customWidth="1"/>
    <col min="2309" max="2309" width="22.7109375" style="1364" customWidth="1"/>
    <col min="2310" max="2310" width="22" style="1364" customWidth="1"/>
    <col min="2311" max="2312" width="22.7109375" style="1364" customWidth="1"/>
    <col min="2313" max="2313" width="22" style="1364" customWidth="1"/>
    <col min="2314" max="2314" width="23.28515625" style="1364" customWidth="1"/>
    <col min="2315" max="2315" width="17.5703125" style="1364" bestFit="1" customWidth="1"/>
    <col min="2316" max="2316" width="16.5703125" style="1364" customWidth="1"/>
    <col min="2317" max="2318" width="9.28515625" style="1364" customWidth="1"/>
    <col min="2319" max="2319" width="37" style="1364" customWidth="1"/>
    <col min="2320" max="2320" width="31.28515625" style="1364" customWidth="1"/>
    <col min="2321" max="2321" width="28.42578125" style="1364" customWidth="1"/>
    <col min="2322" max="2322" width="21.28515625" style="1364" customWidth="1"/>
    <col min="2323" max="2323" width="25.7109375" style="1364" customWidth="1"/>
    <col min="2324" max="2324" width="24.7109375" style="1364" customWidth="1"/>
    <col min="2325" max="2325" width="28.85546875" style="1364" customWidth="1"/>
    <col min="2326" max="2560" width="9.28515625" style="1364"/>
    <col min="2561" max="2561" width="11.28515625" style="1364" customWidth="1"/>
    <col min="2562" max="2562" width="9.5703125" style="1364" customWidth="1"/>
    <col min="2563" max="2563" width="48.42578125" style="1364" customWidth="1"/>
    <col min="2564" max="2564" width="81.7109375" style="1364" customWidth="1"/>
    <col min="2565" max="2565" width="22.7109375" style="1364" customWidth="1"/>
    <col min="2566" max="2566" width="22" style="1364" customWidth="1"/>
    <col min="2567" max="2568" width="22.7109375" style="1364" customWidth="1"/>
    <col min="2569" max="2569" width="22" style="1364" customWidth="1"/>
    <col min="2570" max="2570" width="23.28515625" style="1364" customWidth="1"/>
    <col min="2571" max="2571" width="17.5703125" style="1364" bestFit="1" customWidth="1"/>
    <col min="2572" max="2572" width="16.5703125" style="1364" customWidth="1"/>
    <col min="2573" max="2574" width="9.28515625" style="1364" customWidth="1"/>
    <col min="2575" max="2575" width="37" style="1364" customWidth="1"/>
    <col min="2576" max="2576" width="31.28515625" style="1364" customWidth="1"/>
    <col min="2577" max="2577" width="28.42578125" style="1364" customWidth="1"/>
    <col min="2578" max="2578" width="21.28515625" style="1364" customWidth="1"/>
    <col min="2579" max="2579" width="25.7109375" style="1364" customWidth="1"/>
    <col min="2580" max="2580" width="24.7109375" style="1364" customWidth="1"/>
    <col min="2581" max="2581" width="28.85546875" style="1364" customWidth="1"/>
    <col min="2582" max="2816" width="9.28515625" style="1364"/>
    <col min="2817" max="2817" width="11.28515625" style="1364" customWidth="1"/>
    <col min="2818" max="2818" width="9.5703125" style="1364" customWidth="1"/>
    <col min="2819" max="2819" width="48.42578125" style="1364" customWidth="1"/>
    <col min="2820" max="2820" width="81.7109375" style="1364" customWidth="1"/>
    <col min="2821" max="2821" width="22.7109375" style="1364" customWidth="1"/>
    <col min="2822" max="2822" width="22" style="1364" customWidth="1"/>
    <col min="2823" max="2824" width="22.7109375" style="1364" customWidth="1"/>
    <col min="2825" max="2825" width="22" style="1364" customWidth="1"/>
    <col min="2826" max="2826" width="23.28515625" style="1364" customWidth="1"/>
    <col min="2827" max="2827" width="17.5703125" style="1364" bestFit="1" customWidth="1"/>
    <col min="2828" max="2828" width="16.5703125" style="1364" customWidth="1"/>
    <col min="2829" max="2830" width="9.28515625" style="1364" customWidth="1"/>
    <col min="2831" max="2831" width="37" style="1364" customWidth="1"/>
    <col min="2832" max="2832" width="31.28515625" style="1364" customWidth="1"/>
    <col min="2833" max="2833" width="28.42578125" style="1364" customWidth="1"/>
    <col min="2834" max="2834" width="21.28515625" style="1364" customWidth="1"/>
    <col min="2835" max="2835" width="25.7109375" style="1364" customWidth="1"/>
    <col min="2836" max="2836" width="24.7109375" style="1364" customWidth="1"/>
    <col min="2837" max="2837" width="28.85546875" style="1364" customWidth="1"/>
    <col min="2838" max="3072" width="9.28515625" style="1364"/>
    <col min="3073" max="3073" width="11.28515625" style="1364" customWidth="1"/>
    <col min="3074" max="3074" width="9.5703125" style="1364" customWidth="1"/>
    <col min="3075" max="3075" width="48.42578125" style="1364" customWidth="1"/>
    <col min="3076" max="3076" width="81.7109375" style="1364" customWidth="1"/>
    <col min="3077" max="3077" width="22.7109375" style="1364" customWidth="1"/>
    <col min="3078" max="3078" width="22" style="1364" customWidth="1"/>
    <col min="3079" max="3080" width="22.7109375" style="1364" customWidth="1"/>
    <col min="3081" max="3081" width="22" style="1364" customWidth="1"/>
    <col min="3082" max="3082" width="23.28515625" style="1364" customWidth="1"/>
    <col min="3083" max="3083" width="17.5703125" style="1364" bestFit="1" customWidth="1"/>
    <col min="3084" max="3084" width="16.5703125" style="1364" customWidth="1"/>
    <col min="3085" max="3086" width="9.28515625" style="1364" customWidth="1"/>
    <col min="3087" max="3087" width="37" style="1364" customWidth="1"/>
    <col min="3088" max="3088" width="31.28515625" style="1364" customWidth="1"/>
    <col min="3089" max="3089" width="28.42578125" style="1364" customWidth="1"/>
    <col min="3090" max="3090" width="21.28515625" style="1364" customWidth="1"/>
    <col min="3091" max="3091" width="25.7109375" style="1364" customWidth="1"/>
    <col min="3092" max="3092" width="24.7109375" style="1364" customWidth="1"/>
    <col min="3093" max="3093" width="28.85546875" style="1364" customWidth="1"/>
    <col min="3094" max="3328" width="9.28515625" style="1364"/>
    <col min="3329" max="3329" width="11.28515625" style="1364" customWidth="1"/>
    <col min="3330" max="3330" width="9.5703125" style="1364" customWidth="1"/>
    <col min="3331" max="3331" width="48.42578125" style="1364" customWidth="1"/>
    <col min="3332" max="3332" width="81.7109375" style="1364" customWidth="1"/>
    <col min="3333" max="3333" width="22.7109375" style="1364" customWidth="1"/>
    <col min="3334" max="3334" width="22" style="1364" customWidth="1"/>
    <col min="3335" max="3336" width="22.7109375" style="1364" customWidth="1"/>
    <col min="3337" max="3337" width="22" style="1364" customWidth="1"/>
    <col min="3338" max="3338" width="23.28515625" style="1364" customWidth="1"/>
    <col min="3339" max="3339" width="17.5703125" style="1364" bestFit="1" customWidth="1"/>
    <col min="3340" max="3340" width="16.5703125" style="1364" customWidth="1"/>
    <col min="3341" max="3342" width="9.28515625" style="1364" customWidth="1"/>
    <col min="3343" max="3343" width="37" style="1364" customWidth="1"/>
    <col min="3344" max="3344" width="31.28515625" style="1364" customWidth="1"/>
    <col min="3345" max="3345" width="28.42578125" style="1364" customWidth="1"/>
    <col min="3346" max="3346" width="21.28515625" style="1364" customWidth="1"/>
    <col min="3347" max="3347" width="25.7109375" style="1364" customWidth="1"/>
    <col min="3348" max="3348" width="24.7109375" style="1364" customWidth="1"/>
    <col min="3349" max="3349" width="28.85546875" style="1364" customWidth="1"/>
    <col min="3350" max="3584" width="9.28515625" style="1364"/>
    <col min="3585" max="3585" width="11.28515625" style="1364" customWidth="1"/>
    <col min="3586" max="3586" width="9.5703125" style="1364" customWidth="1"/>
    <col min="3587" max="3587" width="48.42578125" style="1364" customWidth="1"/>
    <col min="3588" max="3588" width="81.7109375" style="1364" customWidth="1"/>
    <col min="3589" max="3589" width="22.7109375" style="1364" customWidth="1"/>
    <col min="3590" max="3590" width="22" style="1364" customWidth="1"/>
    <col min="3591" max="3592" width="22.7109375" style="1364" customWidth="1"/>
    <col min="3593" max="3593" width="22" style="1364" customWidth="1"/>
    <col min="3594" max="3594" width="23.28515625" style="1364" customWidth="1"/>
    <col min="3595" max="3595" width="17.5703125" style="1364" bestFit="1" customWidth="1"/>
    <col min="3596" max="3596" width="16.5703125" style="1364" customWidth="1"/>
    <col min="3597" max="3598" width="9.28515625" style="1364" customWidth="1"/>
    <col min="3599" max="3599" width="37" style="1364" customWidth="1"/>
    <col min="3600" max="3600" width="31.28515625" style="1364" customWidth="1"/>
    <col min="3601" max="3601" width="28.42578125" style="1364" customWidth="1"/>
    <col min="3602" max="3602" width="21.28515625" style="1364" customWidth="1"/>
    <col min="3603" max="3603" width="25.7109375" style="1364" customWidth="1"/>
    <col min="3604" max="3604" width="24.7109375" style="1364" customWidth="1"/>
    <col min="3605" max="3605" width="28.85546875" style="1364" customWidth="1"/>
    <col min="3606" max="3840" width="9.28515625" style="1364"/>
    <col min="3841" max="3841" width="11.28515625" style="1364" customWidth="1"/>
    <col min="3842" max="3842" width="9.5703125" style="1364" customWidth="1"/>
    <col min="3843" max="3843" width="48.42578125" style="1364" customWidth="1"/>
    <col min="3844" max="3844" width="81.7109375" style="1364" customWidth="1"/>
    <col min="3845" max="3845" width="22.7109375" style="1364" customWidth="1"/>
    <col min="3846" max="3846" width="22" style="1364" customWidth="1"/>
    <col min="3847" max="3848" width="22.7109375" style="1364" customWidth="1"/>
    <col min="3849" max="3849" width="22" style="1364" customWidth="1"/>
    <col min="3850" max="3850" width="23.28515625" style="1364" customWidth="1"/>
    <col min="3851" max="3851" width="17.5703125" style="1364" bestFit="1" customWidth="1"/>
    <col min="3852" max="3852" width="16.5703125" style="1364" customWidth="1"/>
    <col min="3853" max="3854" width="9.28515625" style="1364" customWidth="1"/>
    <col min="3855" max="3855" width="37" style="1364" customWidth="1"/>
    <col min="3856" max="3856" width="31.28515625" style="1364" customWidth="1"/>
    <col min="3857" max="3857" width="28.42578125" style="1364" customWidth="1"/>
    <col min="3858" max="3858" width="21.28515625" style="1364" customWidth="1"/>
    <col min="3859" max="3859" width="25.7109375" style="1364" customWidth="1"/>
    <col min="3860" max="3860" width="24.7109375" style="1364" customWidth="1"/>
    <col min="3861" max="3861" width="28.85546875" style="1364" customWidth="1"/>
    <col min="3862" max="4096" width="9.28515625" style="1364"/>
    <col min="4097" max="4097" width="11.28515625" style="1364" customWidth="1"/>
    <col min="4098" max="4098" width="9.5703125" style="1364" customWidth="1"/>
    <col min="4099" max="4099" width="48.42578125" style="1364" customWidth="1"/>
    <col min="4100" max="4100" width="81.7109375" style="1364" customWidth="1"/>
    <col min="4101" max="4101" width="22.7109375" style="1364" customWidth="1"/>
    <col min="4102" max="4102" width="22" style="1364" customWidth="1"/>
    <col min="4103" max="4104" width="22.7109375" style="1364" customWidth="1"/>
    <col min="4105" max="4105" width="22" style="1364" customWidth="1"/>
    <col min="4106" max="4106" width="23.28515625" style="1364" customWidth="1"/>
    <col min="4107" max="4107" width="17.5703125" style="1364" bestFit="1" customWidth="1"/>
    <col min="4108" max="4108" width="16.5703125" style="1364" customWidth="1"/>
    <col min="4109" max="4110" width="9.28515625" style="1364" customWidth="1"/>
    <col min="4111" max="4111" width="37" style="1364" customWidth="1"/>
    <col min="4112" max="4112" width="31.28515625" style="1364" customWidth="1"/>
    <col min="4113" max="4113" width="28.42578125" style="1364" customWidth="1"/>
    <col min="4114" max="4114" width="21.28515625" style="1364" customWidth="1"/>
    <col min="4115" max="4115" width="25.7109375" style="1364" customWidth="1"/>
    <col min="4116" max="4116" width="24.7109375" style="1364" customWidth="1"/>
    <col min="4117" max="4117" width="28.85546875" style="1364" customWidth="1"/>
    <col min="4118" max="4352" width="9.28515625" style="1364"/>
    <col min="4353" max="4353" width="11.28515625" style="1364" customWidth="1"/>
    <col min="4354" max="4354" width="9.5703125" style="1364" customWidth="1"/>
    <col min="4355" max="4355" width="48.42578125" style="1364" customWidth="1"/>
    <col min="4356" max="4356" width="81.7109375" style="1364" customWidth="1"/>
    <col min="4357" max="4357" width="22.7109375" style="1364" customWidth="1"/>
    <col min="4358" max="4358" width="22" style="1364" customWidth="1"/>
    <col min="4359" max="4360" width="22.7109375" style="1364" customWidth="1"/>
    <col min="4361" max="4361" width="22" style="1364" customWidth="1"/>
    <col min="4362" max="4362" width="23.28515625" style="1364" customWidth="1"/>
    <col min="4363" max="4363" width="17.5703125" style="1364" bestFit="1" customWidth="1"/>
    <col min="4364" max="4364" width="16.5703125" style="1364" customWidth="1"/>
    <col min="4365" max="4366" width="9.28515625" style="1364" customWidth="1"/>
    <col min="4367" max="4367" width="37" style="1364" customWidth="1"/>
    <col min="4368" max="4368" width="31.28515625" style="1364" customWidth="1"/>
    <col min="4369" max="4369" width="28.42578125" style="1364" customWidth="1"/>
    <col min="4370" max="4370" width="21.28515625" style="1364" customWidth="1"/>
    <col min="4371" max="4371" width="25.7109375" style="1364" customWidth="1"/>
    <col min="4372" max="4372" width="24.7109375" style="1364" customWidth="1"/>
    <col min="4373" max="4373" width="28.85546875" style="1364" customWidth="1"/>
    <col min="4374" max="4608" width="9.28515625" style="1364"/>
    <col min="4609" max="4609" width="11.28515625" style="1364" customWidth="1"/>
    <col min="4610" max="4610" width="9.5703125" style="1364" customWidth="1"/>
    <col min="4611" max="4611" width="48.42578125" style="1364" customWidth="1"/>
    <col min="4612" max="4612" width="81.7109375" style="1364" customWidth="1"/>
    <col min="4613" max="4613" width="22.7109375" style="1364" customWidth="1"/>
    <col min="4614" max="4614" width="22" style="1364" customWidth="1"/>
    <col min="4615" max="4616" width="22.7109375" style="1364" customWidth="1"/>
    <col min="4617" max="4617" width="22" style="1364" customWidth="1"/>
    <col min="4618" max="4618" width="23.28515625" style="1364" customWidth="1"/>
    <col min="4619" max="4619" width="17.5703125" style="1364" bestFit="1" customWidth="1"/>
    <col min="4620" max="4620" width="16.5703125" style="1364" customWidth="1"/>
    <col min="4621" max="4622" width="9.28515625" style="1364" customWidth="1"/>
    <col min="4623" max="4623" width="37" style="1364" customWidth="1"/>
    <col min="4624" max="4624" width="31.28515625" style="1364" customWidth="1"/>
    <col min="4625" max="4625" width="28.42578125" style="1364" customWidth="1"/>
    <col min="4626" max="4626" width="21.28515625" style="1364" customWidth="1"/>
    <col min="4627" max="4627" width="25.7109375" style="1364" customWidth="1"/>
    <col min="4628" max="4628" width="24.7109375" style="1364" customWidth="1"/>
    <col min="4629" max="4629" width="28.85546875" style="1364" customWidth="1"/>
    <col min="4630" max="4864" width="9.28515625" style="1364"/>
    <col min="4865" max="4865" width="11.28515625" style="1364" customWidth="1"/>
    <col min="4866" max="4866" width="9.5703125" style="1364" customWidth="1"/>
    <col min="4867" max="4867" width="48.42578125" style="1364" customWidth="1"/>
    <col min="4868" max="4868" width="81.7109375" style="1364" customWidth="1"/>
    <col min="4869" max="4869" width="22.7109375" style="1364" customWidth="1"/>
    <col min="4870" max="4870" width="22" style="1364" customWidth="1"/>
    <col min="4871" max="4872" width="22.7109375" style="1364" customWidth="1"/>
    <col min="4873" max="4873" width="22" style="1364" customWidth="1"/>
    <col min="4874" max="4874" width="23.28515625" style="1364" customWidth="1"/>
    <col min="4875" max="4875" width="17.5703125" style="1364" bestFit="1" customWidth="1"/>
    <col min="4876" max="4876" width="16.5703125" style="1364" customWidth="1"/>
    <col min="4877" max="4878" width="9.28515625" style="1364" customWidth="1"/>
    <col min="4879" max="4879" width="37" style="1364" customWidth="1"/>
    <col min="4880" max="4880" width="31.28515625" style="1364" customWidth="1"/>
    <col min="4881" max="4881" width="28.42578125" style="1364" customWidth="1"/>
    <col min="4882" max="4882" width="21.28515625" style="1364" customWidth="1"/>
    <col min="4883" max="4883" width="25.7109375" style="1364" customWidth="1"/>
    <col min="4884" max="4884" width="24.7109375" style="1364" customWidth="1"/>
    <col min="4885" max="4885" width="28.85546875" style="1364" customWidth="1"/>
    <col min="4886" max="5120" width="9.28515625" style="1364"/>
    <col min="5121" max="5121" width="11.28515625" style="1364" customWidth="1"/>
    <col min="5122" max="5122" width="9.5703125" style="1364" customWidth="1"/>
    <col min="5123" max="5123" width="48.42578125" style="1364" customWidth="1"/>
    <col min="5124" max="5124" width="81.7109375" style="1364" customWidth="1"/>
    <col min="5125" max="5125" width="22.7109375" style="1364" customWidth="1"/>
    <col min="5126" max="5126" width="22" style="1364" customWidth="1"/>
    <col min="5127" max="5128" width="22.7109375" style="1364" customWidth="1"/>
    <col min="5129" max="5129" width="22" style="1364" customWidth="1"/>
    <col min="5130" max="5130" width="23.28515625" style="1364" customWidth="1"/>
    <col min="5131" max="5131" width="17.5703125" style="1364" bestFit="1" customWidth="1"/>
    <col min="5132" max="5132" width="16.5703125" style="1364" customWidth="1"/>
    <col min="5133" max="5134" width="9.28515625" style="1364" customWidth="1"/>
    <col min="5135" max="5135" width="37" style="1364" customWidth="1"/>
    <col min="5136" max="5136" width="31.28515625" style="1364" customWidth="1"/>
    <col min="5137" max="5137" width="28.42578125" style="1364" customWidth="1"/>
    <col min="5138" max="5138" width="21.28515625" style="1364" customWidth="1"/>
    <col min="5139" max="5139" width="25.7109375" style="1364" customWidth="1"/>
    <col min="5140" max="5140" width="24.7109375" style="1364" customWidth="1"/>
    <col min="5141" max="5141" width="28.85546875" style="1364" customWidth="1"/>
    <col min="5142" max="5376" width="9.28515625" style="1364"/>
    <col min="5377" max="5377" width="11.28515625" style="1364" customWidth="1"/>
    <col min="5378" max="5378" width="9.5703125" style="1364" customWidth="1"/>
    <col min="5379" max="5379" width="48.42578125" style="1364" customWidth="1"/>
    <col min="5380" max="5380" width="81.7109375" style="1364" customWidth="1"/>
    <col min="5381" max="5381" width="22.7109375" style="1364" customWidth="1"/>
    <col min="5382" max="5382" width="22" style="1364" customWidth="1"/>
    <col min="5383" max="5384" width="22.7109375" style="1364" customWidth="1"/>
    <col min="5385" max="5385" width="22" style="1364" customWidth="1"/>
    <col min="5386" max="5386" width="23.28515625" style="1364" customWidth="1"/>
    <col min="5387" max="5387" width="17.5703125" style="1364" bestFit="1" customWidth="1"/>
    <col min="5388" max="5388" width="16.5703125" style="1364" customWidth="1"/>
    <col min="5389" max="5390" width="9.28515625" style="1364" customWidth="1"/>
    <col min="5391" max="5391" width="37" style="1364" customWidth="1"/>
    <col min="5392" max="5392" width="31.28515625" style="1364" customWidth="1"/>
    <col min="5393" max="5393" width="28.42578125" style="1364" customWidth="1"/>
    <col min="5394" max="5394" width="21.28515625" style="1364" customWidth="1"/>
    <col min="5395" max="5395" width="25.7109375" style="1364" customWidth="1"/>
    <col min="5396" max="5396" width="24.7109375" style="1364" customWidth="1"/>
    <col min="5397" max="5397" width="28.85546875" style="1364" customWidth="1"/>
    <col min="5398" max="5632" width="9.28515625" style="1364"/>
    <col min="5633" max="5633" width="11.28515625" style="1364" customWidth="1"/>
    <col min="5634" max="5634" width="9.5703125" style="1364" customWidth="1"/>
    <col min="5635" max="5635" width="48.42578125" style="1364" customWidth="1"/>
    <col min="5636" max="5636" width="81.7109375" style="1364" customWidth="1"/>
    <col min="5637" max="5637" width="22.7109375" style="1364" customWidth="1"/>
    <col min="5638" max="5638" width="22" style="1364" customWidth="1"/>
    <col min="5639" max="5640" width="22.7109375" style="1364" customWidth="1"/>
    <col min="5641" max="5641" width="22" style="1364" customWidth="1"/>
    <col min="5642" max="5642" width="23.28515625" style="1364" customWidth="1"/>
    <col min="5643" max="5643" width="17.5703125" style="1364" bestFit="1" customWidth="1"/>
    <col min="5644" max="5644" width="16.5703125" style="1364" customWidth="1"/>
    <col min="5645" max="5646" width="9.28515625" style="1364" customWidth="1"/>
    <col min="5647" max="5647" width="37" style="1364" customWidth="1"/>
    <col min="5648" max="5648" width="31.28515625" style="1364" customWidth="1"/>
    <col min="5649" max="5649" width="28.42578125" style="1364" customWidth="1"/>
    <col min="5650" max="5650" width="21.28515625" style="1364" customWidth="1"/>
    <col min="5651" max="5651" width="25.7109375" style="1364" customWidth="1"/>
    <col min="5652" max="5652" width="24.7109375" style="1364" customWidth="1"/>
    <col min="5653" max="5653" width="28.85546875" style="1364" customWidth="1"/>
    <col min="5654" max="5888" width="9.28515625" style="1364"/>
    <col min="5889" max="5889" width="11.28515625" style="1364" customWidth="1"/>
    <col min="5890" max="5890" width="9.5703125" style="1364" customWidth="1"/>
    <col min="5891" max="5891" width="48.42578125" style="1364" customWidth="1"/>
    <col min="5892" max="5892" width="81.7109375" style="1364" customWidth="1"/>
    <col min="5893" max="5893" width="22.7109375" style="1364" customWidth="1"/>
    <col min="5894" max="5894" width="22" style="1364" customWidth="1"/>
    <col min="5895" max="5896" width="22.7109375" style="1364" customWidth="1"/>
    <col min="5897" max="5897" width="22" style="1364" customWidth="1"/>
    <col min="5898" max="5898" width="23.28515625" style="1364" customWidth="1"/>
    <col min="5899" max="5899" width="17.5703125" style="1364" bestFit="1" customWidth="1"/>
    <col min="5900" max="5900" width="16.5703125" style="1364" customWidth="1"/>
    <col min="5901" max="5902" width="9.28515625" style="1364" customWidth="1"/>
    <col min="5903" max="5903" width="37" style="1364" customWidth="1"/>
    <col min="5904" max="5904" width="31.28515625" style="1364" customWidth="1"/>
    <col min="5905" max="5905" width="28.42578125" style="1364" customWidth="1"/>
    <col min="5906" max="5906" width="21.28515625" style="1364" customWidth="1"/>
    <col min="5907" max="5907" width="25.7109375" style="1364" customWidth="1"/>
    <col min="5908" max="5908" width="24.7109375" style="1364" customWidth="1"/>
    <col min="5909" max="5909" width="28.85546875" style="1364" customWidth="1"/>
    <col min="5910" max="6144" width="9.28515625" style="1364"/>
    <col min="6145" max="6145" width="11.28515625" style="1364" customWidth="1"/>
    <col min="6146" max="6146" width="9.5703125" style="1364" customWidth="1"/>
    <col min="6147" max="6147" width="48.42578125" style="1364" customWidth="1"/>
    <col min="6148" max="6148" width="81.7109375" style="1364" customWidth="1"/>
    <col min="6149" max="6149" width="22.7109375" style="1364" customWidth="1"/>
    <col min="6150" max="6150" width="22" style="1364" customWidth="1"/>
    <col min="6151" max="6152" width="22.7109375" style="1364" customWidth="1"/>
    <col min="6153" max="6153" width="22" style="1364" customWidth="1"/>
    <col min="6154" max="6154" width="23.28515625" style="1364" customWidth="1"/>
    <col min="6155" max="6155" width="17.5703125" style="1364" bestFit="1" customWidth="1"/>
    <col min="6156" max="6156" width="16.5703125" style="1364" customWidth="1"/>
    <col min="6157" max="6158" width="9.28515625" style="1364" customWidth="1"/>
    <col min="6159" max="6159" width="37" style="1364" customWidth="1"/>
    <col min="6160" max="6160" width="31.28515625" style="1364" customWidth="1"/>
    <col min="6161" max="6161" width="28.42578125" style="1364" customWidth="1"/>
    <col min="6162" max="6162" width="21.28515625" style="1364" customWidth="1"/>
    <col min="6163" max="6163" width="25.7109375" style="1364" customWidth="1"/>
    <col min="6164" max="6164" width="24.7109375" style="1364" customWidth="1"/>
    <col min="6165" max="6165" width="28.85546875" style="1364" customWidth="1"/>
    <col min="6166" max="6400" width="9.28515625" style="1364"/>
    <col min="6401" max="6401" width="11.28515625" style="1364" customWidth="1"/>
    <col min="6402" max="6402" width="9.5703125" style="1364" customWidth="1"/>
    <col min="6403" max="6403" width="48.42578125" style="1364" customWidth="1"/>
    <col min="6404" max="6404" width="81.7109375" style="1364" customWidth="1"/>
    <col min="6405" max="6405" width="22.7109375" style="1364" customWidth="1"/>
    <col min="6406" max="6406" width="22" style="1364" customWidth="1"/>
    <col min="6407" max="6408" width="22.7109375" style="1364" customWidth="1"/>
    <col min="6409" max="6409" width="22" style="1364" customWidth="1"/>
    <col min="6410" max="6410" width="23.28515625" style="1364" customWidth="1"/>
    <col min="6411" max="6411" width="17.5703125" style="1364" bestFit="1" customWidth="1"/>
    <col min="6412" max="6412" width="16.5703125" style="1364" customWidth="1"/>
    <col min="6413" max="6414" width="9.28515625" style="1364" customWidth="1"/>
    <col min="6415" max="6415" width="37" style="1364" customWidth="1"/>
    <col min="6416" max="6416" width="31.28515625" style="1364" customWidth="1"/>
    <col min="6417" max="6417" width="28.42578125" style="1364" customWidth="1"/>
    <col min="6418" max="6418" width="21.28515625" style="1364" customWidth="1"/>
    <col min="6419" max="6419" width="25.7109375" style="1364" customWidth="1"/>
    <col min="6420" max="6420" width="24.7109375" style="1364" customWidth="1"/>
    <col min="6421" max="6421" width="28.85546875" style="1364" customWidth="1"/>
    <col min="6422" max="6656" width="9.28515625" style="1364"/>
    <col min="6657" max="6657" width="11.28515625" style="1364" customWidth="1"/>
    <col min="6658" max="6658" width="9.5703125" style="1364" customWidth="1"/>
    <col min="6659" max="6659" width="48.42578125" style="1364" customWidth="1"/>
    <col min="6660" max="6660" width="81.7109375" style="1364" customWidth="1"/>
    <col min="6661" max="6661" width="22.7109375" style="1364" customWidth="1"/>
    <col min="6662" max="6662" width="22" style="1364" customWidth="1"/>
    <col min="6663" max="6664" width="22.7109375" style="1364" customWidth="1"/>
    <col min="6665" max="6665" width="22" style="1364" customWidth="1"/>
    <col min="6666" max="6666" width="23.28515625" style="1364" customWidth="1"/>
    <col min="6667" max="6667" width="17.5703125" style="1364" bestFit="1" customWidth="1"/>
    <col min="6668" max="6668" width="16.5703125" style="1364" customWidth="1"/>
    <col min="6669" max="6670" width="9.28515625" style="1364" customWidth="1"/>
    <col min="6671" max="6671" width="37" style="1364" customWidth="1"/>
    <col min="6672" max="6672" width="31.28515625" style="1364" customWidth="1"/>
    <col min="6673" max="6673" width="28.42578125" style="1364" customWidth="1"/>
    <col min="6674" max="6674" width="21.28515625" style="1364" customWidth="1"/>
    <col min="6675" max="6675" width="25.7109375" style="1364" customWidth="1"/>
    <col min="6676" max="6676" width="24.7109375" style="1364" customWidth="1"/>
    <col min="6677" max="6677" width="28.85546875" style="1364" customWidth="1"/>
    <col min="6678" max="6912" width="9.28515625" style="1364"/>
    <col min="6913" max="6913" width="11.28515625" style="1364" customWidth="1"/>
    <col min="6914" max="6914" width="9.5703125" style="1364" customWidth="1"/>
    <col min="6915" max="6915" width="48.42578125" style="1364" customWidth="1"/>
    <col min="6916" max="6916" width="81.7109375" style="1364" customWidth="1"/>
    <col min="6917" max="6917" width="22.7109375" style="1364" customWidth="1"/>
    <col min="6918" max="6918" width="22" style="1364" customWidth="1"/>
    <col min="6919" max="6920" width="22.7109375" style="1364" customWidth="1"/>
    <col min="6921" max="6921" width="22" style="1364" customWidth="1"/>
    <col min="6922" max="6922" width="23.28515625" style="1364" customWidth="1"/>
    <col min="6923" max="6923" width="17.5703125" style="1364" bestFit="1" customWidth="1"/>
    <col min="6924" max="6924" width="16.5703125" style="1364" customWidth="1"/>
    <col min="6925" max="6926" width="9.28515625" style="1364" customWidth="1"/>
    <col min="6927" max="6927" width="37" style="1364" customWidth="1"/>
    <col min="6928" max="6928" width="31.28515625" style="1364" customWidth="1"/>
    <col min="6929" max="6929" width="28.42578125" style="1364" customWidth="1"/>
    <col min="6930" max="6930" width="21.28515625" style="1364" customWidth="1"/>
    <col min="6931" max="6931" width="25.7109375" style="1364" customWidth="1"/>
    <col min="6932" max="6932" width="24.7109375" style="1364" customWidth="1"/>
    <col min="6933" max="6933" width="28.85546875" style="1364" customWidth="1"/>
    <col min="6934" max="7168" width="9.28515625" style="1364"/>
    <col min="7169" max="7169" width="11.28515625" style="1364" customWidth="1"/>
    <col min="7170" max="7170" width="9.5703125" style="1364" customWidth="1"/>
    <col min="7171" max="7171" width="48.42578125" style="1364" customWidth="1"/>
    <col min="7172" max="7172" width="81.7109375" style="1364" customWidth="1"/>
    <col min="7173" max="7173" width="22.7109375" style="1364" customWidth="1"/>
    <col min="7174" max="7174" width="22" style="1364" customWidth="1"/>
    <col min="7175" max="7176" width="22.7109375" style="1364" customWidth="1"/>
    <col min="7177" max="7177" width="22" style="1364" customWidth="1"/>
    <col min="7178" max="7178" width="23.28515625" style="1364" customWidth="1"/>
    <col min="7179" max="7179" width="17.5703125" style="1364" bestFit="1" customWidth="1"/>
    <col min="7180" max="7180" width="16.5703125" style="1364" customWidth="1"/>
    <col min="7181" max="7182" width="9.28515625" style="1364" customWidth="1"/>
    <col min="7183" max="7183" width="37" style="1364" customWidth="1"/>
    <col min="7184" max="7184" width="31.28515625" style="1364" customWidth="1"/>
    <col min="7185" max="7185" width="28.42578125" style="1364" customWidth="1"/>
    <col min="7186" max="7186" width="21.28515625" style="1364" customWidth="1"/>
    <col min="7187" max="7187" width="25.7109375" style="1364" customWidth="1"/>
    <col min="7188" max="7188" width="24.7109375" style="1364" customWidth="1"/>
    <col min="7189" max="7189" width="28.85546875" style="1364" customWidth="1"/>
    <col min="7190" max="7424" width="9.28515625" style="1364"/>
    <col min="7425" max="7425" width="11.28515625" style="1364" customWidth="1"/>
    <col min="7426" max="7426" width="9.5703125" style="1364" customWidth="1"/>
    <col min="7427" max="7427" width="48.42578125" style="1364" customWidth="1"/>
    <col min="7428" max="7428" width="81.7109375" style="1364" customWidth="1"/>
    <col min="7429" max="7429" width="22.7109375" style="1364" customWidth="1"/>
    <col min="7430" max="7430" width="22" style="1364" customWidth="1"/>
    <col min="7431" max="7432" width="22.7109375" style="1364" customWidth="1"/>
    <col min="7433" max="7433" width="22" style="1364" customWidth="1"/>
    <col min="7434" max="7434" width="23.28515625" style="1364" customWidth="1"/>
    <col min="7435" max="7435" width="17.5703125" style="1364" bestFit="1" customWidth="1"/>
    <col min="7436" max="7436" width="16.5703125" style="1364" customWidth="1"/>
    <col min="7437" max="7438" width="9.28515625" style="1364" customWidth="1"/>
    <col min="7439" max="7439" width="37" style="1364" customWidth="1"/>
    <col min="7440" max="7440" width="31.28515625" style="1364" customWidth="1"/>
    <col min="7441" max="7441" width="28.42578125" style="1364" customWidth="1"/>
    <col min="7442" max="7442" width="21.28515625" style="1364" customWidth="1"/>
    <col min="7443" max="7443" width="25.7109375" style="1364" customWidth="1"/>
    <col min="7444" max="7444" width="24.7109375" style="1364" customWidth="1"/>
    <col min="7445" max="7445" width="28.85546875" style="1364" customWidth="1"/>
    <col min="7446" max="7680" width="9.28515625" style="1364"/>
    <col min="7681" max="7681" width="11.28515625" style="1364" customWidth="1"/>
    <col min="7682" max="7682" width="9.5703125" style="1364" customWidth="1"/>
    <col min="7683" max="7683" width="48.42578125" style="1364" customWidth="1"/>
    <col min="7684" max="7684" width="81.7109375" style="1364" customWidth="1"/>
    <col min="7685" max="7685" width="22.7109375" style="1364" customWidth="1"/>
    <col min="7686" max="7686" width="22" style="1364" customWidth="1"/>
    <col min="7687" max="7688" width="22.7109375" style="1364" customWidth="1"/>
    <col min="7689" max="7689" width="22" style="1364" customWidth="1"/>
    <col min="7690" max="7690" width="23.28515625" style="1364" customWidth="1"/>
    <col min="7691" max="7691" width="17.5703125" style="1364" bestFit="1" customWidth="1"/>
    <col min="7692" max="7692" width="16.5703125" style="1364" customWidth="1"/>
    <col min="7693" max="7694" width="9.28515625" style="1364" customWidth="1"/>
    <col min="7695" max="7695" width="37" style="1364" customWidth="1"/>
    <col min="7696" max="7696" width="31.28515625" style="1364" customWidth="1"/>
    <col min="7697" max="7697" width="28.42578125" style="1364" customWidth="1"/>
    <col min="7698" max="7698" width="21.28515625" style="1364" customWidth="1"/>
    <col min="7699" max="7699" width="25.7109375" style="1364" customWidth="1"/>
    <col min="7700" max="7700" width="24.7109375" style="1364" customWidth="1"/>
    <col min="7701" max="7701" width="28.85546875" style="1364" customWidth="1"/>
    <col min="7702" max="7936" width="9.28515625" style="1364"/>
    <col min="7937" max="7937" width="11.28515625" style="1364" customWidth="1"/>
    <col min="7938" max="7938" width="9.5703125" style="1364" customWidth="1"/>
    <col min="7939" max="7939" width="48.42578125" style="1364" customWidth="1"/>
    <col min="7940" max="7940" width="81.7109375" style="1364" customWidth="1"/>
    <col min="7941" max="7941" width="22.7109375" style="1364" customWidth="1"/>
    <col min="7942" max="7942" width="22" style="1364" customWidth="1"/>
    <col min="7943" max="7944" width="22.7109375" style="1364" customWidth="1"/>
    <col min="7945" max="7945" width="22" style="1364" customWidth="1"/>
    <col min="7946" max="7946" width="23.28515625" style="1364" customWidth="1"/>
    <col min="7947" max="7947" width="17.5703125" style="1364" bestFit="1" customWidth="1"/>
    <col min="7948" max="7948" width="16.5703125" style="1364" customWidth="1"/>
    <col min="7949" max="7950" width="9.28515625" style="1364" customWidth="1"/>
    <col min="7951" max="7951" width="37" style="1364" customWidth="1"/>
    <col min="7952" max="7952" width="31.28515625" style="1364" customWidth="1"/>
    <col min="7953" max="7953" width="28.42578125" style="1364" customWidth="1"/>
    <col min="7954" max="7954" width="21.28515625" style="1364" customWidth="1"/>
    <col min="7955" max="7955" width="25.7109375" style="1364" customWidth="1"/>
    <col min="7956" max="7956" width="24.7109375" style="1364" customWidth="1"/>
    <col min="7957" max="7957" width="28.85546875" style="1364" customWidth="1"/>
    <col min="7958" max="8192" width="9.28515625" style="1364"/>
    <col min="8193" max="8193" width="11.28515625" style="1364" customWidth="1"/>
    <col min="8194" max="8194" width="9.5703125" style="1364" customWidth="1"/>
    <col min="8195" max="8195" width="48.42578125" style="1364" customWidth="1"/>
    <col min="8196" max="8196" width="81.7109375" style="1364" customWidth="1"/>
    <col min="8197" max="8197" width="22.7109375" style="1364" customWidth="1"/>
    <col min="8198" max="8198" width="22" style="1364" customWidth="1"/>
    <col min="8199" max="8200" width="22.7109375" style="1364" customWidth="1"/>
    <col min="8201" max="8201" width="22" style="1364" customWidth="1"/>
    <col min="8202" max="8202" width="23.28515625" style="1364" customWidth="1"/>
    <col min="8203" max="8203" width="17.5703125" style="1364" bestFit="1" customWidth="1"/>
    <col min="8204" max="8204" width="16.5703125" style="1364" customWidth="1"/>
    <col min="8205" max="8206" width="9.28515625" style="1364" customWidth="1"/>
    <col min="8207" max="8207" width="37" style="1364" customWidth="1"/>
    <col min="8208" max="8208" width="31.28515625" style="1364" customWidth="1"/>
    <col min="8209" max="8209" width="28.42578125" style="1364" customWidth="1"/>
    <col min="8210" max="8210" width="21.28515625" style="1364" customWidth="1"/>
    <col min="8211" max="8211" width="25.7109375" style="1364" customWidth="1"/>
    <col min="8212" max="8212" width="24.7109375" style="1364" customWidth="1"/>
    <col min="8213" max="8213" width="28.85546875" style="1364" customWidth="1"/>
    <col min="8214" max="8448" width="9.28515625" style="1364"/>
    <col min="8449" max="8449" width="11.28515625" style="1364" customWidth="1"/>
    <col min="8450" max="8450" width="9.5703125" style="1364" customWidth="1"/>
    <col min="8451" max="8451" width="48.42578125" style="1364" customWidth="1"/>
    <col min="8452" max="8452" width="81.7109375" style="1364" customWidth="1"/>
    <col min="8453" max="8453" width="22.7109375" style="1364" customWidth="1"/>
    <col min="8454" max="8454" width="22" style="1364" customWidth="1"/>
    <col min="8455" max="8456" width="22.7109375" style="1364" customWidth="1"/>
    <col min="8457" max="8457" width="22" style="1364" customWidth="1"/>
    <col min="8458" max="8458" width="23.28515625" style="1364" customWidth="1"/>
    <col min="8459" max="8459" width="17.5703125" style="1364" bestFit="1" customWidth="1"/>
    <col min="8460" max="8460" width="16.5703125" style="1364" customWidth="1"/>
    <col min="8461" max="8462" width="9.28515625" style="1364" customWidth="1"/>
    <col min="8463" max="8463" width="37" style="1364" customWidth="1"/>
    <col min="8464" max="8464" width="31.28515625" style="1364" customWidth="1"/>
    <col min="8465" max="8465" width="28.42578125" style="1364" customWidth="1"/>
    <col min="8466" max="8466" width="21.28515625" style="1364" customWidth="1"/>
    <col min="8467" max="8467" width="25.7109375" style="1364" customWidth="1"/>
    <col min="8468" max="8468" width="24.7109375" style="1364" customWidth="1"/>
    <col min="8469" max="8469" width="28.85546875" style="1364" customWidth="1"/>
    <col min="8470" max="8704" width="9.28515625" style="1364"/>
    <col min="8705" max="8705" width="11.28515625" style="1364" customWidth="1"/>
    <col min="8706" max="8706" width="9.5703125" style="1364" customWidth="1"/>
    <col min="8707" max="8707" width="48.42578125" style="1364" customWidth="1"/>
    <col min="8708" max="8708" width="81.7109375" style="1364" customWidth="1"/>
    <col min="8709" max="8709" width="22.7109375" style="1364" customWidth="1"/>
    <col min="8710" max="8710" width="22" style="1364" customWidth="1"/>
    <col min="8711" max="8712" width="22.7109375" style="1364" customWidth="1"/>
    <col min="8713" max="8713" width="22" style="1364" customWidth="1"/>
    <col min="8714" max="8714" width="23.28515625" style="1364" customWidth="1"/>
    <col min="8715" max="8715" width="17.5703125" style="1364" bestFit="1" customWidth="1"/>
    <col min="8716" max="8716" width="16.5703125" style="1364" customWidth="1"/>
    <col min="8717" max="8718" width="9.28515625" style="1364" customWidth="1"/>
    <col min="8719" max="8719" width="37" style="1364" customWidth="1"/>
    <col min="8720" max="8720" width="31.28515625" style="1364" customWidth="1"/>
    <col min="8721" max="8721" width="28.42578125" style="1364" customWidth="1"/>
    <col min="8722" max="8722" width="21.28515625" style="1364" customWidth="1"/>
    <col min="8723" max="8723" width="25.7109375" style="1364" customWidth="1"/>
    <col min="8724" max="8724" width="24.7109375" style="1364" customWidth="1"/>
    <col min="8725" max="8725" width="28.85546875" style="1364" customWidth="1"/>
    <col min="8726" max="8960" width="9.28515625" style="1364"/>
    <col min="8961" max="8961" width="11.28515625" style="1364" customWidth="1"/>
    <col min="8962" max="8962" width="9.5703125" style="1364" customWidth="1"/>
    <col min="8963" max="8963" width="48.42578125" style="1364" customWidth="1"/>
    <col min="8964" max="8964" width="81.7109375" style="1364" customWidth="1"/>
    <col min="8965" max="8965" width="22.7109375" style="1364" customWidth="1"/>
    <col min="8966" max="8966" width="22" style="1364" customWidth="1"/>
    <col min="8967" max="8968" width="22.7109375" style="1364" customWidth="1"/>
    <col min="8969" max="8969" width="22" style="1364" customWidth="1"/>
    <col min="8970" max="8970" width="23.28515625" style="1364" customWidth="1"/>
    <col min="8971" max="8971" width="17.5703125" style="1364" bestFit="1" customWidth="1"/>
    <col min="8972" max="8972" width="16.5703125" style="1364" customWidth="1"/>
    <col min="8973" max="8974" width="9.28515625" style="1364" customWidth="1"/>
    <col min="8975" max="8975" width="37" style="1364" customWidth="1"/>
    <col min="8976" max="8976" width="31.28515625" style="1364" customWidth="1"/>
    <col min="8977" max="8977" width="28.42578125" style="1364" customWidth="1"/>
    <col min="8978" max="8978" width="21.28515625" style="1364" customWidth="1"/>
    <col min="8979" max="8979" width="25.7109375" style="1364" customWidth="1"/>
    <col min="8980" max="8980" width="24.7109375" style="1364" customWidth="1"/>
    <col min="8981" max="8981" width="28.85546875" style="1364" customWidth="1"/>
    <col min="8982" max="9216" width="9.28515625" style="1364"/>
    <col min="9217" max="9217" width="11.28515625" style="1364" customWidth="1"/>
    <col min="9218" max="9218" width="9.5703125" style="1364" customWidth="1"/>
    <col min="9219" max="9219" width="48.42578125" style="1364" customWidth="1"/>
    <col min="9220" max="9220" width="81.7109375" style="1364" customWidth="1"/>
    <col min="9221" max="9221" width="22.7109375" style="1364" customWidth="1"/>
    <col min="9222" max="9222" width="22" style="1364" customWidth="1"/>
    <col min="9223" max="9224" width="22.7109375" style="1364" customWidth="1"/>
    <col min="9225" max="9225" width="22" style="1364" customWidth="1"/>
    <col min="9226" max="9226" width="23.28515625" style="1364" customWidth="1"/>
    <col min="9227" max="9227" width="17.5703125" style="1364" bestFit="1" customWidth="1"/>
    <col min="9228" max="9228" width="16.5703125" style="1364" customWidth="1"/>
    <col min="9229" max="9230" width="9.28515625" style="1364" customWidth="1"/>
    <col min="9231" max="9231" width="37" style="1364" customWidth="1"/>
    <col min="9232" max="9232" width="31.28515625" style="1364" customWidth="1"/>
    <col min="9233" max="9233" width="28.42578125" style="1364" customWidth="1"/>
    <col min="9234" max="9234" width="21.28515625" style="1364" customWidth="1"/>
    <col min="9235" max="9235" width="25.7109375" style="1364" customWidth="1"/>
    <col min="9236" max="9236" width="24.7109375" style="1364" customWidth="1"/>
    <col min="9237" max="9237" width="28.85546875" style="1364" customWidth="1"/>
    <col min="9238" max="9472" width="9.28515625" style="1364"/>
    <col min="9473" max="9473" width="11.28515625" style="1364" customWidth="1"/>
    <col min="9474" max="9474" width="9.5703125" style="1364" customWidth="1"/>
    <col min="9475" max="9475" width="48.42578125" style="1364" customWidth="1"/>
    <col min="9476" max="9476" width="81.7109375" style="1364" customWidth="1"/>
    <col min="9477" max="9477" width="22.7109375" style="1364" customWidth="1"/>
    <col min="9478" max="9478" width="22" style="1364" customWidth="1"/>
    <col min="9479" max="9480" width="22.7109375" style="1364" customWidth="1"/>
    <col min="9481" max="9481" width="22" style="1364" customWidth="1"/>
    <col min="9482" max="9482" width="23.28515625" style="1364" customWidth="1"/>
    <col min="9483" max="9483" width="17.5703125" style="1364" bestFit="1" customWidth="1"/>
    <col min="9484" max="9484" width="16.5703125" style="1364" customWidth="1"/>
    <col min="9485" max="9486" width="9.28515625" style="1364" customWidth="1"/>
    <col min="9487" max="9487" width="37" style="1364" customWidth="1"/>
    <col min="9488" max="9488" width="31.28515625" style="1364" customWidth="1"/>
    <col min="9489" max="9489" width="28.42578125" style="1364" customWidth="1"/>
    <col min="9490" max="9490" width="21.28515625" style="1364" customWidth="1"/>
    <col min="9491" max="9491" width="25.7109375" style="1364" customWidth="1"/>
    <col min="9492" max="9492" width="24.7109375" style="1364" customWidth="1"/>
    <col min="9493" max="9493" width="28.85546875" style="1364" customWidth="1"/>
    <col min="9494" max="9728" width="9.28515625" style="1364"/>
    <col min="9729" max="9729" width="11.28515625" style="1364" customWidth="1"/>
    <col min="9730" max="9730" width="9.5703125" style="1364" customWidth="1"/>
    <col min="9731" max="9731" width="48.42578125" style="1364" customWidth="1"/>
    <col min="9732" max="9732" width="81.7109375" style="1364" customWidth="1"/>
    <col min="9733" max="9733" width="22.7109375" style="1364" customWidth="1"/>
    <col min="9734" max="9734" width="22" style="1364" customWidth="1"/>
    <col min="9735" max="9736" width="22.7109375" style="1364" customWidth="1"/>
    <col min="9737" max="9737" width="22" style="1364" customWidth="1"/>
    <col min="9738" max="9738" width="23.28515625" style="1364" customWidth="1"/>
    <col min="9739" max="9739" width="17.5703125" style="1364" bestFit="1" customWidth="1"/>
    <col min="9740" max="9740" width="16.5703125" style="1364" customWidth="1"/>
    <col min="9741" max="9742" width="9.28515625" style="1364" customWidth="1"/>
    <col min="9743" max="9743" width="37" style="1364" customWidth="1"/>
    <col min="9744" max="9744" width="31.28515625" style="1364" customWidth="1"/>
    <col min="9745" max="9745" width="28.42578125" style="1364" customWidth="1"/>
    <col min="9746" max="9746" width="21.28515625" style="1364" customWidth="1"/>
    <col min="9747" max="9747" width="25.7109375" style="1364" customWidth="1"/>
    <col min="9748" max="9748" width="24.7109375" style="1364" customWidth="1"/>
    <col min="9749" max="9749" width="28.85546875" style="1364" customWidth="1"/>
    <col min="9750" max="9984" width="9.28515625" style="1364"/>
    <col min="9985" max="9985" width="11.28515625" style="1364" customWidth="1"/>
    <col min="9986" max="9986" width="9.5703125" style="1364" customWidth="1"/>
    <col min="9987" max="9987" width="48.42578125" style="1364" customWidth="1"/>
    <col min="9988" max="9988" width="81.7109375" style="1364" customWidth="1"/>
    <col min="9989" max="9989" width="22.7109375" style="1364" customWidth="1"/>
    <col min="9990" max="9990" width="22" style="1364" customWidth="1"/>
    <col min="9991" max="9992" width="22.7109375" style="1364" customWidth="1"/>
    <col min="9993" max="9993" width="22" style="1364" customWidth="1"/>
    <col min="9994" max="9994" width="23.28515625" style="1364" customWidth="1"/>
    <col min="9995" max="9995" width="17.5703125" style="1364" bestFit="1" customWidth="1"/>
    <col min="9996" max="9996" width="16.5703125" style="1364" customWidth="1"/>
    <col min="9997" max="9998" width="9.28515625" style="1364" customWidth="1"/>
    <col min="9999" max="9999" width="37" style="1364" customWidth="1"/>
    <col min="10000" max="10000" width="31.28515625" style="1364" customWidth="1"/>
    <col min="10001" max="10001" width="28.42578125" style="1364" customWidth="1"/>
    <col min="10002" max="10002" width="21.28515625" style="1364" customWidth="1"/>
    <col min="10003" max="10003" width="25.7109375" style="1364" customWidth="1"/>
    <col min="10004" max="10004" width="24.7109375" style="1364" customWidth="1"/>
    <col min="10005" max="10005" width="28.85546875" style="1364" customWidth="1"/>
    <col min="10006" max="10240" width="9.28515625" style="1364"/>
    <col min="10241" max="10241" width="11.28515625" style="1364" customWidth="1"/>
    <col min="10242" max="10242" width="9.5703125" style="1364" customWidth="1"/>
    <col min="10243" max="10243" width="48.42578125" style="1364" customWidth="1"/>
    <col min="10244" max="10244" width="81.7109375" style="1364" customWidth="1"/>
    <col min="10245" max="10245" width="22.7109375" style="1364" customWidth="1"/>
    <col min="10246" max="10246" width="22" style="1364" customWidth="1"/>
    <col min="10247" max="10248" width="22.7109375" style="1364" customWidth="1"/>
    <col min="10249" max="10249" width="22" style="1364" customWidth="1"/>
    <col min="10250" max="10250" width="23.28515625" style="1364" customWidth="1"/>
    <col min="10251" max="10251" width="17.5703125" style="1364" bestFit="1" customWidth="1"/>
    <col min="10252" max="10252" width="16.5703125" style="1364" customWidth="1"/>
    <col min="10253" max="10254" width="9.28515625" style="1364" customWidth="1"/>
    <col min="10255" max="10255" width="37" style="1364" customWidth="1"/>
    <col min="10256" max="10256" width="31.28515625" style="1364" customWidth="1"/>
    <col min="10257" max="10257" width="28.42578125" style="1364" customWidth="1"/>
    <col min="10258" max="10258" width="21.28515625" style="1364" customWidth="1"/>
    <col min="10259" max="10259" width="25.7109375" style="1364" customWidth="1"/>
    <col min="10260" max="10260" width="24.7109375" style="1364" customWidth="1"/>
    <col min="10261" max="10261" width="28.85546875" style="1364" customWidth="1"/>
    <col min="10262" max="10496" width="9.28515625" style="1364"/>
    <col min="10497" max="10497" width="11.28515625" style="1364" customWidth="1"/>
    <col min="10498" max="10498" width="9.5703125" style="1364" customWidth="1"/>
    <col min="10499" max="10499" width="48.42578125" style="1364" customWidth="1"/>
    <col min="10500" max="10500" width="81.7109375" style="1364" customWidth="1"/>
    <col min="10501" max="10501" width="22.7109375" style="1364" customWidth="1"/>
    <col min="10502" max="10502" width="22" style="1364" customWidth="1"/>
    <col min="10503" max="10504" width="22.7109375" style="1364" customWidth="1"/>
    <col min="10505" max="10505" width="22" style="1364" customWidth="1"/>
    <col min="10506" max="10506" width="23.28515625" style="1364" customWidth="1"/>
    <col min="10507" max="10507" width="17.5703125" style="1364" bestFit="1" customWidth="1"/>
    <col min="10508" max="10508" width="16.5703125" style="1364" customWidth="1"/>
    <col min="10509" max="10510" width="9.28515625" style="1364" customWidth="1"/>
    <col min="10511" max="10511" width="37" style="1364" customWidth="1"/>
    <col min="10512" max="10512" width="31.28515625" style="1364" customWidth="1"/>
    <col min="10513" max="10513" width="28.42578125" style="1364" customWidth="1"/>
    <col min="10514" max="10514" width="21.28515625" style="1364" customWidth="1"/>
    <col min="10515" max="10515" width="25.7109375" style="1364" customWidth="1"/>
    <col min="10516" max="10516" width="24.7109375" style="1364" customWidth="1"/>
    <col min="10517" max="10517" width="28.85546875" style="1364" customWidth="1"/>
    <col min="10518" max="10752" width="9.28515625" style="1364"/>
    <col min="10753" max="10753" width="11.28515625" style="1364" customWidth="1"/>
    <col min="10754" max="10754" width="9.5703125" style="1364" customWidth="1"/>
    <col min="10755" max="10755" width="48.42578125" style="1364" customWidth="1"/>
    <col min="10756" max="10756" width="81.7109375" style="1364" customWidth="1"/>
    <col min="10757" max="10757" width="22.7109375" style="1364" customWidth="1"/>
    <col min="10758" max="10758" width="22" style="1364" customWidth="1"/>
    <col min="10759" max="10760" width="22.7109375" style="1364" customWidth="1"/>
    <col min="10761" max="10761" width="22" style="1364" customWidth="1"/>
    <col min="10762" max="10762" width="23.28515625" style="1364" customWidth="1"/>
    <col min="10763" max="10763" width="17.5703125" style="1364" bestFit="1" customWidth="1"/>
    <col min="10764" max="10764" width="16.5703125" style="1364" customWidth="1"/>
    <col min="10765" max="10766" width="9.28515625" style="1364" customWidth="1"/>
    <col min="10767" max="10767" width="37" style="1364" customWidth="1"/>
    <col min="10768" max="10768" width="31.28515625" style="1364" customWidth="1"/>
    <col min="10769" max="10769" width="28.42578125" style="1364" customWidth="1"/>
    <col min="10770" max="10770" width="21.28515625" style="1364" customWidth="1"/>
    <col min="10771" max="10771" width="25.7109375" style="1364" customWidth="1"/>
    <col min="10772" max="10772" width="24.7109375" style="1364" customWidth="1"/>
    <col min="10773" max="10773" width="28.85546875" style="1364" customWidth="1"/>
    <col min="10774" max="11008" width="9.28515625" style="1364"/>
    <col min="11009" max="11009" width="11.28515625" style="1364" customWidth="1"/>
    <col min="11010" max="11010" width="9.5703125" style="1364" customWidth="1"/>
    <col min="11011" max="11011" width="48.42578125" style="1364" customWidth="1"/>
    <col min="11012" max="11012" width="81.7109375" style="1364" customWidth="1"/>
    <col min="11013" max="11013" width="22.7109375" style="1364" customWidth="1"/>
    <col min="11014" max="11014" width="22" style="1364" customWidth="1"/>
    <col min="11015" max="11016" width="22.7109375" style="1364" customWidth="1"/>
    <col min="11017" max="11017" width="22" style="1364" customWidth="1"/>
    <col min="11018" max="11018" width="23.28515625" style="1364" customWidth="1"/>
    <col min="11019" max="11019" width="17.5703125" style="1364" bestFit="1" customWidth="1"/>
    <col min="11020" max="11020" width="16.5703125" style="1364" customWidth="1"/>
    <col min="11021" max="11022" width="9.28515625" style="1364" customWidth="1"/>
    <col min="11023" max="11023" width="37" style="1364" customWidth="1"/>
    <col min="11024" max="11024" width="31.28515625" style="1364" customWidth="1"/>
    <col min="11025" max="11025" width="28.42578125" style="1364" customWidth="1"/>
    <col min="11026" max="11026" width="21.28515625" style="1364" customWidth="1"/>
    <col min="11027" max="11027" width="25.7109375" style="1364" customWidth="1"/>
    <col min="11028" max="11028" width="24.7109375" style="1364" customWidth="1"/>
    <col min="11029" max="11029" width="28.85546875" style="1364" customWidth="1"/>
    <col min="11030" max="11264" width="9.28515625" style="1364"/>
    <col min="11265" max="11265" width="11.28515625" style="1364" customWidth="1"/>
    <col min="11266" max="11266" width="9.5703125" style="1364" customWidth="1"/>
    <col min="11267" max="11267" width="48.42578125" style="1364" customWidth="1"/>
    <col min="11268" max="11268" width="81.7109375" style="1364" customWidth="1"/>
    <col min="11269" max="11269" width="22.7109375" style="1364" customWidth="1"/>
    <col min="11270" max="11270" width="22" style="1364" customWidth="1"/>
    <col min="11271" max="11272" width="22.7109375" style="1364" customWidth="1"/>
    <col min="11273" max="11273" width="22" style="1364" customWidth="1"/>
    <col min="11274" max="11274" width="23.28515625" style="1364" customWidth="1"/>
    <col min="11275" max="11275" width="17.5703125" style="1364" bestFit="1" customWidth="1"/>
    <col min="11276" max="11276" width="16.5703125" style="1364" customWidth="1"/>
    <col min="11277" max="11278" width="9.28515625" style="1364" customWidth="1"/>
    <col min="11279" max="11279" width="37" style="1364" customWidth="1"/>
    <col min="11280" max="11280" width="31.28515625" style="1364" customWidth="1"/>
    <col min="11281" max="11281" width="28.42578125" style="1364" customWidth="1"/>
    <col min="11282" max="11282" width="21.28515625" style="1364" customWidth="1"/>
    <col min="11283" max="11283" width="25.7109375" style="1364" customWidth="1"/>
    <col min="11284" max="11284" width="24.7109375" style="1364" customWidth="1"/>
    <col min="11285" max="11285" width="28.85546875" style="1364" customWidth="1"/>
    <col min="11286" max="11520" width="9.28515625" style="1364"/>
    <col min="11521" max="11521" width="11.28515625" style="1364" customWidth="1"/>
    <col min="11522" max="11522" width="9.5703125" style="1364" customWidth="1"/>
    <col min="11523" max="11523" width="48.42578125" style="1364" customWidth="1"/>
    <col min="11524" max="11524" width="81.7109375" style="1364" customWidth="1"/>
    <col min="11525" max="11525" width="22.7109375" style="1364" customWidth="1"/>
    <col min="11526" max="11526" width="22" style="1364" customWidth="1"/>
    <col min="11527" max="11528" width="22.7109375" style="1364" customWidth="1"/>
    <col min="11529" max="11529" width="22" style="1364" customWidth="1"/>
    <col min="11530" max="11530" width="23.28515625" style="1364" customWidth="1"/>
    <col min="11531" max="11531" width="17.5703125" style="1364" bestFit="1" customWidth="1"/>
    <col min="11532" max="11532" width="16.5703125" style="1364" customWidth="1"/>
    <col min="11533" max="11534" width="9.28515625" style="1364" customWidth="1"/>
    <col min="11535" max="11535" width="37" style="1364" customWidth="1"/>
    <col min="11536" max="11536" width="31.28515625" style="1364" customWidth="1"/>
    <col min="11537" max="11537" width="28.42578125" style="1364" customWidth="1"/>
    <col min="11538" max="11538" width="21.28515625" style="1364" customWidth="1"/>
    <col min="11539" max="11539" width="25.7109375" style="1364" customWidth="1"/>
    <col min="11540" max="11540" width="24.7109375" style="1364" customWidth="1"/>
    <col min="11541" max="11541" width="28.85546875" style="1364" customWidth="1"/>
    <col min="11542" max="11776" width="9.28515625" style="1364"/>
    <col min="11777" max="11777" width="11.28515625" style="1364" customWidth="1"/>
    <col min="11778" max="11778" width="9.5703125" style="1364" customWidth="1"/>
    <col min="11779" max="11779" width="48.42578125" style="1364" customWidth="1"/>
    <col min="11780" max="11780" width="81.7109375" style="1364" customWidth="1"/>
    <col min="11781" max="11781" width="22.7109375" style="1364" customWidth="1"/>
    <col min="11782" max="11782" width="22" style="1364" customWidth="1"/>
    <col min="11783" max="11784" width="22.7109375" style="1364" customWidth="1"/>
    <col min="11785" max="11785" width="22" style="1364" customWidth="1"/>
    <col min="11786" max="11786" width="23.28515625" style="1364" customWidth="1"/>
    <col min="11787" max="11787" width="17.5703125" style="1364" bestFit="1" customWidth="1"/>
    <col min="11788" max="11788" width="16.5703125" style="1364" customWidth="1"/>
    <col min="11789" max="11790" width="9.28515625" style="1364" customWidth="1"/>
    <col min="11791" max="11791" width="37" style="1364" customWidth="1"/>
    <col min="11792" max="11792" width="31.28515625" style="1364" customWidth="1"/>
    <col min="11793" max="11793" width="28.42578125" style="1364" customWidth="1"/>
    <col min="11794" max="11794" width="21.28515625" style="1364" customWidth="1"/>
    <col min="11795" max="11795" width="25.7109375" style="1364" customWidth="1"/>
    <col min="11796" max="11796" width="24.7109375" style="1364" customWidth="1"/>
    <col min="11797" max="11797" width="28.85546875" style="1364" customWidth="1"/>
    <col min="11798" max="12032" width="9.28515625" style="1364"/>
    <col min="12033" max="12033" width="11.28515625" style="1364" customWidth="1"/>
    <col min="12034" max="12034" width="9.5703125" style="1364" customWidth="1"/>
    <col min="12035" max="12035" width="48.42578125" style="1364" customWidth="1"/>
    <col min="12036" max="12036" width="81.7109375" style="1364" customWidth="1"/>
    <col min="12037" max="12037" width="22.7109375" style="1364" customWidth="1"/>
    <col min="12038" max="12038" width="22" style="1364" customWidth="1"/>
    <col min="12039" max="12040" width="22.7109375" style="1364" customWidth="1"/>
    <col min="12041" max="12041" width="22" style="1364" customWidth="1"/>
    <col min="12042" max="12042" width="23.28515625" style="1364" customWidth="1"/>
    <col min="12043" max="12043" width="17.5703125" style="1364" bestFit="1" customWidth="1"/>
    <col min="12044" max="12044" width="16.5703125" style="1364" customWidth="1"/>
    <col min="12045" max="12046" width="9.28515625" style="1364" customWidth="1"/>
    <col min="12047" max="12047" width="37" style="1364" customWidth="1"/>
    <col min="12048" max="12048" width="31.28515625" style="1364" customWidth="1"/>
    <col min="12049" max="12049" width="28.42578125" style="1364" customWidth="1"/>
    <col min="12050" max="12050" width="21.28515625" style="1364" customWidth="1"/>
    <col min="12051" max="12051" width="25.7109375" style="1364" customWidth="1"/>
    <col min="12052" max="12052" width="24.7109375" style="1364" customWidth="1"/>
    <col min="12053" max="12053" width="28.85546875" style="1364" customWidth="1"/>
    <col min="12054" max="12288" width="9.28515625" style="1364"/>
    <col min="12289" max="12289" width="11.28515625" style="1364" customWidth="1"/>
    <col min="12290" max="12290" width="9.5703125" style="1364" customWidth="1"/>
    <col min="12291" max="12291" width="48.42578125" style="1364" customWidth="1"/>
    <col min="12292" max="12292" width="81.7109375" style="1364" customWidth="1"/>
    <col min="12293" max="12293" width="22.7109375" style="1364" customWidth="1"/>
    <col min="12294" max="12294" width="22" style="1364" customWidth="1"/>
    <col min="12295" max="12296" width="22.7109375" style="1364" customWidth="1"/>
    <col min="12297" max="12297" width="22" style="1364" customWidth="1"/>
    <col min="12298" max="12298" width="23.28515625" style="1364" customWidth="1"/>
    <col min="12299" max="12299" width="17.5703125" style="1364" bestFit="1" customWidth="1"/>
    <col min="12300" max="12300" width="16.5703125" style="1364" customWidth="1"/>
    <col min="12301" max="12302" width="9.28515625" style="1364" customWidth="1"/>
    <col min="12303" max="12303" width="37" style="1364" customWidth="1"/>
    <col min="12304" max="12304" width="31.28515625" style="1364" customWidth="1"/>
    <col min="12305" max="12305" width="28.42578125" style="1364" customWidth="1"/>
    <col min="12306" max="12306" width="21.28515625" style="1364" customWidth="1"/>
    <col min="12307" max="12307" width="25.7109375" style="1364" customWidth="1"/>
    <col min="12308" max="12308" width="24.7109375" style="1364" customWidth="1"/>
    <col min="12309" max="12309" width="28.85546875" style="1364" customWidth="1"/>
    <col min="12310" max="12544" width="9.28515625" style="1364"/>
    <col min="12545" max="12545" width="11.28515625" style="1364" customWidth="1"/>
    <col min="12546" max="12546" width="9.5703125" style="1364" customWidth="1"/>
    <col min="12547" max="12547" width="48.42578125" style="1364" customWidth="1"/>
    <col min="12548" max="12548" width="81.7109375" style="1364" customWidth="1"/>
    <col min="12549" max="12549" width="22.7109375" style="1364" customWidth="1"/>
    <col min="12550" max="12550" width="22" style="1364" customWidth="1"/>
    <col min="12551" max="12552" width="22.7109375" style="1364" customWidth="1"/>
    <col min="12553" max="12553" width="22" style="1364" customWidth="1"/>
    <col min="12554" max="12554" width="23.28515625" style="1364" customWidth="1"/>
    <col min="12555" max="12555" width="17.5703125" style="1364" bestFit="1" customWidth="1"/>
    <col min="12556" max="12556" width="16.5703125" style="1364" customWidth="1"/>
    <col min="12557" max="12558" width="9.28515625" style="1364" customWidth="1"/>
    <col min="12559" max="12559" width="37" style="1364" customWidth="1"/>
    <col min="12560" max="12560" width="31.28515625" style="1364" customWidth="1"/>
    <col min="12561" max="12561" width="28.42578125" style="1364" customWidth="1"/>
    <col min="12562" max="12562" width="21.28515625" style="1364" customWidth="1"/>
    <col min="12563" max="12563" width="25.7109375" style="1364" customWidth="1"/>
    <col min="12564" max="12564" width="24.7109375" style="1364" customWidth="1"/>
    <col min="12565" max="12565" width="28.85546875" style="1364" customWidth="1"/>
    <col min="12566" max="12800" width="9.28515625" style="1364"/>
    <col min="12801" max="12801" width="11.28515625" style="1364" customWidth="1"/>
    <col min="12802" max="12802" width="9.5703125" style="1364" customWidth="1"/>
    <col min="12803" max="12803" width="48.42578125" style="1364" customWidth="1"/>
    <col min="12804" max="12804" width="81.7109375" style="1364" customWidth="1"/>
    <col min="12805" max="12805" width="22.7109375" style="1364" customWidth="1"/>
    <col min="12806" max="12806" width="22" style="1364" customWidth="1"/>
    <col min="12807" max="12808" width="22.7109375" style="1364" customWidth="1"/>
    <col min="12809" max="12809" width="22" style="1364" customWidth="1"/>
    <col min="12810" max="12810" width="23.28515625" style="1364" customWidth="1"/>
    <col min="12811" max="12811" width="17.5703125" style="1364" bestFit="1" customWidth="1"/>
    <col min="12812" max="12812" width="16.5703125" style="1364" customWidth="1"/>
    <col min="12813" max="12814" width="9.28515625" style="1364" customWidth="1"/>
    <col min="12815" max="12815" width="37" style="1364" customWidth="1"/>
    <col min="12816" max="12816" width="31.28515625" style="1364" customWidth="1"/>
    <col min="12817" max="12817" width="28.42578125" style="1364" customWidth="1"/>
    <col min="12818" max="12818" width="21.28515625" style="1364" customWidth="1"/>
    <col min="12819" max="12819" width="25.7109375" style="1364" customWidth="1"/>
    <col min="12820" max="12820" width="24.7109375" style="1364" customWidth="1"/>
    <col min="12821" max="12821" width="28.85546875" style="1364" customWidth="1"/>
    <col min="12822" max="13056" width="9.28515625" style="1364"/>
    <col min="13057" max="13057" width="11.28515625" style="1364" customWidth="1"/>
    <col min="13058" max="13058" width="9.5703125" style="1364" customWidth="1"/>
    <col min="13059" max="13059" width="48.42578125" style="1364" customWidth="1"/>
    <col min="13060" max="13060" width="81.7109375" style="1364" customWidth="1"/>
    <col min="13061" max="13061" width="22.7109375" style="1364" customWidth="1"/>
    <col min="13062" max="13062" width="22" style="1364" customWidth="1"/>
    <col min="13063" max="13064" width="22.7109375" style="1364" customWidth="1"/>
    <col min="13065" max="13065" width="22" style="1364" customWidth="1"/>
    <col min="13066" max="13066" width="23.28515625" style="1364" customWidth="1"/>
    <col min="13067" max="13067" width="17.5703125" style="1364" bestFit="1" customWidth="1"/>
    <col min="13068" max="13068" width="16.5703125" style="1364" customWidth="1"/>
    <col min="13069" max="13070" width="9.28515625" style="1364" customWidth="1"/>
    <col min="13071" max="13071" width="37" style="1364" customWidth="1"/>
    <col min="13072" max="13072" width="31.28515625" style="1364" customWidth="1"/>
    <col min="13073" max="13073" width="28.42578125" style="1364" customWidth="1"/>
    <col min="13074" max="13074" width="21.28515625" style="1364" customWidth="1"/>
    <col min="13075" max="13075" width="25.7109375" style="1364" customWidth="1"/>
    <col min="13076" max="13076" width="24.7109375" style="1364" customWidth="1"/>
    <col min="13077" max="13077" width="28.85546875" style="1364" customWidth="1"/>
    <col min="13078" max="13312" width="9.28515625" style="1364"/>
    <col min="13313" max="13313" width="11.28515625" style="1364" customWidth="1"/>
    <col min="13314" max="13314" width="9.5703125" style="1364" customWidth="1"/>
    <col min="13315" max="13315" width="48.42578125" style="1364" customWidth="1"/>
    <col min="13316" max="13316" width="81.7109375" style="1364" customWidth="1"/>
    <col min="13317" max="13317" width="22.7109375" style="1364" customWidth="1"/>
    <col min="13318" max="13318" width="22" style="1364" customWidth="1"/>
    <col min="13319" max="13320" width="22.7109375" style="1364" customWidth="1"/>
    <col min="13321" max="13321" width="22" style="1364" customWidth="1"/>
    <col min="13322" max="13322" width="23.28515625" style="1364" customWidth="1"/>
    <col min="13323" max="13323" width="17.5703125" style="1364" bestFit="1" customWidth="1"/>
    <col min="13324" max="13324" width="16.5703125" style="1364" customWidth="1"/>
    <col min="13325" max="13326" width="9.28515625" style="1364" customWidth="1"/>
    <col min="13327" max="13327" width="37" style="1364" customWidth="1"/>
    <col min="13328" max="13328" width="31.28515625" style="1364" customWidth="1"/>
    <col min="13329" max="13329" width="28.42578125" style="1364" customWidth="1"/>
    <col min="13330" max="13330" width="21.28515625" style="1364" customWidth="1"/>
    <col min="13331" max="13331" width="25.7109375" style="1364" customWidth="1"/>
    <col min="13332" max="13332" width="24.7109375" style="1364" customWidth="1"/>
    <col min="13333" max="13333" width="28.85546875" style="1364" customWidth="1"/>
    <col min="13334" max="13568" width="9.28515625" style="1364"/>
    <col min="13569" max="13569" width="11.28515625" style="1364" customWidth="1"/>
    <col min="13570" max="13570" width="9.5703125" style="1364" customWidth="1"/>
    <col min="13571" max="13571" width="48.42578125" style="1364" customWidth="1"/>
    <col min="13572" max="13572" width="81.7109375" style="1364" customWidth="1"/>
    <col min="13573" max="13573" width="22.7109375" style="1364" customWidth="1"/>
    <col min="13574" max="13574" width="22" style="1364" customWidth="1"/>
    <col min="13575" max="13576" width="22.7109375" style="1364" customWidth="1"/>
    <col min="13577" max="13577" width="22" style="1364" customWidth="1"/>
    <col min="13578" max="13578" width="23.28515625" style="1364" customWidth="1"/>
    <col min="13579" max="13579" width="17.5703125" style="1364" bestFit="1" customWidth="1"/>
    <col min="13580" max="13580" width="16.5703125" style="1364" customWidth="1"/>
    <col min="13581" max="13582" width="9.28515625" style="1364" customWidth="1"/>
    <col min="13583" max="13583" width="37" style="1364" customWidth="1"/>
    <col min="13584" max="13584" width="31.28515625" style="1364" customWidth="1"/>
    <col min="13585" max="13585" width="28.42578125" style="1364" customWidth="1"/>
    <col min="13586" max="13586" width="21.28515625" style="1364" customWidth="1"/>
    <col min="13587" max="13587" width="25.7109375" style="1364" customWidth="1"/>
    <col min="13588" max="13588" width="24.7109375" style="1364" customWidth="1"/>
    <col min="13589" max="13589" width="28.85546875" style="1364" customWidth="1"/>
    <col min="13590" max="13824" width="9.28515625" style="1364"/>
    <col min="13825" max="13825" width="11.28515625" style="1364" customWidth="1"/>
    <col min="13826" max="13826" width="9.5703125" style="1364" customWidth="1"/>
    <col min="13827" max="13827" width="48.42578125" style="1364" customWidth="1"/>
    <col min="13828" max="13828" width="81.7109375" style="1364" customWidth="1"/>
    <col min="13829" max="13829" width="22.7109375" style="1364" customWidth="1"/>
    <col min="13830" max="13830" width="22" style="1364" customWidth="1"/>
    <col min="13831" max="13832" width="22.7109375" style="1364" customWidth="1"/>
    <col min="13833" max="13833" width="22" style="1364" customWidth="1"/>
    <col min="13834" max="13834" width="23.28515625" style="1364" customWidth="1"/>
    <col min="13835" max="13835" width="17.5703125" style="1364" bestFit="1" customWidth="1"/>
    <col min="13836" max="13836" width="16.5703125" style="1364" customWidth="1"/>
    <col min="13837" max="13838" width="9.28515625" style="1364" customWidth="1"/>
    <col min="13839" max="13839" width="37" style="1364" customWidth="1"/>
    <col min="13840" max="13840" width="31.28515625" style="1364" customWidth="1"/>
    <col min="13841" max="13841" width="28.42578125" style="1364" customWidth="1"/>
    <col min="13842" max="13842" width="21.28515625" style="1364" customWidth="1"/>
    <col min="13843" max="13843" width="25.7109375" style="1364" customWidth="1"/>
    <col min="13844" max="13844" width="24.7109375" style="1364" customWidth="1"/>
    <col min="13845" max="13845" width="28.85546875" style="1364" customWidth="1"/>
    <col min="13846" max="14080" width="9.28515625" style="1364"/>
    <col min="14081" max="14081" width="11.28515625" style="1364" customWidth="1"/>
    <col min="14082" max="14082" width="9.5703125" style="1364" customWidth="1"/>
    <col min="14083" max="14083" width="48.42578125" style="1364" customWidth="1"/>
    <col min="14084" max="14084" width="81.7109375" style="1364" customWidth="1"/>
    <col min="14085" max="14085" width="22.7109375" style="1364" customWidth="1"/>
    <col min="14086" max="14086" width="22" style="1364" customWidth="1"/>
    <col min="14087" max="14088" width="22.7109375" style="1364" customWidth="1"/>
    <col min="14089" max="14089" width="22" style="1364" customWidth="1"/>
    <col min="14090" max="14090" width="23.28515625" style="1364" customWidth="1"/>
    <col min="14091" max="14091" width="17.5703125" style="1364" bestFit="1" customWidth="1"/>
    <col min="14092" max="14092" width="16.5703125" style="1364" customWidth="1"/>
    <col min="14093" max="14094" width="9.28515625" style="1364" customWidth="1"/>
    <col min="14095" max="14095" width="37" style="1364" customWidth="1"/>
    <col min="14096" max="14096" width="31.28515625" style="1364" customWidth="1"/>
    <col min="14097" max="14097" width="28.42578125" style="1364" customWidth="1"/>
    <col min="14098" max="14098" width="21.28515625" style="1364" customWidth="1"/>
    <col min="14099" max="14099" width="25.7109375" style="1364" customWidth="1"/>
    <col min="14100" max="14100" width="24.7109375" style="1364" customWidth="1"/>
    <col min="14101" max="14101" width="28.85546875" style="1364" customWidth="1"/>
    <col min="14102" max="14336" width="9.28515625" style="1364"/>
    <col min="14337" max="14337" width="11.28515625" style="1364" customWidth="1"/>
    <col min="14338" max="14338" width="9.5703125" style="1364" customWidth="1"/>
    <col min="14339" max="14339" width="48.42578125" style="1364" customWidth="1"/>
    <col min="14340" max="14340" width="81.7109375" style="1364" customWidth="1"/>
    <col min="14341" max="14341" width="22.7109375" style="1364" customWidth="1"/>
    <col min="14342" max="14342" width="22" style="1364" customWidth="1"/>
    <col min="14343" max="14344" width="22.7109375" style="1364" customWidth="1"/>
    <col min="14345" max="14345" width="22" style="1364" customWidth="1"/>
    <col min="14346" max="14346" width="23.28515625" style="1364" customWidth="1"/>
    <col min="14347" max="14347" width="17.5703125" style="1364" bestFit="1" customWidth="1"/>
    <col min="14348" max="14348" width="16.5703125" style="1364" customWidth="1"/>
    <col min="14349" max="14350" width="9.28515625" style="1364" customWidth="1"/>
    <col min="14351" max="14351" width="37" style="1364" customWidth="1"/>
    <col min="14352" max="14352" width="31.28515625" style="1364" customWidth="1"/>
    <col min="14353" max="14353" width="28.42578125" style="1364" customWidth="1"/>
    <col min="14354" max="14354" width="21.28515625" style="1364" customWidth="1"/>
    <col min="14355" max="14355" width="25.7109375" style="1364" customWidth="1"/>
    <col min="14356" max="14356" width="24.7109375" style="1364" customWidth="1"/>
    <col min="14357" max="14357" width="28.85546875" style="1364" customWidth="1"/>
    <col min="14358" max="14592" width="9.28515625" style="1364"/>
    <col min="14593" max="14593" width="11.28515625" style="1364" customWidth="1"/>
    <col min="14594" max="14594" width="9.5703125" style="1364" customWidth="1"/>
    <col min="14595" max="14595" width="48.42578125" style="1364" customWidth="1"/>
    <col min="14596" max="14596" width="81.7109375" style="1364" customWidth="1"/>
    <col min="14597" max="14597" width="22.7109375" style="1364" customWidth="1"/>
    <col min="14598" max="14598" width="22" style="1364" customWidth="1"/>
    <col min="14599" max="14600" width="22.7109375" style="1364" customWidth="1"/>
    <col min="14601" max="14601" width="22" style="1364" customWidth="1"/>
    <col min="14602" max="14602" width="23.28515625" style="1364" customWidth="1"/>
    <col min="14603" max="14603" width="17.5703125" style="1364" bestFit="1" customWidth="1"/>
    <col min="14604" max="14604" width="16.5703125" style="1364" customWidth="1"/>
    <col min="14605" max="14606" width="9.28515625" style="1364" customWidth="1"/>
    <col min="14607" max="14607" width="37" style="1364" customWidth="1"/>
    <col min="14608" max="14608" width="31.28515625" style="1364" customWidth="1"/>
    <col min="14609" max="14609" width="28.42578125" style="1364" customWidth="1"/>
    <col min="14610" max="14610" width="21.28515625" style="1364" customWidth="1"/>
    <col min="14611" max="14611" width="25.7109375" style="1364" customWidth="1"/>
    <col min="14612" max="14612" width="24.7109375" style="1364" customWidth="1"/>
    <col min="14613" max="14613" width="28.85546875" style="1364" customWidth="1"/>
    <col min="14614" max="14848" width="9.28515625" style="1364"/>
    <col min="14849" max="14849" width="11.28515625" style="1364" customWidth="1"/>
    <col min="14850" max="14850" width="9.5703125" style="1364" customWidth="1"/>
    <col min="14851" max="14851" width="48.42578125" style="1364" customWidth="1"/>
    <col min="14852" max="14852" width="81.7109375" style="1364" customWidth="1"/>
    <col min="14853" max="14853" width="22.7109375" style="1364" customWidth="1"/>
    <col min="14854" max="14854" width="22" style="1364" customWidth="1"/>
    <col min="14855" max="14856" width="22.7109375" style="1364" customWidth="1"/>
    <col min="14857" max="14857" width="22" style="1364" customWidth="1"/>
    <col min="14858" max="14858" width="23.28515625" style="1364" customWidth="1"/>
    <col min="14859" max="14859" width="17.5703125" style="1364" bestFit="1" customWidth="1"/>
    <col min="14860" max="14860" width="16.5703125" style="1364" customWidth="1"/>
    <col min="14861" max="14862" width="9.28515625" style="1364" customWidth="1"/>
    <col min="14863" max="14863" width="37" style="1364" customWidth="1"/>
    <col min="14864" max="14864" width="31.28515625" style="1364" customWidth="1"/>
    <col min="14865" max="14865" width="28.42578125" style="1364" customWidth="1"/>
    <col min="14866" max="14866" width="21.28515625" style="1364" customWidth="1"/>
    <col min="14867" max="14867" width="25.7109375" style="1364" customWidth="1"/>
    <col min="14868" max="14868" width="24.7109375" style="1364" customWidth="1"/>
    <col min="14869" max="14869" width="28.85546875" style="1364" customWidth="1"/>
    <col min="14870" max="15104" width="9.28515625" style="1364"/>
    <col min="15105" max="15105" width="11.28515625" style="1364" customWidth="1"/>
    <col min="15106" max="15106" width="9.5703125" style="1364" customWidth="1"/>
    <col min="15107" max="15107" width="48.42578125" style="1364" customWidth="1"/>
    <col min="15108" max="15108" width="81.7109375" style="1364" customWidth="1"/>
    <col min="15109" max="15109" width="22.7109375" style="1364" customWidth="1"/>
    <col min="15110" max="15110" width="22" style="1364" customWidth="1"/>
    <col min="15111" max="15112" width="22.7109375" style="1364" customWidth="1"/>
    <col min="15113" max="15113" width="22" style="1364" customWidth="1"/>
    <col min="15114" max="15114" width="23.28515625" style="1364" customWidth="1"/>
    <col min="15115" max="15115" width="17.5703125" style="1364" bestFit="1" customWidth="1"/>
    <col min="15116" max="15116" width="16.5703125" style="1364" customWidth="1"/>
    <col min="15117" max="15118" width="9.28515625" style="1364" customWidth="1"/>
    <col min="15119" max="15119" width="37" style="1364" customWidth="1"/>
    <col min="15120" max="15120" width="31.28515625" style="1364" customWidth="1"/>
    <col min="15121" max="15121" width="28.42578125" style="1364" customWidth="1"/>
    <col min="15122" max="15122" width="21.28515625" style="1364" customWidth="1"/>
    <col min="15123" max="15123" width="25.7109375" style="1364" customWidth="1"/>
    <col min="15124" max="15124" width="24.7109375" style="1364" customWidth="1"/>
    <col min="15125" max="15125" width="28.85546875" style="1364" customWidth="1"/>
    <col min="15126" max="15360" width="9.28515625" style="1364"/>
    <col min="15361" max="15361" width="11.28515625" style="1364" customWidth="1"/>
    <col min="15362" max="15362" width="9.5703125" style="1364" customWidth="1"/>
    <col min="15363" max="15363" width="48.42578125" style="1364" customWidth="1"/>
    <col min="15364" max="15364" width="81.7109375" style="1364" customWidth="1"/>
    <col min="15365" max="15365" width="22.7109375" style="1364" customWidth="1"/>
    <col min="15366" max="15366" width="22" style="1364" customWidth="1"/>
    <col min="15367" max="15368" width="22.7109375" style="1364" customWidth="1"/>
    <col min="15369" max="15369" width="22" style="1364" customWidth="1"/>
    <col min="15370" max="15370" width="23.28515625" style="1364" customWidth="1"/>
    <col min="15371" max="15371" width="17.5703125" style="1364" bestFit="1" customWidth="1"/>
    <col min="15372" max="15372" width="16.5703125" style="1364" customWidth="1"/>
    <col min="15373" max="15374" width="9.28515625" style="1364" customWidth="1"/>
    <col min="15375" max="15375" width="37" style="1364" customWidth="1"/>
    <col min="15376" max="15376" width="31.28515625" style="1364" customWidth="1"/>
    <col min="15377" max="15377" width="28.42578125" style="1364" customWidth="1"/>
    <col min="15378" max="15378" width="21.28515625" style="1364" customWidth="1"/>
    <col min="15379" max="15379" width="25.7109375" style="1364" customWidth="1"/>
    <col min="15380" max="15380" width="24.7109375" style="1364" customWidth="1"/>
    <col min="15381" max="15381" width="28.85546875" style="1364" customWidth="1"/>
    <col min="15382" max="15616" width="9.28515625" style="1364"/>
    <col min="15617" max="15617" width="11.28515625" style="1364" customWidth="1"/>
    <col min="15618" max="15618" width="9.5703125" style="1364" customWidth="1"/>
    <col min="15619" max="15619" width="48.42578125" style="1364" customWidth="1"/>
    <col min="15620" max="15620" width="81.7109375" style="1364" customWidth="1"/>
    <col min="15621" max="15621" width="22.7109375" style="1364" customWidth="1"/>
    <col min="15622" max="15622" width="22" style="1364" customWidth="1"/>
    <col min="15623" max="15624" width="22.7109375" style="1364" customWidth="1"/>
    <col min="15625" max="15625" width="22" style="1364" customWidth="1"/>
    <col min="15626" max="15626" width="23.28515625" style="1364" customWidth="1"/>
    <col min="15627" max="15627" width="17.5703125" style="1364" bestFit="1" customWidth="1"/>
    <col min="15628" max="15628" width="16.5703125" style="1364" customWidth="1"/>
    <col min="15629" max="15630" width="9.28515625" style="1364" customWidth="1"/>
    <col min="15631" max="15631" width="37" style="1364" customWidth="1"/>
    <col min="15632" max="15632" width="31.28515625" style="1364" customWidth="1"/>
    <col min="15633" max="15633" width="28.42578125" style="1364" customWidth="1"/>
    <col min="15634" max="15634" width="21.28515625" style="1364" customWidth="1"/>
    <col min="15635" max="15635" width="25.7109375" style="1364" customWidth="1"/>
    <col min="15636" max="15636" width="24.7109375" style="1364" customWidth="1"/>
    <col min="15637" max="15637" width="28.85546875" style="1364" customWidth="1"/>
    <col min="15638" max="15872" width="9.28515625" style="1364"/>
    <col min="15873" max="15873" width="11.28515625" style="1364" customWidth="1"/>
    <col min="15874" max="15874" width="9.5703125" style="1364" customWidth="1"/>
    <col min="15875" max="15875" width="48.42578125" style="1364" customWidth="1"/>
    <col min="15876" max="15876" width="81.7109375" style="1364" customWidth="1"/>
    <col min="15877" max="15877" width="22.7109375" style="1364" customWidth="1"/>
    <col min="15878" max="15878" width="22" style="1364" customWidth="1"/>
    <col min="15879" max="15880" width="22.7109375" style="1364" customWidth="1"/>
    <col min="15881" max="15881" width="22" style="1364" customWidth="1"/>
    <col min="15882" max="15882" width="23.28515625" style="1364" customWidth="1"/>
    <col min="15883" max="15883" width="17.5703125" style="1364" bestFit="1" customWidth="1"/>
    <col min="15884" max="15884" width="16.5703125" style="1364" customWidth="1"/>
    <col min="15885" max="15886" width="9.28515625" style="1364" customWidth="1"/>
    <col min="15887" max="15887" width="37" style="1364" customWidth="1"/>
    <col min="15888" max="15888" width="31.28515625" style="1364" customWidth="1"/>
    <col min="15889" max="15889" width="28.42578125" style="1364" customWidth="1"/>
    <col min="15890" max="15890" width="21.28515625" style="1364" customWidth="1"/>
    <col min="15891" max="15891" width="25.7109375" style="1364" customWidth="1"/>
    <col min="15892" max="15892" width="24.7109375" style="1364" customWidth="1"/>
    <col min="15893" max="15893" width="28.85546875" style="1364" customWidth="1"/>
    <col min="15894" max="16128" width="9.28515625" style="1364"/>
    <col min="16129" max="16129" width="11.28515625" style="1364" customWidth="1"/>
    <col min="16130" max="16130" width="9.5703125" style="1364" customWidth="1"/>
    <col min="16131" max="16131" width="48.42578125" style="1364" customWidth="1"/>
    <col min="16132" max="16132" width="81.7109375" style="1364" customWidth="1"/>
    <col min="16133" max="16133" width="22.7109375" style="1364" customWidth="1"/>
    <col min="16134" max="16134" width="22" style="1364" customWidth="1"/>
    <col min="16135" max="16136" width="22.7109375" style="1364" customWidth="1"/>
    <col min="16137" max="16137" width="22" style="1364" customWidth="1"/>
    <col min="16138" max="16138" width="23.28515625" style="1364" customWidth="1"/>
    <col min="16139" max="16139" width="17.5703125" style="1364" bestFit="1" customWidth="1"/>
    <col min="16140" max="16140" width="16.5703125" style="1364" customWidth="1"/>
    <col min="16141" max="16142" width="9.28515625" style="1364" customWidth="1"/>
    <col min="16143" max="16143" width="37" style="1364" customWidth="1"/>
    <col min="16144" max="16144" width="31.28515625" style="1364" customWidth="1"/>
    <col min="16145" max="16145" width="28.42578125" style="1364" customWidth="1"/>
    <col min="16146" max="16146" width="21.28515625" style="1364" customWidth="1"/>
    <col min="16147" max="16147" width="25.7109375" style="1364" customWidth="1"/>
    <col min="16148" max="16148" width="24.7109375" style="1364" customWidth="1"/>
    <col min="16149" max="16149" width="28.85546875" style="1364" customWidth="1"/>
    <col min="16150" max="16384" width="9.28515625" style="1364"/>
  </cols>
  <sheetData>
    <row r="1" spans="1:21" ht="22.5" customHeight="1">
      <c r="A1" s="1354" t="s">
        <v>834</v>
      </c>
      <c r="B1" s="1355"/>
      <c r="C1" s="1356"/>
      <c r="D1" s="1357"/>
      <c r="E1" s="1358"/>
      <c r="F1" s="1358"/>
      <c r="G1" s="1359"/>
      <c r="H1" s="1359"/>
      <c r="I1" s="1360"/>
      <c r="J1" s="1361"/>
      <c r="K1" s="1362"/>
      <c r="L1" s="1363"/>
      <c r="O1" s="1365"/>
      <c r="P1" s="1366"/>
    </row>
    <row r="2" spans="1:21" ht="22.5" customHeight="1">
      <c r="A2" s="1837" t="s">
        <v>835</v>
      </c>
      <c r="B2" s="1838"/>
      <c r="C2" s="1838"/>
      <c r="D2" s="1838"/>
      <c r="E2" s="1838"/>
      <c r="F2" s="1838"/>
      <c r="G2" s="1838"/>
      <c r="H2" s="1838"/>
      <c r="I2" s="1839"/>
      <c r="J2" s="1839"/>
      <c r="K2" s="1839"/>
      <c r="L2" s="1839"/>
      <c r="O2" s="1368"/>
      <c r="P2" s="1368"/>
      <c r="Q2" s="1369"/>
      <c r="R2" s="1369"/>
      <c r="S2" s="1369"/>
      <c r="T2" s="1369"/>
      <c r="U2" s="1369"/>
    </row>
    <row r="3" spans="1:21" ht="28.5" customHeight="1" thickBot="1">
      <c r="A3" s="1370"/>
      <c r="B3" s="1371"/>
      <c r="C3" s="1356"/>
      <c r="D3" s="1372"/>
      <c r="E3" s="1358"/>
      <c r="F3" s="1358"/>
      <c r="G3" s="1359"/>
      <c r="H3" s="1359"/>
      <c r="I3" s="1360"/>
      <c r="J3" s="1361"/>
      <c r="K3" s="1840" t="s">
        <v>2</v>
      </c>
      <c r="L3" s="1840"/>
      <c r="O3" s="1365"/>
      <c r="P3" s="1366"/>
    </row>
    <row r="4" spans="1:21" ht="18" customHeight="1">
      <c r="A4" s="1841" t="s">
        <v>836</v>
      </c>
      <c r="B4" s="1843" t="s">
        <v>837</v>
      </c>
      <c r="C4" s="1843"/>
      <c r="D4" s="1843" t="s">
        <v>838</v>
      </c>
      <c r="E4" s="1843" t="s">
        <v>755</v>
      </c>
      <c r="F4" s="1845"/>
      <c r="G4" s="1846" t="s">
        <v>839</v>
      </c>
      <c r="H4" s="1847"/>
      <c r="I4" s="1848" t="s">
        <v>229</v>
      </c>
      <c r="J4" s="1849"/>
      <c r="K4" s="1850" t="s">
        <v>433</v>
      </c>
      <c r="L4" s="1851"/>
      <c r="O4" s="1373"/>
      <c r="P4" s="1373"/>
    </row>
    <row r="5" spans="1:21" ht="75" customHeight="1">
      <c r="A5" s="1842"/>
      <c r="B5" s="1844"/>
      <c r="C5" s="1844"/>
      <c r="D5" s="1844"/>
      <c r="E5" s="1374" t="s">
        <v>840</v>
      </c>
      <c r="F5" s="1375" t="s">
        <v>841</v>
      </c>
      <c r="G5" s="1376" t="s">
        <v>840</v>
      </c>
      <c r="H5" s="1377" t="s">
        <v>841</v>
      </c>
      <c r="I5" s="1378" t="s">
        <v>840</v>
      </c>
      <c r="J5" s="1375" t="s">
        <v>841</v>
      </c>
      <c r="K5" s="1379" t="s">
        <v>842</v>
      </c>
      <c r="L5" s="1380" t="s">
        <v>843</v>
      </c>
      <c r="O5" s="1381"/>
      <c r="P5" s="1382"/>
    </row>
    <row r="6" spans="1:21" s="1383" customFormat="1" ht="17.25" customHeight="1" thickBot="1">
      <c r="A6" s="1707">
        <v>1</v>
      </c>
      <c r="B6" s="1708">
        <v>2</v>
      </c>
      <c r="C6" s="1709">
        <v>3</v>
      </c>
      <c r="D6" s="1707">
        <v>4</v>
      </c>
      <c r="E6" s="1708">
        <v>5</v>
      </c>
      <c r="F6" s="1708">
        <v>6</v>
      </c>
      <c r="G6" s="1710">
        <v>7</v>
      </c>
      <c r="H6" s="1710">
        <v>8</v>
      </c>
      <c r="I6" s="1711">
        <v>9</v>
      </c>
      <c r="J6" s="1708">
        <v>10</v>
      </c>
      <c r="K6" s="1708">
        <v>11</v>
      </c>
      <c r="L6" s="1712">
        <v>12</v>
      </c>
      <c r="O6" s="1384"/>
      <c r="P6" s="1385"/>
      <c r="Q6" s="1386"/>
      <c r="R6" s="1386"/>
      <c r="S6" s="1386"/>
      <c r="T6" s="1386"/>
      <c r="U6" s="1386"/>
    </row>
    <row r="7" spans="1:21" s="1383" customFormat="1" ht="45" customHeight="1" thickBot="1">
      <c r="A7" s="1387" t="s">
        <v>844</v>
      </c>
      <c r="B7" s="1388" t="s">
        <v>390</v>
      </c>
      <c r="C7" s="1389" t="s">
        <v>391</v>
      </c>
      <c r="D7" s="1390" t="s">
        <v>805</v>
      </c>
      <c r="E7" s="1391">
        <v>165000</v>
      </c>
      <c r="F7" s="1392">
        <f t="shared" ref="F7:F12" si="0">E7</f>
        <v>165000</v>
      </c>
      <c r="G7" s="1393">
        <v>499640</v>
      </c>
      <c r="H7" s="1393">
        <f t="shared" ref="H7:H12" si="1">G7</f>
        <v>499640</v>
      </c>
      <c r="I7" s="1394">
        <v>4017.02</v>
      </c>
      <c r="J7" s="1395">
        <f t="shared" ref="J7:J12" si="2">I7</f>
        <v>4017.02</v>
      </c>
      <c r="K7" s="1396">
        <f t="shared" ref="K7:K14" si="3">I7/E7</f>
        <v>2.4345575757575757E-2</v>
      </c>
      <c r="L7" s="1397">
        <f t="shared" ref="L7:L14" si="4">I7/G7</f>
        <v>8.0398286766471868E-3</v>
      </c>
      <c r="O7" s="1398"/>
      <c r="P7" s="1399"/>
      <c r="Q7" s="1400"/>
      <c r="R7" s="1401"/>
      <c r="S7" s="1402"/>
      <c r="T7" s="1402"/>
      <c r="U7" s="1386"/>
    </row>
    <row r="8" spans="1:21" s="1383" customFormat="1" ht="45" customHeight="1" thickBot="1">
      <c r="A8" s="1387" t="s">
        <v>845</v>
      </c>
      <c r="B8" s="1388" t="s">
        <v>390</v>
      </c>
      <c r="C8" s="1389" t="s">
        <v>391</v>
      </c>
      <c r="D8" s="1390" t="s">
        <v>805</v>
      </c>
      <c r="E8" s="1391">
        <v>165000</v>
      </c>
      <c r="F8" s="1392">
        <f t="shared" si="0"/>
        <v>165000</v>
      </c>
      <c r="G8" s="1394">
        <v>471053</v>
      </c>
      <c r="H8" s="1394">
        <f t="shared" si="1"/>
        <v>471053</v>
      </c>
      <c r="I8" s="1394">
        <v>4017.02</v>
      </c>
      <c r="J8" s="1395">
        <f t="shared" si="2"/>
        <v>4017.02</v>
      </c>
      <c r="K8" s="1396">
        <f t="shared" si="3"/>
        <v>2.4345575757575757E-2</v>
      </c>
      <c r="L8" s="1397">
        <f t="shared" si="4"/>
        <v>8.5277452855623461E-3</v>
      </c>
      <c r="O8" s="1398"/>
      <c r="P8" s="1399"/>
      <c r="Q8" s="1400"/>
      <c r="R8" s="1401"/>
      <c r="S8" s="1402"/>
      <c r="T8" s="1402"/>
      <c r="U8" s="1386"/>
    </row>
    <row r="9" spans="1:21" s="1383" customFormat="1" ht="45" customHeight="1" thickBot="1">
      <c r="A9" s="1387" t="s">
        <v>846</v>
      </c>
      <c r="B9" s="1388" t="s">
        <v>390</v>
      </c>
      <c r="C9" s="1389" t="s">
        <v>391</v>
      </c>
      <c r="D9" s="1390" t="s">
        <v>805</v>
      </c>
      <c r="E9" s="1391">
        <v>249000</v>
      </c>
      <c r="F9" s="1392">
        <f t="shared" si="0"/>
        <v>249000</v>
      </c>
      <c r="G9" s="1394">
        <v>600563</v>
      </c>
      <c r="H9" s="1394">
        <f t="shared" si="1"/>
        <v>600563</v>
      </c>
      <c r="I9" s="1394">
        <v>10066.99</v>
      </c>
      <c r="J9" s="1395">
        <f t="shared" si="2"/>
        <v>10066.99</v>
      </c>
      <c r="K9" s="1396">
        <f t="shared" si="3"/>
        <v>4.0429678714859439E-2</v>
      </c>
      <c r="L9" s="1397">
        <f t="shared" si="4"/>
        <v>1.6762587771807454E-2</v>
      </c>
      <c r="O9" s="1398"/>
      <c r="P9" s="1399"/>
      <c r="Q9" s="1400"/>
      <c r="R9" s="1401"/>
      <c r="S9" s="1402"/>
      <c r="T9" s="1402"/>
      <c r="U9" s="1386"/>
    </row>
    <row r="10" spans="1:21" s="1383" customFormat="1" ht="45" customHeight="1" thickBot="1">
      <c r="A10" s="1387" t="s">
        <v>847</v>
      </c>
      <c r="B10" s="1388" t="s">
        <v>390</v>
      </c>
      <c r="C10" s="1389" t="s">
        <v>391</v>
      </c>
      <c r="D10" s="1390" t="s">
        <v>805</v>
      </c>
      <c r="E10" s="1391">
        <v>165000</v>
      </c>
      <c r="F10" s="1392">
        <f t="shared" si="0"/>
        <v>165000</v>
      </c>
      <c r="G10" s="1394">
        <v>458800</v>
      </c>
      <c r="H10" s="1394">
        <f t="shared" si="1"/>
        <v>458800</v>
      </c>
      <c r="I10" s="1394">
        <v>4017.02</v>
      </c>
      <c r="J10" s="1395">
        <f t="shared" si="2"/>
        <v>4017.02</v>
      </c>
      <c r="K10" s="1396">
        <f t="shared" si="3"/>
        <v>2.4345575757575757E-2</v>
      </c>
      <c r="L10" s="1397">
        <f t="shared" si="4"/>
        <v>8.7554925893635564E-3</v>
      </c>
      <c r="O10" s="1398"/>
      <c r="P10" s="1399"/>
      <c r="Q10" s="1400"/>
      <c r="R10" s="1401"/>
      <c r="S10" s="1402"/>
      <c r="T10" s="1402"/>
      <c r="U10" s="1386"/>
    </row>
    <row r="11" spans="1:21" s="1383" customFormat="1" ht="45" customHeight="1" thickBot="1">
      <c r="A11" s="1387" t="s">
        <v>848</v>
      </c>
      <c r="B11" s="1388" t="s">
        <v>390</v>
      </c>
      <c r="C11" s="1389" t="s">
        <v>391</v>
      </c>
      <c r="D11" s="1390" t="s">
        <v>805</v>
      </c>
      <c r="E11" s="1391">
        <v>165000</v>
      </c>
      <c r="F11" s="1392">
        <f t="shared" si="0"/>
        <v>165000</v>
      </c>
      <c r="G11" s="1394">
        <v>458800</v>
      </c>
      <c r="H11" s="1394">
        <f t="shared" si="1"/>
        <v>458800</v>
      </c>
      <c r="I11" s="1394">
        <v>4017.02</v>
      </c>
      <c r="J11" s="1395">
        <f t="shared" si="2"/>
        <v>4017.02</v>
      </c>
      <c r="K11" s="1396">
        <f t="shared" si="3"/>
        <v>2.4345575757575757E-2</v>
      </c>
      <c r="L11" s="1397">
        <f t="shared" si="4"/>
        <v>8.7554925893635564E-3</v>
      </c>
      <c r="O11" s="1398"/>
      <c r="P11" s="1399"/>
      <c r="Q11" s="1400"/>
      <c r="R11" s="1401"/>
      <c r="S11" s="1402"/>
      <c r="T11" s="1402"/>
      <c r="U11" s="1386"/>
    </row>
    <row r="12" spans="1:21" s="1383" customFormat="1" ht="45" customHeight="1" thickBot="1">
      <c r="A12" s="1403" t="s">
        <v>849</v>
      </c>
      <c r="B12" s="1404" t="s">
        <v>390</v>
      </c>
      <c r="C12" s="1405" t="s">
        <v>391</v>
      </c>
      <c r="D12" s="1406" t="s">
        <v>805</v>
      </c>
      <c r="E12" s="1395">
        <v>165000</v>
      </c>
      <c r="F12" s="1407">
        <f t="shared" si="0"/>
        <v>165000</v>
      </c>
      <c r="G12" s="1394">
        <v>458810</v>
      </c>
      <c r="H12" s="1394">
        <f t="shared" si="1"/>
        <v>458810</v>
      </c>
      <c r="I12" s="1394">
        <v>4016.83</v>
      </c>
      <c r="J12" s="1395">
        <f t="shared" si="2"/>
        <v>4016.83</v>
      </c>
      <c r="K12" s="1396">
        <f t="shared" si="3"/>
        <v>2.434442424242424E-2</v>
      </c>
      <c r="L12" s="1397">
        <f t="shared" si="4"/>
        <v>8.7548876441228395E-3</v>
      </c>
      <c r="O12" s="1398"/>
      <c r="P12" s="1399"/>
      <c r="Q12" s="1400"/>
      <c r="R12" s="1401"/>
      <c r="S12" s="1402"/>
      <c r="T12" s="1402"/>
      <c r="U12" s="1386"/>
    </row>
    <row r="13" spans="1:21" s="1383" customFormat="1" ht="45" customHeight="1">
      <c r="A13" s="1856" t="s">
        <v>850</v>
      </c>
      <c r="B13" s="1858" t="s">
        <v>390</v>
      </c>
      <c r="C13" s="1860" t="s">
        <v>391</v>
      </c>
      <c r="D13" s="1408" t="s">
        <v>802</v>
      </c>
      <c r="E13" s="1409">
        <v>235000</v>
      </c>
      <c r="F13" s="1862">
        <f>SUM(E13:E14)</f>
        <v>400000</v>
      </c>
      <c r="G13" s="1410">
        <v>4475462</v>
      </c>
      <c r="H13" s="1864">
        <f>SUM(G13:G14)</f>
        <v>4934262</v>
      </c>
      <c r="I13" s="1411">
        <v>2302200.85</v>
      </c>
      <c r="J13" s="1862">
        <f>SUM(I13:I14)</f>
        <v>2306217.87</v>
      </c>
      <c r="K13" s="1396">
        <f>I13/E13</f>
        <v>9.7965993617021283</v>
      </c>
      <c r="L13" s="1397">
        <f t="shared" si="4"/>
        <v>0.51440518319672923</v>
      </c>
      <c r="O13" s="1852"/>
      <c r="P13" s="1853"/>
      <c r="Q13" s="1854"/>
      <c r="R13" s="1401"/>
      <c r="S13" s="1402"/>
      <c r="T13" s="1855"/>
      <c r="U13" s="1386"/>
    </row>
    <row r="14" spans="1:21" s="1383" customFormat="1" ht="45" customHeight="1" thickBot="1">
      <c r="A14" s="1857"/>
      <c r="B14" s="1859"/>
      <c r="C14" s="1861"/>
      <c r="D14" s="1412" t="s">
        <v>805</v>
      </c>
      <c r="E14" s="1413">
        <v>165000</v>
      </c>
      <c r="F14" s="1863"/>
      <c r="G14" s="1414">
        <v>458800</v>
      </c>
      <c r="H14" s="1865"/>
      <c r="I14" s="1415">
        <v>4017.02</v>
      </c>
      <c r="J14" s="1863"/>
      <c r="K14" s="1416">
        <f t="shared" si="3"/>
        <v>2.4345575757575757E-2</v>
      </c>
      <c r="L14" s="1417">
        <f t="shared" si="4"/>
        <v>8.7554925893635564E-3</v>
      </c>
      <c r="O14" s="1852"/>
      <c r="P14" s="1853"/>
      <c r="Q14" s="1854"/>
      <c r="R14" s="1401"/>
      <c r="S14" s="1402"/>
      <c r="T14" s="1855"/>
      <c r="U14" s="1386"/>
    </row>
    <row r="15" spans="1:21" s="1383" customFormat="1" ht="45" customHeight="1">
      <c r="A15" s="1856" t="s">
        <v>851</v>
      </c>
      <c r="B15" s="1858" t="s">
        <v>390</v>
      </c>
      <c r="C15" s="1860" t="s">
        <v>391</v>
      </c>
      <c r="D15" s="1408" t="s">
        <v>806</v>
      </c>
      <c r="E15" s="1409">
        <v>594000</v>
      </c>
      <c r="F15" s="1862">
        <f>SUM(E15:E16)</f>
        <v>759000</v>
      </c>
      <c r="G15" s="1410">
        <v>594000</v>
      </c>
      <c r="H15" s="1864">
        <f>SUM(G15:G16)</f>
        <v>1052800</v>
      </c>
      <c r="I15" s="1418">
        <v>0</v>
      </c>
      <c r="J15" s="1862">
        <f>SUM(I15:I16)</f>
        <v>4017.02</v>
      </c>
      <c r="K15" s="1419">
        <v>0</v>
      </c>
      <c r="L15" s="1420">
        <v>0</v>
      </c>
      <c r="O15" s="1852"/>
      <c r="P15" s="1853"/>
      <c r="Q15" s="1854"/>
      <c r="R15" s="1401"/>
      <c r="S15" s="1402"/>
      <c r="T15" s="1855"/>
      <c r="U15" s="1386"/>
    </row>
    <row r="16" spans="1:21" s="1383" customFormat="1" ht="45" customHeight="1" thickBot="1">
      <c r="A16" s="1857"/>
      <c r="B16" s="1859"/>
      <c r="C16" s="1861"/>
      <c r="D16" s="1412" t="s">
        <v>805</v>
      </c>
      <c r="E16" s="1413">
        <v>165000</v>
      </c>
      <c r="F16" s="1863"/>
      <c r="G16" s="1414">
        <v>458800</v>
      </c>
      <c r="H16" s="1865"/>
      <c r="I16" s="1421">
        <v>4017.02</v>
      </c>
      <c r="J16" s="1863"/>
      <c r="K16" s="1422">
        <f>I16/E16</f>
        <v>2.4345575757575757E-2</v>
      </c>
      <c r="L16" s="1423">
        <f>I16/G16</f>
        <v>8.7554925893635564E-3</v>
      </c>
      <c r="O16" s="1852"/>
      <c r="P16" s="1853"/>
      <c r="Q16" s="1854"/>
      <c r="R16" s="1401"/>
      <c r="S16" s="1402"/>
      <c r="T16" s="1855"/>
      <c r="U16" s="1386"/>
    </row>
    <row r="17" spans="1:72" s="1383" customFormat="1" ht="45" customHeight="1" thickBot="1">
      <c r="A17" s="1424" t="s">
        <v>852</v>
      </c>
      <c r="B17" s="1425" t="s">
        <v>390</v>
      </c>
      <c r="C17" s="1426" t="s">
        <v>391</v>
      </c>
      <c r="D17" s="1427" t="s">
        <v>805</v>
      </c>
      <c r="E17" s="1428">
        <v>165000</v>
      </c>
      <c r="F17" s="1429">
        <f>E17</f>
        <v>165000</v>
      </c>
      <c r="G17" s="1415">
        <v>458800</v>
      </c>
      <c r="H17" s="1415">
        <f>G17</f>
        <v>458800</v>
      </c>
      <c r="I17" s="1415">
        <v>4017.02</v>
      </c>
      <c r="J17" s="1428">
        <f>I17</f>
        <v>4017.02</v>
      </c>
      <c r="K17" s="1430">
        <f>I17/E17</f>
        <v>2.4345575757575757E-2</v>
      </c>
      <c r="L17" s="1431">
        <f>I17/G17</f>
        <v>8.7554925893635564E-3</v>
      </c>
      <c r="O17" s="1398"/>
      <c r="P17" s="1399"/>
      <c r="Q17" s="1400"/>
      <c r="R17" s="1401"/>
      <c r="S17" s="1402"/>
      <c r="T17" s="1402"/>
      <c r="U17" s="1386"/>
    </row>
    <row r="18" spans="1:72" s="1383" customFormat="1" ht="45" customHeight="1" thickBot="1">
      <c r="A18" s="1387" t="s">
        <v>853</v>
      </c>
      <c r="B18" s="1388" t="s">
        <v>390</v>
      </c>
      <c r="C18" s="1389" t="s">
        <v>391</v>
      </c>
      <c r="D18" s="1390" t="s">
        <v>805</v>
      </c>
      <c r="E18" s="1391">
        <v>165000</v>
      </c>
      <c r="F18" s="1392">
        <f>E18</f>
        <v>165000</v>
      </c>
      <c r="G18" s="1393">
        <v>458800</v>
      </c>
      <c r="H18" s="1393">
        <f>G18</f>
        <v>458800</v>
      </c>
      <c r="I18" s="1393">
        <v>4017.02</v>
      </c>
      <c r="J18" s="1391">
        <f>I18</f>
        <v>4017.02</v>
      </c>
      <c r="K18" s="1432">
        <f>I18/E18</f>
        <v>2.4345575757575757E-2</v>
      </c>
      <c r="L18" s="1433">
        <f>I18/G18</f>
        <v>8.7554925893635564E-3</v>
      </c>
      <c r="O18" s="1398"/>
      <c r="P18" s="1399"/>
      <c r="Q18" s="1400"/>
      <c r="R18" s="1401"/>
      <c r="S18" s="1402"/>
      <c r="T18" s="1402"/>
      <c r="U18" s="1386"/>
    </row>
    <row r="19" spans="1:72" s="1383" customFormat="1" ht="45" customHeight="1" thickBot="1">
      <c r="A19" s="1424" t="s">
        <v>854</v>
      </c>
      <c r="B19" s="1425" t="s">
        <v>390</v>
      </c>
      <c r="C19" s="1426" t="s">
        <v>391</v>
      </c>
      <c r="D19" s="1427" t="s">
        <v>805</v>
      </c>
      <c r="E19" s="1428">
        <v>165000</v>
      </c>
      <c r="F19" s="1429">
        <f>E19</f>
        <v>165000</v>
      </c>
      <c r="G19" s="1415">
        <v>458800</v>
      </c>
      <c r="H19" s="1415">
        <f>G19</f>
        <v>458800</v>
      </c>
      <c r="I19" s="1415">
        <v>4017.02</v>
      </c>
      <c r="J19" s="1428">
        <f>I19</f>
        <v>4017.02</v>
      </c>
      <c r="K19" s="1416">
        <f>I19/E19</f>
        <v>2.4345575757575757E-2</v>
      </c>
      <c r="L19" s="1434">
        <f>I19/G19</f>
        <v>8.7554925893635564E-3</v>
      </c>
      <c r="O19" s="1398"/>
      <c r="P19" s="1399"/>
      <c r="Q19" s="1400"/>
      <c r="R19" s="1401"/>
      <c r="S19" s="1402"/>
      <c r="T19" s="1402"/>
      <c r="U19" s="1386"/>
    </row>
    <row r="20" spans="1:72" ht="45" customHeight="1">
      <c r="A20" s="1866">
        <v>16</v>
      </c>
      <c r="B20" s="1868">
        <v>750</v>
      </c>
      <c r="C20" s="1870" t="s">
        <v>83</v>
      </c>
      <c r="D20" s="1408" t="s">
        <v>802</v>
      </c>
      <c r="E20" s="1436">
        <v>15600000</v>
      </c>
      <c r="F20" s="1862">
        <f>SUM(E20:E21)</f>
        <v>23974000</v>
      </c>
      <c r="G20" s="1437">
        <v>15600000</v>
      </c>
      <c r="H20" s="1872">
        <f>G20+G21</f>
        <v>28917526</v>
      </c>
      <c r="I20" s="1418">
        <v>0</v>
      </c>
      <c r="J20" s="1862">
        <f>SUM(I20:I21)</f>
        <v>5936002.4500000002</v>
      </c>
      <c r="K20" s="1419">
        <v>0</v>
      </c>
      <c r="L20" s="1420">
        <v>0</v>
      </c>
      <c r="O20" s="1881"/>
      <c r="P20" s="1882"/>
      <c r="Q20" s="1883"/>
      <c r="R20" s="1401"/>
      <c r="S20" s="1438"/>
      <c r="T20" s="1855"/>
      <c r="U20" s="1439"/>
    </row>
    <row r="21" spans="1:72" ht="45" customHeight="1" thickBot="1">
      <c r="A21" s="1867"/>
      <c r="B21" s="1869"/>
      <c r="C21" s="1871"/>
      <c r="D21" s="1412" t="s">
        <v>805</v>
      </c>
      <c r="E21" s="1441">
        <v>8374000</v>
      </c>
      <c r="F21" s="1863"/>
      <c r="G21" s="1442">
        <v>13317526</v>
      </c>
      <c r="H21" s="1873"/>
      <c r="I21" s="1415">
        <v>5936002.4500000002</v>
      </c>
      <c r="J21" s="1863"/>
      <c r="K21" s="1443">
        <f t="shared" ref="K21:K28" si="5">I21/E21</f>
        <v>0.70886105206591832</v>
      </c>
      <c r="L21" s="1444">
        <f t="shared" ref="L21:L28" si="6">I21/G21</f>
        <v>0.44572861731225455</v>
      </c>
      <c r="O21" s="1881"/>
      <c r="P21" s="1882"/>
      <c r="Q21" s="1883"/>
      <c r="R21" s="1401"/>
      <c r="S21" s="1438"/>
      <c r="T21" s="1855"/>
      <c r="U21" s="1439"/>
    </row>
    <row r="22" spans="1:72" ht="45" customHeight="1" thickBot="1">
      <c r="A22" s="1445">
        <v>17</v>
      </c>
      <c r="B22" s="1446">
        <v>750</v>
      </c>
      <c r="C22" s="1427" t="s">
        <v>83</v>
      </c>
      <c r="D22" s="1427" t="s">
        <v>805</v>
      </c>
      <c r="E22" s="1447">
        <v>48818000</v>
      </c>
      <c r="F22" s="1429">
        <f>E22</f>
        <v>48818000</v>
      </c>
      <c r="G22" s="1448">
        <v>48818000</v>
      </c>
      <c r="H22" s="1449">
        <f>G22</f>
        <v>48818000</v>
      </c>
      <c r="I22" s="1450">
        <v>9448008.9400000013</v>
      </c>
      <c r="J22" s="1429">
        <f>I22</f>
        <v>9448008.9400000013</v>
      </c>
      <c r="K22" s="1430">
        <f t="shared" si="5"/>
        <v>0.19353535458232621</v>
      </c>
      <c r="L22" s="1431">
        <f t="shared" si="6"/>
        <v>0.19353535458232621</v>
      </c>
      <c r="O22" s="1451"/>
      <c r="P22" s="1438"/>
      <c r="Q22" s="1401"/>
      <c r="R22" s="1401"/>
      <c r="S22" s="1438"/>
      <c r="T22" s="1402"/>
      <c r="U22" s="1439"/>
    </row>
    <row r="23" spans="1:72" ht="45" customHeight="1">
      <c r="A23" s="1866">
        <v>18</v>
      </c>
      <c r="B23" s="1868">
        <v>710</v>
      </c>
      <c r="C23" s="1870" t="s">
        <v>373</v>
      </c>
      <c r="D23" s="1408" t="s">
        <v>806</v>
      </c>
      <c r="E23" s="1436">
        <v>1768000</v>
      </c>
      <c r="F23" s="1877">
        <f>SUM(E23:E25)</f>
        <v>3630000</v>
      </c>
      <c r="G23" s="1437">
        <v>1768000</v>
      </c>
      <c r="H23" s="1864">
        <f>G23+G24+G25</f>
        <v>3630000</v>
      </c>
      <c r="I23" s="1452">
        <v>170126.17</v>
      </c>
      <c r="J23" s="1877">
        <f>SUM(I23:I25)</f>
        <v>509832.58</v>
      </c>
      <c r="K23" s="1396">
        <f t="shared" si="5"/>
        <v>9.6225209276018103E-2</v>
      </c>
      <c r="L23" s="1397">
        <f t="shared" si="6"/>
        <v>9.6225209276018103E-2</v>
      </c>
      <c r="O23" s="1881"/>
      <c r="P23" s="1882"/>
      <c r="Q23" s="1883"/>
      <c r="R23" s="1401"/>
      <c r="S23" s="1438"/>
      <c r="T23" s="1855"/>
      <c r="U23" s="1373"/>
    </row>
    <row r="24" spans="1:72" ht="45" customHeight="1">
      <c r="A24" s="1874"/>
      <c r="B24" s="1875"/>
      <c r="C24" s="1876"/>
      <c r="D24" s="1453" t="s">
        <v>805</v>
      </c>
      <c r="E24" s="1454">
        <v>945000</v>
      </c>
      <c r="F24" s="1878"/>
      <c r="G24" s="1455">
        <v>945000</v>
      </c>
      <c r="H24" s="1880"/>
      <c r="I24" s="1456">
        <v>219700.72999999998</v>
      </c>
      <c r="J24" s="1878"/>
      <c r="K24" s="1457">
        <f t="shared" si="5"/>
        <v>0.23248754497354496</v>
      </c>
      <c r="L24" s="1417">
        <f t="shared" si="6"/>
        <v>0.23248754497354496</v>
      </c>
      <c r="O24" s="1881"/>
      <c r="P24" s="1882"/>
      <c r="Q24" s="1883"/>
      <c r="R24" s="1401"/>
      <c r="S24" s="1438"/>
      <c r="T24" s="1855"/>
      <c r="U24" s="1373"/>
    </row>
    <row r="25" spans="1:72" ht="45" customHeight="1" thickBot="1">
      <c r="A25" s="1884"/>
      <c r="B25" s="1458">
        <v>750</v>
      </c>
      <c r="C25" s="1459" t="s">
        <v>83</v>
      </c>
      <c r="D25" s="1459" t="s">
        <v>805</v>
      </c>
      <c r="E25" s="1460">
        <v>917000</v>
      </c>
      <c r="F25" s="1885"/>
      <c r="G25" s="1461">
        <v>917000</v>
      </c>
      <c r="H25" s="1886"/>
      <c r="I25" s="1456">
        <v>120005.68</v>
      </c>
      <c r="J25" s="1885"/>
      <c r="K25" s="1462">
        <f t="shared" si="5"/>
        <v>0.1308676990185387</v>
      </c>
      <c r="L25" s="1463">
        <f t="shared" si="6"/>
        <v>0.1308676990185387</v>
      </c>
      <c r="O25" s="1881"/>
      <c r="P25" s="1438"/>
      <c r="Q25" s="1401"/>
      <c r="R25" s="1401"/>
      <c r="S25" s="1438"/>
      <c r="T25" s="1855"/>
      <c r="U25" s="1373"/>
    </row>
    <row r="26" spans="1:72" ht="45" customHeight="1">
      <c r="A26" s="1866">
        <v>19</v>
      </c>
      <c r="B26" s="1868">
        <v>750</v>
      </c>
      <c r="C26" s="1870" t="s">
        <v>83</v>
      </c>
      <c r="D26" s="1435" t="s">
        <v>802</v>
      </c>
      <c r="E26" s="1436">
        <v>8335000</v>
      </c>
      <c r="F26" s="1877">
        <f>SUM(E26:E28)</f>
        <v>28138000</v>
      </c>
      <c r="G26" s="1437">
        <v>16284546</v>
      </c>
      <c r="H26" s="1864">
        <f>G26+G27+G28</f>
        <v>91493778</v>
      </c>
      <c r="I26" s="1411">
        <v>4913558.7300000004</v>
      </c>
      <c r="J26" s="1877">
        <f>SUM(I26:I28)</f>
        <v>34693618.390000008</v>
      </c>
      <c r="K26" s="1396">
        <f t="shared" si="5"/>
        <v>0.5895091457708459</v>
      </c>
      <c r="L26" s="1397">
        <f t="shared" si="6"/>
        <v>0.30173139183616177</v>
      </c>
      <c r="O26" s="1881"/>
      <c r="P26" s="1882"/>
      <c r="Q26" s="1883"/>
      <c r="R26" s="1401"/>
      <c r="S26" s="1438"/>
      <c r="T26" s="1855"/>
      <c r="U26" s="1373"/>
    </row>
    <row r="27" spans="1:72" ht="45" customHeight="1">
      <c r="A27" s="1874"/>
      <c r="B27" s="1875"/>
      <c r="C27" s="1876"/>
      <c r="D27" s="1453" t="s">
        <v>806</v>
      </c>
      <c r="E27" s="1454">
        <v>13353000</v>
      </c>
      <c r="F27" s="1878"/>
      <c r="G27" s="1455">
        <v>68759232</v>
      </c>
      <c r="H27" s="1880"/>
      <c r="I27" s="1456">
        <v>29242016.140000001</v>
      </c>
      <c r="J27" s="1878"/>
      <c r="K27" s="1457">
        <f t="shared" si="5"/>
        <v>2.1899210769115554</v>
      </c>
      <c r="L27" s="1417">
        <f t="shared" si="6"/>
        <v>0.42528130826126737</v>
      </c>
      <c r="O27" s="1881"/>
      <c r="P27" s="1882"/>
      <c r="Q27" s="1883"/>
      <c r="R27" s="1401"/>
      <c r="S27" s="1438"/>
      <c r="T27" s="1855"/>
      <c r="U27" s="1373"/>
    </row>
    <row r="28" spans="1:72" ht="45" customHeight="1" thickBot="1">
      <c r="A28" s="1867"/>
      <c r="B28" s="1869"/>
      <c r="C28" s="1871"/>
      <c r="D28" s="1440" t="s">
        <v>805</v>
      </c>
      <c r="E28" s="1441">
        <v>6450000</v>
      </c>
      <c r="F28" s="1879"/>
      <c r="G28" s="1442">
        <v>6450000</v>
      </c>
      <c r="H28" s="1865"/>
      <c r="I28" s="1498">
        <v>538043.52</v>
      </c>
      <c r="J28" s="1879"/>
      <c r="K28" s="1443">
        <f t="shared" si="5"/>
        <v>8.3417600000000008E-2</v>
      </c>
      <c r="L28" s="1444">
        <f t="shared" si="6"/>
        <v>8.3417600000000008E-2</v>
      </c>
      <c r="O28" s="1881"/>
      <c r="P28" s="1882"/>
      <c r="Q28" s="1883"/>
      <c r="R28" s="1401"/>
      <c r="S28" s="1438"/>
      <c r="T28" s="1855"/>
      <c r="U28" s="1373"/>
    </row>
    <row r="29" spans="1:72" s="1464" customFormat="1" ht="45" customHeight="1">
      <c r="A29" s="1866">
        <v>20</v>
      </c>
      <c r="B29" s="1868">
        <v>150</v>
      </c>
      <c r="C29" s="1870" t="s">
        <v>359</v>
      </c>
      <c r="D29" s="1408" t="s">
        <v>803</v>
      </c>
      <c r="E29" s="1436">
        <v>15441000</v>
      </c>
      <c r="F29" s="1877">
        <f>SUM(E29:E34)</f>
        <v>80982000</v>
      </c>
      <c r="G29" s="1437">
        <v>10441000</v>
      </c>
      <c r="H29" s="1864">
        <f>SUM(G29:G34)</f>
        <v>80982000</v>
      </c>
      <c r="I29" s="1418">
        <v>0</v>
      </c>
      <c r="J29" s="1877">
        <f>SUM(I29:I34)</f>
        <v>29939192.140000001</v>
      </c>
      <c r="K29" s="1419">
        <v>0</v>
      </c>
      <c r="L29" s="1420">
        <v>0</v>
      </c>
      <c r="O29" s="1881"/>
      <c r="P29" s="1882"/>
      <c r="Q29" s="1883"/>
      <c r="R29" s="1401"/>
      <c r="S29" s="1438"/>
      <c r="T29" s="1855"/>
      <c r="U29" s="1373"/>
    </row>
    <row r="30" spans="1:72" s="1464" customFormat="1" ht="45" customHeight="1">
      <c r="A30" s="1874"/>
      <c r="B30" s="1875"/>
      <c r="C30" s="1876"/>
      <c r="D30" s="1453" t="s">
        <v>806</v>
      </c>
      <c r="E30" s="1454">
        <v>19133000</v>
      </c>
      <c r="F30" s="1878"/>
      <c r="G30" s="1455">
        <v>19133000</v>
      </c>
      <c r="H30" s="1880"/>
      <c r="I30" s="1456">
        <v>6561967.4099999992</v>
      </c>
      <c r="J30" s="1878"/>
      <c r="K30" s="1457">
        <f t="shared" ref="K30:K37" si="7">I30/E30</f>
        <v>0.34296594418021215</v>
      </c>
      <c r="L30" s="1417">
        <f t="shared" ref="L30:L39" si="8">I30/G30</f>
        <v>0.34296594418021215</v>
      </c>
      <c r="O30" s="1881"/>
      <c r="P30" s="1882"/>
      <c r="Q30" s="1883"/>
      <c r="R30" s="1401"/>
      <c r="S30" s="1438"/>
      <c r="T30" s="1855"/>
      <c r="U30" s="1373"/>
    </row>
    <row r="31" spans="1:72" s="1367" customFormat="1" ht="45" customHeight="1">
      <c r="A31" s="1874"/>
      <c r="B31" s="1465">
        <v>500</v>
      </c>
      <c r="C31" s="1453" t="s">
        <v>364</v>
      </c>
      <c r="D31" s="1453" t="s">
        <v>803</v>
      </c>
      <c r="E31" s="1454">
        <v>25849000</v>
      </c>
      <c r="F31" s="1878"/>
      <c r="G31" s="1455">
        <v>25849000</v>
      </c>
      <c r="H31" s="1880"/>
      <c r="I31" s="1456">
        <v>16432739.370000001</v>
      </c>
      <c r="J31" s="1878"/>
      <c r="K31" s="1457">
        <f t="shared" si="7"/>
        <v>0.63572050640256883</v>
      </c>
      <c r="L31" s="1417">
        <f t="shared" si="8"/>
        <v>0.63572050640256883</v>
      </c>
      <c r="M31" s="1364"/>
      <c r="N31" s="1364"/>
      <c r="O31" s="1881"/>
      <c r="P31" s="1438"/>
      <c r="Q31" s="1401"/>
      <c r="R31" s="1401"/>
      <c r="S31" s="1438"/>
      <c r="T31" s="1855"/>
      <c r="U31" s="1373"/>
    </row>
    <row r="32" spans="1:72" s="1466" customFormat="1" ht="45" customHeight="1">
      <c r="A32" s="1874"/>
      <c r="B32" s="1875">
        <v>750</v>
      </c>
      <c r="C32" s="1876" t="s">
        <v>83</v>
      </c>
      <c r="D32" s="1453" t="s">
        <v>803</v>
      </c>
      <c r="E32" s="1454">
        <v>10173000</v>
      </c>
      <c r="F32" s="1878"/>
      <c r="G32" s="1455">
        <v>15173000</v>
      </c>
      <c r="H32" s="1880"/>
      <c r="I32" s="1456">
        <v>3096464.3600000003</v>
      </c>
      <c r="J32" s="1878"/>
      <c r="K32" s="1457">
        <f t="shared" si="7"/>
        <v>0.30438065074216064</v>
      </c>
      <c r="L32" s="1417">
        <f t="shared" si="8"/>
        <v>0.20407726619653332</v>
      </c>
      <c r="M32" s="1364"/>
      <c r="N32" s="1364"/>
      <c r="O32" s="1881"/>
      <c r="P32" s="1882"/>
      <c r="Q32" s="1883"/>
      <c r="R32" s="1401"/>
      <c r="S32" s="1438"/>
      <c r="T32" s="1855"/>
      <c r="U32" s="1373"/>
      <c r="V32" s="1367"/>
      <c r="W32" s="1367"/>
      <c r="X32" s="1367"/>
      <c r="Y32" s="1367"/>
      <c r="Z32" s="1367"/>
      <c r="AA32" s="1367"/>
      <c r="AB32" s="1367"/>
      <c r="AC32" s="1367"/>
      <c r="AD32" s="1367"/>
      <c r="AE32" s="1367"/>
      <c r="AF32" s="1367"/>
      <c r="AG32" s="1367"/>
      <c r="AH32" s="1367"/>
      <c r="AI32" s="1367"/>
      <c r="AJ32" s="1367"/>
      <c r="AK32" s="1367"/>
      <c r="AL32" s="1367"/>
      <c r="AM32" s="1367"/>
      <c r="AN32" s="1367"/>
      <c r="AO32" s="1367"/>
      <c r="AP32" s="1367"/>
      <c r="AQ32" s="1367"/>
      <c r="AR32" s="1367"/>
      <c r="AS32" s="1367"/>
      <c r="AT32" s="1367"/>
      <c r="AU32" s="1367"/>
      <c r="AV32" s="1367"/>
      <c r="AW32" s="1367"/>
      <c r="AX32" s="1367"/>
      <c r="AY32" s="1367"/>
      <c r="AZ32" s="1367"/>
      <c r="BA32" s="1367"/>
      <c r="BB32" s="1367"/>
      <c r="BC32" s="1367"/>
      <c r="BD32" s="1367"/>
      <c r="BE32" s="1367"/>
      <c r="BF32" s="1367"/>
      <c r="BG32" s="1367"/>
      <c r="BH32" s="1367"/>
      <c r="BI32" s="1367"/>
      <c r="BJ32" s="1367"/>
      <c r="BK32" s="1367"/>
      <c r="BL32" s="1367"/>
      <c r="BM32" s="1367"/>
      <c r="BN32" s="1367"/>
      <c r="BO32" s="1367"/>
      <c r="BP32" s="1367"/>
      <c r="BQ32" s="1367"/>
      <c r="BR32" s="1367"/>
      <c r="BS32" s="1367"/>
      <c r="BT32" s="1367"/>
    </row>
    <row r="33" spans="1:72" s="1466" customFormat="1" ht="45" customHeight="1">
      <c r="A33" s="1874"/>
      <c r="B33" s="1875"/>
      <c r="C33" s="1876"/>
      <c r="D33" s="1453" t="s">
        <v>802</v>
      </c>
      <c r="E33" s="1454">
        <v>3261000</v>
      </c>
      <c r="F33" s="1878"/>
      <c r="G33" s="1455">
        <v>3261000</v>
      </c>
      <c r="H33" s="1880"/>
      <c r="I33" s="1456">
        <v>1870924.23</v>
      </c>
      <c r="J33" s="1878"/>
      <c r="K33" s="1457">
        <f t="shared" si="7"/>
        <v>0.57372714811407544</v>
      </c>
      <c r="L33" s="1417">
        <f t="shared" si="8"/>
        <v>0.57372714811407544</v>
      </c>
      <c r="M33" s="1364"/>
      <c r="N33" s="1364"/>
      <c r="O33" s="1881"/>
      <c r="P33" s="1882"/>
      <c r="Q33" s="1883"/>
      <c r="R33" s="1401"/>
      <c r="S33" s="1438"/>
      <c r="T33" s="1855"/>
      <c r="U33" s="1373"/>
      <c r="V33" s="1367"/>
      <c r="W33" s="1367"/>
      <c r="X33" s="1367"/>
      <c r="Y33" s="1367"/>
      <c r="Z33" s="1367"/>
      <c r="AA33" s="1367"/>
      <c r="AB33" s="1367"/>
      <c r="AC33" s="1367"/>
      <c r="AD33" s="1367"/>
      <c r="AE33" s="1367"/>
      <c r="AF33" s="1367"/>
      <c r="AG33" s="1367"/>
      <c r="AH33" s="1367"/>
      <c r="AI33" s="1367"/>
      <c r="AJ33" s="1367"/>
      <c r="AK33" s="1367"/>
      <c r="AL33" s="1367"/>
      <c r="AM33" s="1367"/>
      <c r="AN33" s="1367"/>
      <c r="AO33" s="1367"/>
      <c r="AP33" s="1367"/>
      <c r="AQ33" s="1367"/>
      <c r="AR33" s="1367"/>
      <c r="AS33" s="1367"/>
      <c r="AT33" s="1367"/>
      <c r="AU33" s="1367"/>
      <c r="AV33" s="1367"/>
      <c r="AW33" s="1367"/>
      <c r="AX33" s="1367"/>
      <c r="AY33" s="1367"/>
      <c r="AZ33" s="1367"/>
      <c r="BA33" s="1367"/>
      <c r="BB33" s="1367"/>
      <c r="BC33" s="1367"/>
      <c r="BD33" s="1367"/>
      <c r="BE33" s="1367"/>
      <c r="BF33" s="1367"/>
      <c r="BG33" s="1367"/>
      <c r="BH33" s="1367"/>
      <c r="BI33" s="1367"/>
      <c r="BJ33" s="1367"/>
      <c r="BK33" s="1367"/>
      <c r="BL33" s="1367"/>
      <c r="BM33" s="1367"/>
      <c r="BN33" s="1367"/>
      <c r="BO33" s="1367"/>
      <c r="BP33" s="1367"/>
      <c r="BQ33" s="1367"/>
      <c r="BR33" s="1367"/>
      <c r="BS33" s="1367"/>
      <c r="BT33" s="1367"/>
    </row>
    <row r="34" spans="1:72" s="1367" customFormat="1" ht="45" customHeight="1" thickBot="1">
      <c r="A34" s="1884"/>
      <c r="B34" s="1887"/>
      <c r="C34" s="1888"/>
      <c r="D34" s="1459" t="s">
        <v>806</v>
      </c>
      <c r="E34" s="1460">
        <v>7125000</v>
      </c>
      <c r="F34" s="1885"/>
      <c r="G34" s="1461">
        <v>7125000</v>
      </c>
      <c r="H34" s="1886"/>
      <c r="I34" s="1467">
        <v>1977096.77</v>
      </c>
      <c r="J34" s="1885"/>
      <c r="K34" s="1468">
        <f t="shared" si="7"/>
        <v>0.2774872659649123</v>
      </c>
      <c r="L34" s="1469">
        <f t="shared" si="8"/>
        <v>0.2774872659649123</v>
      </c>
      <c r="M34" s="1364"/>
      <c r="N34" s="1364"/>
      <c r="O34" s="1881"/>
      <c r="P34" s="1882"/>
      <c r="Q34" s="1883"/>
      <c r="R34" s="1401"/>
      <c r="S34" s="1438"/>
      <c r="T34" s="1855"/>
      <c r="U34" s="1373"/>
    </row>
    <row r="35" spans="1:72" s="1367" customFormat="1" ht="45" customHeight="1">
      <c r="A35" s="1866">
        <v>21</v>
      </c>
      <c r="B35" s="1868">
        <v>600</v>
      </c>
      <c r="C35" s="1870" t="s">
        <v>368</v>
      </c>
      <c r="D35" s="1408" t="s">
        <v>802</v>
      </c>
      <c r="E35" s="1436">
        <v>283163000</v>
      </c>
      <c r="F35" s="1877">
        <f>SUM(E35:E41)</f>
        <v>292225000</v>
      </c>
      <c r="G35" s="1437">
        <v>640045516</v>
      </c>
      <c r="H35" s="1864">
        <f>SUM(G35:G41)</f>
        <v>663474309</v>
      </c>
      <c r="I35" s="1411">
        <v>528232093.79000008</v>
      </c>
      <c r="J35" s="1877">
        <f>SUM(I35:I41)</f>
        <v>538279941.37000012</v>
      </c>
      <c r="K35" s="1396">
        <f t="shared" si="7"/>
        <v>1.8654700430140947</v>
      </c>
      <c r="L35" s="1397">
        <f t="shared" si="8"/>
        <v>0.82530395196144157</v>
      </c>
      <c r="M35" s="1364"/>
      <c r="N35" s="1364"/>
      <c r="O35" s="1881"/>
      <c r="P35" s="1882"/>
      <c r="Q35" s="1883"/>
      <c r="R35" s="1401"/>
      <c r="S35" s="1438"/>
      <c r="T35" s="1855"/>
      <c r="U35" s="1373"/>
    </row>
    <row r="36" spans="1:72" s="1367" customFormat="1" ht="45" customHeight="1">
      <c r="A36" s="1889"/>
      <c r="B36" s="1890"/>
      <c r="C36" s="1891"/>
      <c r="D36" s="1453" t="s">
        <v>825</v>
      </c>
      <c r="E36" s="1470"/>
      <c r="F36" s="1892"/>
      <c r="G36" s="1471">
        <v>5374050</v>
      </c>
      <c r="H36" s="1893"/>
      <c r="I36" s="1452">
        <v>5315697.75</v>
      </c>
      <c r="J36" s="1892"/>
      <c r="K36" s="1473">
        <v>0</v>
      </c>
      <c r="L36" s="1434">
        <f t="shared" si="8"/>
        <v>0.98914184832668095</v>
      </c>
      <c r="M36" s="1364"/>
      <c r="N36" s="1364"/>
      <c r="O36" s="1881"/>
      <c r="P36" s="1882"/>
      <c r="Q36" s="1883"/>
      <c r="R36" s="1401"/>
      <c r="S36" s="1438"/>
      <c r="T36" s="1855"/>
      <c r="U36" s="1373"/>
    </row>
    <row r="37" spans="1:72" s="1367" customFormat="1" ht="45" customHeight="1">
      <c r="A37" s="1874"/>
      <c r="B37" s="1875"/>
      <c r="C37" s="1876"/>
      <c r="D37" s="1453" t="s">
        <v>805</v>
      </c>
      <c r="E37" s="1454">
        <v>390000</v>
      </c>
      <c r="F37" s="1878"/>
      <c r="G37" s="1455">
        <v>1338683</v>
      </c>
      <c r="H37" s="1880"/>
      <c r="I37" s="1474">
        <v>719133.89</v>
      </c>
      <c r="J37" s="1878"/>
      <c r="K37" s="1457">
        <f t="shared" si="7"/>
        <v>1.8439330512820513</v>
      </c>
      <c r="L37" s="1417">
        <f t="shared" si="8"/>
        <v>0.53719505663402012</v>
      </c>
      <c r="M37" s="1364"/>
      <c r="N37" s="1364"/>
      <c r="O37" s="1881"/>
      <c r="P37" s="1882"/>
      <c r="Q37" s="1883"/>
      <c r="R37" s="1401"/>
      <c r="S37" s="1438"/>
      <c r="T37" s="1855"/>
      <c r="U37" s="1373"/>
    </row>
    <row r="38" spans="1:72" s="1367" customFormat="1" ht="45" customHeight="1">
      <c r="A38" s="1874"/>
      <c r="B38" s="1875"/>
      <c r="C38" s="1876"/>
      <c r="D38" s="1453" t="s">
        <v>855</v>
      </c>
      <c r="E38" s="1454">
        <v>2681000</v>
      </c>
      <c r="F38" s="1878"/>
      <c r="G38" s="1455">
        <v>2681000</v>
      </c>
      <c r="H38" s="1880"/>
      <c r="I38" s="1475">
        <v>0</v>
      </c>
      <c r="J38" s="1878"/>
      <c r="K38" s="1473">
        <v>0</v>
      </c>
      <c r="L38" s="1476">
        <v>0</v>
      </c>
      <c r="M38" s="1364"/>
      <c r="N38" s="1364"/>
      <c r="O38" s="1881"/>
      <c r="P38" s="1882"/>
      <c r="Q38" s="1883"/>
      <c r="R38" s="1401"/>
      <c r="S38" s="1438"/>
      <c r="T38" s="1855"/>
      <c r="U38" s="1373"/>
    </row>
    <row r="39" spans="1:72" s="1367" customFormat="1" ht="45" customHeight="1">
      <c r="A39" s="1874"/>
      <c r="B39" s="1875"/>
      <c r="C39" s="1876"/>
      <c r="D39" s="1453" t="s">
        <v>822</v>
      </c>
      <c r="E39" s="1454"/>
      <c r="F39" s="1878"/>
      <c r="G39" s="1455">
        <v>8044060</v>
      </c>
      <c r="H39" s="1880"/>
      <c r="I39" s="1474">
        <v>3979275</v>
      </c>
      <c r="J39" s="1878"/>
      <c r="K39" s="1473">
        <v>0</v>
      </c>
      <c r="L39" s="1417">
        <f t="shared" si="8"/>
        <v>0.49468489792467985</v>
      </c>
      <c r="M39" s="1364"/>
      <c r="N39" s="1364"/>
      <c r="O39" s="1881"/>
      <c r="P39" s="1438"/>
      <c r="Q39" s="1401"/>
      <c r="R39" s="1401"/>
      <c r="S39" s="1438"/>
      <c r="T39" s="1855"/>
      <c r="U39" s="1373"/>
    </row>
    <row r="40" spans="1:72" s="1367" customFormat="1" ht="45" customHeight="1">
      <c r="A40" s="1874"/>
      <c r="B40" s="1875">
        <v>750</v>
      </c>
      <c r="C40" s="1876" t="s">
        <v>83</v>
      </c>
      <c r="D40" s="1453" t="s">
        <v>802</v>
      </c>
      <c r="E40" s="1454">
        <v>1490000</v>
      </c>
      <c r="F40" s="1878"/>
      <c r="G40" s="1455">
        <v>1490000</v>
      </c>
      <c r="H40" s="1880"/>
      <c r="I40" s="1474">
        <v>33740.939999999995</v>
      </c>
      <c r="J40" s="1878"/>
      <c r="K40" s="1462">
        <f>I40/E40</f>
        <v>2.2644926174496642E-2</v>
      </c>
      <c r="L40" s="1463">
        <f>I40/G40</f>
        <v>2.2644926174496642E-2</v>
      </c>
      <c r="M40" s="1364"/>
      <c r="N40" s="1364"/>
      <c r="O40" s="1881"/>
      <c r="P40" s="1882"/>
      <c r="Q40" s="1883"/>
      <c r="R40" s="1401"/>
      <c r="S40" s="1438"/>
      <c r="T40" s="1855"/>
      <c r="U40" s="1373"/>
    </row>
    <row r="41" spans="1:72" s="1367" customFormat="1" ht="45" customHeight="1" thickBot="1">
      <c r="A41" s="1867"/>
      <c r="B41" s="1869"/>
      <c r="C41" s="1871"/>
      <c r="D41" s="1412" t="s">
        <v>805</v>
      </c>
      <c r="E41" s="1441">
        <v>4501000</v>
      </c>
      <c r="F41" s="1879"/>
      <c r="G41" s="1442">
        <v>4501000</v>
      </c>
      <c r="H41" s="1865"/>
      <c r="I41" s="1477">
        <v>0</v>
      </c>
      <c r="J41" s="1879"/>
      <c r="K41" s="1478">
        <v>0</v>
      </c>
      <c r="L41" s="1479">
        <v>0</v>
      </c>
      <c r="M41" s="1364"/>
      <c r="N41" s="1364"/>
      <c r="O41" s="1881"/>
      <c r="P41" s="1882"/>
      <c r="Q41" s="1883"/>
      <c r="R41" s="1401"/>
      <c r="S41" s="1438"/>
      <c r="T41" s="1855"/>
      <c r="U41" s="1373"/>
    </row>
    <row r="42" spans="1:72" s="1367" customFormat="1" ht="45" customHeight="1" thickBot="1">
      <c r="A42" s="1480">
        <v>22</v>
      </c>
      <c r="B42" s="1481">
        <v>750</v>
      </c>
      <c r="C42" s="1390" t="s">
        <v>83</v>
      </c>
      <c r="D42" s="1390" t="s">
        <v>802</v>
      </c>
      <c r="E42" s="1482"/>
      <c r="F42" s="1392"/>
      <c r="G42" s="1483">
        <v>2766631</v>
      </c>
      <c r="H42" s="1450">
        <f>G42</f>
        <v>2766631</v>
      </c>
      <c r="I42" s="1484">
        <v>831172</v>
      </c>
      <c r="J42" s="1392">
        <f>I42</f>
        <v>831172</v>
      </c>
      <c r="K42" s="1485">
        <v>0</v>
      </c>
      <c r="L42" s="1433">
        <f>I42/G42</f>
        <v>0.30042748743869346</v>
      </c>
      <c r="M42" s="1364"/>
      <c r="N42" s="1364"/>
      <c r="O42" s="1451"/>
      <c r="P42" s="1438"/>
      <c r="Q42" s="1401"/>
      <c r="R42" s="1401"/>
      <c r="S42" s="1438"/>
      <c r="T42" s="1402"/>
      <c r="U42" s="1373"/>
    </row>
    <row r="43" spans="1:72" s="1367" customFormat="1" ht="45" customHeight="1">
      <c r="A43" s="1896">
        <v>24</v>
      </c>
      <c r="B43" s="1890">
        <v>730</v>
      </c>
      <c r="C43" s="1891" t="s">
        <v>711</v>
      </c>
      <c r="D43" s="1486" t="s">
        <v>830</v>
      </c>
      <c r="E43" s="1470">
        <v>907000</v>
      </c>
      <c r="F43" s="1892">
        <f>SUM(E43:E57)</f>
        <v>229177000</v>
      </c>
      <c r="G43" s="1471">
        <v>907000</v>
      </c>
      <c r="H43" s="1893">
        <f>SUM(G43:G57)</f>
        <v>393245345</v>
      </c>
      <c r="I43" s="1487">
        <v>0</v>
      </c>
      <c r="J43" s="1892">
        <f>SUM(I43:I57)</f>
        <v>197005309.93999997</v>
      </c>
      <c r="K43" s="1488">
        <v>0</v>
      </c>
      <c r="L43" s="1489">
        <v>0</v>
      </c>
      <c r="M43" s="1364"/>
      <c r="N43" s="1364"/>
      <c r="O43" s="1881"/>
      <c r="P43" s="1882"/>
      <c r="Q43" s="1883"/>
      <c r="R43" s="1401"/>
      <c r="S43" s="1438"/>
      <c r="T43" s="1855"/>
      <c r="U43" s="1373"/>
    </row>
    <row r="44" spans="1:72" s="1367" customFormat="1" ht="45" customHeight="1">
      <c r="A44" s="1897"/>
      <c r="B44" s="1875"/>
      <c r="C44" s="1876"/>
      <c r="D44" s="1453" t="s">
        <v>831</v>
      </c>
      <c r="E44" s="1454">
        <v>23000</v>
      </c>
      <c r="F44" s="1878"/>
      <c r="G44" s="1455">
        <v>23000</v>
      </c>
      <c r="H44" s="1880"/>
      <c r="I44" s="1475">
        <v>0</v>
      </c>
      <c r="J44" s="1878"/>
      <c r="K44" s="1473">
        <v>0</v>
      </c>
      <c r="L44" s="1476">
        <v>0</v>
      </c>
      <c r="M44" s="1364"/>
      <c r="N44" s="1364"/>
      <c r="O44" s="1881"/>
      <c r="P44" s="1882"/>
      <c r="Q44" s="1883"/>
      <c r="R44" s="1401"/>
      <c r="S44" s="1438"/>
      <c r="T44" s="1855"/>
      <c r="U44" s="1373"/>
    </row>
    <row r="45" spans="1:72" s="1367" customFormat="1" ht="45" customHeight="1">
      <c r="A45" s="1897"/>
      <c r="B45" s="1875"/>
      <c r="C45" s="1876"/>
      <c r="D45" s="1453" t="s">
        <v>802</v>
      </c>
      <c r="E45" s="1454">
        <v>10000000</v>
      </c>
      <c r="F45" s="1878"/>
      <c r="G45" s="1455">
        <v>24269442</v>
      </c>
      <c r="H45" s="1880"/>
      <c r="I45" s="1456">
        <v>6790258.3399999999</v>
      </c>
      <c r="J45" s="1878"/>
      <c r="K45" s="1457">
        <f>I45/E45</f>
        <v>0.67902583399999994</v>
      </c>
      <c r="L45" s="1417">
        <f>I45/G45</f>
        <v>0.27978633954583709</v>
      </c>
      <c r="M45" s="1364"/>
      <c r="N45" s="1364"/>
      <c r="O45" s="1881"/>
      <c r="P45" s="1882"/>
      <c r="Q45" s="1883"/>
      <c r="R45" s="1401"/>
      <c r="S45" s="1438"/>
      <c r="T45" s="1855"/>
      <c r="U45" s="1373"/>
    </row>
    <row r="46" spans="1:72" s="1367" customFormat="1" ht="45" customHeight="1">
      <c r="A46" s="1897"/>
      <c r="B46" s="1875">
        <v>750</v>
      </c>
      <c r="C46" s="1876" t="s">
        <v>83</v>
      </c>
      <c r="D46" s="1453" t="s">
        <v>830</v>
      </c>
      <c r="E46" s="1454">
        <v>131000</v>
      </c>
      <c r="F46" s="1878"/>
      <c r="G46" s="1455">
        <v>131000</v>
      </c>
      <c r="H46" s="1880"/>
      <c r="I46" s="1490">
        <v>48.36</v>
      </c>
      <c r="J46" s="1878"/>
      <c r="K46" s="1457">
        <f>I46/E46</f>
        <v>3.6916030534351143E-4</v>
      </c>
      <c r="L46" s="1417">
        <f>I46/G46</f>
        <v>3.6916030534351143E-4</v>
      </c>
      <c r="M46" s="1364"/>
      <c r="N46" s="1364"/>
      <c r="O46" s="1881"/>
      <c r="P46" s="1882"/>
      <c r="Q46" s="1883"/>
      <c r="R46" s="1401"/>
      <c r="S46" s="1438"/>
      <c r="T46" s="1855"/>
      <c r="U46" s="1373"/>
    </row>
    <row r="47" spans="1:72" s="1367" customFormat="1" ht="45" customHeight="1">
      <c r="A47" s="1897"/>
      <c r="B47" s="1875"/>
      <c r="C47" s="1876"/>
      <c r="D47" s="1453" t="s">
        <v>831</v>
      </c>
      <c r="E47" s="1454">
        <v>103000</v>
      </c>
      <c r="F47" s="1878"/>
      <c r="G47" s="1455">
        <v>103000</v>
      </c>
      <c r="H47" s="1880"/>
      <c r="I47" s="1490">
        <v>50.04</v>
      </c>
      <c r="J47" s="1878"/>
      <c r="K47" s="1457">
        <f>I47/E47</f>
        <v>4.8582524271844658E-4</v>
      </c>
      <c r="L47" s="1417">
        <f>I47/G47</f>
        <v>4.8582524271844658E-4</v>
      </c>
      <c r="M47" s="1491"/>
      <c r="N47" s="1364"/>
      <c r="O47" s="1881"/>
      <c r="P47" s="1882"/>
      <c r="Q47" s="1883"/>
      <c r="R47" s="1401"/>
      <c r="S47" s="1438"/>
      <c r="T47" s="1855"/>
      <c r="U47" s="1373"/>
    </row>
    <row r="48" spans="1:72" s="1367" customFormat="1" ht="45" customHeight="1">
      <c r="A48" s="1897"/>
      <c r="B48" s="1875"/>
      <c r="C48" s="1876"/>
      <c r="D48" s="1453" t="s">
        <v>805</v>
      </c>
      <c r="E48" s="1454"/>
      <c r="F48" s="1878"/>
      <c r="G48" s="1455">
        <v>184100</v>
      </c>
      <c r="H48" s="1880"/>
      <c r="I48" s="1455">
        <v>38301.159999999996</v>
      </c>
      <c r="J48" s="1878"/>
      <c r="K48" s="1492">
        <v>0</v>
      </c>
      <c r="L48" s="1417">
        <f>I48/G48</f>
        <v>0.20804541010320476</v>
      </c>
      <c r="M48" s="1491"/>
      <c r="N48" s="1364"/>
      <c r="O48" s="1881"/>
      <c r="P48" s="1882"/>
      <c r="Q48" s="1883"/>
      <c r="R48" s="1401"/>
      <c r="S48" s="1438"/>
      <c r="T48" s="1855"/>
      <c r="U48" s="1373"/>
    </row>
    <row r="49" spans="1:21" s="1367" customFormat="1" ht="45" customHeight="1">
      <c r="A49" s="1897"/>
      <c r="B49" s="1875"/>
      <c r="C49" s="1876"/>
      <c r="D49" s="1486" t="s">
        <v>802</v>
      </c>
      <c r="E49" s="1454">
        <v>51000</v>
      </c>
      <c r="F49" s="1878"/>
      <c r="G49" s="1493">
        <v>0</v>
      </c>
      <c r="H49" s="1880"/>
      <c r="I49" s="1475">
        <v>0</v>
      </c>
      <c r="J49" s="1878"/>
      <c r="K49" s="1473">
        <v>0</v>
      </c>
      <c r="L49" s="1476">
        <v>0</v>
      </c>
      <c r="M49" s="1491"/>
      <c r="N49" s="1364"/>
      <c r="O49" s="1881"/>
      <c r="P49" s="1882"/>
      <c r="Q49" s="1883"/>
      <c r="R49" s="1401"/>
      <c r="S49" s="1438"/>
      <c r="T49" s="1855"/>
      <c r="U49" s="1373"/>
    </row>
    <row r="50" spans="1:21" s="1367" customFormat="1" ht="45" customHeight="1">
      <c r="A50" s="1884"/>
      <c r="B50" s="1887">
        <v>801</v>
      </c>
      <c r="C50" s="1888" t="s">
        <v>115</v>
      </c>
      <c r="D50" s="1453" t="s">
        <v>830</v>
      </c>
      <c r="E50" s="1454">
        <v>890000</v>
      </c>
      <c r="F50" s="1878"/>
      <c r="G50" s="1455">
        <v>593731</v>
      </c>
      <c r="H50" s="1880"/>
      <c r="I50" s="1475">
        <v>0</v>
      </c>
      <c r="J50" s="1878"/>
      <c r="K50" s="1473">
        <v>0</v>
      </c>
      <c r="L50" s="1476">
        <v>0</v>
      </c>
      <c r="M50" s="1364"/>
      <c r="N50" s="1534"/>
      <c r="O50" s="1881"/>
      <c r="P50" s="1882"/>
      <c r="Q50" s="1883"/>
      <c r="R50" s="1401"/>
      <c r="S50" s="1438"/>
      <c r="T50" s="1855"/>
      <c r="U50" s="1373"/>
    </row>
    <row r="51" spans="1:21" s="1367" customFormat="1" ht="45" customHeight="1">
      <c r="A51" s="1897"/>
      <c r="B51" s="1894"/>
      <c r="C51" s="1895"/>
      <c r="D51" s="1453" t="s">
        <v>831</v>
      </c>
      <c r="E51" s="1454">
        <v>6000</v>
      </c>
      <c r="F51" s="1878"/>
      <c r="G51" s="1455">
        <v>6000</v>
      </c>
      <c r="H51" s="1880"/>
      <c r="I51" s="1475">
        <v>0</v>
      </c>
      <c r="J51" s="1878"/>
      <c r="K51" s="1473">
        <v>0</v>
      </c>
      <c r="L51" s="1476">
        <v>0</v>
      </c>
      <c r="M51" s="1364"/>
      <c r="N51" s="1364"/>
      <c r="O51" s="1881"/>
      <c r="P51" s="1882"/>
      <c r="Q51" s="1883"/>
      <c r="R51" s="1401"/>
      <c r="S51" s="1438"/>
      <c r="T51" s="1855"/>
      <c r="U51" s="1373"/>
    </row>
    <row r="52" spans="1:21" s="1367" customFormat="1" ht="45" customHeight="1">
      <c r="A52" s="1897"/>
      <c r="B52" s="1894"/>
      <c r="C52" s="1895"/>
      <c r="D52" s="1453" t="s">
        <v>802</v>
      </c>
      <c r="E52" s="1454">
        <v>34579000</v>
      </c>
      <c r="F52" s="1878"/>
      <c r="G52" s="1455">
        <v>36210163</v>
      </c>
      <c r="H52" s="1880"/>
      <c r="I52" s="1456">
        <v>16633609.790000001</v>
      </c>
      <c r="J52" s="1878"/>
      <c r="K52" s="1457">
        <f>I52/E52</f>
        <v>0.48103212325399813</v>
      </c>
      <c r="L52" s="1417">
        <f>I52/G52</f>
        <v>0.45936301888505726</v>
      </c>
      <c r="M52" s="1364"/>
      <c r="N52" s="1364"/>
      <c r="O52" s="1881"/>
      <c r="P52" s="1882"/>
      <c r="Q52" s="1883"/>
      <c r="R52" s="1401"/>
      <c r="S52" s="1438"/>
      <c r="T52" s="1855"/>
      <c r="U52" s="1373"/>
    </row>
    <row r="53" spans="1:21" s="1367" customFormat="1" ht="45" customHeight="1">
      <c r="A53" s="1897"/>
      <c r="B53" s="1894"/>
      <c r="C53" s="1895"/>
      <c r="D53" s="1453" t="s">
        <v>805</v>
      </c>
      <c r="E53" s="1454">
        <v>554000</v>
      </c>
      <c r="F53" s="1878"/>
      <c r="G53" s="1455">
        <v>554000</v>
      </c>
      <c r="H53" s="1880"/>
      <c r="I53" s="1456">
        <v>67294.09</v>
      </c>
      <c r="J53" s="1878"/>
      <c r="K53" s="1457">
        <f>I53/E53</f>
        <v>0.12146947653429602</v>
      </c>
      <c r="L53" s="1417">
        <f>I53/G53</f>
        <v>0.12146947653429602</v>
      </c>
      <c r="M53" s="1364"/>
      <c r="N53" s="1364"/>
      <c r="O53" s="1881"/>
      <c r="P53" s="1882"/>
      <c r="Q53" s="1883"/>
      <c r="R53" s="1401"/>
      <c r="S53" s="1438"/>
      <c r="T53" s="1855"/>
      <c r="U53" s="1373"/>
    </row>
    <row r="54" spans="1:21" s="1367" customFormat="1" ht="45" customHeight="1">
      <c r="A54" s="1897"/>
      <c r="B54" s="1890"/>
      <c r="C54" s="1891"/>
      <c r="D54" s="1453" t="s">
        <v>820</v>
      </c>
      <c r="E54" s="1454"/>
      <c r="F54" s="1878"/>
      <c r="G54" s="1455">
        <v>259742</v>
      </c>
      <c r="H54" s="1880"/>
      <c r="I54" s="1456">
        <v>138051.94</v>
      </c>
      <c r="J54" s="1878"/>
      <c r="K54" s="1473">
        <v>0</v>
      </c>
      <c r="L54" s="1417">
        <f>I54/G54</f>
        <v>0.53149640797406661</v>
      </c>
      <c r="M54" s="1364"/>
      <c r="N54" s="1364"/>
      <c r="O54" s="1881"/>
      <c r="P54" s="1438"/>
      <c r="Q54" s="1401"/>
      <c r="R54" s="1401"/>
      <c r="S54" s="1438"/>
      <c r="T54" s="1855"/>
      <c r="U54" s="1373"/>
    </row>
    <row r="55" spans="1:21" s="1367" customFormat="1" ht="45" customHeight="1">
      <c r="A55" s="1897"/>
      <c r="B55" s="1875">
        <v>921</v>
      </c>
      <c r="C55" s="1876" t="s">
        <v>585</v>
      </c>
      <c r="D55" s="1453" t="s">
        <v>830</v>
      </c>
      <c r="E55" s="1454">
        <v>53311000</v>
      </c>
      <c r="F55" s="1878"/>
      <c r="G55" s="1455">
        <v>48439542</v>
      </c>
      <c r="H55" s="1880"/>
      <c r="I55" s="1467">
        <v>30003737.219999999</v>
      </c>
      <c r="J55" s="1878"/>
      <c r="K55" s="1457">
        <f t="shared" ref="K55:K60" si="9">I55/E55</f>
        <v>0.56280574778188364</v>
      </c>
      <c r="L55" s="1417">
        <f t="shared" ref="L55:L60" si="10">I55/G55</f>
        <v>0.61940588166585053</v>
      </c>
      <c r="M55" s="1364"/>
      <c r="N55" s="1364"/>
      <c r="O55" s="1881"/>
      <c r="P55" s="1882"/>
      <c r="Q55" s="1883"/>
      <c r="R55" s="1401"/>
      <c r="S55" s="1438"/>
      <c r="T55" s="1855"/>
      <c r="U55" s="1373"/>
    </row>
    <row r="56" spans="1:21" s="1367" customFormat="1" ht="45" customHeight="1">
      <c r="A56" s="1897"/>
      <c r="B56" s="1875"/>
      <c r="C56" s="1876"/>
      <c r="D56" s="1453" t="s">
        <v>831</v>
      </c>
      <c r="E56" s="1454">
        <v>259000</v>
      </c>
      <c r="F56" s="1878"/>
      <c r="G56" s="1455">
        <v>259000</v>
      </c>
      <c r="H56" s="1880"/>
      <c r="I56" s="1467">
        <v>8409.44</v>
      </c>
      <c r="J56" s="1878"/>
      <c r="K56" s="1457">
        <f t="shared" si="9"/>
        <v>3.2468880308880309E-2</v>
      </c>
      <c r="L56" s="1417">
        <f t="shared" si="10"/>
        <v>3.2468880308880309E-2</v>
      </c>
      <c r="M56" s="1364"/>
      <c r="N56" s="1364"/>
      <c r="O56" s="1881"/>
      <c r="P56" s="1882"/>
      <c r="Q56" s="1883"/>
      <c r="R56" s="1401"/>
      <c r="S56" s="1438"/>
      <c r="T56" s="1855"/>
      <c r="U56" s="1373"/>
    </row>
    <row r="57" spans="1:21" s="1367" customFormat="1" ht="45" customHeight="1" thickBot="1">
      <c r="A57" s="1898"/>
      <c r="B57" s="1869"/>
      <c r="C57" s="1871"/>
      <c r="D57" s="1440" t="s">
        <v>802</v>
      </c>
      <c r="E57" s="1441">
        <v>128363000</v>
      </c>
      <c r="F57" s="1885"/>
      <c r="G57" s="1461">
        <v>281305625</v>
      </c>
      <c r="H57" s="1886"/>
      <c r="I57" s="1467">
        <v>143325549.55999997</v>
      </c>
      <c r="J57" s="1885"/>
      <c r="K57" s="1468">
        <f t="shared" si="9"/>
        <v>1.1165643492283599</v>
      </c>
      <c r="L57" s="1469">
        <f t="shared" si="10"/>
        <v>0.50950118597877303</v>
      </c>
      <c r="M57" s="1364"/>
      <c r="N57" s="1364"/>
      <c r="O57" s="1881"/>
      <c r="P57" s="1882"/>
      <c r="Q57" s="1883"/>
      <c r="R57" s="1401"/>
      <c r="S57" s="1438"/>
      <c r="T57" s="1855"/>
      <c r="U57" s="1373"/>
    </row>
    <row r="58" spans="1:21" s="1367" customFormat="1" ht="45" customHeight="1">
      <c r="A58" s="1866">
        <v>27</v>
      </c>
      <c r="B58" s="1868">
        <v>750</v>
      </c>
      <c r="C58" s="1870" t="s">
        <v>83</v>
      </c>
      <c r="D58" s="1408" t="s">
        <v>805</v>
      </c>
      <c r="E58" s="1436">
        <v>3964000</v>
      </c>
      <c r="F58" s="1877">
        <f>SUM(E58:E59)</f>
        <v>1301254000</v>
      </c>
      <c r="G58" s="1437">
        <v>6026000</v>
      </c>
      <c r="H58" s="1864">
        <f>SUM(G58:G59)</f>
        <v>1301254000</v>
      </c>
      <c r="I58" s="1411">
        <v>204262.83000000002</v>
      </c>
      <c r="J58" s="1877">
        <f>SUM(I58:I59)</f>
        <v>1036820195.1799999</v>
      </c>
      <c r="K58" s="1396">
        <f t="shared" si="9"/>
        <v>5.1529472754793144E-2</v>
      </c>
      <c r="L58" s="1397">
        <f t="shared" si="10"/>
        <v>3.3896918353800203E-2</v>
      </c>
      <c r="M58" s="1364"/>
      <c r="N58" s="1364"/>
      <c r="O58" s="1881"/>
      <c r="P58" s="1882"/>
      <c r="Q58" s="1883"/>
      <c r="R58" s="1401"/>
      <c r="S58" s="1438"/>
      <c r="T58" s="1855"/>
      <c r="U58" s="1373"/>
    </row>
    <row r="59" spans="1:21" s="1367" customFormat="1" ht="45" customHeight="1" thickBot="1">
      <c r="A59" s="1884"/>
      <c r="B59" s="1887"/>
      <c r="C59" s="1888"/>
      <c r="D59" s="1459" t="s">
        <v>806</v>
      </c>
      <c r="E59" s="1460">
        <v>1297290000</v>
      </c>
      <c r="F59" s="1885"/>
      <c r="G59" s="1461">
        <v>1295228000</v>
      </c>
      <c r="H59" s="1886"/>
      <c r="I59" s="1494">
        <v>1036615932.3499999</v>
      </c>
      <c r="J59" s="1885"/>
      <c r="K59" s="1468">
        <f t="shared" si="9"/>
        <v>0.79906260924696859</v>
      </c>
      <c r="L59" s="1469">
        <f t="shared" si="10"/>
        <v>0.80033471508491161</v>
      </c>
      <c r="M59" s="1364"/>
      <c r="N59" s="1364"/>
      <c r="O59" s="1881"/>
      <c r="P59" s="1882"/>
      <c r="Q59" s="1883"/>
      <c r="R59" s="1401"/>
      <c r="S59" s="1438"/>
      <c r="T59" s="1855"/>
      <c r="U59" s="1373"/>
    </row>
    <row r="60" spans="1:21" s="1367" customFormat="1" ht="45" customHeight="1">
      <c r="A60" s="1866">
        <v>28</v>
      </c>
      <c r="B60" s="1868">
        <v>730</v>
      </c>
      <c r="C60" s="1870" t="s">
        <v>711</v>
      </c>
      <c r="D60" s="1408" t="s">
        <v>803</v>
      </c>
      <c r="E60" s="1436">
        <v>3264428000</v>
      </c>
      <c r="F60" s="1877">
        <f>SUM(E60:E65)</f>
        <v>4034275000</v>
      </c>
      <c r="G60" s="1437">
        <v>3264428000</v>
      </c>
      <c r="H60" s="1864">
        <f>SUM(G60:G65)</f>
        <v>4034275000</v>
      </c>
      <c r="I60" s="1411">
        <v>2004782213.3499999</v>
      </c>
      <c r="J60" s="1877">
        <f>SUM(I60:I65)</f>
        <v>2651755254.4800005</v>
      </c>
      <c r="K60" s="1396">
        <f t="shared" si="9"/>
        <v>0.61412970767007269</v>
      </c>
      <c r="L60" s="1397">
        <f t="shared" si="10"/>
        <v>0.61412970767007269</v>
      </c>
      <c r="M60" s="1364"/>
      <c r="N60" s="1364"/>
      <c r="O60" s="1881"/>
      <c r="P60" s="1882"/>
      <c r="Q60" s="1883"/>
      <c r="R60" s="1401"/>
      <c r="S60" s="1438"/>
      <c r="T60" s="1855"/>
      <c r="U60" s="1373"/>
    </row>
    <row r="61" spans="1:21" s="1367" customFormat="1" ht="45" customHeight="1">
      <c r="A61" s="1874"/>
      <c r="B61" s="1875"/>
      <c r="C61" s="1876"/>
      <c r="D61" s="1453" t="s">
        <v>806</v>
      </c>
      <c r="E61" s="1454">
        <v>169000</v>
      </c>
      <c r="F61" s="1878"/>
      <c r="G61" s="1455">
        <v>169000</v>
      </c>
      <c r="H61" s="1880"/>
      <c r="I61" s="1475">
        <v>0</v>
      </c>
      <c r="J61" s="1878"/>
      <c r="K61" s="1473">
        <v>0</v>
      </c>
      <c r="L61" s="1476">
        <v>0</v>
      </c>
      <c r="M61" s="1364"/>
      <c r="N61" s="1364"/>
      <c r="O61" s="1881"/>
      <c r="P61" s="1882"/>
      <c r="Q61" s="1883"/>
      <c r="R61" s="1401"/>
      <c r="S61" s="1438"/>
      <c r="T61" s="1855"/>
      <c r="U61" s="1373"/>
    </row>
    <row r="62" spans="1:21" s="1367" customFormat="1" ht="45" customHeight="1">
      <c r="A62" s="1874"/>
      <c r="B62" s="1875"/>
      <c r="C62" s="1876"/>
      <c r="D62" s="1453" t="s">
        <v>805</v>
      </c>
      <c r="E62" s="1454">
        <v>765204000</v>
      </c>
      <c r="F62" s="1878"/>
      <c r="G62" s="1455">
        <v>765204000</v>
      </c>
      <c r="H62" s="1880"/>
      <c r="I62" s="1456">
        <v>644901091.61000001</v>
      </c>
      <c r="J62" s="1878"/>
      <c r="K62" s="1457">
        <f>I62/E62</f>
        <v>0.84278322069670308</v>
      </c>
      <c r="L62" s="1417">
        <f>I62/G62</f>
        <v>0.84278322069670308</v>
      </c>
      <c r="M62" s="1364"/>
      <c r="N62" s="1364"/>
      <c r="O62" s="1881"/>
      <c r="P62" s="1882"/>
      <c r="Q62" s="1883"/>
      <c r="R62" s="1401"/>
      <c r="S62" s="1438"/>
      <c r="T62" s="1855"/>
      <c r="U62" s="1373"/>
    </row>
    <row r="63" spans="1:21" s="1367" customFormat="1" ht="45" customHeight="1">
      <c r="A63" s="1874"/>
      <c r="B63" s="1875">
        <v>750</v>
      </c>
      <c r="C63" s="1876" t="s">
        <v>83</v>
      </c>
      <c r="D63" s="1453" t="s">
        <v>803</v>
      </c>
      <c r="E63" s="1454">
        <v>1713000</v>
      </c>
      <c r="F63" s="1878"/>
      <c r="G63" s="1455">
        <v>1817000</v>
      </c>
      <c r="H63" s="1880"/>
      <c r="I63" s="1456">
        <v>834387.4</v>
      </c>
      <c r="J63" s="1878"/>
      <c r="K63" s="1457">
        <f>I63/E63</f>
        <v>0.48709130180969062</v>
      </c>
      <c r="L63" s="1417">
        <f>I63/G63</f>
        <v>0.45921155751238307</v>
      </c>
      <c r="M63" s="1364"/>
      <c r="N63" s="1364"/>
      <c r="O63" s="1881"/>
      <c r="P63" s="1882"/>
      <c r="Q63" s="1883"/>
      <c r="R63" s="1401"/>
      <c r="S63" s="1438"/>
      <c r="T63" s="1855"/>
      <c r="U63" s="1373"/>
    </row>
    <row r="64" spans="1:21" s="1367" customFormat="1" ht="45" customHeight="1">
      <c r="A64" s="1874"/>
      <c r="B64" s="1875"/>
      <c r="C64" s="1876"/>
      <c r="D64" s="1453" t="s">
        <v>806</v>
      </c>
      <c r="E64" s="1454">
        <v>710000</v>
      </c>
      <c r="F64" s="1878"/>
      <c r="G64" s="1455">
        <v>301000</v>
      </c>
      <c r="H64" s="1880"/>
      <c r="I64" s="1456">
        <v>119481.53000000001</v>
      </c>
      <c r="J64" s="1878"/>
      <c r="K64" s="1457">
        <f>I64/E64</f>
        <v>0.16828384507042254</v>
      </c>
      <c r="L64" s="1417">
        <f>I64/G64</f>
        <v>0.39694860465116283</v>
      </c>
      <c r="M64" s="1364"/>
      <c r="N64" s="1364"/>
      <c r="O64" s="1881"/>
      <c r="P64" s="1882"/>
      <c r="Q64" s="1883"/>
      <c r="R64" s="1401"/>
      <c r="S64" s="1438"/>
      <c r="T64" s="1855"/>
      <c r="U64" s="1373"/>
    </row>
    <row r="65" spans="1:21" s="1367" customFormat="1" ht="45" customHeight="1" thickBot="1">
      <c r="A65" s="1884"/>
      <c r="B65" s="1887"/>
      <c r="C65" s="1888"/>
      <c r="D65" s="1459" t="s">
        <v>805</v>
      </c>
      <c r="E65" s="1460">
        <v>2051000</v>
      </c>
      <c r="F65" s="1885"/>
      <c r="G65" s="1461">
        <v>2356000</v>
      </c>
      <c r="H65" s="1886"/>
      <c r="I65" s="1467">
        <v>1118080.5899999999</v>
      </c>
      <c r="J65" s="1885"/>
      <c r="K65" s="1468">
        <f>I65/E65</f>
        <v>0.54513924427108718</v>
      </c>
      <c r="L65" s="1469">
        <f>I65/G65</f>
        <v>0.47456731324278434</v>
      </c>
      <c r="M65" s="1364"/>
      <c r="N65" s="1364"/>
      <c r="O65" s="1881"/>
      <c r="P65" s="1882"/>
      <c r="Q65" s="1883"/>
      <c r="R65" s="1401"/>
      <c r="S65" s="1438"/>
      <c r="T65" s="1855"/>
      <c r="U65" s="1373"/>
    </row>
    <row r="66" spans="1:21" s="1367" customFormat="1" ht="45" customHeight="1">
      <c r="A66" s="1866">
        <v>29</v>
      </c>
      <c r="B66" s="1868">
        <v>752</v>
      </c>
      <c r="C66" s="1870" t="s">
        <v>113</v>
      </c>
      <c r="D66" s="1408" t="s">
        <v>802</v>
      </c>
      <c r="E66" s="1436">
        <v>300000</v>
      </c>
      <c r="F66" s="1877">
        <f>SUM(E66:E68)</f>
        <v>19041000</v>
      </c>
      <c r="G66" s="1437">
        <v>300000</v>
      </c>
      <c r="H66" s="1864">
        <f>SUM(G66:G68)</f>
        <v>19041000</v>
      </c>
      <c r="I66" s="1411">
        <v>99029.26</v>
      </c>
      <c r="J66" s="1877">
        <f>SUM(I66:I68)</f>
        <v>478929.1</v>
      </c>
      <c r="K66" s="1396">
        <f>I66/E66</f>
        <v>0.3300975333333333</v>
      </c>
      <c r="L66" s="1397">
        <f>I66/G66</f>
        <v>0.3300975333333333</v>
      </c>
      <c r="M66" s="1364"/>
      <c r="N66" s="1364"/>
      <c r="O66" s="1881"/>
      <c r="P66" s="1882"/>
      <c r="Q66" s="1883"/>
      <c r="R66" s="1401"/>
      <c r="S66" s="1438"/>
      <c r="T66" s="1855"/>
      <c r="U66" s="1373"/>
    </row>
    <row r="67" spans="1:21" s="1367" customFormat="1" ht="45" customHeight="1">
      <c r="A67" s="1874"/>
      <c r="B67" s="1875"/>
      <c r="C67" s="1876"/>
      <c r="D67" s="1453" t="s">
        <v>806</v>
      </c>
      <c r="E67" s="1454">
        <v>3129000</v>
      </c>
      <c r="F67" s="1878"/>
      <c r="G67" s="1455">
        <v>3129000</v>
      </c>
      <c r="H67" s="1880"/>
      <c r="I67" s="1475">
        <v>0</v>
      </c>
      <c r="J67" s="1878"/>
      <c r="K67" s="1473">
        <v>0</v>
      </c>
      <c r="L67" s="1476">
        <v>0</v>
      </c>
      <c r="M67" s="1364"/>
      <c r="N67" s="1364"/>
      <c r="O67" s="1881"/>
      <c r="P67" s="1882"/>
      <c r="Q67" s="1883"/>
      <c r="R67" s="1401"/>
      <c r="S67" s="1438"/>
      <c r="T67" s="1855"/>
      <c r="U67" s="1373"/>
    </row>
    <row r="68" spans="1:21" s="1367" customFormat="1" ht="45" customHeight="1" thickBot="1">
      <c r="A68" s="1884"/>
      <c r="B68" s="1458">
        <v>851</v>
      </c>
      <c r="C68" s="1459" t="s">
        <v>404</v>
      </c>
      <c r="D68" s="1459" t="s">
        <v>806</v>
      </c>
      <c r="E68" s="1460">
        <v>15612000</v>
      </c>
      <c r="F68" s="1885"/>
      <c r="G68" s="1461">
        <v>15612000</v>
      </c>
      <c r="H68" s="1886"/>
      <c r="I68" s="1467">
        <v>379899.83999999997</v>
      </c>
      <c r="J68" s="1885"/>
      <c r="K68" s="1468">
        <f t="shared" ref="K68:K97" si="11">I68/E68</f>
        <v>2.433383551114527E-2</v>
      </c>
      <c r="L68" s="1469">
        <f t="shared" ref="L68:L97" si="12">I68/G68</f>
        <v>2.433383551114527E-2</v>
      </c>
      <c r="M68" s="1364"/>
      <c r="N68" s="1364"/>
      <c r="O68" s="1881"/>
      <c r="P68" s="1438"/>
      <c r="Q68" s="1401"/>
      <c r="R68" s="1401"/>
      <c r="S68" s="1438"/>
      <c r="T68" s="1855"/>
      <c r="U68" s="1373"/>
    </row>
    <row r="69" spans="1:21" s="1367" customFormat="1" ht="45" customHeight="1">
      <c r="A69" s="1866">
        <v>30</v>
      </c>
      <c r="B69" s="1495">
        <v>750</v>
      </c>
      <c r="C69" s="1496" t="s">
        <v>83</v>
      </c>
      <c r="D69" s="1435" t="s">
        <v>805</v>
      </c>
      <c r="E69" s="1436">
        <v>457000</v>
      </c>
      <c r="F69" s="1877">
        <f>SUM(E69:E71)</f>
        <v>227584000</v>
      </c>
      <c r="G69" s="1437">
        <v>457000</v>
      </c>
      <c r="H69" s="1864">
        <f>SUM(G69:G71)</f>
        <v>232369736</v>
      </c>
      <c r="I69" s="1411">
        <v>213947.53000000003</v>
      </c>
      <c r="J69" s="1877">
        <f>SUM(I69:I71)</f>
        <v>113806847.43000001</v>
      </c>
      <c r="K69" s="1396">
        <f t="shared" si="11"/>
        <v>0.46815652078774622</v>
      </c>
      <c r="L69" s="1397">
        <f t="shared" si="12"/>
        <v>0.46815652078774622</v>
      </c>
      <c r="M69" s="1364"/>
      <c r="N69" s="1364"/>
      <c r="O69" s="1881"/>
      <c r="P69" s="1438"/>
      <c r="Q69" s="1497"/>
      <c r="R69" s="1401"/>
      <c r="S69" s="1438"/>
      <c r="T69" s="1855"/>
      <c r="U69" s="1373"/>
    </row>
    <row r="70" spans="1:21" s="1367" customFormat="1" ht="45" customHeight="1">
      <c r="A70" s="1874"/>
      <c r="B70" s="1875">
        <v>801</v>
      </c>
      <c r="C70" s="1876" t="s">
        <v>115</v>
      </c>
      <c r="D70" s="1453" t="s">
        <v>806</v>
      </c>
      <c r="E70" s="1454">
        <v>1834000</v>
      </c>
      <c r="F70" s="1878"/>
      <c r="G70" s="1455">
        <v>4077322</v>
      </c>
      <c r="H70" s="1880"/>
      <c r="I70" s="1456">
        <v>2412490.48</v>
      </c>
      <c r="J70" s="1878"/>
      <c r="K70" s="1457">
        <f t="shared" si="11"/>
        <v>1.3154255616139585</v>
      </c>
      <c r="L70" s="1417">
        <f t="shared" si="12"/>
        <v>0.5916850521003737</v>
      </c>
      <c r="M70" s="1364"/>
      <c r="N70" s="1364"/>
      <c r="O70" s="1881"/>
      <c r="P70" s="1882"/>
      <c r="Q70" s="1883"/>
      <c r="R70" s="1401"/>
      <c r="S70" s="1438"/>
      <c r="T70" s="1855"/>
      <c r="U70" s="1373"/>
    </row>
    <row r="71" spans="1:21" s="1367" customFormat="1" ht="45" customHeight="1" thickBot="1">
      <c r="A71" s="1867"/>
      <c r="B71" s="1869"/>
      <c r="C71" s="1871"/>
      <c r="D71" s="1440" t="s">
        <v>805</v>
      </c>
      <c r="E71" s="1441">
        <v>225293000</v>
      </c>
      <c r="F71" s="1879"/>
      <c r="G71" s="1442">
        <v>227835414</v>
      </c>
      <c r="H71" s="1865"/>
      <c r="I71" s="1498">
        <v>111180409.42</v>
      </c>
      <c r="J71" s="1879"/>
      <c r="K71" s="1443">
        <f t="shared" si="11"/>
        <v>0.49349251605686817</v>
      </c>
      <c r="L71" s="1444">
        <f t="shared" si="12"/>
        <v>0.48798563606972883</v>
      </c>
      <c r="M71" s="1364"/>
      <c r="N71" s="1364"/>
      <c r="O71" s="1881"/>
      <c r="P71" s="1882"/>
      <c r="Q71" s="1883"/>
      <c r="R71" s="1401"/>
      <c r="S71" s="1438"/>
      <c r="T71" s="1855"/>
      <c r="U71" s="1373"/>
    </row>
    <row r="72" spans="1:21" s="1367" customFormat="1" ht="45" customHeight="1">
      <c r="A72" s="1866">
        <v>31</v>
      </c>
      <c r="B72" s="1495">
        <v>750</v>
      </c>
      <c r="C72" s="1435" t="s">
        <v>83</v>
      </c>
      <c r="D72" s="1435" t="s">
        <v>805</v>
      </c>
      <c r="E72" s="1409">
        <v>2457000</v>
      </c>
      <c r="F72" s="1877">
        <f>SUM(E72:E90)</f>
        <v>1169498000</v>
      </c>
      <c r="G72" s="1410">
        <v>2457000</v>
      </c>
      <c r="H72" s="1864">
        <f>SUM(G72:G90)</f>
        <v>1169062000</v>
      </c>
      <c r="I72" s="1411">
        <v>198696.19</v>
      </c>
      <c r="J72" s="1877">
        <f>SUM(I72:I90)</f>
        <v>847224255.15999997</v>
      </c>
      <c r="K72" s="1396">
        <f t="shared" si="11"/>
        <v>8.0869430199430201E-2</v>
      </c>
      <c r="L72" s="1397">
        <f t="shared" si="12"/>
        <v>8.0869430199430201E-2</v>
      </c>
      <c r="M72" s="1364"/>
      <c r="N72" s="1364"/>
      <c r="O72" s="1881"/>
      <c r="P72" s="1438"/>
      <c r="Q72" s="1401"/>
      <c r="R72" s="1401"/>
      <c r="S72" s="1499"/>
      <c r="T72" s="1855"/>
      <c r="U72" s="1373"/>
    </row>
    <row r="73" spans="1:21" s="1367" customFormat="1" ht="45" customHeight="1">
      <c r="A73" s="1874"/>
      <c r="B73" s="1875">
        <v>853</v>
      </c>
      <c r="C73" s="1876" t="s">
        <v>582</v>
      </c>
      <c r="D73" s="1453" t="s">
        <v>802</v>
      </c>
      <c r="E73" s="1500">
        <v>3094000</v>
      </c>
      <c r="F73" s="1878"/>
      <c r="G73" s="1501">
        <v>1411000</v>
      </c>
      <c r="H73" s="1880"/>
      <c r="I73" s="1456">
        <v>436939.68</v>
      </c>
      <c r="J73" s="1878"/>
      <c r="K73" s="1457">
        <f t="shared" si="11"/>
        <v>0.14122161603102779</v>
      </c>
      <c r="L73" s="1417">
        <f t="shared" si="12"/>
        <v>0.30966667611622961</v>
      </c>
      <c r="M73" s="1364"/>
      <c r="N73" s="1364"/>
      <c r="O73" s="1881"/>
      <c r="P73" s="1882"/>
      <c r="Q73" s="1883"/>
      <c r="R73" s="1401"/>
      <c r="S73" s="1499"/>
      <c r="T73" s="1855"/>
      <c r="U73" s="1373"/>
    </row>
    <row r="74" spans="1:21" s="1367" customFormat="1" ht="45" customHeight="1">
      <c r="A74" s="1874"/>
      <c r="B74" s="1875"/>
      <c r="C74" s="1876"/>
      <c r="D74" s="1453" t="s">
        <v>805</v>
      </c>
      <c r="E74" s="1500">
        <v>780751000</v>
      </c>
      <c r="F74" s="1878"/>
      <c r="G74" s="1501">
        <v>781998000</v>
      </c>
      <c r="H74" s="1880"/>
      <c r="I74" s="1456">
        <v>469098281.20999998</v>
      </c>
      <c r="J74" s="1878"/>
      <c r="K74" s="1457">
        <f t="shared" si="11"/>
        <v>0.60082956180651703</v>
      </c>
      <c r="L74" s="1417">
        <f t="shared" si="12"/>
        <v>0.59987145901907679</v>
      </c>
      <c r="M74" s="1364"/>
      <c r="N74" s="1364"/>
      <c r="O74" s="1881"/>
      <c r="P74" s="1882"/>
      <c r="Q74" s="1883"/>
      <c r="R74" s="1401"/>
      <c r="S74" s="1499"/>
      <c r="T74" s="1855"/>
      <c r="U74" s="1373"/>
    </row>
    <row r="75" spans="1:21" s="1367" customFormat="1" ht="45" customHeight="1">
      <c r="A75" s="1874"/>
      <c r="B75" s="1875"/>
      <c r="C75" s="1876"/>
      <c r="D75" s="1453" t="s">
        <v>807</v>
      </c>
      <c r="E75" s="1500">
        <v>29088000</v>
      </c>
      <c r="F75" s="1878"/>
      <c r="G75" s="1501">
        <v>29088000</v>
      </c>
      <c r="H75" s="1880"/>
      <c r="I75" s="1456">
        <v>29088000</v>
      </c>
      <c r="J75" s="1878"/>
      <c r="K75" s="1462">
        <f t="shared" si="11"/>
        <v>1</v>
      </c>
      <c r="L75" s="1463">
        <f t="shared" si="12"/>
        <v>1</v>
      </c>
      <c r="M75" s="1364"/>
      <c r="N75" s="1364"/>
      <c r="O75" s="1881"/>
      <c r="P75" s="1882"/>
      <c r="Q75" s="1883"/>
      <c r="R75" s="1401"/>
      <c r="S75" s="1499"/>
      <c r="T75" s="1855"/>
      <c r="U75" s="1373"/>
    </row>
    <row r="76" spans="1:21" s="1367" customFormat="1" ht="45" customHeight="1">
      <c r="A76" s="1874"/>
      <c r="B76" s="1875"/>
      <c r="C76" s="1876"/>
      <c r="D76" s="1453" t="s">
        <v>808</v>
      </c>
      <c r="E76" s="1500">
        <v>26013000</v>
      </c>
      <c r="F76" s="1878"/>
      <c r="G76" s="1501">
        <v>26013000</v>
      </c>
      <c r="H76" s="1880"/>
      <c r="I76" s="1456">
        <v>26013000</v>
      </c>
      <c r="J76" s="1878"/>
      <c r="K76" s="1462">
        <f t="shared" si="11"/>
        <v>1</v>
      </c>
      <c r="L76" s="1463">
        <f t="shared" si="12"/>
        <v>1</v>
      </c>
      <c r="M76" s="1364"/>
      <c r="N76" s="1364"/>
      <c r="O76" s="1881"/>
      <c r="P76" s="1882"/>
      <c r="Q76" s="1883"/>
      <c r="R76" s="1401"/>
      <c r="S76" s="1499"/>
      <c r="T76" s="1855"/>
      <c r="U76" s="1373"/>
    </row>
    <row r="77" spans="1:21" s="1367" customFormat="1" ht="45" customHeight="1">
      <c r="A77" s="1874"/>
      <c r="B77" s="1875"/>
      <c r="C77" s="1876"/>
      <c r="D77" s="1453" t="s">
        <v>809</v>
      </c>
      <c r="E77" s="1500">
        <v>31034000</v>
      </c>
      <c r="F77" s="1878"/>
      <c r="G77" s="1501">
        <v>31034000</v>
      </c>
      <c r="H77" s="1880"/>
      <c r="I77" s="1456">
        <v>31034000</v>
      </c>
      <c r="J77" s="1878"/>
      <c r="K77" s="1462">
        <f t="shared" si="11"/>
        <v>1</v>
      </c>
      <c r="L77" s="1463">
        <f t="shared" si="12"/>
        <v>1</v>
      </c>
      <c r="M77" s="1364"/>
      <c r="N77" s="1364"/>
      <c r="O77" s="1881"/>
      <c r="P77" s="1882"/>
      <c r="Q77" s="1883"/>
      <c r="R77" s="1401"/>
      <c r="S77" s="1499"/>
      <c r="T77" s="1855"/>
      <c r="U77" s="1373"/>
    </row>
    <row r="78" spans="1:21" s="1367" customFormat="1" ht="45" customHeight="1">
      <c r="A78" s="1874"/>
      <c r="B78" s="1875"/>
      <c r="C78" s="1876"/>
      <c r="D78" s="1453" t="s">
        <v>856</v>
      </c>
      <c r="E78" s="1500">
        <v>8438000</v>
      </c>
      <c r="F78" s="1878"/>
      <c r="G78" s="1501">
        <v>8438000</v>
      </c>
      <c r="H78" s="1880"/>
      <c r="I78" s="1456">
        <v>8438000</v>
      </c>
      <c r="J78" s="1878"/>
      <c r="K78" s="1462">
        <f t="shared" si="11"/>
        <v>1</v>
      </c>
      <c r="L78" s="1463">
        <f t="shared" si="12"/>
        <v>1</v>
      </c>
      <c r="M78" s="1364"/>
      <c r="N78" s="1364"/>
      <c r="O78" s="1881"/>
      <c r="P78" s="1882"/>
      <c r="Q78" s="1883"/>
      <c r="R78" s="1401"/>
      <c r="S78" s="1499"/>
      <c r="T78" s="1855"/>
      <c r="U78" s="1373"/>
    </row>
    <row r="79" spans="1:21" s="1367" customFormat="1" ht="45" customHeight="1">
      <c r="A79" s="1874"/>
      <c r="B79" s="1875"/>
      <c r="C79" s="1876"/>
      <c r="D79" s="1453" t="s">
        <v>811</v>
      </c>
      <c r="E79" s="1500">
        <v>24751000</v>
      </c>
      <c r="F79" s="1878"/>
      <c r="G79" s="1501">
        <v>24751000</v>
      </c>
      <c r="H79" s="1880"/>
      <c r="I79" s="1456">
        <v>24751000</v>
      </c>
      <c r="J79" s="1878"/>
      <c r="K79" s="1462">
        <f t="shared" si="11"/>
        <v>1</v>
      </c>
      <c r="L79" s="1463">
        <f t="shared" si="12"/>
        <v>1</v>
      </c>
      <c r="M79" s="1364"/>
      <c r="N79" s="1364"/>
      <c r="O79" s="1881"/>
      <c r="P79" s="1882"/>
      <c r="Q79" s="1883"/>
      <c r="R79" s="1401"/>
      <c r="S79" s="1499"/>
      <c r="T79" s="1855"/>
      <c r="U79" s="1373"/>
    </row>
    <row r="80" spans="1:21" s="1367" customFormat="1" ht="45" customHeight="1">
      <c r="A80" s="1874"/>
      <c r="B80" s="1875"/>
      <c r="C80" s="1876"/>
      <c r="D80" s="1453" t="s">
        <v>812</v>
      </c>
      <c r="E80" s="1500">
        <v>27511000</v>
      </c>
      <c r="F80" s="1878"/>
      <c r="G80" s="1501">
        <v>27511000</v>
      </c>
      <c r="H80" s="1880"/>
      <c r="I80" s="1456">
        <v>27511000</v>
      </c>
      <c r="J80" s="1878"/>
      <c r="K80" s="1462">
        <f t="shared" si="11"/>
        <v>1</v>
      </c>
      <c r="L80" s="1463">
        <f t="shared" si="12"/>
        <v>1</v>
      </c>
      <c r="M80" s="1364"/>
      <c r="N80" s="1364"/>
      <c r="O80" s="1881"/>
      <c r="P80" s="1882"/>
      <c r="Q80" s="1883"/>
      <c r="R80" s="1401"/>
      <c r="S80" s="1499"/>
      <c r="T80" s="1855"/>
      <c r="U80" s="1373"/>
    </row>
    <row r="81" spans="1:21" s="1367" customFormat="1" ht="45" customHeight="1">
      <c r="A81" s="1874"/>
      <c r="B81" s="1875"/>
      <c r="C81" s="1876"/>
      <c r="D81" s="1453" t="s">
        <v>813</v>
      </c>
      <c r="E81" s="1500">
        <v>42760000</v>
      </c>
      <c r="F81" s="1878"/>
      <c r="G81" s="1501">
        <v>37055000</v>
      </c>
      <c r="H81" s="1880"/>
      <c r="I81" s="1456">
        <v>37054338.079999998</v>
      </c>
      <c r="J81" s="1878"/>
      <c r="K81" s="1462">
        <f t="shared" si="11"/>
        <v>0.86656543685687559</v>
      </c>
      <c r="L81" s="1463">
        <f t="shared" si="12"/>
        <v>0.99998213682364046</v>
      </c>
      <c r="M81" s="1364"/>
      <c r="N81" s="1364"/>
      <c r="O81" s="1881"/>
      <c r="P81" s="1882"/>
      <c r="Q81" s="1883"/>
      <c r="R81" s="1401"/>
      <c r="S81" s="1499"/>
      <c r="T81" s="1855"/>
      <c r="U81" s="1373"/>
    </row>
    <row r="82" spans="1:21" s="1367" customFormat="1" ht="45" customHeight="1">
      <c r="A82" s="1874"/>
      <c r="B82" s="1875"/>
      <c r="C82" s="1876"/>
      <c r="D82" s="1453" t="s">
        <v>814</v>
      </c>
      <c r="E82" s="1500">
        <v>14189000</v>
      </c>
      <c r="F82" s="1878"/>
      <c r="G82" s="1501">
        <v>14189000</v>
      </c>
      <c r="H82" s="1880"/>
      <c r="I82" s="1456">
        <v>14189000</v>
      </c>
      <c r="J82" s="1878"/>
      <c r="K82" s="1462">
        <f t="shared" si="11"/>
        <v>1</v>
      </c>
      <c r="L82" s="1463">
        <f t="shared" si="12"/>
        <v>1</v>
      </c>
      <c r="M82" s="1364"/>
      <c r="N82" s="1364"/>
      <c r="O82" s="1881"/>
      <c r="P82" s="1882"/>
      <c r="Q82" s="1883"/>
      <c r="R82" s="1401"/>
      <c r="S82" s="1499"/>
      <c r="T82" s="1855"/>
      <c r="U82" s="1373"/>
    </row>
    <row r="83" spans="1:21" s="1367" customFormat="1" ht="45" customHeight="1">
      <c r="A83" s="1874"/>
      <c r="B83" s="1875"/>
      <c r="C83" s="1876"/>
      <c r="D83" s="1453" t="s">
        <v>815</v>
      </c>
      <c r="E83" s="1500">
        <v>19854000</v>
      </c>
      <c r="F83" s="1878"/>
      <c r="G83" s="1501">
        <v>19854000</v>
      </c>
      <c r="H83" s="1880"/>
      <c r="I83" s="1456">
        <v>19854000</v>
      </c>
      <c r="J83" s="1878"/>
      <c r="K83" s="1462">
        <f t="shared" si="11"/>
        <v>1</v>
      </c>
      <c r="L83" s="1463">
        <f t="shared" si="12"/>
        <v>1</v>
      </c>
      <c r="M83" s="1364"/>
      <c r="N83" s="1364"/>
      <c r="O83" s="1881"/>
      <c r="P83" s="1882"/>
      <c r="Q83" s="1883"/>
      <c r="R83" s="1401"/>
      <c r="S83" s="1499"/>
      <c r="T83" s="1855"/>
      <c r="U83" s="1373"/>
    </row>
    <row r="84" spans="1:21" s="1367" customFormat="1" ht="45" customHeight="1">
      <c r="A84" s="1874"/>
      <c r="B84" s="1875"/>
      <c r="C84" s="1876"/>
      <c r="D84" s="1453" t="s">
        <v>816</v>
      </c>
      <c r="E84" s="1500">
        <v>11153000</v>
      </c>
      <c r="F84" s="1878"/>
      <c r="G84" s="1501">
        <v>11153000</v>
      </c>
      <c r="H84" s="1880"/>
      <c r="I84" s="1456">
        <v>11153000</v>
      </c>
      <c r="J84" s="1878"/>
      <c r="K84" s="1462">
        <f t="shared" si="11"/>
        <v>1</v>
      </c>
      <c r="L84" s="1463">
        <f t="shared" si="12"/>
        <v>1</v>
      </c>
      <c r="M84" s="1364"/>
      <c r="N84" s="1364"/>
      <c r="O84" s="1881"/>
      <c r="P84" s="1882"/>
      <c r="Q84" s="1883"/>
      <c r="R84" s="1401"/>
      <c r="S84" s="1499"/>
      <c r="T84" s="1855"/>
      <c r="U84" s="1373"/>
    </row>
    <row r="85" spans="1:21" s="1367" customFormat="1" ht="45" customHeight="1">
      <c r="A85" s="1874"/>
      <c r="B85" s="1875"/>
      <c r="C85" s="1876"/>
      <c r="D85" s="1453" t="s">
        <v>817</v>
      </c>
      <c r="E85" s="1500">
        <v>12553000</v>
      </c>
      <c r="F85" s="1878"/>
      <c r="G85" s="1501">
        <v>12553000</v>
      </c>
      <c r="H85" s="1880"/>
      <c r="I85" s="1456">
        <v>12553000</v>
      </c>
      <c r="J85" s="1878"/>
      <c r="K85" s="1462">
        <f t="shared" si="11"/>
        <v>1</v>
      </c>
      <c r="L85" s="1463">
        <f t="shared" si="12"/>
        <v>1</v>
      </c>
      <c r="M85" s="1364"/>
      <c r="N85" s="1364"/>
      <c r="O85" s="1881"/>
      <c r="P85" s="1882"/>
      <c r="Q85" s="1883"/>
      <c r="R85" s="1401"/>
      <c r="S85" s="1499"/>
      <c r="T85" s="1855"/>
      <c r="U85" s="1373"/>
    </row>
    <row r="86" spans="1:21" s="1367" customFormat="1" ht="45" customHeight="1">
      <c r="A86" s="1874"/>
      <c r="B86" s="1875"/>
      <c r="C86" s="1876"/>
      <c r="D86" s="1453" t="s">
        <v>818</v>
      </c>
      <c r="E86" s="1500">
        <v>39664000</v>
      </c>
      <c r="F86" s="1878"/>
      <c r="G86" s="1501">
        <v>45369000</v>
      </c>
      <c r="H86" s="1880"/>
      <c r="I86" s="1456">
        <v>39664000</v>
      </c>
      <c r="J86" s="1878"/>
      <c r="K86" s="1462">
        <f t="shared" si="11"/>
        <v>1</v>
      </c>
      <c r="L86" s="1463">
        <f t="shared" si="12"/>
        <v>0.87425334479490402</v>
      </c>
      <c r="M86" s="1364"/>
      <c r="N86" s="1364"/>
      <c r="O86" s="1881"/>
      <c r="P86" s="1882"/>
      <c r="Q86" s="1899"/>
      <c r="R86" s="1401"/>
      <c r="S86" s="1499"/>
      <c r="T86" s="1855"/>
      <c r="U86" s="1373"/>
    </row>
    <row r="87" spans="1:21" s="1367" customFormat="1" ht="45" customHeight="1">
      <c r="A87" s="1874"/>
      <c r="B87" s="1875"/>
      <c r="C87" s="1876"/>
      <c r="D87" s="1453" t="s">
        <v>819</v>
      </c>
      <c r="E87" s="1500">
        <v>17365000</v>
      </c>
      <c r="F87" s="1878"/>
      <c r="G87" s="1501">
        <v>17365000</v>
      </c>
      <c r="H87" s="1880"/>
      <c r="I87" s="1456">
        <v>17365000</v>
      </c>
      <c r="J87" s="1878"/>
      <c r="K87" s="1462">
        <f t="shared" si="11"/>
        <v>1</v>
      </c>
      <c r="L87" s="1463">
        <f t="shared" si="12"/>
        <v>1</v>
      </c>
      <c r="M87" s="1364"/>
      <c r="N87" s="1364"/>
      <c r="O87" s="1881"/>
      <c r="P87" s="1882"/>
      <c r="Q87" s="1899"/>
      <c r="R87" s="1401"/>
      <c r="S87" s="1499"/>
      <c r="T87" s="1855"/>
      <c r="U87" s="1373"/>
    </row>
    <row r="88" spans="1:21" s="1367" customFormat="1" ht="45" customHeight="1">
      <c r="A88" s="1874"/>
      <c r="B88" s="1875"/>
      <c r="C88" s="1876"/>
      <c r="D88" s="1453" t="s">
        <v>820</v>
      </c>
      <c r="E88" s="1500">
        <v>35079000</v>
      </c>
      <c r="F88" s="1878"/>
      <c r="G88" s="1501">
        <v>35079000</v>
      </c>
      <c r="H88" s="1880"/>
      <c r="I88" s="1456">
        <v>35079000</v>
      </c>
      <c r="J88" s="1878"/>
      <c r="K88" s="1462">
        <f t="shared" si="11"/>
        <v>1</v>
      </c>
      <c r="L88" s="1463">
        <f t="shared" si="12"/>
        <v>1</v>
      </c>
      <c r="M88" s="1364"/>
      <c r="N88" s="1364"/>
      <c r="O88" s="1881"/>
      <c r="P88" s="1882"/>
      <c r="Q88" s="1899"/>
      <c r="R88" s="1401"/>
      <c r="S88" s="1499"/>
      <c r="T88" s="1855"/>
      <c r="U88" s="1373"/>
    </row>
    <row r="89" spans="1:21" s="1367" customFormat="1" ht="45" customHeight="1">
      <c r="A89" s="1874"/>
      <c r="B89" s="1875"/>
      <c r="C89" s="1876"/>
      <c r="D89" s="1453" t="s">
        <v>821</v>
      </c>
      <c r="E89" s="1500">
        <v>22605000</v>
      </c>
      <c r="F89" s="1878"/>
      <c r="G89" s="1501">
        <v>22605000</v>
      </c>
      <c r="H89" s="1880"/>
      <c r="I89" s="1456">
        <v>22605000</v>
      </c>
      <c r="J89" s="1878"/>
      <c r="K89" s="1462">
        <f t="shared" si="11"/>
        <v>1</v>
      </c>
      <c r="L89" s="1463">
        <f t="shared" si="12"/>
        <v>1</v>
      </c>
      <c r="M89" s="1364"/>
      <c r="N89" s="1364"/>
      <c r="O89" s="1881"/>
      <c r="P89" s="1882"/>
      <c r="Q89" s="1899"/>
      <c r="R89" s="1401"/>
      <c r="S89" s="1499"/>
      <c r="T89" s="1855"/>
      <c r="U89" s="1373"/>
    </row>
    <row r="90" spans="1:21" s="1367" customFormat="1" ht="45" customHeight="1" thickBot="1">
      <c r="A90" s="1867"/>
      <c r="B90" s="1869"/>
      <c r="C90" s="1871"/>
      <c r="D90" s="1440" t="s">
        <v>822</v>
      </c>
      <c r="E90" s="1413">
        <v>21139000</v>
      </c>
      <c r="F90" s="1879"/>
      <c r="G90" s="1414">
        <v>21139000</v>
      </c>
      <c r="H90" s="1865"/>
      <c r="I90" s="1498">
        <v>21139000</v>
      </c>
      <c r="J90" s="1879"/>
      <c r="K90" s="1713">
        <f t="shared" si="11"/>
        <v>1</v>
      </c>
      <c r="L90" s="1714">
        <f t="shared" si="12"/>
        <v>1</v>
      </c>
      <c r="M90" s="1364"/>
      <c r="N90" s="1364"/>
      <c r="O90" s="1881"/>
      <c r="P90" s="1882"/>
      <c r="Q90" s="1899"/>
      <c r="R90" s="1401"/>
      <c r="S90" s="1499"/>
      <c r="T90" s="1855"/>
      <c r="U90" s="1373"/>
    </row>
    <row r="91" spans="1:21" s="1367" customFormat="1" ht="45" customHeight="1">
      <c r="A91" s="1856">
        <v>32</v>
      </c>
      <c r="B91" s="1868">
        <v>801</v>
      </c>
      <c r="C91" s="1870" t="s">
        <v>115</v>
      </c>
      <c r="D91" s="1408" t="s">
        <v>802</v>
      </c>
      <c r="E91" s="1409">
        <v>10977000</v>
      </c>
      <c r="F91" s="1877">
        <f>SUM(E91:E104)</f>
        <v>30965000</v>
      </c>
      <c r="G91" s="1410">
        <v>12353975</v>
      </c>
      <c r="H91" s="1864">
        <f>SUM(G91:G104)</f>
        <v>30965000</v>
      </c>
      <c r="I91" s="1452">
        <v>5787651.5800000001</v>
      </c>
      <c r="J91" s="1877">
        <f>SUM(I91:I104)</f>
        <v>12158535.48</v>
      </c>
      <c r="K91" s="1396">
        <f t="shared" si="11"/>
        <v>0.52725258085087001</v>
      </c>
      <c r="L91" s="1397">
        <f t="shared" si="12"/>
        <v>0.4684849677937668</v>
      </c>
      <c r="M91" s="1364"/>
      <c r="N91" s="1364"/>
      <c r="O91" s="1881"/>
      <c r="P91" s="1882"/>
      <c r="Q91" s="1883"/>
      <c r="R91" s="1401"/>
      <c r="S91" s="1499"/>
      <c r="T91" s="1855"/>
      <c r="U91" s="1373"/>
    </row>
    <row r="92" spans="1:21" s="1367" customFormat="1" ht="45" customHeight="1">
      <c r="A92" s="1900"/>
      <c r="B92" s="1875"/>
      <c r="C92" s="1876"/>
      <c r="D92" s="1453" t="s">
        <v>805</v>
      </c>
      <c r="E92" s="1500">
        <v>6386000</v>
      </c>
      <c r="F92" s="1878"/>
      <c r="G92" s="1501">
        <v>6822235</v>
      </c>
      <c r="H92" s="1880"/>
      <c r="I92" s="1456">
        <v>1999306.5799999998</v>
      </c>
      <c r="J92" s="1878"/>
      <c r="K92" s="1457">
        <f t="shared" si="11"/>
        <v>0.31307650798621983</v>
      </c>
      <c r="L92" s="1417">
        <f t="shared" si="12"/>
        <v>0.29305741886639786</v>
      </c>
      <c r="M92" s="1364"/>
      <c r="N92" s="1364"/>
      <c r="O92" s="1881"/>
      <c r="P92" s="1882"/>
      <c r="Q92" s="1883"/>
      <c r="R92" s="1401"/>
      <c r="S92" s="1499"/>
      <c r="T92" s="1855"/>
      <c r="U92" s="1373"/>
    </row>
    <row r="93" spans="1:21" s="1367" customFormat="1" ht="45" customHeight="1">
      <c r="A93" s="1900"/>
      <c r="B93" s="1875"/>
      <c r="C93" s="1876"/>
      <c r="D93" s="1453" t="s">
        <v>808</v>
      </c>
      <c r="E93" s="1500">
        <v>282000</v>
      </c>
      <c r="F93" s="1878"/>
      <c r="G93" s="1501">
        <v>1198272</v>
      </c>
      <c r="H93" s="1880"/>
      <c r="I93" s="1456">
        <v>289091.61</v>
      </c>
      <c r="J93" s="1878"/>
      <c r="K93" s="1457">
        <f t="shared" si="11"/>
        <v>1.0251475531914893</v>
      </c>
      <c r="L93" s="1417">
        <f t="shared" si="12"/>
        <v>0.24125708520269187</v>
      </c>
      <c r="M93" s="1364"/>
      <c r="N93" s="1364"/>
      <c r="O93" s="1881"/>
      <c r="P93" s="1882"/>
      <c r="Q93" s="1883"/>
      <c r="R93" s="1401"/>
      <c r="S93" s="1499"/>
      <c r="T93" s="1855"/>
      <c r="U93" s="1373"/>
    </row>
    <row r="94" spans="1:21" s="1367" customFormat="1" ht="45" customHeight="1">
      <c r="A94" s="1900"/>
      <c r="B94" s="1875"/>
      <c r="C94" s="1876"/>
      <c r="D94" s="1453" t="s">
        <v>809</v>
      </c>
      <c r="E94" s="1500">
        <v>2259000</v>
      </c>
      <c r="F94" s="1878"/>
      <c r="G94" s="1501">
        <v>2486304</v>
      </c>
      <c r="H94" s="1880"/>
      <c r="I94" s="1456">
        <v>983317.28999999992</v>
      </c>
      <c r="J94" s="1878"/>
      <c r="K94" s="1457">
        <f t="shared" si="11"/>
        <v>0.43528875166002651</v>
      </c>
      <c r="L94" s="1417">
        <f t="shared" si="12"/>
        <v>0.39549358807289853</v>
      </c>
      <c r="M94" s="1364"/>
      <c r="N94" s="1364"/>
      <c r="O94" s="1881"/>
      <c r="P94" s="1882"/>
      <c r="Q94" s="1883"/>
      <c r="R94" s="1401"/>
      <c r="S94" s="1499"/>
      <c r="T94" s="1855"/>
      <c r="U94" s="1373"/>
    </row>
    <row r="95" spans="1:21" s="1367" customFormat="1" ht="45" customHeight="1">
      <c r="A95" s="1900"/>
      <c r="B95" s="1875"/>
      <c r="C95" s="1876"/>
      <c r="D95" s="1504" t="s">
        <v>856</v>
      </c>
      <c r="E95" s="1500">
        <v>304000</v>
      </c>
      <c r="F95" s="1878"/>
      <c r="G95" s="1501">
        <v>747688</v>
      </c>
      <c r="H95" s="1880"/>
      <c r="I95" s="1456">
        <v>198474.80000000002</v>
      </c>
      <c r="J95" s="1878"/>
      <c r="K95" s="1457">
        <f t="shared" si="11"/>
        <v>0.6528776315789474</v>
      </c>
      <c r="L95" s="1417">
        <f t="shared" si="12"/>
        <v>0.26545136474037301</v>
      </c>
      <c r="M95" s="1364"/>
      <c r="N95" s="1364"/>
      <c r="O95" s="1881"/>
      <c r="P95" s="1882"/>
      <c r="Q95" s="1883"/>
      <c r="R95" s="1497"/>
      <c r="S95" s="1499"/>
      <c r="T95" s="1855"/>
      <c r="U95" s="1373"/>
    </row>
    <row r="96" spans="1:21" s="1367" customFormat="1" ht="45" customHeight="1">
      <c r="A96" s="1900"/>
      <c r="B96" s="1875"/>
      <c r="C96" s="1876"/>
      <c r="D96" s="1453" t="s">
        <v>811</v>
      </c>
      <c r="E96" s="1500">
        <v>3343000</v>
      </c>
      <c r="F96" s="1878"/>
      <c r="G96" s="1501">
        <v>1722602</v>
      </c>
      <c r="H96" s="1880"/>
      <c r="I96" s="1456">
        <v>573587.37</v>
      </c>
      <c r="J96" s="1878"/>
      <c r="K96" s="1457">
        <f t="shared" si="11"/>
        <v>0.17157863296440323</v>
      </c>
      <c r="L96" s="1417">
        <f t="shared" si="12"/>
        <v>0.33297730410158588</v>
      </c>
      <c r="M96" s="1364"/>
      <c r="N96" s="1364"/>
      <c r="O96" s="1881"/>
      <c r="P96" s="1882"/>
      <c r="Q96" s="1883"/>
      <c r="R96" s="1401"/>
      <c r="S96" s="1499"/>
      <c r="T96" s="1855"/>
      <c r="U96" s="1373"/>
    </row>
    <row r="97" spans="1:21" s="1367" customFormat="1" ht="45" customHeight="1">
      <c r="A97" s="1900"/>
      <c r="B97" s="1875"/>
      <c r="C97" s="1876"/>
      <c r="D97" s="1453" t="s">
        <v>812</v>
      </c>
      <c r="E97" s="1500">
        <v>936000</v>
      </c>
      <c r="F97" s="1878"/>
      <c r="G97" s="1501">
        <v>460000</v>
      </c>
      <c r="H97" s="1880"/>
      <c r="I97" s="1456">
        <v>164496.31</v>
      </c>
      <c r="J97" s="1878"/>
      <c r="K97" s="1457">
        <f t="shared" si="11"/>
        <v>0.17574392094017094</v>
      </c>
      <c r="L97" s="1417">
        <f t="shared" si="12"/>
        <v>0.35760067391304345</v>
      </c>
      <c r="M97" s="1364"/>
      <c r="N97" s="1364"/>
      <c r="O97" s="1881"/>
      <c r="P97" s="1882"/>
      <c r="Q97" s="1883"/>
      <c r="R97" s="1401"/>
      <c r="S97" s="1499"/>
      <c r="T97" s="1855"/>
      <c r="U97" s="1373"/>
    </row>
    <row r="98" spans="1:21" s="1367" customFormat="1" ht="45" customHeight="1">
      <c r="A98" s="1900"/>
      <c r="B98" s="1875"/>
      <c r="C98" s="1876"/>
      <c r="D98" s="1453" t="s">
        <v>813</v>
      </c>
      <c r="E98" s="1500">
        <v>943000</v>
      </c>
      <c r="F98" s="1878"/>
      <c r="G98" s="1501">
        <v>232686</v>
      </c>
      <c r="H98" s="1880"/>
      <c r="I98" s="1456">
        <v>7200</v>
      </c>
      <c r="J98" s="1878"/>
      <c r="K98" s="1457">
        <f>I98/E98</f>
        <v>7.6352067868504774E-3</v>
      </c>
      <c r="L98" s="1417">
        <f>I98/G98</f>
        <v>3.0942987545447512E-2</v>
      </c>
      <c r="M98" s="1364"/>
      <c r="N98" s="1364"/>
      <c r="O98" s="1881"/>
      <c r="P98" s="1882"/>
      <c r="Q98" s="1883"/>
      <c r="R98" s="1401"/>
      <c r="S98" s="1499"/>
      <c r="T98" s="1855"/>
      <c r="U98" s="1373"/>
    </row>
    <row r="99" spans="1:21" s="1367" customFormat="1" ht="45" customHeight="1">
      <c r="A99" s="1900"/>
      <c r="B99" s="1875"/>
      <c r="C99" s="1876"/>
      <c r="D99" s="1453" t="s">
        <v>815</v>
      </c>
      <c r="E99" s="1500">
        <v>829000</v>
      </c>
      <c r="F99" s="1878"/>
      <c r="G99" s="1505">
        <v>0</v>
      </c>
      <c r="H99" s="1880"/>
      <c r="I99" s="1475">
        <v>0</v>
      </c>
      <c r="J99" s="1878"/>
      <c r="K99" s="1473">
        <v>0</v>
      </c>
      <c r="L99" s="1476">
        <v>0</v>
      </c>
      <c r="M99" s="1364"/>
      <c r="N99" s="1364"/>
      <c r="O99" s="1881"/>
      <c r="P99" s="1882"/>
      <c r="Q99" s="1883"/>
      <c r="R99" s="1401"/>
      <c r="S99" s="1499"/>
      <c r="T99" s="1855"/>
      <c r="U99" s="1373"/>
    </row>
    <row r="100" spans="1:21" s="1367" customFormat="1" ht="45" customHeight="1">
      <c r="A100" s="1900"/>
      <c r="B100" s="1875"/>
      <c r="C100" s="1876"/>
      <c r="D100" s="1453" t="s">
        <v>816</v>
      </c>
      <c r="E100" s="1500">
        <v>1892000</v>
      </c>
      <c r="F100" s="1878"/>
      <c r="G100" s="1501">
        <v>1906614</v>
      </c>
      <c r="H100" s="1880"/>
      <c r="I100" s="1456">
        <v>275141.85000000003</v>
      </c>
      <c r="J100" s="1878"/>
      <c r="K100" s="1457">
        <f>I100/E100</f>
        <v>0.14542381078224104</v>
      </c>
      <c r="L100" s="1417">
        <f>I100/G100</f>
        <v>0.14430915224581381</v>
      </c>
      <c r="M100" s="1364"/>
      <c r="N100" s="1364"/>
      <c r="O100" s="1881"/>
      <c r="P100" s="1882"/>
      <c r="Q100" s="1883"/>
      <c r="R100" s="1401"/>
      <c r="S100" s="1499"/>
      <c r="T100" s="1855"/>
      <c r="U100" s="1373"/>
    </row>
    <row r="101" spans="1:21" s="1367" customFormat="1" ht="45" customHeight="1">
      <c r="A101" s="1900"/>
      <c r="B101" s="1875"/>
      <c r="C101" s="1876"/>
      <c r="D101" s="1453" t="s">
        <v>818</v>
      </c>
      <c r="E101" s="1500">
        <v>1279000</v>
      </c>
      <c r="F101" s="1878"/>
      <c r="G101" s="1501">
        <v>930281</v>
      </c>
      <c r="H101" s="1880"/>
      <c r="I101" s="1456">
        <v>315074.43</v>
      </c>
      <c r="J101" s="1878"/>
      <c r="K101" s="1457">
        <f>I101/E101</f>
        <v>0.24634435496481627</v>
      </c>
      <c r="L101" s="1417">
        <f>I101/G101</f>
        <v>0.3386873751049414</v>
      </c>
      <c r="M101" s="1364"/>
      <c r="N101" s="1364"/>
      <c r="O101" s="1881"/>
      <c r="P101" s="1882"/>
      <c r="Q101" s="1883"/>
      <c r="R101" s="1401"/>
      <c r="S101" s="1499"/>
      <c r="T101" s="1855"/>
      <c r="U101" s="1373"/>
    </row>
    <row r="102" spans="1:21" s="1367" customFormat="1" ht="45" customHeight="1">
      <c r="A102" s="1900"/>
      <c r="B102" s="1875"/>
      <c r="C102" s="1876"/>
      <c r="D102" s="1453" t="s">
        <v>820</v>
      </c>
      <c r="E102" s="1500">
        <v>599000</v>
      </c>
      <c r="F102" s="1878"/>
      <c r="G102" s="1501">
        <v>1284144</v>
      </c>
      <c r="H102" s="1880"/>
      <c r="I102" s="1456">
        <v>761471.97</v>
      </c>
      <c r="J102" s="1878"/>
      <c r="K102" s="1457">
        <f>I102/E102</f>
        <v>1.2712386811352254</v>
      </c>
      <c r="L102" s="1417">
        <f>I102/G102</f>
        <v>0.59298020315478639</v>
      </c>
      <c r="M102" s="1364"/>
      <c r="N102" s="1364"/>
      <c r="O102" s="1881"/>
      <c r="P102" s="1882"/>
      <c r="Q102" s="1883"/>
      <c r="R102" s="1401"/>
      <c r="S102" s="1499"/>
      <c r="T102" s="1855"/>
      <c r="U102" s="1373"/>
    </row>
    <row r="103" spans="1:21" s="1367" customFormat="1" ht="45" customHeight="1">
      <c r="A103" s="1900"/>
      <c r="B103" s="1875"/>
      <c r="C103" s="1876"/>
      <c r="D103" s="1453" t="s">
        <v>821</v>
      </c>
      <c r="E103" s="1500">
        <v>16000</v>
      </c>
      <c r="F103" s="1878"/>
      <c r="G103" s="1501">
        <v>820199</v>
      </c>
      <c r="H103" s="1880"/>
      <c r="I103" s="1456">
        <v>803721.69000000006</v>
      </c>
      <c r="J103" s="1878"/>
      <c r="K103" s="1457">
        <f>I103/E103</f>
        <v>50.232605625000005</v>
      </c>
      <c r="L103" s="1417">
        <f>I103/G103</f>
        <v>0.97991059486783094</v>
      </c>
      <c r="M103" s="1364"/>
      <c r="N103" s="1364"/>
      <c r="O103" s="1881"/>
      <c r="P103" s="1882"/>
      <c r="Q103" s="1899"/>
      <c r="R103" s="1401"/>
      <c r="S103" s="1499"/>
      <c r="T103" s="1855"/>
      <c r="U103" s="1373"/>
    </row>
    <row r="104" spans="1:21" s="1367" customFormat="1" ht="45" customHeight="1" thickBot="1">
      <c r="A104" s="1857"/>
      <c r="B104" s="1869"/>
      <c r="C104" s="1871"/>
      <c r="D104" s="1412" t="s">
        <v>822</v>
      </c>
      <c r="E104" s="1413">
        <v>920000</v>
      </c>
      <c r="F104" s="1879"/>
      <c r="G104" s="1477">
        <v>0</v>
      </c>
      <c r="H104" s="1865"/>
      <c r="I104" s="1477">
        <v>0</v>
      </c>
      <c r="J104" s="1879"/>
      <c r="K104" s="1478">
        <v>0</v>
      </c>
      <c r="L104" s="1479">
        <v>0</v>
      </c>
      <c r="M104" s="1364"/>
      <c r="N104" s="1364"/>
      <c r="O104" s="1881"/>
      <c r="P104" s="1882"/>
      <c r="Q104" s="1899"/>
      <c r="R104" s="1401"/>
      <c r="S104" s="1499"/>
      <c r="T104" s="1855"/>
      <c r="U104" s="1373"/>
    </row>
    <row r="105" spans="1:21" s="1367" customFormat="1" ht="45" customHeight="1" thickBot="1">
      <c r="A105" s="1506">
        <v>33</v>
      </c>
      <c r="B105" s="1507" t="s">
        <v>350</v>
      </c>
      <c r="C105" s="1508" t="s">
        <v>351</v>
      </c>
      <c r="D105" s="1509" t="s">
        <v>832</v>
      </c>
      <c r="E105" s="1395">
        <v>8686699000</v>
      </c>
      <c r="F105" s="1510">
        <f>E105</f>
        <v>8686699000</v>
      </c>
      <c r="G105" s="1501">
        <v>8686699000</v>
      </c>
      <c r="H105" s="1511">
        <f>G105</f>
        <v>8686699000</v>
      </c>
      <c r="I105" s="1456">
        <v>7662729988.9799995</v>
      </c>
      <c r="J105" s="1510">
        <f>I105</f>
        <v>7662729988.9799995</v>
      </c>
      <c r="K105" s="1512">
        <f t="shared" ref="K105:K111" si="13">I105/E105</f>
        <v>0.8821221949764807</v>
      </c>
      <c r="L105" s="1513">
        <f t="shared" ref="L105:L111" si="14">I105/G105</f>
        <v>0.8821221949764807</v>
      </c>
      <c r="M105" s="1364"/>
      <c r="N105" s="1364"/>
      <c r="O105" s="1451"/>
      <c r="P105" s="1398"/>
      <c r="Q105" s="1514"/>
      <c r="R105" s="1497"/>
      <c r="S105" s="1499"/>
      <c r="T105" s="1402"/>
      <c r="U105" s="1373"/>
    </row>
    <row r="106" spans="1:21" s="1367" customFormat="1" ht="45" customHeight="1">
      <c r="A106" s="1896">
        <v>34</v>
      </c>
      <c r="B106" s="1868">
        <v>150</v>
      </c>
      <c r="C106" s="1870" t="s">
        <v>359</v>
      </c>
      <c r="D106" s="1408" t="s">
        <v>830</v>
      </c>
      <c r="E106" s="1409">
        <v>110000</v>
      </c>
      <c r="F106" s="1877">
        <f>SUM(E106:E136)</f>
        <v>18771061000</v>
      </c>
      <c r="G106" s="1410">
        <v>250000</v>
      </c>
      <c r="H106" s="1864">
        <f>SUM(G106:G136)</f>
        <v>20338610581</v>
      </c>
      <c r="I106" s="1411">
        <v>15029.01</v>
      </c>
      <c r="J106" s="1877">
        <f>SUM(I106:I136)</f>
        <v>14269013894.670002</v>
      </c>
      <c r="K106" s="1396">
        <f t="shared" si="13"/>
        <v>0.13662736363636363</v>
      </c>
      <c r="L106" s="1397">
        <f t="shared" si="14"/>
        <v>6.0116040000000003E-2</v>
      </c>
      <c r="M106" s="1364"/>
      <c r="N106" s="1364"/>
      <c r="O106" s="1881"/>
      <c r="P106" s="1882"/>
      <c r="Q106" s="1883"/>
      <c r="R106" s="1401"/>
      <c r="S106" s="1499"/>
      <c r="T106" s="1855"/>
      <c r="U106" s="1373"/>
    </row>
    <row r="107" spans="1:21" s="1367" customFormat="1" ht="45" customHeight="1">
      <c r="A107" s="1897"/>
      <c r="B107" s="1875"/>
      <c r="C107" s="1876"/>
      <c r="D107" s="1504" t="s">
        <v>831</v>
      </c>
      <c r="E107" s="1500">
        <v>44475000</v>
      </c>
      <c r="F107" s="1878"/>
      <c r="G107" s="1501">
        <v>17335000</v>
      </c>
      <c r="H107" s="1880"/>
      <c r="I107" s="1456">
        <v>15548.83</v>
      </c>
      <c r="J107" s="1878"/>
      <c r="K107" s="1457">
        <f t="shared" si="13"/>
        <v>3.4960831928049468E-4</v>
      </c>
      <c r="L107" s="1417">
        <f t="shared" si="14"/>
        <v>8.969616383040092E-4</v>
      </c>
      <c r="M107" s="1364"/>
      <c r="N107" s="1364"/>
      <c r="O107" s="1881"/>
      <c r="P107" s="1882"/>
      <c r="Q107" s="1883"/>
      <c r="R107" s="1497"/>
      <c r="S107" s="1499"/>
      <c r="T107" s="1855"/>
      <c r="U107" s="1373"/>
    </row>
    <row r="108" spans="1:21" s="1367" customFormat="1" ht="45" customHeight="1">
      <c r="A108" s="1897"/>
      <c r="B108" s="1875"/>
      <c r="C108" s="1876"/>
      <c r="D108" s="1453" t="s">
        <v>803</v>
      </c>
      <c r="E108" s="1500">
        <v>1730307000</v>
      </c>
      <c r="F108" s="1878"/>
      <c r="G108" s="1501">
        <v>2761495200</v>
      </c>
      <c r="H108" s="1880"/>
      <c r="I108" s="1456">
        <v>2011954736.1600001</v>
      </c>
      <c r="J108" s="1878"/>
      <c r="K108" s="1457">
        <f t="shared" si="13"/>
        <v>1.1627732744304913</v>
      </c>
      <c r="L108" s="1417">
        <f t="shared" si="14"/>
        <v>0.72857441003699741</v>
      </c>
      <c r="M108" s="1364"/>
      <c r="N108" s="1364"/>
      <c r="O108" s="1881"/>
      <c r="P108" s="1882"/>
      <c r="Q108" s="1883"/>
      <c r="R108" s="1401"/>
      <c r="S108" s="1499"/>
      <c r="T108" s="1855"/>
      <c r="U108" s="1373"/>
    </row>
    <row r="109" spans="1:21" s="1367" customFormat="1" ht="45" customHeight="1">
      <c r="A109" s="1897"/>
      <c r="B109" s="1875"/>
      <c r="C109" s="1876"/>
      <c r="D109" s="1504" t="s">
        <v>804</v>
      </c>
      <c r="E109" s="1500">
        <v>581981000</v>
      </c>
      <c r="F109" s="1878"/>
      <c r="G109" s="1501">
        <v>576795441</v>
      </c>
      <c r="H109" s="1880"/>
      <c r="I109" s="1456">
        <v>370472452.31999993</v>
      </c>
      <c r="J109" s="1878"/>
      <c r="K109" s="1457">
        <f t="shared" si="13"/>
        <v>0.63657138690094683</v>
      </c>
      <c r="L109" s="1417">
        <f t="shared" si="14"/>
        <v>0.64229434906369165</v>
      </c>
      <c r="M109" s="1364"/>
      <c r="N109" s="1364"/>
      <c r="O109" s="1881"/>
      <c r="P109" s="1882"/>
      <c r="Q109" s="1883"/>
      <c r="R109" s="1497"/>
      <c r="S109" s="1499"/>
      <c r="T109" s="1855"/>
      <c r="U109" s="1373"/>
    </row>
    <row r="110" spans="1:21" s="1367" customFormat="1" ht="45" customHeight="1">
      <c r="A110" s="1897"/>
      <c r="B110" s="1875"/>
      <c r="C110" s="1876"/>
      <c r="D110" s="1504" t="s">
        <v>857</v>
      </c>
      <c r="E110" s="1500"/>
      <c r="F110" s="1878"/>
      <c r="G110" s="1501">
        <v>5185559</v>
      </c>
      <c r="H110" s="1880"/>
      <c r="I110" s="1456">
        <v>5185556.87</v>
      </c>
      <c r="J110" s="1878"/>
      <c r="K110" s="1473">
        <v>0</v>
      </c>
      <c r="L110" s="1417">
        <f t="shared" si="14"/>
        <v>0.99999958924389831</v>
      </c>
      <c r="M110" s="1364"/>
      <c r="N110" s="1364"/>
      <c r="O110" s="1881"/>
      <c r="P110" s="1882"/>
      <c r="Q110" s="1883"/>
      <c r="R110" s="1497"/>
      <c r="S110" s="1499"/>
      <c r="T110" s="1855"/>
      <c r="U110" s="1373"/>
    </row>
    <row r="111" spans="1:21" s="1367" customFormat="1" ht="45" customHeight="1">
      <c r="A111" s="1897"/>
      <c r="B111" s="1875"/>
      <c r="C111" s="1876"/>
      <c r="D111" s="1453" t="s">
        <v>805</v>
      </c>
      <c r="E111" s="1500">
        <v>145440000</v>
      </c>
      <c r="F111" s="1878"/>
      <c r="G111" s="1501">
        <v>145440000</v>
      </c>
      <c r="H111" s="1880"/>
      <c r="I111" s="1456">
        <v>82019668.609999999</v>
      </c>
      <c r="J111" s="1878"/>
      <c r="K111" s="1457">
        <f t="shared" si="13"/>
        <v>0.56394161585533553</v>
      </c>
      <c r="L111" s="1417">
        <f t="shared" si="14"/>
        <v>0.56394161585533553</v>
      </c>
      <c r="M111" s="1364"/>
      <c r="N111" s="1364"/>
      <c r="O111" s="1881"/>
      <c r="P111" s="1882"/>
      <c r="Q111" s="1883"/>
      <c r="R111" s="1401"/>
      <c r="S111" s="1499"/>
      <c r="T111" s="1855"/>
      <c r="U111" s="1373"/>
    </row>
    <row r="112" spans="1:21" s="1367" customFormat="1" ht="45" customHeight="1">
      <c r="A112" s="1897"/>
      <c r="B112" s="1465">
        <v>500</v>
      </c>
      <c r="C112" s="1453" t="s">
        <v>364</v>
      </c>
      <c r="D112" s="1453" t="s">
        <v>803</v>
      </c>
      <c r="E112" s="1500">
        <v>32500000</v>
      </c>
      <c r="F112" s="1878"/>
      <c r="G112" s="1501">
        <v>13690000</v>
      </c>
      <c r="H112" s="1880"/>
      <c r="I112" s="1456">
        <v>10000000</v>
      </c>
      <c r="J112" s="1878"/>
      <c r="K112" s="1457">
        <f>I112/E112</f>
        <v>0.30769230769230771</v>
      </c>
      <c r="L112" s="1417">
        <f>I112/G112</f>
        <v>0.73046018991964934</v>
      </c>
      <c r="M112" s="1364"/>
      <c r="N112" s="1364"/>
      <c r="O112" s="1881"/>
      <c r="P112" s="1438"/>
      <c r="Q112" s="1401"/>
      <c r="R112" s="1401"/>
      <c r="S112" s="1499"/>
      <c r="T112" s="1855"/>
      <c r="U112" s="1373"/>
    </row>
    <row r="113" spans="1:21" s="1367" customFormat="1" ht="45" customHeight="1">
      <c r="A113" s="1897"/>
      <c r="B113" s="1875">
        <v>750</v>
      </c>
      <c r="C113" s="1876" t="s">
        <v>83</v>
      </c>
      <c r="D113" s="1453" t="s">
        <v>830</v>
      </c>
      <c r="E113" s="1500">
        <v>53001000</v>
      </c>
      <c r="F113" s="1878"/>
      <c r="G113" s="1501">
        <v>47165450</v>
      </c>
      <c r="H113" s="1880"/>
      <c r="I113" s="1456">
        <v>16914996.52</v>
      </c>
      <c r="J113" s="1878"/>
      <c r="K113" s="1457">
        <f t="shared" ref="K113:K132" si="15">I113/E113</f>
        <v>0.31914485613478988</v>
      </c>
      <c r="L113" s="1417">
        <f t="shared" ref="L113:L132" si="16">I113/G113</f>
        <v>0.35863108525414261</v>
      </c>
      <c r="M113" s="1364"/>
      <c r="N113" s="1364"/>
      <c r="O113" s="1881"/>
      <c r="P113" s="1882"/>
      <c r="Q113" s="1883"/>
      <c r="R113" s="1401"/>
      <c r="S113" s="1499"/>
      <c r="T113" s="1855"/>
      <c r="U113" s="1373"/>
    </row>
    <row r="114" spans="1:21" s="1367" customFormat="1" ht="45" customHeight="1">
      <c r="A114" s="1897"/>
      <c r="B114" s="1875"/>
      <c r="C114" s="1876"/>
      <c r="D114" s="1504" t="s">
        <v>831</v>
      </c>
      <c r="E114" s="1500">
        <v>118455000</v>
      </c>
      <c r="F114" s="1878"/>
      <c r="G114" s="1501">
        <v>151290550</v>
      </c>
      <c r="H114" s="1880"/>
      <c r="I114" s="1456">
        <v>67183406.670000002</v>
      </c>
      <c r="J114" s="1878"/>
      <c r="K114" s="1457">
        <f t="shared" si="15"/>
        <v>0.56716395821197929</v>
      </c>
      <c r="L114" s="1417">
        <f t="shared" si="16"/>
        <v>0.44406875822713315</v>
      </c>
      <c r="M114" s="1364"/>
      <c r="N114" s="1364"/>
      <c r="O114" s="1881"/>
      <c r="P114" s="1882"/>
      <c r="Q114" s="1883"/>
      <c r="R114" s="1497"/>
      <c r="S114" s="1499"/>
      <c r="T114" s="1855"/>
      <c r="U114" s="1373"/>
    </row>
    <row r="115" spans="1:21" s="1367" customFormat="1" ht="45" customHeight="1">
      <c r="A115" s="1897"/>
      <c r="B115" s="1875"/>
      <c r="C115" s="1876"/>
      <c r="D115" s="1453" t="s">
        <v>802</v>
      </c>
      <c r="E115" s="1500">
        <v>8335000</v>
      </c>
      <c r="F115" s="1878"/>
      <c r="G115" s="1501">
        <v>11644381</v>
      </c>
      <c r="H115" s="1880"/>
      <c r="I115" s="1456">
        <v>7815845.0699999994</v>
      </c>
      <c r="J115" s="1878"/>
      <c r="K115" s="1457">
        <f t="shared" si="15"/>
        <v>0.93771386562687453</v>
      </c>
      <c r="L115" s="1417">
        <f t="shared" si="16"/>
        <v>0.67121172606770596</v>
      </c>
      <c r="M115" s="1364"/>
      <c r="N115" s="1364"/>
      <c r="O115" s="1881"/>
      <c r="P115" s="1882"/>
      <c r="Q115" s="1883"/>
      <c r="R115" s="1401"/>
      <c r="S115" s="1499"/>
      <c r="T115" s="1855"/>
      <c r="U115" s="1373"/>
    </row>
    <row r="116" spans="1:21" s="1367" customFormat="1" ht="45" customHeight="1">
      <c r="A116" s="1897"/>
      <c r="B116" s="1875"/>
      <c r="C116" s="1876"/>
      <c r="D116" s="1453" t="s">
        <v>805</v>
      </c>
      <c r="E116" s="1500">
        <v>119614000</v>
      </c>
      <c r="F116" s="1878"/>
      <c r="G116" s="1501">
        <v>118917202</v>
      </c>
      <c r="H116" s="1880"/>
      <c r="I116" s="1456">
        <v>45484233.789999992</v>
      </c>
      <c r="J116" s="1878"/>
      <c r="K116" s="1457">
        <f t="shared" si="15"/>
        <v>0.38025844625211086</v>
      </c>
      <c r="L116" s="1417">
        <f t="shared" si="16"/>
        <v>0.38248657910736911</v>
      </c>
      <c r="M116" s="1364"/>
      <c r="N116" s="1364"/>
      <c r="O116" s="1881"/>
      <c r="P116" s="1882"/>
      <c r="Q116" s="1883"/>
      <c r="R116" s="1401"/>
      <c r="S116" s="1499"/>
      <c r="T116" s="1855"/>
      <c r="U116" s="1373"/>
    </row>
    <row r="117" spans="1:21" s="1367" customFormat="1" ht="45" customHeight="1">
      <c r="A117" s="1897"/>
      <c r="B117" s="1875">
        <v>758</v>
      </c>
      <c r="C117" s="1876" t="s">
        <v>401</v>
      </c>
      <c r="D117" s="1504" t="s">
        <v>807</v>
      </c>
      <c r="E117" s="1500">
        <v>1070318000</v>
      </c>
      <c r="F117" s="1878"/>
      <c r="G117" s="1501">
        <v>1070318000</v>
      </c>
      <c r="H117" s="1880"/>
      <c r="I117" s="1456">
        <v>781370937.14999986</v>
      </c>
      <c r="J117" s="1878"/>
      <c r="K117" s="1457">
        <f t="shared" si="15"/>
        <v>0.73003624824584834</v>
      </c>
      <c r="L117" s="1417">
        <f t="shared" si="16"/>
        <v>0.73003624824584834</v>
      </c>
      <c r="M117" s="1364"/>
      <c r="N117" s="1364"/>
      <c r="O117" s="1881"/>
      <c r="P117" s="1882"/>
      <c r="Q117" s="1883"/>
      <c r="R117" s="1497"/>
      <c r="S117" s="1499"/>
      <c r="T117" s="1855"/>
      <c r="U117" s="1373"/>
    </row>
    <row r="118" spans="1:21" s="1367" customFormat="1" ht="45" customHeight="1">
      <c r="A118" s="1897"/>
      <c r="B118" s="1875"/>
      <c r="C118" s="1876"/>
      <c r="D118" s="1504" t="s">
        <v>808</v>
      </c>
      <c r="E118" s="1500">
        <v>919124000</v>
      </c>
      <c r="F118" s="1878"/>
      <c r="G118" s="1501">
        <v>919124000</v>
      </c>
      <c r="H118" s="1880"/>
      <c r="I118" s="1474">
        <v>723348770.89999998</v>
      </c>
      <c r="J118" s="1878"/>
      <c r="K118" s="1457">
        <f t="shared" si="15"/>
        <v>0.7869980230088649</v>
      </c>
      <c r="L118" s="1417">
        <f t="shared" si="16"/>
        <v>0.7869980230088649</v>
      </c>
      <c r="M118" s="1364"/>
      <c r="N118" s="1364"/>
      <c r="O118" s="1881"/>
      <c r="P118" s="1882"/>
      <c r="Q118" s="1883"/>
      <c r="R118" s="1497"/>
      <c r="S118" s="1499"/>
      <c r="T118" s="1855"/>
      <c r="U118" s="1373"/>
    </row>
    <row r="119" spans="1:21" s="1367" customFormat="1" ht="45" customHeight="1">
      <c r="A119" s="1897"/>
      <c r="B119" s="1875"/>
      <c r="C119" s="1876"/>
      <c r="D119" s="1453" t="s">
        <v>809</v>
      </c>
      <c r="E119" s="1500">
        <v>1199069000</v>
      </c>
      <c r="F119" s="1878"/>
      <c r="G119" s="1501">
        <v>1199069000</v>
      </c>
      <c r="H119" s="1880"/>
      <c r="I119" s="1456">
        <v>931737502.98000002</v>
      </c>
      <c r="J119" s="1878"/>
      <c r="K119" s="1457">
        <f t="shared" si="15"/>
        <v>0.77705078104762948</v>
      </c>
      <c r="L119" s="1417">
        <f t="shared" si="16"/>
        <v>0.77705078104762948</v>
      </c>
      <c r="M119" s="1364"/>
      <c r="N119" s="1364"/>
      <c r="O119" s="1881"/>
      <c r="P119" s="1882"/>
      <c r="Q119" s="1883"/>
      <c r="R119" s="1401"/>
      <c r="S119" s="1499"/>
      <c r="T119" s="1855"/>
      <c r="U119" s="1373"/>
    </row>
    <row r="120" spans="1:21" s="1367" customFormat="1" ht="45" customHeight="1">
      <c r="A120" s="1897"/>
      <c r="B120" s="1875"/>
      <c r="C120" s="1876"/>
      <c r="D120" s="1504" t="s">
        <v>856</v>
      </c>
      <c r="E120" s="1500">
        <v>338798000</v>
      </c>
      <c r="F120" s="1878"/>
      <c r="G120" s="1501">
        <v>518636000</v>
      </c>
      <c r="H120" s="1880"/>
      <c r="I120" s="1456">
        <v>399780909.55000001</v>
      </c>
      <c r="J120" s="1878"/>
      <c r="K120" s="1457">
        <f t="shared" si="15"/>
        <v>1.1799978439955372</v>
      </c>
      <c r="L120" s="1417">
        <f t="shared" si="16"/>
        <v>0.77083139147687396</v>
      </c>
      <c r="M120" s="1364"/>
      <c r="N120" s="1364"/>
      <c r="O120" s="1881"/>
      <c r="P120" s="1882"/>
      <c r="Q120" s="1883"/>
      <c r="R120" s="1497"/>
      <c r="S120" s="1499"/>
      <c r="T120" s="1855"/>
      <c r="U120" s="1373"/>
    </row>
    <row r="121" spans="1:21" s="1367" customFormat="1" ht="45" customHeight="1">
      <c r="A121" s="1897"/>
      <c r="B121" s="1875"/>
      <c r="C121" s="1876"/>
      <c r="D121" s="1453" t="s">
        <v>811</v>
      </c>
      <c r="E121" s="1500">
        <v>1119767000</v>
      </c>
      <c r="F121" s="1878"/>
      <c r="G121" s="1501">
        <v>1119767000</v>
      </c>
      <c r="H121" s="1880"/>
      <c r="I121" s="1456">
        <v>833811103.30999994</v>
      </c>
      <c r="J121" s="1878"/>
      <c r="K121" s="1457">
        <f t="shared" si="15"/>
        <v>0.74462910883246247</v>
      </c>
      <c r="L121" s="1417">
        <f t="shared" si="16"/>
        <v>0.74462910883246247</v>
      </c>
      <c r="M121" s="1364"/>
      <c r="N121" s="1364"/>
      <c r="O121" s="1881"/>
      <c r="P121" s="1882"/>
      <c r="Q121" s="1883"/>
      <c r="R121" s="1401"/>
      <c r="S121" s="1499"/>
      <c r="T121" s="1855"/>
      <c r="U121" s="1373"/>
    </row>
    <row r="122" spans="1:21" s="1367" customFormat="1" ht="45" customHeight="1">
      <c r="A122" s="1897"/>
      <c r="B122" s="1875"/>
      <c r="C122" s="1876"/>
      <c r="D122" s="1453" t="s">
        <v>812</v>
      </c>
      <c r="E122" s="1500">
        <v>1529395000</v>
      </c>
      <c r="F122" s="1878"/>
      <c r="G122" s="1501">
        <v>1529395000</v>
      </c>
      <c r="H122" s="1880"/>
      <c r="I122" s="1456">
        <v>1055127765.6</v>
      </c>
      <c r="J122" s="1878"/>
      <c r="K122" s="1457">
        <f t="shared" si="15"/>
        <v>0.68989879370600793</v>
      </c>
      <c r="L122" s="1417">
        <f t="shared" si="16"/>
        <v>0.68989879370600793</v>
      </c>
      <c r="M122" s="1364"/>
      <c r="N122" s="1364"/>
      <c r="O122" s="1881"/>
      <c r="P122" s="1882"/>
      <c r="Q122" s="1883"/>
      <c r="R122" s="1401"/>
      <c r="S122" s="1499"/>
      <c r="T122" s="1855"/>
      <c r="U122" s="1373"/>
    </row>
    <row r="123" spans="1:21" s="1367" customFormat="1" ht="45" customHeight="1">
      <c r="A123" s="1897"/>
      <c r="B123" s="1875"/>
      <c r="C123" s="1876"/>
      <c r="D123" s="1453" t="s">
        <v>813</v>
      </c>
      <c r="E123" s="1500">
        <v>1050003000</v>
      </c>
      <c r="F123" s="1878"/>
      <c r="G123" s="1501">
        <v>1050003000</v>
      </c>
      <c r="H123" s="1880"/>
      <c r="I123" s="1456">
        <v>720102802.10000002</v>
      </c>
      <c r="J123" s="1878"/>
      <c r="K123" s="1457">
        <f t="shared" si="15"/>
        <v>0.68581023301838184</v>
      </c>
      <c r="L123" s="1417">
        <f t="shared" si="16"/>
        <v>0.68581023301838184</v>
      </c>
      <c r="M123" s="1364"/>
      <c r="N123" s="1364"/>
      <c r="O123" s="1881"/>
      <c r="P123" s="1882"/>
      <c r="Q123" s="1883"/>
      <c r="R123" s="1401"/>
      <c r="S123" s="1499"/>
      <c r="T123" s="1855"/>
      <c r="U123" s="1373"/>
    </row>
    <row r="124" spans="1:21" s="1367" customFormat="1" ht="45" customHeight="1">
      <c r="A124" s="1897"/>
      <c r="B124" s="1875"/>
      <c r="C124" s="1876"/>
      <c r="D124" s="1453" t="s">
        <v>814</v>
      </c>
      <c r="E124" s="1500">
        <v>364000000</v>
      </c>
      <c r="F124" s="1878"/>
      <c r="G124" s="1501">
        <v>424000000</v>
      </c>
      <c r="H124" s="1880"/>
      <c r="I124" s="1456">
        <v>299309268.69</v>
      </c>
      <c r="J124" s="1878"/>
      <c r="K124" s="1457">
        <f t="shared" si="15"/>
        <v>0.82227821068681317</v>
      </c>
      <c r="L124" s="1417">
        <f t="shared" si="16"/>
        <v>0.70591808653301891</v>
      </c>
      <c r="M124" s="1364"/>
      <c r="N124" s="1364"/>
      <c r="O124" s="1881"/>
      <c r="P124" s="1882"/>
      <c r="Q124" s="1883"/>
      <c r="R124" s="1401"/>
      <c r="S124" s="1499"/>
      <c r="T124" s="1855"/>
      <c r="U124" s="1373"/>
    </row>
    <row r="125" spans="1:21" s="1367" customFormat="1" ht="45" customHeight="1">
      <c r="A125" s="1897"/>
      <c r="B125" s="1875"/>
      <c r="C125" s="1876"/>
      <c r="D125" s="1453" t="s">
        <v>815</v>
      </c>
      <c r="E125" s="1500">
        <v>1058537000</v>
      </c>
      <c r="F125" s="1878"/>
      <c r="G125" s="1501">
        <v>1058537000</v>
      </c>
      <c r="H125" s="1880"/>
      <c r="I125" s="1456">
        <v>630202433.13999999</v>
      </c>
      <c r="J125" s="1878"/>
      <c r="K125" s="1457">
        <f t="shared" si="15"/>
        <v>0.59535229580071358</v>
      </c>
      <c r="L125" s="1417">
        <f t="shared" si="16"/>
        <v>0.59535229580071358</v>
      </c>
      <c r="M125" s="1364"/>
      <c r="N125" s="1364"/>
      <c r="O125" s="1881"/>
      <c r="P125" s="1882"/>
      <c r="Q125" s="1883"/>
      <c r="R125" s="1401"/>
      <c r="S125" s="1499"/>
      <c r="T125" s="1855"/>
      <c r="U125" s="1373"/>
    </row>
    <row r="126" spans="1:21" s="1367" customFormat="1" ht="45" customHeight="1">
      <c r="A126" s="1897"/>
      <c r="B126" s="1875"/>
      <c r="C126" s="1876"/>
      <c r="D126" s="1453" t="s">
        <v>816</v>
      </c>
      <c r="E126" s="1500">
        <v>653625000</v>
      </c>
      <c r="F126" s="1878"/>
      <c r="G126" s="1501">
        <v>653625000</v>
      </c>
      <c r="H126" s="1880"/>
      <c r="I126" s="1456">
        <v>449819930.91000003</v>
      </c>
      <c r="J126" s="1878"/>
      <c r="K126" s="1457">
        <f t="shared" si="15"/>
        <v>0.68819266538152613</v>
      </c>
      <c r="L126" s="1417">
        <f t="shared" si="16"/>
        <v>0.68819266538152613</v>
      </c>
      <c r="M126" s="1364"/>
      <c r="N126" s="1364"/>
      <c r="O126" s="1881"/>
      <c r="P126" s="1882"/>
      <c r="Q126" s="1883"/>
      <c r="R126" s="1401"/>
      <c r="S126" s="1499"/>
      <c r="T126" s="1855"/>
      <c r="U126" s="1373"/>
    </row>
    <row r="127" spans="1:21" s="1367" customFormat="1" ht="45" customHeight="1">
      <c r="A127" s="1897"/>
      <c r="B127" s="1875"/>
      <c r="C127" s="1876"/>
      <c r="D127" s="1453" t="s">
        <v>817</v>
      </c>
      <c r="E127" s="1500">
        <v>914523000</v>
      </c>
      <c r="F127" s="1878"/>
      <c r="G127" s="1501">
        <v>914523000</v>
      </c>
      <c r="H127" s="1880"/>
      <c r="I127" s="1456">
        <v>542121805.36000001</v>
      </c>
      <c r="J127" s="1878"/>
      <c r="K127" s="1457">
        <f t="shared" si="15"/>
        <v>0.59279187659577726</v>
      </c>
      <c r="L127" s="1417">
        <f t="shared" si="16"/>
        <v>0.59279187659577726</v>
      </c>
      <c r="M127" s="1364"/>
      <c r="N127" s="1364"/>
      <c r="O127" s="1881"/>
      <c r="P127" s="1882"/>
      <c r="Q127" s="1883"/>
      <c r="R127" s="1401"/>
      <c r="S127" s="1499"/>
      <c r="T127" s="1855"/>
      <c r="U127" s="1373"/>
    </row>
    <row r="128" spans="1:21" s="1367" customFormat="1" ht="45" customHeight="1">
      <c r="A128" s="1897"/>
      <c r="B128" s="1875"/>
      <c r="C128" s="1876"/>
      <c r="D128" s="1453" t="s">
        <v>818</v>
      </c>
      <c r="E128" s="1500">
        <v>1776048000</v>
      </c>
      <c r="F128" s="1878"/>
      <c r="G128" s="1501">
        <v>1776048000</v>
      </c>
      <c r="H128" s="1880"/>
      <c r="I128" s="1456">
        <v>1359166648.3399999</v>
      </c>
      <c r="J128" s="1878"/>
      <c r="K128" s="1457">
        <f t="shared" si="15"/>
        <v>0.76527585309631263</v>
      </c>
      <c r="L128" s="1417">
        <f t="shared" si="16"/>
        <v>0.76527585309631263</v>
      </c>
      <c r="M128" s="1364"/>
      <c r="N128" s="1364"/>
      <c r="O128" s="1881"/>
      <c r="P128" s="1882"/>
      <c r="Q128" s="1883"/>
      <c r="R128" s="1401"/>
      <c r="S128" s="1499"/>
      <c r="T128" s="1855"/>
      <c r="U128" s="1373"/>
    </row>
    <row r="129" spans="1:21" s="1367" customFormat="1" ht="45" customHeight="1">
      <c r="A129" s="1897"/>
      <c r="B129" s="1875"/>
      <c r="C129" s="1876"/>
      <c r="D129" s="1453" t="s">
        <v>819</v>
      </c>
      <c r="E129" s="1500">
        <v>854482000</v>
      </c>
      <c r="F129" s="1878"/>
      <c r="G129" s="1501">
        <v>854482000</v>
      </c>
      <c r="H129" s="1880"/>
      <c r="I129" s="1456">
        <v>565478351.78999996</v>
      </c>
      <c r="J129" s="1878"/>
      <c r="K129" s="1457">
        <f t="shared" si="15"/>
        <v>0.6617791267574975</v>
      </c>
      <c r="L129" s="1417">
        <f t="shared" si="16"/>
        <v>0.6617791267574975</v>
      </c>
      <c r="M129" s="1364"/>
      <c r="N129" s="1364"/>
      <c r="O129" s="1881"/>
      <c r="P129" s="1882"/>
      <c r="Q129" s="1883"/>
      <c r="R129" s="1401"/>
      <c r="S129" s="1499"/>
      <c r="T129" s="1855"/>
      <c r="U129" s="1373"/>
    </row>
    <row r="130" spans="1:21" s="1367" customFormat="1" ht="45" customHeight="1">
      <c r="A130" s="1897"/>
      <c r="B130" s="1875"/>
      <c r="C130" s="1876"/>
      <c r="D130" s="1453" t="s">
        <v>820</v>
      </c>
      <c r="E130" s="1500">
        <v>801922000</v>
      </c>
      <c r="F130" s="1878"/>
      <c r="G130" s="1501">
        <v>801922000</v>
      </c>
      <c r="H130" s="1880"/>
      <c r="I130" s="1456">
        <v>604316207.24000001</v>
      </c>
      <c r="J130" s="1878"/>
      <c r="K130" s="1457">
        <f t="shared" si="15"/>
        <v>0.75358477163614412</v>
      </c>
      <c r="L130" s="1417">
        <f t="shared" si="16"/>
        <v>0.75358477163614412</v>
      </c>
      <c r="M130" s="1364"/>
      <c r="N130" s="1364"/>
      <c r="O130" s="1881"/>
      <c r="P130" s="1882"/>
      <c r="Q130" s="1883"/>
      <c r="R130" s="1401"/>
      <c r="S130" s="1499"/>
      <c r="T130" s="1855"/>
      <c r="U130" s="1373"/>
    </row>
    <row r="131" spans="1:21" s="1367" customFormat="1" ht="45" customHeight="1">
      <c r="A131" s="1897"/>
      <c r="B131" s="1875"/>
      <c r="C131" s="1876"/>
      <c r="D131" s="1453" t="s">
        <v>821</v>
      </c>
      <c r="E131" s="1500">
        <v>1114807000</v>
      </c>
      <c r="F131" s="1878"/>
      <c r="G131" s="1501">
        <v>1114807000</v>
      </c>
      <c r="H131" s="1880"/>
      <c r="I131" s="1456">
        <v>787488816.26999998</v>
      </c>
      <c r="J131" s="1878"/>
      <c r="K131" s="1457">
        <f t="shared" si="15"/>
        <v>0.70639026869224897</v>
      </c>
      <c r="L131" s="1417">
        <f t="shared" si="16"/>
        <v>0.70639026869224897</v>
      </c>
      <c r="M131" s="1364"/>
      <c r="N131" s="1364"/>
      <c r="O131" s="1881"/>
      <c r="P131" s="1882"/>
      <c r="Q131" s="1883"/>
      <c r="R131" s="1401"/>
      <c r="S131" s="1499"/>
      <c r="T131" s="1855"/>
      <c r="U131" s="1373"/>
    </row>
    <row r="132" spans="1:21" s="1367" customFormat="1" ht="45" customHeight="1">
      <c r="A132" s="1897"/>
      <c r="B132" s="1875"/>
      <c r="C132" s="1876"/>
      <c r="D132" s="1453" t="s">
        <v>822</v>
      </c>
      <c r="E132" s="1500">
        <v>611528000</v>
      </c>
      <c r="F132" s="1878"/>
      <c r="G132" s="1501">
        <v>923552000</v>
      </c>
      <c r="H132" s="1880"/>
      <c r="I132" s="1456">
        <v>692110422.9799999</v>
      </c>
      <c r="J132" s="1878"/>
      <c r="K132" s="1457">
        <f t="shared" si="15"/>
        <v>1.1317722540586856</v>
      </c>
      <c r="L132" s="1417">
        <f t="shared" si="16"/>
        <v>0.74940060005283937</v>
      </c>
      <c r="M132" s="1364"/>
      <c r="N132" s="1364"/>
      <c r="O132" s="1881"/>
      <c r="P132" s="1882"/>
      <c r="Q132" s="1883"/>
      <c r="R132" s="1401"/>
      <c r="S132" s="1499"/>
      <c r="T132" s="1855"/>
      <c r="U132" s="1373"/>
    </row>
    <row r="133" spans="1:21" s="1367" customFormat="1" ht="45" customHeight="1">
      <c r="A133" s="1897"/>
      <c r="B133" s="1465">
        <v>801</v>
      </c>
      <c r="C133" s="1453" t="s">
        <v>115</v>
      </c>
      <c r="D133" s="1453" t="s">
        <v>805</v>
      </c>
      <c r="E133" s="1500">
        <v>123987000</v>
      </c>
      <c r="F133" s="1878"/>
      <c r="G133" s="1501">
        <v>124034205</v>
      </c>
      <c r="H133" s="1880"/>
      <c r="I133" s="1456">
        <v>30043349.530000001</v>
      </c>
      <c r="J133" s="1878"/>
      <c r="K133" s="1457">
        <f>I133/E133</f>
        <v>0.24231048037294234</v>
      </c>
      <c r="L133" s="1417">
        <f>I133/G133</f>
        <v>0.2422182617286901</v>
      </c>
      <c r="M133" s="1491"/>
      <c r="N133" s="1364"/>
      <c r="O133" s="1881"/>
      <c r="P133" s="1438"/>
      <c r="Q133" s="1401"/>
      <c r="R133" s="1401"/>
      <c r="S133" s="1499"/>
      <c r="T133" s="1855"/>
      <c r="U133" s="1373"/>
    </row>
    <row r="134" spans="1:21" s="1367" customFormat="1" ht="45" customHeight="1">
      <c r="A134" s="1897"/>
      <c r="B134" s="1465">
        <v>851</v>
      </c>
      <c r="C134" s="1453" t="s">
        <v>404</v>
      </c>
      <c r="D134" s="1453" t="s">
        <v>805</v>
      </c>
      <c r="E134" s="1500">
        <v>51169000</v>
      </c>
      <c r="F134" s="1878"/>
      <c r="G134" s="1501">
        <v>72249593</v>
      </c>
      <c r="H134" s="1880"/>
      <c r="I134" s="1456">
        <v>43774808.210000001</v>
      </c>
      <c r="J134" s="1878"/>
      <c r="K134" s="1457">
        <f>I134/E134</f>
        <v>0.85549469815708734</v>
      </c>
      <c r="L134" s="1417">
        <f>I134/G134</f>
        <v>0.60588311147994978</v>
      </c>
      <c r="M134" s="1364"/>
      <c r="N134" s="1364"/>
      <c r="O134" s="1881"/>
      <c r="P134" s="1438"/>
      <c r="Q134" s="1401"/>
      <c r="R134" s="1401"/>
      <c r="S134" s="1499"/>
      <c r="T134" s="1855"/>
      <c r="U134" s="1373"/>
    </row>
    <row r="135" spans="1:21" s="1367" customFormat="1" ht="45" customHeight="1">
      <c r="A135" s="1897"/>
      <c r="B135" s="1465">
        <v>852</v>
      </c>
      <c r="C135" s="1453" t="s">
        <v>406</v>
      </c>
      <c r="D135" s="1453" t="s">
        <v>805</v>
      </c>
      <c r="E135" s="1500">
        <v>13802000</v>
      </c>
      <c r="F135" s="1878"/>
      <c r="G135" s="1501">
        <v>11502000</v>
      </c>
      <c r="H135" s="1880"/>
      <c r="I135" s="1456">
        <v>6898015.5300000003</v>
      </c>
      <c r="J135" s="1878"/>
      <c r="K135" s="1457">
        <f>I135/E135</f>
        <v>0.49978376539631941</v>
      </c>
      <c r="L135" s="1417">
        <f>I135/G135</f>
        <v>0.59972313771518004</v>
      </c>
      <c r="M135" s="1364"/>
      <c r="N135" s="1364"/>
      <c r="O135" s="1881"/>
      <c r="P135" s="1438"/>
      <c r="Q135" s="1401"/>
      <c r="R135" s="1401"/>
      <c r="S135" s="1499"/>
      <c r="T135" s="1855"/>
      <c r="U135" s="1373"/>
    </row>
    <row r="136" spans="1:21" s="1367" customFormat="1" ht="45" customHeight="1" thickBot="1">
      <c r="A136" s="1898"/>
      <c r="B136" s="1515">
        <v>853</v>
      </c>
      <c r="C136" s="1412" t="s">
        <v>582</v>
      </c>
      <c r="D136" s="1412" t="s">
        <v>805</v>
      </c>
      <c r="E136" s="1413">
        <v>371939000</v>
      </c>
      <c r="F136" s="1879"/>
      <c r="G136" s="1414">
        <v>353808000</v>
      </c>
      <c r="H136" s="1865"/>
      <c r="I136" s="1498">
        <v>195942571.24000001</v>
      </c>
      <c r="J136" s="1879"/>
      <c r="K136" s="1443">
        <f>I136/E136</f>
        <v>0.52681372816510241</v>
      </c>
      <c r="L136" s="1444">
        <f>I136/G136</f>
        <v>0.55381046002351564</v>
      </c>
      <c r="M136" s="1364"/>
      <c r="N136" s="1364"/>
      <c r="O136" s="1881"/>
      <c r="P136" s="1438"/>
      <c r="Q136" s="1401"/>
      <c r="R136" s="1401"/>
      <c r="S136" s="1499"/>
      <c r="T136" s="1855"/>
      <c r="U136" s="1373"/>
    </row>
    <row r="137" spans="1:21" s="1367" customFormat="1" ht="45" customHeight="1">
      <c r="A137" s="1906">
        <v>37</v>
      </c>
      <c r="B137" s="1908">
        <v>750</v>
      </c>
      <c r="C137" s="1909" t="s">
        <v>83</v>
      </c>
      <c r="D137" s="1516" t="s">
        <v>831</v>
      </c>
      <c r="E137" s="1517">
        <v>329000</v>
      </c>
      <c r="F137" s="1910">
        <f>SUM(E137:E144)</f>
        <v>65870000</v>
      </c>
      <c r="G137" s="1518">
        <v>190144</v>
      </c>
      <c r="H137" s="1913">
        <f>SUM(G137:G144)</f>
        <v>75227213</v>
      </c>
      <c r="I137" s="1487">
        <v>0</v>
      </c>
      <c r="J137" s="1910">
        <f>SUM(I137:I144)</f>
        <v>11725305.719999999</v>
      </c>
      <c r="K137" s="1488">
        <v>0</v>
      </c>
      <c r="L137" s="1489">
        <v>0</v>
      </c>
      <c r="M137" s="1364"/>
      <c r="N137" s="1364"/>
      <c r="O137" s="1852"/>
      <c r="P137" s="1852"/>
      <c r="Q137" s="1901"/>
      <c r="R137" s="1497"/>
      <c r="S137" s="1499"/>
      <c r="T137" s="1855"/>
      <c r="U137" s="1373"/>
    </row>
    <row r="138" spans="1:21" s="1367" customFormat="1" ht="45" customHeight="1">
      <c r="A138" s="1900"/>
      <c r="B138" s="1902"/>
      <c r="C138" s="1904"/>
      <c r="D138" s="1453" t="s">
        <v>806</v>
      </c>
      <c r="E138" s="1500">
        <v>468000</v>
      </c>
      <c r="F138" s="1911"/>
      <c r="G138" s="1501">
        <v>468000</v>
      </c>
      <c r="H138" s="1914"/>
      <c r="I138" s="1456">
        <v>192533.88</v>
      </c>
      <c r="J138" s="1911"/>
      <c r="K138" s="1457">
        <f>I138/E138</f>
        <v>0.41139717948717952</v>
      </c>
      <c r="L138" s="1417">
        <f>I138/G138</f>
        <v>0.41139717948717952</v>
      </c>
      <c r="M138" s="1364"/>
      <c r="N138" s="1364"/>
      <c r="O138" s="1852"/>
      <c r="P138" s="1852"/>
      <c r="Q138" s="1901"/>
      <c r="R138" s="1401"/>
      <c r="S138" s="1499"/>
      <c r="T138" s="1855"/>
      <c r="U138" s="1373"/>
    </row>
    <row r="139" spans="1:21" s="1367" customFormat="1" ht="45" customHeight="1">
      <c r="A139" s="1900"/>
      <c r="B139" s="1902"/>
      <c r="C139" s="1904"/>
      <c r="D139" s="1453" t="s">
        <v>805</v>
      </c>
      <c r="E139" s="1500">
        <v>2625000</v>
      </c>
      <c r="F139" s="1911"/>
      <c r="G139" s="1501">
        <v>2625000</v>
      </c>
      <c r="H139" s="1914"/>
      <c r="I139" s="1456">
        <v>1049197.31</v>
      </c>
      <c r="J139" s="1911"/>
      <c r="K139" s="1457">
        <f>I139/E139</f>
        <v>0.39969421333333338</v>
      </c>
      <c r="L139" s="1417">
        <f>I139/G139</f>
        <v>0.39969421333333338</v>
      </c>
      <c r="M139" s="1364"/>
      <c r="N139" s="1364"/>
      <c r="O139" s="1852"/>
      <c r="P139" s="1852"/>
      <c r="Q139" s="1901"/>
      <c r="R139" s="1401"/>
      <c r="S139" s="1499"/>
      <c r="T139" s="1855"/>
      <c r="U139" s="1373"/>
    </row>
    <row r="140" spans="1:21" s="1367" customFormat="1" ht="45" customHeight="1">
      <c r="A140" s="1900"/>
      <c r="B140" s="1902">
        <v>755</v>
      </c>
      <c r="C140" s="1904" t="s">
        <v>391</v>
      </c>
      <c r="D140" s="1453" t="s">
        <v>830</v>
      </c>
      <c r="E140" s="1500">
        <v>309000</v>
      </c>
      <c r="F140" s="1911"/>
      <c r="G140" s="1501">
        <v>309000</v>
      </c>
      <c r="H140" s="1914"/>
      <c r="I140" s="1475">
        <v>0</v>
      </c>
      <c r="J140" s="1911"/>
      <c r="K140" s="1473">
        <v>0</v>
      </c>
      <c r="L140" s="1476">
        <v>0</v>
      </c>
      <c r="M140" s="1364"/>
      <c r="N140" s="1364"/>
      <c r="O140" s="1852"/>
      <c r="P140" s="1852"/>
      <c r="Q140" s="1901"/>
      <c r="R140" s="1401"/>
      <c r="S140" s="1499"/>
      <c r="T140" s="1855"/>
      <c r="U140" s="1373"/>
    </row>
    <row r="141" spans="1:21" s="1367" customFormat="1" ht="45" customHeight="1">
      <c r="A141" s="1900"/>
      <c r="B141" s="1902"/>
      <c r="C141" s="1904"/>
      <c r="D141" s="1504" t="s">
        <v>831</v>
      </c>
      <c r="E141" s="1500">
        <v>33186000</v>
      </c>
      <c r="F141" s="1911"/>
      <c r="G141" s="1501">
        <v>24209335</v>
      </c>
      <c r="H141" s="1914"/>
      <c r="I141" s="1456">
        <v>1785785.8800000001</v>
      </c>
      <c r="J141" s="1911"/>
      <c r="K141" s="1457">
        <f>I141/E141</f>
        <v>5.3811422889170138E-2</v>
      </c>
      <c r="L141" s="1417">
        <f>I141/G141</f>
        <v>7.3764350817566868E-2</v>
      </c>
      <c r="M141" s="1364"/>
      <c r="N141" s="1364"/>
      <c r="O141" s="1852"/>
      <c r="P141" s="1852"/>
      <c r="Q141" s="1901"/>
      <c r="R141" s="1497"/>
      <c r="S141" s="1499"/>
      <c r="T141" s="1855"/>
      <c r="U141" s="1373"/>
    </row>
    <row r="142" spans="1:21" s="1367" customFormat="1" ht="45" customHeight="1">
      <c r="A142" s="1900"/>
      <c r="B142" s="1902"/>
      <c r="C142" s="1904"/>
      <c r="D142" s="1453" t="s">
        <v>802</v>
      </c>
      <c r="E142" s="1500">
        <v>4391000</v>
      </c>
      <c r="F142" s="1911"/>
      <c r="G142" s="1501">
        <v>9492836</v>
      </c>
      <c r="H142" s="1914"/>
      <c r="I142" s="1456">
        <v>5745534.7199999997</v>
      </c>
      <c r="J142" s="1911"/>
      <c r="K142" s="1457">
        <f>I142/E142</f>
        <v>1.3084797813709861</v>
      </c>
      <c r="L142" s="1417">
        <f>I142/G142</f>
        <v>0.60524955029245209</v>
      </c>
      <c r="M142" s="1364"/>
      <c r="N142" s="1364"/>
      <c r="O142" s="1852"/>
      <c r="P142" s="1852"/>
      <c r="Q142" s="1901"/>
      <c r="R142" s="1401"/>
      <c r="S142" s="1499"/>
      <c r="T142" s="1855"/>
      <c r="U142" s="1373"/>
    </row>
    <row r="143" spans="1:21" s="1367" customFormat="1" ht="45" customHeight="1">
      <c r="A143" s="1900"/>
      <c r="B143" s="1902"/>
      <c r="C143" s="1904"/>
      <c r="D143" s="1453" t="s">
        <v>806</v>
      </c>
      <c r="E143" s="1500">
        <v>490000</v>
      </c>
      <c r="F143" s="1911"/>
      <c r="G143" s="1501">
        <v>490000</v>
      </c>
      <c r="H143" s="1914"/>
      <c r="I143" s="1475">
        <v>0</v>
      </c>
      <c r="J143" s="1911"/>
      <c r="K143" s="1473">
        <v>0</v>
      </c>
      <c r="L143" s="1476">
        <v>0</v>
      </c>
      <c r="M143" s="1364"/>
      <c r="N143" s="1364"/>
      <c r="O143" s="1852"/>
      <c r="P143" s="1852"/>
      <c r="Q143" s="1901"/>
      <c r="R143" s="1401"/>
      <c r="S143" s="1499"/>
      <c r="T143" s="1855"/>
      <c r="U143" s="1373"/>
    </row>
    <row r="144" spans="1:21" s="1367" customFormat="1" ht="45" customHeight="1" thickBot="1">
      <c r="A144" s="1907"/>
      <c r="B144" s="1903"/>
      <c r="C144" s="1905"/>
      <c r="D144" s="1459" t="s">
        <v>805</v>
      </c>
      <c r="E144" s="1502">
        <v>24072000</v>
      </c>
      <c r="F144" s="1912"/>
      <c r="G144" s="1503">
        <v>37442898</v>
      </c>
      <c r="H144" s="1915"/>
      <c r="I144" s="1467">
        <v>2952253.93</v>
      </c>
      <c r="J144" s="1912"/>
      <c r="K144" s="1468">
        <f t="shared" ref="K144:K149" si="17">I144/E144</f>
        <v>0.12264265245928881</v>
      </c>
      <c r="L144" s="1469">
        <f t="shared" ref="L144:L151" si="18">I144/G144</f>
        <v>7.8846833116389667E-2</v>
      </c>
      <c r="M144" s="1364"/>
      <c r="N144" s="1364"/>
      <c r="O144" s="1852"/>
      <c r="P144" s="1852"/>
      <c r="Q144" s="1901"/>
      <c r="R144" s="1401"/>
      <c r="S144" s="1499"/>
      <c r="T144" s="1855"/>
      <c r="U144" s="1373"/>
    </row>
    <row r="145" spans="1:21" s="1367" customFormat="1" ht="45" customHeight="1">
      <c r="A145" s="1856">
        <v>39</v>
      </c>
      <c r="B145" s="1916">
        <v>600</v>
      </c>
      <c r="C145" s="1917" t="s">
        <v>368</v>
      </c>
      <c r="D145" s="1496" t="s">
        <v>824</v>
      </c>
      <c r="E145" s="1409">
        <v>1736616000</v>
      </c>
      <c r="F145" s="1918">
        <f>SUM(E145:E150)</f>
        <v>10353780000</v>
      </c>
      <c r="G145" s="1410">
        <v>1732173664</v>
      </c>
      <c r="H145" s="1921">
        <f>SUM(G145:G150)</f>
        <v>10371188780</v>
      </c>
      <c r="I145" s="1411">
        <v>1248884637.8700001</v>
      </c>
      <c r="J145" s="1918">
        <f>SUM(I145:I150)</f>
        <v>5924428254.3099985</v>
      </c>
      <c r="K145" s="1396">
        <f t="shared" si="17"/>
        <v>0.71914841154866715</v>
      </c>
      <c r="L145" s="1397">
        <f t="shared" si="18"/>
        <v>0.72099274098535204</v>
      </c>
      <c r="M145" s="1364"/>
      <c r="N145" s="1364"/>
      <c r="O145" s="1852"/>
      <c r="P145" s="1852"/>
      <c r="Q145" s="1901"/>
      <c r="R145" s="1497"/>
      <c r="S145" s="1499"/>
      <c r="T145" s="1855"/>
      <c r="U145" s="1373"/>
    </row>
    <row r="146" spans="1:21" s="1367" customFormat="1" ht="45" customHeight="1">
      <c r="A146" s="1900"/>
      <c r="B146" s="1902"/>
      <c r="C146" s="1904"/>
      <c r="D146" s="1453" t="s">
        <v>802</v>
      </c>
      <c r="E146" s="1500">
        <v>8572945000</v>
      </c>
      <c r="F146" s="1919"/>
      <c r="G146" s="1501">
        <v>8535479376</v>
      </c>
      <c r="H146" s="1922"/>
      <c r="I146" s="1456">
        <v>4576995985.8799992</v>
      </c>
      <c r="J146" s="1919"/>
      <c r="K146" s="1457">
        <f t="shared" si="17"/>
        <v>0.53388841126124098</v>
      </c>
      <c r="L146" s="1417">
        <f t="shared" si="18"/>
        <v>0.53623186047986526</v>
      </c>
      <c r="M146" s="1364"/>
      <c r="N146" s="1364"/>
      <c r="O146" s="1852"/>
      <c r="P146" s="1852"/>
      <c r="Q146" s="1901"/>
      <c r="R146" s="1401"/>
      <c r="S146" s="1499"/>
      <c r="T146" s="1855"/>
      <c r="U146" s="1373"/>
    </row>
    <row r="147" spans="1:21" s="1367" customFormat="1" ht="45" customHeight="1">
      <c r="A147" s="1900"/>
      <c r="B147" s="1902"/>
      <c r="C147" s="1904"/>
      <c r="D147" s="1453" t="s">
        <v>806</v>
      </c>
      <c r="E147" s="1500">
        <v>936000</v>
      </c>
      <c r="F147" s="1919"/>
      <c r="G147" s="1501">
        <v>5940998</v>
      </c>
      <c r="H147" s="1922"/>
      <c r="I147" s="1456">
        <v>5548307.5800000001</v>
      </c>
      <c r="J147" s="1919"/>
      <c r="K147" s="1457">
        <f>I147/E147</f>
        <v>5.9276790384615383</v>
      </c>
      <c r="L147" s="1417">
        <f t="shared" si="18"/>
        <v>0.93390160710372228</v>
      </c>
      <c r="M147" s="1364"/>
      <c r="N147" s="1364"/>
      <c r="O147" s="1852"/>
      <c r="P147" s="1852"/>
      <c r="Q147" s="1901"/>
      <c r="R147" s="1401"/>
      <c r="S147" s="1499"/>
      <c r="T147" s="1855"/>
      <c r="U147" s="1373"/>
    </row>
    <row r="148" spans="1:21" s="1367" customFormat="1" ht="45" customHeight="1">
      <c r="A148" s="1900"/>
      <c r="B148" s="1902"/>
      <c r="C148" s="1904"/>
      <c r="D148" s="1504" t="s">
        <v>804</v>
      </c>
      <c r="E148" s="1500">
        <v>42917000</v>
      </c>
      <c r="F148" s="1919"/>
      <c r="G148" s="1501">
        <v>97228742</v>
      </c>
      <c r="H148" s="1922"/>
      <c r="I148" s="1456">
        <v>92880013.870000005</v>
      </c>
      <c r="J148" s="1919"/>
      <c r="K148" s="1457">
        <f>I148/E148</f>
        <v>2.1641776887946502</v>
      </c>
      <c r="L148" s="1417">
        <f>I148/G148</f>
        <v>0.95527322435170459</v>
      </c>
      <c r="M148" s="1364"/>
      <c r="N148" s="1364"/>
      <c r="O148" s="1852"/>
      <c r="P148" s="1852"/>
      <c r="Q148" s="1901"/>
      <c r="R148" s="1497"/>
      <c r="S148" s="1499"/>
      <c r="T148" s="1855"/>
      <c r="U148" s="1373"/>
    </row>
    <row r="149" spans="1:21" s="1367" customFormat="1" ht="45" customHeight="1">
      <c r="A149" s="1900"/>
      <c r="B149" s="1902">
        <v>750</v>
      </c>
      <c r="C149" s="1904" t="s">
        <v>83</v>
      </c>
      <c r="D149" s="1453" t="s">
        <v>806</v>
      </c>
      <c r="E149" s="1500">
        <v>232000</v>
      </c>
      <c r="F149" s="1919"/>
      <c r="G149" s="1501">
        <v>232000</v>
      </c>
      <c r="H149" s="1922"/>
      <c r="I149" s="1456">
        <v>119309.10999999999</v>
      </c>
      <c r="J149" s="1919"/>
      <c r="K149" s="1457">
        <f t="shared" si="17"/>
        <v>0.51426340517241376</v>
      </c>
      <c r="L149" s="1417">
        <f t="shared" si="18"/>
        <v>0.51426340517241376</v>
      </c>
      <c r="M149" s="1364"/>
      <c r="N149" s="1364"/>
      <c r="O149" s="1852"/>
      <c r="P149" s="1852"/>
      <c r="Q149" s="1901"/>
      <c r="R149" s="1401"/>
      <c r="S149" s="1499"/>
      <c r="T149" s="1855"/>
      <c r="U149" s="1373"/>
    </row>
    <row r="150" spans="1:21" s="1367" customFormat="1" ht="45" customHeight="1" thickBot="1">
      <c r="A150" s="1907"/>
      <c r="B150" s="1903"/>
      <c r="C150" s="1905"/>
      <c r="D150" s="1459" t="s">
        <v>805</v>
      </c>
      <c r="E150" s="1502">
        <v>134000</v>
      </c>
      <c r="F150" s="1920"/>
      <c r="G150" s="1503">
        <v>134000</v>
      </c>
      <c r="H150" s="1923"/>
      <c r="I150" s="1519">
        <v>0</v>
      </c>
      <c r="J150" s="1920"/>
      <c r="K150" s="1520">
        <v>0</v>
      </c>
      <c r="L150" s="1521">
        <v>0</v>
      </c>
      <c r="M150" s="1364"/>
      <c r="N150" s="1364"/>
      <c r="O150" s="1852"/>
      <c r="P150" s="1852"/>
      <c r="Q150" s="1901"/>
      <c r="R150" s="1401"/>
      <c r="S150" s="1499"/>
      <c r="T150" s="1855"/>
      <c r="U150" s="1373"/>
    </row>
    <row r="151" spans="1:21" s="1367" customFormat="1" ht="45" customHeight="1">
      <c r="A151" s="1924">
        <v>40</v>
      </c>
      <c r="B151" s="1522">
        <v>630</v>
      </c>
      <c r="C151" s="1523" t="s">
        <v>132</v>
      </c>
      <c r="D151" s="1435" t="s">
        <v>806</v>
      </c>
      <c r="E151" s="1409"/>
      <c r="F151" s="1918">
        <f>SUM(E151:E152)</f>
        <v>9000</v>
      </c>
      <c r="G151" s="1410">
        <v>679887</v>
      </c>
      <c r="H151" s="1921">
        <f>SUM(G151:G152)</f>
        <v>714515</v>
      </c>
      <c r="I151" s="1411">
        <v>159256.73000000001</v>
      </c>
      <c r="J151" s="1918">
        <f>SUM(I151:I152)</f>
        <v>185843.38</v>
      </c>
      <c r="K151" s="1419">
        <v>0</v>
      </c>
      <c r="L151" s="1397">
        <f t="shared" si="18"/>
        <v>0.23423999870566728</v>
      </c>
      <c r="M151" s="1364"/>
      <c r="N151" s="1364"/>
      <c r="O151" s="1398"/>
      <c r="P151" s="1398"/>
      <c r="Q151" s="1524"/>
      <c r="R151" s="1401"/>
      <c r="S151" s="1499"/>
      <c r="T151" s="1402"/>
      <c r="U151" s="1373"/>
    </row>
    <row r="152" spans="1:21" s="1367" customFormat="1" ht="45" customHeight="1" thickBot="1">
      <c r="A152" s="1925"/>
      <c r="B152" s="1525">
        <v>750</v>
      </c>
      <c r="C152" s="1526" t="s">
        <v>83</v>
      </c>
      <c r="D152" s="1527" t="s">
        <v>806</v>
      </c>
      <c r="E152" s="1528">
        <v>9000</v>
      </c>
      <c r="F152" s="1926"/>
      <c r="G152" s="1414">
        <v>34628</v>
      </c>
      <c r="H152" s="1927"/>
      <c r="I152" s="1529">
        <v>26586.65</v>
      </c>
      <c r="J152" s="1926"/>
      <c r="K152" s="1422">
        <f>I152/E152</f>
        <v>2.9540722222222224</v>
      </c>
      <c r="L152" s="1423">
        <f>I152/G152</f>
        <v>0.76777896499942244</v>
      </c>
      <c r="M152" s="1364"/>
      <c r="N152" s="1364"/>
      <c r="O152" s="1398"/>
      <c r="P152" s="1398"/>
      <c r="Q152" s="1524"/>
      <c r="R152" s="1401"/>
      <c r="S152" s="1499"/>
      <c r="T152" s="1402"/>
      <c r="U152" s="1373"/>
    </row>
    <row r="153" spans="1:21" s="1367" customFormat="1" ht="45" customHeight="1">
      <c r="A153" s="1856">
        <v>41</v>
      </c>
      <c r="B153" s="1530">
        <v>750</v>
      </c>
      <c r="C153" s="1496" t="s">
        <v>83</v>
      </c>
      <c r="D153" s="1408" t="s">
        <v>802</v>
      </c>
      <c r="E153" s="1409">
        <v>339000</v>
      </c>
      <c r="F153" s="1877">
        <f>SUM(E153:E166)</f>
        <v>23563000</v>
      </c>
      <c r="G153" s="1518">
        <v>339000</v>
      </c>
      <c r="H153" s="1864">
        <f>SUM(G153:G166)</f>
        <v>67756171</v>
      </c>
      <c r="I153" s="1411">
        <v>45864.32</v>
      </c>
      <c r="J153" s="1877">
        <f>SUM(I153:I166)</f>
        <v>45548440.219999999</v>
      </c>
      <c r="K153" s="1396">
        <f>I153/E153</f>
        <v>0.13529297935103246</v>
      </c>
      <c r="L153" s="1397">
        <f>I153/G153</f>
        <v>0.13529297935103246</v>
      </c>
      <c r="M153" s="1364"/>
      <c r="N153" s="1364"/>
      <c r="O153" s="1852"/>
      <c r="P153" s="1531"/>
      <c r="Q153" s="1497"/>
      <c r="R153" s="1401"/>
      <c r="S153" s="1499"/>
      <c r="T153" s="1855"/>
      <c r="U153" s="1373"/>
    </row>
    <row r="154" spans="1:21" s="1367" customFormat="1" ht="45" customHeight="1">
      <c r="A154" s="1900"/>
      <c r="B154" s="1928">
        <v>801</v>
      </c>
      <c r="C154" s="1876" t="s">
        <v>115</v>
      </c>
      <c r="D154" s="1453" t="s">
        <v>805</v>
      </c>
      <c r="E154" s="1500">
        <v>529000</v>
      </c>
      <c r="F154" s="1878"/>
      <c r="G154" s="1501">
        <v>184000</v>
      </c>
      <c r="H154" s="1880"/>
      <c r="I154" s="1475">
        <v>0</v>
      </c>
      <c r="J154" s="1878"/>
      <c r="K154" s="1520">
        <v>0</v>
      </c>
      <c r="L154" s="1521">
        <v>0</v>
      </c>
      <c r="M154" s="1364"/>
      <c r="N154" s="1364"/>
      <c r="O154" s="1852"/>
      <c r="P154" s="1929"/>
      <c r="Q154" s="1883"/>
      <c r="R154" s="1401"/>
      <c r="S154" s="1499"/>
      <c r="T154" s="1855"/>
      <c r="U154" s="1373"/>
    </row>
    <row r="155" spans="1:21" s="1367" customFormat="1" ht="45" customHeight="1">
      <c r="A155" s="1900"/>
      <c r="B155" s="1928"/>
      <c r="C155" s="1876"/>
      <c r="D155" s="1504" t="s">
        <v>808</v>
      </c>
      <c r="E155" s="1500">
        <v>331000</v>
      </c>
      <c r="F155" s="1878"/>
      <c r="G155" s="1501">
        <v>659400</v>
      </c>
      <c r="H155" s="1880"/>
      <c r="I155" s="1456">
        <v>512639.64</v>
      </c>
      <c r="J155" s="1878"/>
      <c r="K155" s="1457">
        <f t="shared" ref="K155:K160" si="19">I155/E155</f>
        <v>1.5487602416918429</v>
      </c>
      <c r="L155" s="1417">
        <f t="shared" ref="L155:L160" si="20">I155/G155</f>
        <v>0.77743348498635123</v>
      </c>
      <c r="M155" s="1364"/>
      <c r="N155" s="1364"/>
      <c r="O155" s="1852"/>
      <c r="P155" s="1929"/>
      <c r="Q155" s="1883"/>
      <c r="R155" s="1497"/>
      <c r="S155" s="1499"/>
      <c r="T155" s="1855"/>
      <c r="U155" s="1373"/>
    </row>
    <row r="156" spans="1:21" s="1367" customFormat="1" ht="45" customHeight="1">
      <c r="A156" s="1900"/>
      <c r="B156" s="1928"/>
      <c r="C156" s="1876"/>
      <c r="D156" s="1453" t="s">
        <v>809</v>
      </c>
      <c r="E156" s="1500">
        <v>359000</v>
      </c>
      <c r="F156" s="1878"/>
      <c r="G156" s="1501">
        <v>359000</v>
      </c>
      <c r="H156" s="1880"/>
      <c r="I156" s="1456">
        <v>289169.95</v>
      </c>
      <c r="J156" s="1878"/>
      <c r="K156" s="1457">
        <f t="shared" si="19"/>
        <v>0.80548732590529248</v>
      </c>
      <c r="L156" s="1417">
        <f t="shared" si="20"/>
        <v>0.80548732590529248</v>
      </c>
      <c r="M156" s="1364"/>
      <c r="N156" s="1364"/>
      <c r="O156" s="1852"/>
      <c r="P156" s="1929"/>
      <c r="Q156" s="1883"/>
      <c r="R156" s="1401"/>
      <c r="S156" s="1499"/>
      <c r="T156" s="1855"/>
      <c r="U156" s="1373"/>
    </row>
    <row r="157" spans="1:21" s="1367" customFormat="1" ht="45" customHeight="1">
      <c r="A157" s="1900"/>
      <c r="B157" s="1928"/>
      <c r="C157" s="1876"/>
      <c r="D157" s="1504" t="s">
        <v>856</v>
      </c>
      <c r="E157" s="1500">
        <v>293000</v>
      </c>
      <c r="F157" s="1878"/>
      <c r="G157" s="1501">
        <v>369000</v>
      </c>
      <c r="H157" s="1880"/>
      <c r="I157" s="1456">
        <v>148170</v>
      </c>
      <c r="J157" s="1878"/>
      <c r="K157" s="1457">
        <f t="shared" si="19"/>
        <v>0.50569965870307165</v>
      </c>
      <c r="L157" s="1417">
        <f t="shared" si="20"/>
        <v>0.40154471544715448</v>
      </c>
      <c r="M157" s="1364"/>
      <c r="N157" s="1364"/>
      <c r="O157" s="1852"/>
      <c r="P157" s="1929"/>
      <c r="Q157" s="1883"/>
      <c r="R157" s="1497"/>
      <c r="S157" s="1499"/>
      <c r="T157" s="1855"/>
      <c r="U157" s="1373"/>
    </row>
    <row r="158" spans="1:21" ht="45" customHeight="1">
      <c r="A158" s="1900"/>
      <c r="B158" s="1928"/>
      <c r="C158" s="1876"/>
      <c r="D158" s="1453" t="s">
        <v>816</v>
      </c>
      <c r="E158" s="1500">
        <v>1122000</v>
      </c>
      <c r="F158" s="1878"/>
      <c r="G158" s="1501">
        <v>1276600</v>
      </c>
      <c r="H158" s="1880"/>
      <c r="I158" s="1456">
        <v>595901.22999999986</v>
      </c>
      <c r="J158" s="1878"/>
      <c r="K158" s="1457">
        <f t="shared" si="19"/>
        <v>0.5311062655971478</v>
      </c>
      <c r="L158" s="1417">
        <f t="shared" si="20"/>
        <v>0.466787740874197</v>
      </c>
      <c r="O158" s="1852"/>
      <c r="P158" s="1929"/>
      <c r="Q158" s="1883"/>
      <c r="R158" s="1401"/>
      <c r="S158" s="1499"/>
      <c r="T158" s="1855"/>
      <c r="U158" s="1373"/>
    </row>
    <row r="159" spans="1:21" ht="45" customHeight="1">
      <c r="A159" s="1900"/>
      <c r="B159" s="1928"/>
      <c r="C159" s="1876"/>
      <c r="D159" s="1453" t="s">
        <v>818</v>
      </c>
      <c r="E159" s="1500">
        <v>527000</v>
      </c>
      <c r="F159" s="1878"/>
      <c r="G159" s="1501">
        <v>527000</v>
      </c>
      <c r="H159" s="1880"/>
      <c r="I159" s="1456">
        <v>96411.66</v>
      </c>
      <c r="J159" s="1878"/>
      <c r="K159" s="1457">
        <f t="shared" si="19"/>
        <v>0.18294432637571159</v>
      </c>
      <c r="L159" s="1417">
        <f t="shared" si="20"/>
        <v>0.18294432637571159</v>
      </c>
      <c r="O159" s="1852"/>
      <c r="P159" s="1929"/>
      <c r="Q159" s="1883"/>
      <c r="R159" s="1401"/>
      <c r="S159" s="1499"/>
      <c r="T159" s="1855"/>
      <c r="U159" s="1373"/>
    </row>
    <row r="160" spans="1:21" ht="45" customHeight="1">
      <c r="A160" s="1900"/>
      <c r="B160" s="1928"/>
      <c r="C160" s="1876"/>
      <c r="D160" s="1453" t="s">
        <v>819</v>
      </c>
      <c r="E160" s="1500">
        <v>683000</v>
      </c>
      <c r="F160" s="1878"/>
      <c r="G160" s="1501">
        <v>683000</v>
      </c>
      <c r="H160" s="1880"/>
      <c r="I160" s="1456">
        <v>375383.17</v>
      </c>
      <c r="J160" s="1878"/>
      <c r="K160" s="1457">
        <f t="shared" si="19"/>
        <v>0.54960932650073202</v>
      </c>
      <c r="L160" s="1417">
        <f t="shared" si="20"/>
        <v>0.54960932650073202</v>
      </c>
      <c r="O160" s="1852"/>
      <c r="P160" s="1929"/>
      <c r="Q160" s="1883"/>
      <c r="R160" s="1401"/>
      <c r="S160" s="1499"/>
      <c r="T160" s="1855"/>
      <c r="U160" s="1373"/>
    </row>
    <row r="161" spans="1:21" ht="45" customHeight="1">
      <c r="A161" s="1900"/>
      <c r="B161" s="1928"/>
      <c r="C161" s="1876"/>
      <c r="D161" s="1453" t="s">
        <v>821</v>
      </c>
      <c r="E161" s="1500">
        <v>150000</v>
      </c>
      <c r="F161" s="1878"/>
      <c r="G161" s="1505">
        <v>0</v>
      </c>
      <c r="H161" s="1880"/>
      <c r="I161" s="1475">
        <v>0</v>
      </c>
      <c r="J161" s="1878"/>
      <c r="K161" s="1473">
        <v>0</v>
      </c>
      <c r="L161" s="1476">
        <v>0</v>
      </c>
      <c r="O161" s="1852"/>
      <c r="P161" s="1929"/>
      <c r="Q161" s="1883"/>
      <c r="R161" s="1401"/>
      <c r="S161" s="1499"/>
      <c r="T161" s="1855"/>
      <c r="U161" s="1373"/>
    </row>
    <row r="162" spans="1:21" ht="45" customHeight="1">
      <c r="A162" s="1900"/>
      <c r="B162" s="1930" t="s">
        <v>413</v>
      </c>
      <c r="C162" s="1932" t="s">
        <v>584</v>
      </c>
      <c r="D162" s="1453" t="s">
        <v>802</v>
      </c>
      <c r="E162" s="1500">
        <v>18478000</v>
      </c>
      <c r="F162" s="1878"/>
      <c r="G162" s="1501">
        <v>62266518</v>
      </c>
      <c r="H162" s="1880"/>
      <c r="I162" s="1456">
        <v>43052482.019999996</v>
      </c>
      <c r="J162" s="1878"/>
      <c r="K162" s="1457">
        <f>I162/E162</f>
        <v>2.3299319201212252</v>
      </c>
      <c r="L162" s="1417">
        <f>I162/G162</f>
        <v>0.69142266827896171</v>
      </c>
      <c r="O162" s="1852"/>
      <c r="P162" s="1853"/>
      <c r="Q162" s="1934"/>
      <c r="R162" s="1401"/>
      <c r="S162" s="1499"/>
      <c r="T162" s="1855"/>
      <c r="U162" s="1534"/>
    </row>
    <row r="163" spans="1:21" ht="45" customHeight="1">
      <c r="A163" s="1900"/>
      <c r="B163" s="1930"/>
      <c r="C163" s="1932"/>
      <c r="D163" s="1453" t="s">
        <v>814</v>
      </c>
      <c r="E163" s="1500">
        <v>727000</v>
      </c>
      <c r="F163" s="1878"/>
      <c r="G163" s="1501">
        <v>758342</v>
      </c>
      <c r="H163" s="1880"/>
      <c r="I163" s="1456">
        <v>192508.46</v>
      </c>
      <c r="J163" s="1878"/>
      <c r="K163" s="1457">
        <f>I163/E163</f>
        <v>0.264798431911967</v>
      </c>
      <c r="L163" s="1417">
        <f>I163/G163</f>
        <v>0.25385440869686765</v>
      </c>
      <c r="O163" s="1852"/>
      <c r="P163" s="1853"/>
      <c r="Q163" s="1934"/>
      <c r="R163" s="1401"/>
      <c r="S163" s="1499"/>
      <c r="T163" s="1855"/>
      <c r="U163" s="1534"/>
    </row>
    <row r="164" spans="1:21" ht="45" customHeight="1">
      <c r="A164" s="1907"/>
      <c r="B164" s="1931"/>
      <c r="C164" s="1933"/>
      <c r="D164" s="1453" t="s">
        <v>815</v>
      </c>
      <c r="E164" s="1502"/>
      <c r="F164" s="1885"/>
      <c r="G164" s="1503">
        <v>235535</v>
      </c>
      <c r="H164" s="1886"/>
      <c r="I164" s="1456">
        <v>235535</v>
      </c>
      <c r="J164" s="1885"/>
      <c r="K164" s="1473">
        <v>0</v>
      </c>
      <c r="L164" s="1417">
        <f>I164/G164</f>
        <v>1</v>
      </c>
      <c r="O164" s="1852"/>
      <c r="P164" s="1853"/>
      <c r="Q164" s="1934"/>
      <c r="R164" s="1401"/>
      <c r="S164" s="1499"/>
      <c r="T164" s="1855"/>
      <c r="U164" s="1534"/>
    </row>
    <row r="165" spans="1:21" ht="45" customHeight="1">
      <c r="A165" s="1907"/>
      <c r="B165" s="1931"/>
      <c r="C165" s="1933"/>
      <c r="D165" s="1459" t="s">
        <v>817</v>
      </c>
      <c r="E165" s="1502">
        <v>25000</v>
      </c>
      <c r="F165" s="1885"/>
      <c r="G165" s="1503">
        <v>25000</v>
      </c>
      <c r="H165" s="1886"/>
      <c r="I165" s="1456">
        <v>4374.7700000000004</v>
      </c>
      <c r="J165" s="1885"/>
      <c r="K165" s="1457">
        <f>I165/E165</f>
        <v>0.17499080000000003</v>
      </c>
      <c r="L165" s="1417">
        <f>I165/G165</f>
        <v>0.17499080000000003</v>
      </c>
      <c r="O165" s="1852"/>
      <c r="P165" s="1853"/>
      <c r="Q165" s="1934"/>
      <c r="R165" s="1401"/>
      <c r="S165" s="1499"/>
      <c r="T165" s="1855"/>
      <c r="U165" s="1534"/>
    </row>
    <row r="166" spans="1:21" ht="45" customHeight="1" thickBot="1">
      <c r="A166" s="1907"/>
      <c r="B166" s="1931"/>
      <c r="C166" s="1933"/>
      <c r="D166" s="1459" t="s">
        <v>819</v>
      </c>
      <c r="E166" s="1502"/>
      <c r="F166" s="1885"/>
      <c r="G166" s="1503">
        <v>73776</v>
      </c>
      <c r="H166" s="1886"/>
      <c r="I166" s="1475">
        <v>0</v>
      </c>
      <c r="J166" s="1885"/>
      <c r="K166" s="1473">
        <v>0</v>
      </c>
      <c r="L166" s="1476">
        <v>0</v>
      </c>
      <c r="O166" s="1852"/>
      <c r="P166" s="1853"/>
      <c r="Q166" s="1934"/>
      <c r="R166" s="1401"/>
      <c r="S166" s="1499"/>
      <c r="T166" s="1855"/>
      <c r="U166" s="1534"/>
    </row>
    <row r="167" spans="1:21" ht="45" customHeight="1">
      <c r="A167" s="1937">
        <v>42</v>
      </c>
      <c r="B167" s="1535" t="s">
        <v>377</v>
      </c>
      <c r="C167" s="1536" t="s">
        <v>83</v>
      </c>
      <c r="D167" s="1435" t="s">
        <v>806</v>
      </c>
      <c r="E167" s="1409">
        <v>5976000</v>
      </c>
      <c r="F167" s="1877">
        <f>SUM(E167:E174)</f>
        <v>87780000</v>
      </c>
      <c r="G167" s="1410">
        <v>6147021</v>
      </c>
      <c r="H167" s="1864">
        <f>SUM(G167:G174)</f>
        <v>126385287</v>
      </c>
      <c r="I167" s="1543">
        <v>1995766.5999999999</v>
      </c>
      <c r="J167" s="1877">
        <f>SUM(I167:I174)</f>
        <v>58024619.929999985</v>
      </c>
      <c r="K167" s="1396">
        <f>I167/E167</f>
        <v>0.33396362115127171</v>
      </c>
      <c r="L167" s="1397">
        <f>I167/G167</f>
        <v>0.32467216233684576</v>
      </c>
      <c r="O167" s="1935"/>
      <c r="P167" s="1399"/>
      <c r="Q167" s="1400"/>
      <c r="R167" s="1401"/>
      <c r="S167" s="1499"/>
      <c r="T167" s="1855"/>
      <c r="U167" s="1534"/>
    </row>
    <row r="168" spans="1:21" ht="45" customHeight="1">
      <c r="A168" s="1938"/>
      <c r="B168" s="1930" t="s">
        <v>387</v>
      </c>
      <c r="C168" s="1932" t="s">
        <v>579</v>
      </c>
      <c r="D168" s="1453" t="s">
        <v>830</v>
      </c>
      <c r="E168" s="1500">
        <v>131000</v>
      </c>
      <c r="F168" s="1878"/>
      <c r="G168" s="1475">
        <v>0</v>
      </c>
      <c r="H168" s="1880"/>
      <c r="I168" s="1475">
        <v>0</v>
      </c>
      <c r="J168" s="1878"/>
      <c r="K168" s="1473">
        <v>0</v>
      </c>
      <c r="L168" s="1476">
        <v>0</v>
      </c>
      <c r="O168" s="1935"/>
      <c r="P168" s="1853"/>
      <c r="Q168" s="1934"/>
      <c r="R168" s="1401"/>
      <c r="S168" s="1499"/>
      <c r="T168" s="1855"/>
      <c r="U168" s="1534"/>
    </row>
    <row r="169" spans="1:21" ht="45" customHeight="1">
      <c r="A169" s="1938"/>
      <c r="B169" s="1930"/>
      <c r="C169" s="1932"/>
      <c r="D169" s="1504" t="s">
        <v>831</v>
      </c>
      <c r="E169" s="1500">
        <v>33236000</v>
      </c>
      <c r="F169" s="1878"/>
      <c r="G169" s="1501">
        <v>32476961</v>
      </c>
      <c r="H169" s="1880"/>
      <c r="I169" s="1544">
        <v>7250156.5700000012</v>
      </c>
      <c r="J169" s="1878"/>
      <c r="K169" s="1457">
        <f>I169/E169</f>
        <v>0.21814167077867377</v>
      </c>
      <c r="L169" s="1417">
        <f t="shared" ref="L169:L175" si="21">I169/G169</f>
        <v>0.22323999372970893</v>
      </c>
      <c r="O169" s="1935"/>
      <c r="P169" s="1853"/>
      <c r="Q169" s="1934"/>
      <c r="R169" s="1497"/>
      <c r="S169" s="1499"/>
      <c r="T169" s="1855"/>
      <c r="U169" s="1534"/>
    </row>
    <row r="170" spans="1:21" ht="45" customHeight="1">
      <c r="A170" s="1938"/>
      <c r="B170" s="1930"/>
      <c r="C170" s="1932"/>
      <c r="D170" s="1453" t="s">
        <v>802</v>
      </c>
      <c r="E170" s="1500">
        <v>34984000</v>
      </c>
      <c r="F170" s="1878"/>
      <c r="G170" s="1501">
        <v>57552077</v>
      </c>
      <c r="H170" s="1880"/>
      <c r="I170" s="1544">
        <v>39704915.989999987</v>
      </c>
      <c r="J170" s="1878"/>
      <c r="K170" s="1457">
        <f>I170/E170</f>
        <v>1.1349450031442943</v>
      </c>
      <c r="L170" s="1417">
        <f t="shared" si="21"/>
        <v>0.68989544877763465</v>
      </c>
      <c r="O170" s="1935"/>
      <c r="P170" s="1853"/>
      <c r="Q170" s="1934"/>
      <c r="R170" s="1401"/>
      <c r="S170" s="1499"/>
      <c r="T170" s="1855"/>
      <c r="U170" s="1534"/>
    </row>
    <row r="171" spans="1:21" ht="45" customHeight="1">
      <c r="A171" s="1938"/>
      <c r="B171" s="1930"/>
      <c r="C171" s="1932"/>
      <c r="D171" s="1453" t="s">
        <v>811</v>
      </c>
      <c r="E171" s="1500">
        <v>13124000</v>
      </c>
      <c r="F171" s="1878"/>
      <c r="G171" s="1501">
        <v>13124000</v>
      </c>
      <c r="H171" s="1880"/>
      <c r="I171" s="1544">
        <v>38904.800000000003</v>
      </c>
      <c r="J171" s="1878"/>
      <c r="K171" s="1457">
        <f>I171/E171</f>
        <v>2.9644010972264554E-3</v>
      </c>
      <c r="L171" s="1417">
        <f t="shared" si="21"/>
        <v>2.9644010972264554E-3</v>
      </c>
      <c r="O171" s="1935"/>
      <c r="P171" s="1853"/>
      <c r="Q171" s="1934"/>
      <c r="R171" s="1401"/>
      <c r="S171" s="1499"/>
      <c r="T171" s="1855"/>
      <c r="U171" s="1534"/>
    </row>
    <row r="172" spans="1:21" ht="45" customHeight="1">
      <c r="A172" s="1938"/>
      <c r="B172" s="1930"/>
      <c r="C172" s="1932"/>
      <c r="D172" s="1453" t="s">
        <v>812</v>
      </c>
      <c r="E172" s="1500"/>
      <c r="F172" s="1878"/>
      <c r="G172" s="1501">
        <v>16518964</v>
      </c>
      <c r="H172" s="1880"/>
      <c r="I172" s="1544">
        <v>8705024.5800000001</v>
      </c>
      <c r="J172" s="1878"/>
      <c r="K172" s="1473">
        <v>0</v>
      </c>
      <c r="L172" s="1417">
        <f t="shared" si="21"/>
        <v>0.52697158126865584</v>
      </c>
      <c r="O172" s="1935"/>
      <c r="P172" s="1853"/>
      <c r="Q172" s="1934"/>
      <c r="R172" s="1401"/>
      <c r="S172" s="1499"/>
      <c r="T172" s="1855"/>
      <c r="U172" s="1534"/>
    </row>
    <row r="173" spans="1:21" ht="45" customHeight="1">
      <c r="A173" s="1938"/>
      <c r="B173" s="1930"/>
      <c r="C173" s="1932"/>
      <c r="D173" s="1453" t="s">
        <v>819</v>
      </c>
      <c r="E173" s="1500">
        <v>115000</v>
      </c>
      <c r="F173" s="1878"/>
      <c r="G173" s="1501">
        <v>115000</v>
      </c>
      <c r="H173" s="1880"/>
      <c r="I173" s="1544">
        <v>63936</v>
      </c>
      <c r="J173" s="1878"/>
      <c r="K173" s="1457">
        <f>I173/E173</f>
        <v>0.55596521739130433</v>
      </c>
      <c r="L173" s="1417">
        <f t="shared" si="21"/>
        <v>0.55596521739130433</v>
      </c>
      <c r="O173" s="1935"/>
      <c r="P173" s="1853"/>
      <c r="Q173" s="1934"/>
      <c r="R173" s="1401"/>
      <c r="S173" s="1499"/>
      <c r="T173" s="1855"/>
      <c r="U173" s="1534"/>
    </row>
    <row r="174" spans="1:21" ht="45" customHeight="1" thickBot="1">
      <c r="A174" s="1939"/>
      <c r="B174" s="1592" t="s">
        <v>403</v>
      </c>
      <c r="C174" s="1593" t="s">
        <v>404</v>
      </c>
      <c r="D174" s="1440" t="s">
        <v>806</v>
      </c>
      <c r="E174" s="1413">
        <v>214000</v>
      </c>
      <c r="F174" s="1879"/>
      <c r="G174" s="1414">
        <v>451264</v>
      </c>
      <c r="H174" s="1865"/>
      <c r="I174" s="1563">
        <v>265915.38999999996</v>
      </c>
      <c r="J174" s="1879"/>
      <c r="K174" s="1443">
        <f>I174/E174</f>
        <v>1.2425952803738316</v>
      </c>
      <c r="L174" s="1444">
        <f t="shared" si="21"/>
        <v>0.5892679008296694</v>
      </c>
      <c r="O174" s="1935"/>
      <c r="P174" s="1399"/>
      <c r="Q174" s="1539"/>
      <c r="R174" s="1401"/>
      <c r="S174" s="1499"/>
      <c r="T174" s="1855"/>
      <c r="U174" s="1534"/>
    </row>
    <row r="175" spans="1:21" ht="45" customHeight="1">
      <c r="A175" s="1937">
        <v>44</v>
      </c>
      <c r="B175" s="1540" t="s">
        <v>350</v>
      </c>
      <c r="C175" s="1536" t="s">
        <v>351</v>
      </c>
      <c r="D175" s="1496" t="s">
        <v>826</v>
      </c>
      <c r="E175" s="1409">
        <v>122686000</v>
      </c>
      <c r="F175" s="1877">
        <f>SUM(E175:E179)</f>
        <v>203415000</v>
      </c>
      <c r="G175" s="1410">
        <v>278382395</v>
      </c>
      <c r="H175" s="1864">
        <f>SUM(G175:G179)</f>
        <v>360234406</v>
      </c>
      <c r="I175" s="1411">
        <v>237606776.86000001</v>
      </c>
      <c r="J175" s="1877">
        <f>SUM(I175:I179)</f>
        <v>253205457.34</v>
      </c>
      <c r="K175" s="1396">
        <f>I175/E175</f>
        <v>1.9367065260909966</v>
      </c>
      <c r="L175" s="1397">
        <f t="shared" si="21"/>
        <v>0.85352659193840186</v>
      </c>
      <c r="O175" s="1935"/>
      <c r="P175" s="1399"/>
      <c r="Q175" s="1400"/>
      <c r="R175" s="1497"/>
      <c r="S175" s="1499"/>
      <c r="T175" s="1855"/>
      <c r="U175" s="1534"/>
    </row>
    <row r="176" spans="1:21" ht="45" customHeight="1">
      <c r="A176" s="1938"/>
      <c r="B176" s="1930" t="s">
        <v>377</v>
      </c>
      <c r="C176" s="1936" t="s">
        <v>83</v>
      </c>
      <c r="D176" s="1504" t="s">
        <v>831</v>
      </c>
      <c r="E176" s="1500">
        <v>894000</v>
      </c>
      <c r="F176" s="1878"/>
      <c r="G176" s="1501">
        <v>974671</v>
      </c>
      <c r="H176" s="1880"/>
      <c r="I176" s="1475">
        <v>0</v>
      </c>
      <c r="J176" s="1878"/>
      <c r="K176" s="1473">
        <v>0</v>
      </c>
      <c r="L176" s="1476">
        <v>0</v>
      </c>
      <c r="O176" s="1935"/>
      <c r="P176" s="1853"/>
      <c r="Q176" s="1854"/>
      <c r="R176" s="1497"/>
      <c r="S176" s="1499"/>
      <c r="T176" s="1855"/>
      <c r="U176" s="1534"/>
    </row>
    <row r="177" spans="1:21" ht="45" customHeight="1">
      <c r="A177" s="1938"/>
      <c r="B177" s="1930"/>
      <c r="C177" s="1936"/>
      <c r="D177" s="1453" t="s">
        <v>806</v>
      </c>
      <c r="E177" s="1500">
        <v>614000</v>
      </c>
      <c r="F177" s="1878"/>
      <c r="G177" s="1501">
        <v>614000</v>
      </c>
      <c r="H177" s="1880"/>
      <c r="I177" s="1456">
        <v>166406.27000000002</v>
      </c>
      <c r="J177" s="1878"/>
      <c r="K177" s="1457">
        <f t="shared" ref="K177:K184" si="22">I177/E177</f>
        <v>0.27101998371335506</v>
      </c>
      <c r="L177" s="1417">
        <f t="shared" ref="L177:L184" si="23">I177/G177</f>
        <v>0.27101998371335506</v>
      </c>
      <c r="O177" s="1935"/>
      <c r="P177" s="1853"/>
      <c r="Q177" s="1854"/>
      <c r="R177" s="1401"/>
      <c r="S177" s="1499"/>
      <c r="T177" s="1855"/>
      <c r="U177" s="1534"/>
    </row>
    <row r="178" spans="1:21" ht="45" customHeight="1">
      <c r="A178" s="1938"/>
      <c r="B178" s="1930"/>
      <c r="C178" s="1936"/>
      <c r="D178" s="1453" t="s">
        <v>805</v>
      </c>
      <c r="E178" s="1500">
        <v>26155000</v>
      </c>
      <c r="F178" s="1878"/>
      <c r="G178" s="1501">
        <v>27197340</v>
      </c>
      <c r="H178" s="1880"/>
      <c r="I178" s="1456">
        <v>4866866.4499999993</v>
      </c>
      <c r="J178" s="1878"/>
      <c r="K178" s="1416">
        <f t="shared" si="22"/>
        <v>0.18607786082966926</v>
      </c>
      <c r="L178" s="1417">
        <f t="shared" si="23"/>
        <v>0.17894641350955642</v>
      </c>
      <c r="O178" s="1935"/>
      <c r="P178" s="1853"/>
      <c r="Q178" s="1854"/>
      <c r="R178" s="1401"/>
      <c r="S178" s="1402"/>
      <c r="T178" s="1855"/>
      <c r="U178" s="1534"/>
    </row>
    <row r="179" spans="1:21" ht="46.5" customHeight="1" thickBot="1">
      <c r="A179" s="1940"/>
      <c r="B179" s="1538" t="s">
        <v>407</v>
      </c>
      <c r="C179" s="1459" t="s">
        <v>582</v>
      </c>
      <c r="D179" s="1459" t="s">
        <v>805</v>
      </c>
      <c r="E179" s="1502">
        <v>53066000</v>
      </c>
      <c r="F179" s="1885"/>
      <c r="G179" s="1503">
        <v>53066000</v>
      </c>
      <c r="H179" s="1886"/>
      <c r="I179" s="1456">
        <v>10565407.76</v>
      </c>
      <c r="J179" s="1885"/>
      <c r="K179" s="1416">
        <f t="shared" si="22"/>
        <v>0.19909938114800438</v>
      </c>
      <c r="L179" s="1417">
        <f t="shared" si="23"/>
        <v>0.19909938114800438</v>
      </c>
      <c r="O179" s="1935"/>
      <c r="P179" s="1399"/>
      <c r="Q179" s="1401"/>
      <c r="R179" s="1401"/>
      <c r="S179" s="1402"/>
      <c r="T179" s="1855"/>
      <c r="U179" s="1534"/>
    </row>
    <row r="180" spans="1:21" ht="45" customHeight="1">
      <c r="A180" s="1937">
        <v>46</v>
      </c>
      <c r="B180" s="1858" t="s">
        <v>377</v>
      </c>
      <c r="C180" s="1860" t="s">
        <v>83</v>
      </c>
      <c r="D180" s="1496" t="s">
        <v>831</v>
      </c>
      <c r="E180" s="1409">
        <v>1500000</v>
      </c>
      <c r="F180" s="1877">
        <f>SUM(E180:E189)</f>
        <v>506294000</v>
      </c>
      <c r="G180" s="1410">
        <v>1286396</v>
      </c>
      <c r="H180" s="1864">
        <f>SUM(G180:G189)</f>
        <v>718414574</v>
      </c>
      <c r="I180" s="1411">
        <v>400487.72</v>
      </c>
      <c r="J180" s="1877">
        <f>SUM(I180:I189)</f>
        <v>392811286.86000001</v>
      </c>
      <c r="K180" s="1396">
        <f t="shared" si="22"/>
        <v>0.26699181333333333</v>
      </c>
      <c r="L180" s="1397">
        <f t="shared" si="23"/>
        <v>0.31132537725552628</v>
      </c>
      <c r="O180" s="1935"/>
      <c r="P180" s="1853"/>
      <c r="Q180" s="1854"/>
      <c r="R180" s="1497"/>
      <c r="S180" s="1402"/>
      <c r="T180" s="1855"/>
      <c r="U180" s="1534"/>
    </row>
    <row r="181" spans="1:21" ht="45" customHeight="1">
      <c r="A181" s="1938"/>
      <c r="B181" s="1930"/>
      <c r="C181" s="1936"/>
      <c r="D181" s="1453" t="s">
        <v>802</v>
      </c>
      <c r="E181" s="1500">
        <v>43000</v>
      </c>
      <c r="F181" s="1878"/>
      <c r="G181" s="1501">
        <v>64024</v>
      </c>
      <c r="H181" s="1880"/>
      <c r="I181" s="1456">
        <v>64017.399999999994</v>
      </c>
      <c r="J181" s="1878"/>
      <c r="K181" s="1457">
        <f t="shared" si="22"/>
        <v>1.4887767441860464</v>
      </c>
      <c r="L181" s="1417">
        <f t="shared" si="23"/>
        <v>0.99989691365737843</v>
      </c>
      <c r="O181" s="1935"/>
      <c r="P181" s="1853"/>
      <c r="Q181" s="1854"/>
      <c r="R181" s="1401"/>
      <c r="S181" s="1402"/>
      <c r="T181" s="1855"/>
      <c r="U181" s="1534"/>
    </row>
    <row r="182" spans="1:21" ht="45" customHeight="1">
      <c r="A182" s="1938"/>
      <c r="B182" s="1930"/>
      <c r="C182" s="1936"/>
      <c r="D182" s="1453" t="s">
        <v>806</v>
      </c>
      <c r="E182" s="1500">
        <v>3775000</v>
      </c>
      <c r="F182" s="1878"/>
      <c r="G182" s="1501">
        <v>2971948</v>
      </c>
      <c r="H182" s="1880"/>
      <c r="I182" s="1456">
        <v>1601547.12</v>
      </c>
      <c r="J182" s="1878"/>
      <c r="K182" s="1457">
        <f t="shared" si="22"/>
        <v>0.42425089271523181</v>
      </c>
      <c r="L182" s="1417">
        <f t="shared" si="23"/>
        <v>0.53888800207809828</v>
      </c>
      <c r="O182" s="1935"/>
      <c r="P182" s="1853"/>
      <c r="Q182" s="1854"/>
      <c r="R182" s="1401"/>
      <c r="S182" s="1499"/>
      <c r="T182" s="1855"/>
      <c r="U182" s="1534"/>
    </row>
    <row r="183" spans="1:21" ht="45" customHeight="1">
      <c r="A183" s="1938"/>
      <c r="B183" s="1930"/>
      <c r="C183" s="1936"/>
      <c r="D183" s="1453" t="s">
        <v>805</v>
      </c>
      <c r="E183" s="1500">
        <v>15293000</v>
      </c>
      <c r="F183" s="1878"/>
      <c r="G183" s="1501">
        <v>15929914</v>
      </c>
      <c r="H183" s="1880"/>
      <c r="I183" s="1456">
        <v>6975499.3799999999</v>
      </c>
      <c r="J183" s="1878"/>
      <c r="K183" s="1457">
        <f t="shared" si="22"/>
        <v>0.45612367619172167</v>
      </c>
      <c r="L183" s="1417">
        <f t="shared" si="23"/>
        <v>0.43788681972796589</v>
      </c>
      <c r="O183" s="1935"/>
      <c r="P183" s="1853"/>
      <c r="Q183" s="1854"/>
      <c r="R183" s="1401"/>
      <c r="S183" s="1499"/>
      <c r="T183" s="1855"/>
      <c r="U183" s="1534"/>
    </row>
    <row r="184" spans="1:21" ht="45" customHeight="1">
      <c r="A184" s="1938"/>
      <c r="B184" s="1930" t="s">
        <v>403</v>
      </c>
      <c r="C184" s="1936" t="s">
        <v>404</v>
      </c>
      <c r="D184" s="1453" t="s">
        <v>824</v>
      </c>
      <c r="E184" s="1500">
        <v>348000</v>
      </c>
      <c r="F184" s="1878"/>
      <c r="G184" s="1501">
        <v>348000</v>
      </c>
      <c r="H184" s="1880"/>
      <c r="I184" s="1456">
        <v>170585.9</v>
      </c>
      <c r="J184" s="1878"/>
      <c r="K184" s="1457">
        <f t="shared" si="22"/>
        <v>0.49018936781609196</v>
      </c>
      <c r="L184" s="1417">
        <f t="shared" si="23"/>
        <v>0.49018936781609196</v>
      </c>
      <c r="O184" s="1935"/>
      <c r="P184" s="1853"/>
      <c r="Q184" s="1854"/>
      <c r="R184" s="1401"/>
      <c r="S184" s="1499"/>
      <c r="T184" s="1855"/>
      <c r="U184" s="1534"/>
    </row>
    <row r="185" spans="1:21" ht="45" customHeight="1">
      <c r="A185" s="1938"/>
      <c r="B185" s="1930"/>
      <c r="C185" s="1936"/>
      <c r="D185" s="1453" t="s">
        <v>830</v>
      </c>
      <c r="E185" s="1500">
        <v>121000</v>
      </c>
      <c r="F185" s="1878"/>
      <c r="G185" s="1501">
        <v>121000</v>
      </c>
      <c r="H185" s="1880"/>
      <c r="I185" s="1475">
        <v>0</v>
      </c>
      <c r="J185" s="1878"/>
      <c r="K185" s="1473">
        <v>0</v>
      </c>
      <c r="L185" s="1476">
        <v>0</v>
      </c>
      <c r="O185" s="1935"/>
      <c r="P185" s="1853"/>
      <c r="Q185" s="1854"/>
      <c r="R185" s="1401"/>
      <c r="S185" s="1499"/>
      <c r="T185" s="1855"/>
      <c r="U185" s="1534"/>
    </row>
    <row r="186" spans="1:21" ht="45" customHeight="1">
      <c r="A186" s="1938"/>
      <c r="B186" s="1930"/>
      <c r="C186" s="1936"/>
      <c r="D186" s="1504" t="s">
        <v>831</v>
      </c>
      <c r="E186" s="1500">
        <v>10201000</v>
      </c>
      <c r="F186" s="1878"/>
      <c r="G186" s="1501">
        <v>5066000</v>
      </c>
      <c r="H186" s="1880"/>
      <c r="I186" s="1456">
        <v>921247.17</v>
      </c>
      <c r="J186" s="1878"/>
      <c r="K186" s="1457">
        <f t="shared" ref="K186:K196" si="24">I186/E186</f>
        <v>9.030949612783061E-2</v>
      </c>
      <c r="L186" s="1417">
        <f t="shared" ref="L186:L196" si="25">I186/G186</f>
        <v>0.18184902684563758</v>
      </c>
      <c r="O186" s="1935"/>
      <c r="P186" s="1853"/>
      <c r="Q186" s="1854"/>
      <c r="R186" s="1497"/>
      <c r="S186" s="1499"/>
      <c r="T186" s="1855"/>
      <c r="U186" s="1534"/>
    </row>
    <row r="187" spans="1:21" ht="45" customHeight="1">
      <c r="A187" s="1938"/>
      <c r="B187" s="1930"/>
      <c r="C187" s="1936"/>
      <c r="D187" s="1453" t="s">
        <v>802</v>
      </c>
      <c r="E187" s="1500">
        <v>168938000</v>
      </c>
      <c r="F187" s="1878"/>
      <c r="G187" s="1501">
        <v>303316828</v>
      </c>
      <c r="H187" s="1880"/>
      <c r="I187" s="1456">
        <v>218778865.84</v>
      </c>
      <c r="J187" s="1878"/>
      <c r="K187" s="1457">
        <f t="shared" si="24"/>
        <v>1.2950245997940073</v>
      </c>
      <c r="L187" s="1417">
        <f t="shared" si="25"/>
        <v>0.72128825585634837</v>
      </c>
      <c r="O187" s="1935"/>
      <c r="P187" s="1853"/>
      <c r="Q187" s="1854"/>
      <c r="R187" s="1401"/>
      <c r="S187" s="1499"/>
      <c r="T187" s="1855"/>
      <c r="U187" s="1534"/>
    </row>
    <row r="188" spans="1:21" ht="45" customHeight="1">
      <c r="A188" s="1938"/>
      <c r="B188" s="1930"/>
      <c r="C188" s="1936"/>
      <c r="D188" s="1453" t="s">
        <v>806</v>
      </c>
      <c r="E188" s="1500">
        <v>66434000</v>
      </c>
      <c r="F188" s="1878"/>
      <c r="G188" s="1501">
        <v>174848652</v>
      </c>
      <c r="H188" s="1880"/>
      <c r="I188" s="1456">
        <v>85308679.480000004</v>
      </c>
      <c r="J188" s="1878"/>
      <c r="K188" s="1457">
        <f t="shared" si="24"/>
        <v>1.2841117421802091</v>
      </c>
      <c r="L188" s="1417">
        <f t="shared" si="25"/>
        <v>0.48790012679079736</v>
      </c>
      <c r="O188" s="1935"/>
      <c r="P188" s="1853"/>
      <c r="Q188" s="1854"/>
      <c r="R188" s="1401"/>
      <c r="S188" s="1499"/>
      <c r="T188" s="1855"/>
      <c r="U188" s="1534"/>
    </row>
    <row r="189" spans="1:21" ht="45" customHeight="1" thickBot="1">
      <c r="A189" s="1940"/>
      <c r="B189" s="1931"/>
      <c r="C189" s="1941"/>
      <c r="D189" s="1459" t="s">
        <v>805</v>
      </c>
      <c r="E189" s="1502">
        <v>239641000</v>
      </c>
      <c r="F189" s="1885"/>
      <c r="G189" s="1503">
        <v>214461812</v>
      </c>
      <c r="H189" s="1886"/>
      <c r="I189" s="1498">
        <v>78590356.849999994</v>
      </c>
      <c r="J189" s="1885"/>
      <c r="K189" s="1468">
        <f t="shared" si="24"/>
        <v>0.32795037931739557</v>
      </c>
      <c r="L189" s="1469">
        <f t="shared" si="25"/>
        <v>0.36645385076761355</v>
      </c>
      <c r="O189" s="1935"/>
      <c r="P189" s="1853"/>
      <c r="Q189" s="1854"/>
      <c r="R189" s="1401"/>
      <c r="S189" s="1499"/>
      <c r="T189" s="1855"/>
      <c r="U189" s="1534"/>
    </row>
    <row r="190" spans="1:21" ht="45" customHeight="1">
      <c r="A190" s="1937">
        <v>47</v>
      </c>
      <c r="B190" s="1535" t="s">
        <v>358</v>
      </c>
      <c r="C190" s="1541" t="s">
        <v>359</v>
      </c>
      <c r="D190" s="1435" t="s">
        <v>802</v>
      </c>
      <c r="E190" s="1409">
        <v>723381000</v>
      </c>
      <c r="F190" s="1877">
        <f>SUM(E190:E193)</f>
        <v>1284821000</v>
      </c>
      <c r="G190" s="1410">
        <v>1065681000</v>
      </c>
      <c r="H190" s="1864">
        <f>SUM(G190:G193)</f>
        <v>1723121000</v>
      </c>
      <c r="I190" s="1411">
        <v>538646776.66999996</v>
      </c>
      <c r="J190" s="1877">
        <f>SUM(I190:I193)</f>
        <v>895520774.43999982</v>
      </c>
      <c r="K190" s="1396">
        <f t="shared" si="24"/>
        <v>0.7446238934531042</v>
      </c>
      <c r="L190" s="1397">
        <f t="shared" si="25"/>
        <v>0.50544841905786064</v>
      </c>
      <c r="O190" s="1935"/>
      <c r="P190" s="1399"/>
      <c r="Q190" s="1542"/>
      <c r="R190" s="1401"/>
      <c r="S190" s="1499"/>
      <c r="T190" s="1855"/>
      <c r="U190" s="1534"/>
    </row>
    <row r="191" spans="1:21" ht="45" customHeight="1">
      <c r="A191" s="1938"/>
      <c r="B191" s="1930" t="s">
        <v>377</v>
      </c>
      <c r="C191" s="1936" t="s">
        <v>83</v>
      </c>
      <c r="D191" s="1453" t="s">
        <v>824</v>
      </c>
      <c r="E191" s="1500">
        <v>843000</v>
      </c>
      <c r="F191" s="1878"/>
      <c r="G191" s="1501">
        <v>843000</v>
      </c>
      <c r="H191" s="1880"/>
      <c r="I191" s="1472">
        <v>101029.42</v>
      </c>
      <c r="J191" s="1878"/>
      <c r="K191" s="1462">
        <f t="shared" si="24"/>
        <v>0.11984510083036773</v>
      </c>
      <c r="L191" s="1463">
        <f t="shared" si="25"/>
        <v>0.11984510083036773</v>
      </c>
      <c r="O191" s="1935"/>
      <c r="P191" s="1853"/>
      <c r="Q191" s="1854"/>
      <c r="R191" s="1401"/>
      <c r="S191" s="1499"/>
      <c r="T191" s="1855"/>
      <c r="U191" s="1534"/>
    </row>
    <row r="192" spans="1:21" ht="45" customHeight="1">
      <c r="A192" s="1938"/>
      <c r="B192" s="1930"/>
      <c r="C192" s="1936"/>
      <c r="D192" s="1453" t="s">
        <v>802</v>
      </c>
      <c r="E192" s="1500">
        <v>1692000</v>
      </c>
      <c r="F192" s="1878"/>
      <c r="G192" s="1501">
        <v>1692000</v>
      </c>
      <c r="H192" s="1880"/>
      <c r="I192" s="1456">
        <v>522165.42</v>
      </c>
      <c r="J192" s="1878"/>
      <c r="K192" s="1457">
        <f t="shared" si="24"/>
        <v>0.30860840425531916</v>
      </c>
      <c r="L192" s="1417">
        <f t="shared" si="25"/>
        <v>0.30860840425531916</v>
      </c>
      <c r="O192" s="1935"/>
      <c r="P192" s="1853"/>
      <c r="Q192" s="1854"/>
      <c r="R192" s="1401"/>
      <c r="S192" s="1499"/>
      <c r="T192" s="1855"/>
      <c r="U192" s="1534"/>
    </row>
    <row r="193" spans="1:21" ht="45" customHeight="1" thickBot="1">
      <c r="A193" s="1939"/>
      <c r="B193" s="1532" t="s">
        <v>413</v>
      </c>
      <c r="C193" s="1533" t="s">
        <v>584</v>
      </c>
      <c r="D193" s="1453" t="s">
        <v>802</v>
      </c>
      <c r="E193" s="1500">
        <v>558905000</v>
      </c>
      <c r="F193" s="1879"/>
      <c r="G193" s="1501">
        <v>654905000</v>
      </c>
      <c r="H193" s="1865"/>
      <c r="I193" s="1456">
        <v>356250802.93000001</v>
      </c>
      <c r="J193" s="1879"/>
      <c r="K193" s="1457">
        <f t="shared" si="24"/>
        <v>0.63740850937100224</v>
      </c>
      <c r="L193" s="1417">
        <f t="shared" si="25"/>
        <v>0.54397325250227135</v>
      </c>
      <c r="O193" s="1935"/>
      <c r="P193" s="1399"/>
      <c r="Q193" s="1539"/>
      <c r="R193" s="1401"/>
      <c r="S193" s="1499"/>
      <c r="T193" s="1855"/>
      <c r="U193" s="1534"/>
    </row>
    <row r="194" spans="1:21" ht="45" customHeight="1">
      <c r="A194" s="1937">
        <v>49</v>
      </c>
      <c r="B194" s="1948" t="s">
        <v>377</v>
      </c>
      <c r="C194" s="1949" t="s">
        <v>83</v>
      </c>
      <c r="D194" s="1486" t="s">
        <v>806</v>
      </c>
      <c r="E194" s="1517">
        <v>9810000</v>
      </c>
      <c r="F194" s="1918">
        <f>SUM(E194:E195)</f>
        <v>10792000</v>
      </c>
      <c r="G194" s="1518">
        <v>9810000</v>
      </c>
      <c r="H194" s="1921">
        <f>SUM(G194:G195)</f>
        <v>10792000</v>
      </c>
      <c r="I194" s="1472">
        <v>3884363.6399999997</v>
      </c>
      <c r="J194" s="1918">
        <f>SUM(I194:I195)</f>
        <v>4343956.1399999997</v>
      </c>
      <c r="K194" s="1416">
        <f t="shared" si="24"/>
        <v>0.39595959633027522</v>
      </c>
      <c r="L194" s="1434">
        <f t="shared" si="25"/>
        <v>0.39595959633027522</v>
      </c>
      <c r="O194" s="1935"/>
      <c r="P194" s="1853"/>
      <c r="Q194" s="1854"/>
      <c r="R194" s="1401"/>
      <c r="S194" s="1402"/>
      <c r="T194" s="1855"/>
      <c r="U194" s="1534"/>
    </row>
    <row r="195" spans="1:21" ht="45" customHeight="1" thickBot="1">
      <c r="A195" s="1940"/>
      <c r="B195" s="1931"/>
      <c r="C195" s="1941"/>
      <c r="D195" s="1459" t="s">
        <v>805</v>
      </c>
      <c r="E195" s="1502">
        <v>982000</v>
      </c>
      <c r="F195" s="1920"/>
      <c r="G195" s="1503">
        <v>982000</v>
      </c>
      <c r="H195" s="1923"/>
      <c r="I195" s="1467">
        <v>459592.5</v>
      </c>
      <c r="J195" s="1920"/>
      <c r="K195" s="1468">
        <f t="shared" si="24"/>
        <v>0.46801680244399185</v>
      </c>
      <c r="L195" s="1469">
        <f t="shared" si="25"/>
        <v>0.46801680244399185</v>
      </c>
      <c r="O195" s="1935"/>
      <c r="P195" s="1853"/>
      <c r="Q195" s="1854"/>
      <c r="R195" s="1401"/>
      <c r="S195" s="1402"/>
      <c r="T195" s="1855"/>
      <c r="U195" s="1534"/>
    </row>
    <row r="196" spans="1:21" ht="45" customHeight="1">
      <c r="A196" s="1937">
        <v>51</v>
      </c>
      <c r="B196" s="1530" t="s">
        <v>352</v>
      </c>
      <c r="C196" s="1496" t="s">
        <v>353</v>
      </c>
      <c r="D196" s="1408" t="s">
        <v>802</v>
      </c>
      <c r="E196" s="1409">
        <v>94047000</v>
      </c>
      <c r="F196" s="1942">
        <f>SUM(E196:E201)</f>
        <v>2144638000</v>
      </c>
      <c r="G196" s="1410">
        <v>44500000</v>
      </c>
      <c r="H196" s="1945">
        <f>SUM(G196:G201)</f>
        <v>2144638000</v>
      </c>
      <c r="I196" s="1411">
        <v>16041487.82</v>
      </c>
      <c r="J196" s="1942">
        <f>SUM(I196:I201)</f>
        <v>1530701077.0300004</v>
      </c>
      <c r="K196" s="1396">
        <f t="shared" si="24"/>
        <v>0.17056884132401884</v>
      </c>
      <c r="L196" s="1397">
        <f t="shared" si="25"/>
        <v>0.36048287235955057</v>
      </c>
      <c r="O196" s="1935"/>
      <c r="P196" s="1531"/>
      <c r="Q196" s="1497"/>
      <c r="R196" s="1401"/>
      <c r="S196" s="1402"/>
      <c r="T196" s="1855"/>
      <c r="U196" s="1534"/>
    </row>
    <row r="197" spans="1:21" ht="45" customHeight="1">
      <c r="A197" s="1938"/>
      <c r="B197" s="1930" t="s">
        <v>377</v>
      </c>
      <c r="C197" s="1936" t="s">
        <v>83</v>
      </c>
      <c r="D197" s="1453" t="s">
        <v>830</v>
      </c>
      <c r="E197" s="1500">
        <v>269000</v>
      </c>
      <c r="F197" s="1943"/>
      <c r="G197" s="1501">
        <v>269000</v>
      </c>
      <c r="H197" s="1946"/>
      <c r="I197" s="1475">
        <v>0</v>
      </c>
      <c r="J197" s="1943"/>
      <c r="K197" s="1473">
        <v>0</v>
      </c>
      <c r="L197" s="1476">
        <v>0</v>
      </c>
      <c r="O197" s="1935"/>
      <c r="P197" s="1853"/>
      <c r="Q197" s="1854"/>
      <c r="R197" s="1401"/>
      <c r="S197" s="1402"/>
      <c r="T197" s="1855"/>
      <c r="U197" s="1534"/>
    </row>
    <row r="198" spans="1:21" ht="45" customHeight="1">
      <c r="A198" s="1938"/>
      <c r="B198" s="1930"/>
      <c r="C198" s="1936"/>
      <c r="D198" s="1504" t="s">
        <v>831</v>
      </c>
      <c r="E198" s="1500">
        <v>278000</v>
      </c>
      <c r="F198" s="1943"/>
      <c r="G198" s="1501">
        <v>278000</v>
      </c>
      <c r="H198" s="1946"/>
      <c r="I198" s="1475">
        <v>0</v>
      </c>
      <c r="J198" s="1943"/>
      <c r="K198" s="1473">
        <v>0</v>
      </c>
      <c r="L198" s="1476">
        <v>0</v>
      </c>
      <c r="O198" s="1935"/>
      <c r="P198" s="1853"/>
      <c r="Q198" s="1854"/>
      <c r="R198" s="1497"/>
      <c r="S198" s="1402"/>
      <c r="T198" s="1855"/>
      <c r="U198" s="1534"/>
    </row>
    <row r="199" spans="1:21" ht="45" customHeight="1">
      <c r="A199" s="1938"/>
      <c r="B199" s="1930" t="s">
        <v>413</v>
      </c>
      <c r="C199" s="1932" t="s">
        <v>584</v>
      </c>
      <c r="D199" s="1453" t="s">
        <v>830</v>
      </c>
      <c r="E199" s="1500">
        <v>43231000</v>
      </c>
      <c r="F199" s="1943"/>
      <c r="G199" s="1501">
        <v>43260605</v>
      </c>
      <c r="H199" s="1946"/>
      <c r="I199" s="1456">
        <v>102748.15</v>
      </c>
      <c r="J199" s="1943"/>
      <c r="K199" s="1416">
        <f>I199/E199</f>
        <v>2.3767238786981562E-3</v>
      </c>
      <c r="L199" s="1434">
        <f>I199/G199</f>
        <v>2.3750973894146881E-3</v>
      </c>
      <c r="O199" s="1935"/>
      <c r="P199" s="1853"/>
      <c r="Q199" s="1934"/>
      <c r="R199" s="1401"/>
      <c r="S199" s="1402"/>
      <c r="T199" s="1855"/>
      <c r="U199" s="1534"/>
    </row>
    <row r="200" spans="1:21" ht="45" customHeight="1">
      <c r="A200" s="1938"/>
      <c r="B200" s="1930"/>
      <c r="C200" s="1932"/>
      <c r="D200" s="1504" t="s">
        <v>831</v>
      </c>
      <c r="E200" s="1500">
        <v>325000</v>
      </c>
      <c r="F200" s="1943"/>
      <c r="G200" s="1501">
        <v>325000</v>
      </c>
      <c r="H200" s="1946"/>
      <c r="I200" s="1475">
        <v>0</v>
      </c>
      <c r="J200" s="1943"/>
      <c r="K200" s="1473">
        <v>0</v>
      </c>
      <c r="L200" s="1476">
        <v>0</v>
      </c>
      <c r="O200" s="1935"/>
      <c r="P200" s="1853"/>
      <c r="Q200" s="1934"/>
      <c r="R200" s="1497"/>
      <c r="S200" s="1402"/>
      <c r="T200" s="1855"/>
      <c r="U200" s="1534"/>
    </row>
    <row r="201" spans="1:21" ht="45" customHeight="1" thickBot="1">
      <c r="A201" s="1939"/>
      <c r="B201" s="1859"/>
      <c r="C201" s="1950"/>
      <c r="D201" s="1412" t="s">
        <v>802</v>
      </c>
      <c r="E201" s="1413">
        <v>2006488000</v>
      </c>
      <c r="F201" s="1944"/>
      <c r="G201" s="1503">
        <v>2056005395</v>
      </c>
      <c r="H201" s="1947"/>
      <c r="I201" s="1467">
        <v>1514556841.0600004</v>
      </c>
      <c r="J201" s="1944"/>
      <c r="K201" s="1468">
        <f t="shared" ref="K201:K207" si="26">I201/E201</f>
        <v>0.75482975281187847</v>
      </c>
      <c r="L201" s="1469">
        <f t="shared" ref="L201:L217" si="27">I201/G201</f>
        <v>0.73665022705837813</v>
      </c>
      <c r="O201" s="1935"/>
      <c r="P201" s="1853"/>
      <c r="Q201" s="1934"/>
      <c r="R201" s="1401"/>
      <c r="S201" s="1402"/>
      <c r="T201" s="1855"/>
      <c r="U201" s="1534"/>
    </row>
    <row r="202" spans="1:21" ht="45" customHeight="1" thickBot="1">
      <c r="A202" s="1545">
        <v>56</v>
      </c>
      <c r="B202" s="1425" t="s">
        <v>387</v>
      </c>
      <c r="C202" s="1546" t="s">
        <v>579</v>
      </c>
      <c r="D202" s="1547" t="s">
        <v>831</v>
      </c>
      <c r="E202" s="1391"/>
      <c r="F202" s="1548"/>
      <c r="G202" s="1393">
        <v>27021</v>
      </c>
      <c r="H202" s="1484">
        <f>G202</f>
        <v>27021</v>
      </c>
      <c r="I202" s="1549">
        <v>0</v>
      </c>
      <c r="J202" s="1550">
        <f>I202</f>
        <v>0</v>
      </c>
      <c r="K202" s="1551">
        <v>0</v>
      </c>
      <c r="L202" s="1552">
        <v>0</v>
      </c>
      <c r="O202" s="1553"/>
      <c r="P202" s="1399"/>
      <c r="Q202" s="1539"/>
      <c r="R202" s="1401"/>
      <c r="S202" s="1402"/>
      <c r="T202" s="1402"/>
      <c r="U202" s="1534"/>
    </row>
    <row r="203" spans="1:21" ht="45" customHeight="1">
      <c r="A203" s="1952" t="s">
        <v>164</v>
      </c>
      <c r="B203" s="1858" t="s">
        <v>387</v>
      </c>
      <c r="C203" s="1955" t="s">
        <v>579</v>
      </c>
      <c r="D203" s="1496" t="s">
        <v>831</v>
      </c>
      <c r="E203" s="1517">
        <v>727000</v>
      </c>
      <c r="F203" s="1958">
        <f>SUM(E203:E205)</f>
        <v>13408000</v>
      </c>
      <c r="G203" s="1518">
        <v>727000</v>
      </c>
      <c r="H203" s="1959">
        <f>SUM(G203:G205)</f>
        <v>13408000</v>
      </c>
      <c r="I203" s="1452">
        <v>72306.960000000006</v>
      </c>
      <c r="J203" s="1958">
        <f>SUM(I203:I205)</f>
        <v>12090025.99</v>
      </c>
      <c r="K203" s="1416">
        <f t="shared" si="26"/>
        <v>9.945936726272353E-2</v>
      </c>
      <c r="L203" s="1434">
        <f t="shared" si="27"/>
        <v>9.945936726272353E-2</v>
      </c>
      <c r="O203" s="1853"/>
      <c r="P203" s="1853"/>
      <c r="Q203" s="1934"/>
      <c r="R203" s="1497"/>
      <c r="S203" s="1499"/>
      <c r="T203" s="1855"/>
      <c r="U203" s="1534"/>
    </row>
    <row r="204" spans="1:21" ht="45" customHeight="1">
      <c r="A204" s="1953"/>
      <c r="B204" s="1930"/>
      <c r="C204" s="1956"/>
      <c r="D204" s="1554" t="s">
        <v>802</v>
      </c>
      <c r="E204" s="1500">
        <v>11854000</v>
      </c>
      <c r="F204" s="1943"/>
      <c r="G204" s="1501">
        <v>11359553</v>
      </c>
      <c r="H204" s="1946"/>
      <c r="I204" s="1456">
        <v>10696273.779999999</v>
      </c>
      <c r="J204" s="1943"/>
      <c r="K204" s="1457">
        <f t="shared" si="26"/>
        <v>0.90233455204994084</v>
      </c>
      <c r="L204" s="1417">
        <f t="shared" si="27"/>
        <v>0.94161044717164477</v>
      </c>
      <c r="O204" s="1853"/>
      <c r="P204" s="1853"/>
      <c r="Q204" s="1934"/>
      <c r="R204" s="1401"/>
      <c r="S204" s="1499"/>
      <c r="T204" s="1855"/>
      <c r="U204" s="1534"/>
    </row>
    <row r="205" spans="1:21" ht="45" customHeight="1" thickBot="1">
      <c r="A205" s="1954"/>
      <c r="B205" s="1859"/>
      <c r="C205" s="1957"/>
      <c r="D205" s="1555" t="s">
        <v>805</v>
      </c>
      <c r="E205" s="1502">
        <v>827000</v>
      </c>
      <c r="F205" s="1944"/>
      <c r="G205" s="1503">
        <v>1321447</v>
      </c>
      <c r="H205" s="1947"/>
      <c r="I205" s="1467">
        <v>1321445.25</v>
      </c>
      <c r="J205" s="1944"/>
      <c r="K205" s="1468">
        <f t="shared" si="26"/>
        <v>1.5978781741233374</v>
      </c>
      <c r="L205" s="1417">
        <f t="shared" si="27"/>
        <v>0.99999867569414436</v>
      </c>
      <c r="O205" s="1853"/>
      <c r="P205" s="1853"/>
      <c r="Q205" s="1934"/>
      <c r="R205" s="1401"/>
      <c r="S205" s="1499"/>
      <c r="T205" s="1855"/>
      <c r="U205" s="1534"/>
    </row>
    <row r="206" spans="1:21" ht="45" customHeight="1">
      <c r="A206" s="1937">
        <v>58</v>
      </c>
      <c r="B206" s="1951">
        <v>720</v>
      </c>
      <c r="C206" s="1870" t="s">
        <v>375</v>
      </c>
      <c r="D206" s="1408" t="s">
        <v>806</v>
      </c>
      <c r="E206" s="1409">
        <v>3726000</v>
      </c>
      <c r="F206" s="1877">
        <f>SUM(E206:E210)</f>
        <v>35407000</v>
      </c>
      <c r="G206" s="1410">
        <v>3891164</v>
      </c>
      <c r="H206" s="1864">
        <f>SUM(G206:G210)</f>
        <v>43173533</v>
      </c>
      <c r="I206" s="1411">
        <v>2225669.84</v>
      </c>
      <c r="J206" s="1877">
        <f>SUM(I206:I210)</f>
        <v>16726751.210000001</v>
      </c>
      <c r="K206" s="1396">
        <f t="shared" si="26"/>
        <v>0.59733490069779915</v>
      </c>
      <c r="L206" s="1397">
        <f t="shared" si="27"/>
        <v>0.57198047679306241</v>
      </c>
      <c r="O206" s="1935"/>
      <c r="P206" s="1929"/>
      <c r="Q206" s="1883"/>
      <c r="R206" s="1401"/>
      <c r="S206" s="1499"/>
      <c r="T206" s="1855"/>
      <c r="U206" s="1534"/>
    </row>
    <row r="207" spans="1:21" ht="45" customHeight="1">
      <c r="A207" s="1938"/>
      <c r="B207" s="1928"/>
      <c r="C207" s="1876"/>
      <c r="D207" s="1453" t="s">
        <v>805</v>
      </c>
      <c r="E207" s="1500">
        <v>485000</v>
      </c>
      <c r="F207" s="1878"/>
      <c r="G207" s="1501">
        <v>502071</v>
      </c>
      <c r="H207" s="1880"/>
      <c r="I207" s="1456">
        <v>299250.59999999998</v>
      </c>
      <c r="J207" s="1878"/>
      <c r="K207" s="1457">
        <f t="shared" si="26"/>
        <v>0.61701154639175249</v>
      </c>
      <c r="L207" s="1417">
        <f t="shared" si="27"/>
        <v>0.59603243365978109</v>
      </c>
      <c r="O207" s="1935"/>
      <c r="P207" s="1929"/>
      <c r="Q207" s="1883"/>
      <c r="R207" s="1401"/>
      <c r="S207" s="1499"/>
      <c r="T207" s="1855"/>
      <c r="U207" s="1534"/>
    </row>
    <row r="208" spans="1:21" ht="45" customHeight="1">
      <c r="A208" s="1938"/>
      <c r="B208" s="1928">
        <v>750</v>
      </c>
      <c r="C208" s="1876" t="s">
        <v>83</v>
      </c>
      <c r="D208" s="1453" t="s">
        <v>802</v>
      </c>
      <c r="E208" s="1500"/>
      <c r="F208" s="1878"/>
      <c r="G208" s="1501">
        <v>4291634</v>
      </c>
      <c r="H208" s="1880"/>
      <c r="I208" s="1456">
        <v>4239248.1500000004</v>
      </c>
      <c r="J208" s="1878"/>
      <c r="K208" s="1473">
        <v>0</v>
      </c>
      <c r="L208" s="1417">
        <f t="shared" si="27"/>
        <v>0.98779349543786832</v>
      </c>
      <c r="O208" s="1935"/>
      <c r="P208" s="1531"/>
      <c r="Q208" s="1401"/>
      <c r="R208" s="1401"/>
      <c r="S208" s="1499"/>
      <c r="T208" s="1855"/>
      <c r="U208" s="1534"/>
    </row>
    <row r="209" spans="1:21" ht="45" customHeight="1">
      <c r="A209" s="1938"/>
      <c r="B209" s="1928"/>
      <c r="C209" s="1876"/>
      <c r="D209" s="1453" t="s">
        <v>806</v>
      </c>
      <c r="E209" s="1500">
        <v>27501000</v>
      </c>
      <c r="F209" s="1878"/>
      <c r="G209" s="1501">
        <v>30390614</v>
      </c>
      <c r="H209" s="1880"/>
      <c r="I209" s="1456">
        <v>7825101.2200000007</v>
      </c>
      <c r="J209" s="1878"/>
      <c r="K209" s="1457">
        <f t="shared" ref="K209:K216" si="28">I209/E209</f>
        <v>0.28453878840769431</v>
      </c>
      <c r="L209" s="1417">
        <f t="shared" si="27"/>
        <v>0.25748414362408079</v>
      </c>
      <c r="O209" s="1935"/>
      <c r="P209" s="1929"/>
      <c r="Q209" s="1883"/>
      <c r="R209" s="1401"/>
      <c r="S209" s="1499"/>
      <c r="T209" s="1855"/>
      <c r="U209" s="1534"/>
    </row>
    <row r="210" spans="1:21" ht="45" customHeight="1" thickBot="1">
      <c r="A210" s="1939"/>
      <c r="B210" s="1960"/>
      <c r="C210" s="1871"/>
      <c r="D210" s="1412" t="s">
        <v>805</v>
      </c>
      <c r="E210" s="1413">
        <v>3695000</v>
      </c>
      <c r="F210" s="1879"/>
      <c r="G210" s="1414">
        <v>4098050</v>
      </c>
      <c r="H210" s="1865"/>
      <c r="I210" s="1498">
        <v>2137481.4</v>
      </c>
      <c r="J210" s="1879"/>
      <c r="K210" s="1443">
        <f t="shared" si="28"/>
        <v>0.57847940460081193</v>
      </c>
      <c r="L210" s="1444">
        <f t="shared" si="27"/>
        <v>0.52158499774282885</v>
      </c>
      <c r="O210" s="1935"/>
      <c r="P210" s="1929"/>
      <c r="Q210" s="1883"/>
      <c r="R210" s="1401"/>
      <c r="S210" s="1499"/>
      <c r="T210" s="1855"/>
      <c r="U210" s="1534"/>
    </row>
    <row r="211" spans="1:21" ht="45" customHeight="1" thickBot="1">
      <c r="A211" s="1545">
        <v>61</v>
      </c>
      <c r="B211" s="1556">
        <v>750</v>
      </c>
      <c r="C211" s="1557" t="s">
        <v>83</v>
      </c>
      <c r="D211" s="1427" t="s">
        <v>803</v>
      </c>
      <c r="E211" s="1428">
        <v>1083000</v>
      </c>
      <c r="F211" s="1429">
        <f>E211</f>
        <v>1083000</v>
      </c>
      <c r="G211" s="1415">
        <v>1218450</v>
      </c>
      <c r="H211" s="1449">
        <f>G211</f>
        <v>1218450</v>
      </c>
      <c r="I211" s="1558">
        <v>341319.93000000005</v>
      </c>
      <c r="J211" s="1429">
        <f>I211</f>
        <v>341319.93000000005</v>
      </c>
      <c r="K211" s="1430">
        <f t="shared" si="28"/>
        <v>0.31516152354570642</v>
      </c>
      <c r="L211" s="1431">
        <f t="shared" si="27"/>
        <v>0.28012633263572578</v>
      </c>
      <c r="O211" s="1553"/>
      <c r="P211" s="1531"/>
      <c r="Q211" s="1497"/>
      <c r="R211" s="1401"/>
      <c r="S211" s="1499"/>
      <c r="T211" s="1402"/>
      <c r="U211" s="1534"/>
    </row>
    <row r="212" spans="1:21" ht="45" customHeight="1">
      <c r="A212" s="1937">
        <v>62</v>
      </c>
      <c r="B212" s="1530" t="s">
        <v>354</v>
      </c>
      <c r="C212" s="1496" t="s">
        <v>355</v>
      </c>
      <c r="D212" s="1408" t="s">
        <v>825</v>
      </c>
      <c r="E212" s="1409">
        <v>204108000</v>
      </c>
      <c r="F212" s="1862">
        <f>SUM(E212:E213)</f>
        <v>208068000</v>
      </c>
      <c r="G212" s="1410">
        <v>204108000</v>
      </c>
      <c r="H212" s="1921">
        <f>SUM(G212:G213)</f>
        <v>208574119</v>
      </c>
      <c r="I212" s="1537">
        <v>161359304.91</v>
      </c>
      <c r="J212" s="1918">
        <f>SUM(I212:I213)</f>
        <v>162126829.41</v>
      </c>
      <c r="K212" s="1396">
        <f t="shared" si="28"/>
        <v>0.79055845390675528</v>
      </c>
      <c r="L212" s="1397">
        <f t="shared" si="27"/>
        <v>0.79055845390675528</v>
      </c>
      <c r="O212" s="1935"/>
      <c r="P212" s="1531"/>
      <c r="Q212" s="1497"/>
      <c r="R212" s="1401"/>
      <c r="S212" s="1499"/>
      <c r="T212" s="1855"/>
      <c r="U212" s="1534"/>
    </row>
    <row r="213" spans="1:21" ht="45" customHeight="1" thickBot="1">
      <c r="A213" s="1939"/>
      <c r="B213" s="1559">
        <v>750</v>
      </c>
      <c r="C213" s="1560" t="s">
        <v>83</v>
      </c>
      <c r="D213" s="1412" t="s">
        <v>825</v>
      </c>
      <c r="E213" s="1413">
        <v>3960000</v>
      </c>
      <c r="F213" s="1863"/>
      <c r="G213" s="1414">
        <v>4466119</v>
      </c>
      <c r="H213" s="1927"/>
      <c r="I213" s="1414">
        <v>767524.5</v>
      </c>
      <c r="J213" s="1926"/>
      <c r="K213" s="1443">
        <f t="shared" si="28"/>
        <v>0.19381931818181819</v>
      </c>
      <c r="L213" s="1444">
        <f t="shared" si="27"/>
        <v>0.17185491474812919</v>
      </c>
      <c r="O213" s="1935"/>
      <c r="P213" s="1531"/>
      <c r="Q213" s="1497"/>
      <c r="R213" s="1401"/>
      <c r="S213" s="1499"/>
      <c r="T213" s="1855"/>
      <c r="U213" s="1534"/>
    </row>
    <row r="214" spans="1:21" ht="45" customHeight="1" thickBot="1">
      <c r="A214" s="1564">
        <v>63</v>
      </c>
      <c r="B214" s="1565">
        <v>750</v>
      </c>
      <c r="C214" s="1715" t="s">
        <v>83</v>
      </c>
      <c r="D214" s="1390" t="s">
        <v>805</v>
      </c>
      <c r="E214" s="1391">
        <v>858000</v>
      </c>
      <c r="F214" s="1568">
        <f>E214</f>
        <v>858000</v>
      </c>
      <c r="G214" s="1393">
        <v>858000</v>
      </c>
      <c r="H214" s="1581">
        <f>G214</f>
        <v>858000</v>
      </c>
      <c r="I214" s="1450">
        <v>40058.31</v>
      </c>
      <c r="J214" s="1568">
        <f>I214</f>
        <v>40058.31</v>
      </c>
      <c r="K214" s="1432">
        <f t="shared" si="28"/>
        <v>4.6688006993006993E-2</v>
      </c>
      <c r="L214" s="1433">
        <f t="shared" si="27"/>
        <v>4.6688006993006993E-2</v>
      </c>
      <c r="O214" s="1553"/>
      <c r="P214" s="1531"/>
      <c r="Q214" s="1497"/>
      <c r="R214" s="1401"/>
      <c r="S214" s="1499"/>
      <c r="T214" s="1402"/>
      <c r="U214" s="1534"/>
    </row>
    <row r="215" spans="1:21" ht="45" customHeight="1">
      <c r="A215" s="1937">
        <v>64</v>
      </c>
      <c r="B215" s="1951">
        <v>750</v>
      </c>
      <c r="C215" s="1870" t="s">
        <v>83</v>
      </c>
      <c r="D215" s="1408" t="s">
        <v>806</v>
      </c>
      <c r="E215" s="1409">
        <v>9129000</v>
      </c>
      <c r="F215" s="1862">
        <f>SUM(E215:E216)</f>
        <v>10641000</v>
      </c>
      <c r="G215" s="1410">
        <v>9805802</v>
      </c>
      <c r="H215" s="1872">
        <f>SUM(G215:G216)</f>
        <v>36987886</v>
      </c>
      <c r="I215" s="1537">
        <v>1068162.25</v>
      </c>
      <c r="J215" s="1862">
        <f>SUM(I215:I216)</f>
        <v>12049608.41</v>
      </c>
      <c r="K215" s="1396">
        <f t="shared" si="28"/>
        <v>0.11700758571585058</v>
      </c>
      <c r="L215" s="1397">
        <f t="shared" si="27"/>
        <v>0.10893165597265782</v>
      </c>
      <c r="O215" s="1935"/>
      <c r="P215" s="1929"/>
      <c r="Q215" s="1883"/>
      <c r="R215" s="1401"/>
      <c r="S215" s="1499"/>
      <c r="T215" s="1855"/>
      <c r="U215" s="1534"/>
    </row>
    <row r="216" spans="1:21" ht="45" customHeight="1" thickBot="1">
      <c r="A216" s="1939"/>
      <c r="B216" s="1960"/>
      <c r="C216" s="1871"/>
      <c r="D216" s="1412" t="s">
        <v>819</v>
      </c>
      <c r="E216" s="1413">
        <v>1512000</v>
      </c>
      <c r="F216" s="1863"/>
      <c r="G216" s="1414">
        <v>27182084</v>
      </c>
      <c r="H216" s="1873"/>
      <c r="I216" s="1563">
        <v>10981446.16</v>
      </c>
      <c r="J216" s="1863"/>
      <c r="K216" s="1443">
        <f t="shared" si="28"/>
        <v>7.262861216931217</v>
      </c>
      <c r="L216" s="1444">
        <f t="shared" si="27"/>
        <v>0.40399574072392685</v>
      </c>
      <c r="O216" s="1935"/>
      <c r="P216" s="1929"/>
      <c r="Q216" s="1883"/>
      <c r="R216" s="1401"/>
      <c r="S216" s="1499"/>
      <c r="T216" s="1855"/>
      <c r="U216" s="1534"/>
    </row>
    <row r="217" spans="1:21" ht="45" customHeight="1" thickBot="1">
      <c r="A217" s="1564">
        <v>66</v>
      </c>
      <c r="B217" s="1565">
        <v>750</v>
      </c>
      <c r="C217" s="1390" t="s">
        <v>83</v>
      </c>
      <c r="D217" s="1390" t="s">
        <v>805</v>
      </c>
      <c r="E217" s="1391"/>
      <c r="F217" s="1566"/>
      <c r="G217" s="1393">
        <v>540308</v>
      </c>
      <c r="H217" s="1567">
        <f>G217</f>
        <v>540308</v>
      </c>
      <c r="I217" s="1484">
        <v>119298.84999999999</v>
      </c>
      <c r="J217" s="1568">
        <f>I217</f>
        <v>119298.84999999999</v>
      </c>
      <c r="K217" s="1569">
        <v>0</v>
      </c>
      <c r="L217" s="1433">
        <f t="shared" si="27"/>
        <v>0.22079785973925981</v>
      </c>
      <c r="O217" s="1553"/>
      <c r="P217" s="1531"/>
      <c r="Q217" s="1401"/>
      <c r="R217" s="1401"/>
      <c r="S217" s="1499"/>
      <c r="T217" s="1402"/>
      <c r="U217" s="1534"/>
    </row>
    <row r="218" spans="1:21" ht="45" customHeight="1" thickBot="1">
      <c r="A218" s="1545">
        <v>68</v>
      </c>
      <c r="B218" s="1556">
        <v>750</v>
      </c>
      <c r="C218" s="1427" t="s">
        <v>83</v>
      </c>
      <c r="D218" s="1557" t="s">
        <v>831</v>
      </c>
      <c r="E218" s="1428">
        <v>31000</v>
      </c>
      <c r="F218" s="1570">
        <f>E218</f>
        <v>31000</v>
      </c>
      <c r="G218" s="1415">
        <v>31000</v>
      </c>
      <c r="H218" s="1571">
        <f>G218</f>
        <v>31000</v>
      </c>
      <c r="I218" s="1572">
        <v>0</v>
      </c>
      <c r="J218" s="1573">
        <f>I218</f>
        <v>0</v>
      </c>
      <c r="K218" s="1488">
        <v>0</v>
      </c>
      <c r="L218" s="1574">
        <v>0</v>
      </c>
      <c r="O218" s="1553"/>
      <c r="P218" s="1531"/>
      <c r="Q218" s="1401"/>
      <c r="R218" s="1497"/>
      <c r="S218" s="1499"/>
      <c r="T218" s="1402"/>
      <c r="U218" s="1534"/>
    </row>
    <row r="219" spans="1:21" ht="45" customHeight="1" thickBot="1">
      <c r="A219" s="1575">
        <v>69</v>
      </c>
      <c r="B219" s="1404" t="s">
        <v>367</v>
      </c>
      <c r="C219" s="1405" t="s">
        <v>368</v>
      </c>
      <c r="D219" s="1406" t="s">
        <v>802</v>
      </c>
      <c r="E219" s="1395">
        <v>2430000</v>
      </c>
      <c r="F219" s="1576">
        <f>E219</f>
        <v>2430000</v>
      </c>
      <c r="G219" s="1394">
        <v>9889936</v>
      </c>
      <c r="H219" s="1577">
        <f>G219</f>
        <v>9889936</v>
      </c>
      <c r="I219" s="1578">
        <v>347626.52999999997</v>
      </c>
      <c r="J219" s="1576">
        <f>I219</f>
        <v>347626.52999999997</v>
      </c>
      <c r="K219" s="1512">
        <f>I219/E219</f>
        <v>0.14305618518518518</v>
      </c>
      <c r="L219" s="1513">
        <f>I219/G219</f>
        <v>3.5149522706719234E-2</v>
      </c>
      <c r="O219" s="1553"/>
      <c r="P219" s="1399"/>
      <c r="Q219" s="1400"/>
      <c r="R219" s="1401"/>
      <c r="S219" s="1402"/>
      <c r="T219" s="1402"/>
      <c r="U219" s="1534"/>
    </row>
    <row r="220" spans="1:21" ht="45" customHeight="1">
      <c r="A220" s="1961">
        <v>71</v>
      </c>
      <c r="B220" s="1858" t="s">
        <v>377</v>
      </c>
      <c r="C220" s="1860" t="s">
        <v>83</v>
      </c>
      <c r="D220" s="1408" t="s">
        <v>802</v>
      </c>
      <c r="E220" s="1409">
        <v>15647000</v>
      </c>
      <c r="F220" s="1877">
        <f>SUM(E220:E221)</f>
        <v>15688000</v>
      </c>
      <c r="G220" s="1410">
        <v>15646999.999999998</v>
      </c>
      <c r="H220" s="1864">
        <f>SUM(G220:G221)</f>
        <v>15704488.999999998</v>
      </c>
      <c r="I220" s="1411">
        <v>2955466.6999999997</v>
      </c>
      <c r="J220" s="1877">
        <f>SUM(I220:I221)</f>
        <v>2968774.9499999997</v>
      </c>
      <c r="K220" s="1396">
        <f>I220/E220</f>
        <v>0.18888392024030165</v>
      </c>
      <c r="L220" s="1397">
        <f>I220/G220</f>
        <v>0.18888392024030165</v>
      </c>
      <c r="O220" s="1855"/>
      <c r="P220" s="1853"/>
      <c r="Q220" s="1854"/>
      <c r="R220" s="1401"/>
      <c r="S220" s="1402"/>
      <c r="T220" s="1855"/>
      <c r="U220" s="1534"/>
    </row>
    <row r="221" spans="1:21" ht="45" customHeight="1" thickBot="1">
      <c r="A221" s="1962"/>
      <c r="B221" s="1931"/>
      <c r="C221" s="1941"/>
      <c r="D221" s="1459" t="s">
        <v>805</v>
      </c>
      <c r="E221" s="1502">
        <v>41000</v>
      </c>
      <c r="F221" s="1885"/>
      <c r="G221" s="1503">
        <v>57489</v>
      </c>
      <c r="H221" s="1886"/>
      <c r="I221" s="1467">
        <v>13308.249999999998</v>
      </c>
      <c r="J221" s="1885"/>
      <c r="K221" s="1468">
        <f>I221/E221</f>
        <v>0.32459146341463413</v>
      </c>
      <c r="L221" s="1469">
        <f>I221/G221</f>
        <v>0.23149211153438046</v>
      </c>
      <c r="O221" s="1855"/>
      <c r="P221" s="1853"/>
      <c r="Q221" s="1854"/>
      <c r="R221" s="1401"/>
      <c r="S221" s="1402"/>
      <c r="T221" s="1855"/>
      <c r="U221" s="1534"/>
    </row>
    <row r="222" spans="1:21" ht="45" customHeight="1" thickBot="1">
      <c r="A222" s="1579">
        <v>76</v>
      </c>
      <c r="B222" s="1404" t="s">
        <v>367</v>
      </c>
      <c r="C222" s="1405" t="s">
        <v>368</v>
      </c>
      <c r="D222" s="1406" t="s">
        <v>806</v>
      </c>
      <c r="E222" s="1395">
        <v>759000</v>
      </c>
      <c r="F222" s="1576">
        <f>E222</f>
        <v>759000</v>
      </c>
      <c r="G222" s="1394">
        <v>759000</v>
      </c>
      <c r="H222" s="1577">
        <f>G222</f>
        <v>759000</v>
      </c>
      <c r="I222" s="1578">
        <v>122631.91</v>
      </c>
      <c r="J222" s="1576">
        <f>I222</f>
        <v>122631.91</v>
      </c>
      <c r="K222" s="1512">
        <f>I222/E222</f>
        <v>0.16157036890645587</v>
      </c>
      <c r="L222" s="1513">
        <f>I222/G222</f>
        <v>0.16157036890645587</v>
      </c>
      <c r="O222" s="1402"/>
      <c r="P222" s="1399"/>
      <c r="Q222" s="1400"/>
      <c r="R222" s="1401"/>
      <c r="S222" s="1402"/>
      <c r="T222" s="1402"/>
      <c r="U222" s="1534"/>
    </row>
    <row r="223" spans="1:21" ht="45" customHeight="1" thickBot="1">
      <c r="A223" s="1580">
        <v>80</v>
      </c>
      <c r="B223" s="1388" t="s">
        <v>377</v>
      </c>
      <c r="C223" s="1389" t="s">
        <v>83</v>
      </c>
      <c r="D223" s="1390" t="s">
        <v>812</v>
      </c>
      <c r="E223" s="1391">
        <v>315000</v>
      </c>
      <c r="F223" s="1568">
        <f>E223</f>
        <v>315000</v>
      </c>
      <c r="G223" s="1393">
        <v>315000</v>
      </c>
      <c r="H223" s="1581">
        <f>G223</f>
        <v>315000</v>
      </c>
      <c r="I223" s="1578">
        <v>146068.65</v>
      </c>
      <c r="J223" s="1576">
        <f>I223</f>
        <v>146068.65</v>
      </c>
      <c r="K223" s="1512">
        <f>I223/E223</f>
        <v>0.46370999999999996</v>
      </c>
      <c r="L223" s="1513">
        <f>I223/G223</f>
        <v>0.46370999999999996</v>
      </c>
      <c r="O223" s="1402"/>
      <c r="P223" s="1399"/>
      <c r="Q223" s="1400"/>
      <c r="R223" s="1401"/>
      <c r="S223" s="1402"/>
      <c r="T223" s="1402"/>
      <c r="U223" s="1534"/>
    </row>
    <row r="224" spans="1:21" ht="45" customHeight="1">
      <c r="A224" s="1856">
        <v>83</v>
      </c>
      <c r="B224" s="1916">
        <v>758</v>
      </c>
      <c r="C224" s="1917" t="s">
        <v>401</v>
      </c>
      <c r="D224" s="1582" t="s">
        <v>858</v>
      </c>
      <c r="E224" s="1409">
        <v>37346719000</v>
      </c>
      <c r="F224" s="1862">
        <f>SUM(E224:E225)</f>
        <v>37386207000</v>
      </c>
      <c r="G224" s="1410">
        <v>34067327317</v>
      </c>
      <c r="H224" s="1872">
        <f>SUM(G224:G225)</f>
        <v>34102682050</v>
      </c>
      <c r="I224" s="1418">
        <v>0</v>
      </c>
      <c r="J224" s="1963">
        <f>SUM(I224:I225)</f>
        <v>0</v>
      </c>
      <c r="K224" s="1583">
        <v>0</v>
      </c>
      <c r="L224" s="1420">
        <v>0</v>
      </c>
      <c r="O224" s="1852"/>
      <c r="P224" s="1852"/>
      <c r="Q224" s="1901"/>
      <c r="R224" s="1584"/>
      <c r="S224" s="1402"/>
      <c r="T224" s="1855"/>
      <c r="U224" s="1534"/>
    </row>
    <row r="225" spans="1:21" ht="45" customHeight="1" thickBot="1">
      <c r="A225" s="1907"/>
      <c r="B225" s="1903"/>
      <c r="C225" s="1905"/>
      <c r="D225" s="1585" t="s">
        <v>859</v>
      </c>
      <c r="E225" s="1502">
        <v>39488000</v>
      </c>
      <c r="F225" s="1912"/>
      <c r="G225" s="1421">
        <v>35354733</v>
      </c>
      <c r="H225" s="1873"/>
      <c r="I225" s="1572">
        <v>0</v>
      </c>
      <c r="J225" s="1964"/>
      <c r="K225" s="1586">
        <v>0</v>
      </c>
      <c r="L225" s="1521">
        <v>0</v>
      </c>
      <c r="O225" s="1852"/>
      <c r="P225" s="1852"/>
      <c r="Q225" s="1901"/>
      <c r="R225" s="1497"/>
      <c r="S225" s="1402"/>
      <c r="T225" s="1855"/>
      <c r="U225" s="1534"/>
    </row>
    <row r="226" spans="1:21" ht="45" customHeight="1">
      <c r="A226" s="1961">
        <v>88</v>
      </c>
      <c r="B226" s="1858" t="s">
        <v>390</v>
      </c>
      <c r="C226" s="1860" t="s">
        <v>391</v>
      </c>
      <c r="D226" s="1408" t="s">
        <v>806</v>
      </c>
      <c r="E226" s="1409">
        <v>24767000</v>
      </c>
      <c r="F226" s="1862">
        <f>SUM(E226:E227)</f>
        <v>31251000</v>
      </c>
      <c r="G226" s="1410">
        <v>32088637</v>
      </c>
      <c r="H226" s="1872">
        <f>SUM(G226:G227)</f>
        <v>36769637</v>
      </c>
      <c r="I226" s="1411">
        <v>16879197.43</v>
      </c>
      <c r="J226" s="1862">
        <f>SUM(I226:I227)</f>
        <v>17778839.559999999</v>
      </c>
      <c r="K226" s="1396">
        <f>I226/E226</f>
        <v>0.68151966043525658</v>
      </c>
      <c r="L226" s="1397">
        <f>I226/G226</f>
        <v>0.52601789942028387</v>
      </c>
      <c r="O226" s="1855"/>
      <c r="P226" s="1853"/>
      <c r="Q226" s="1854"/>
      <c r="R226" s="1401"/>
      <c r="S226" s="1499"/>
      <c r="T226" s="1855"/>
      <c r="U226" s="1534"/>
    </row>
    <row r="227" spans="1:21" ht="45" customHeight="1" thickBot="1">
      <c r="A227" s="1967"/>
      <c r="B227" s="1859"/>
      <c r="C227" s="1861"/>
      <c r="D227" s="1412" t="s">
        <v>805</v>
      </c>
      <c r="E227" s="1413">
        <v>6484000</v>
      </c>
      <c r="F227" s="1863"/>
      <c r="G227" s="1414">
        <v>4681000</v>
      </c>
      <c r="H227" s="1873"/>
      <c r="I227" s="1498">
        <v>899642.13</v>
      </c>
      <c r="J227" s="1863"/>
      <c r="K227" s="1443">
        <f>I227/E227</f>
        <v>0.13874801511412707</v>
      </c>
      <c r="L227" s="1444">
        <f>I227/G227</f>
        <v>0.19219015808587908</v>
      </c>
      <c r="O227" s="1855"/>
      <c r="P227" s="1853"/>
      <c r="Q227" s="1854"/>
      <c r="R227" s="1401"/>
      <c r="S227" s="1499"/>
      <c r="T227" s="1855"/>
      <c r="U227" s="1534"/>
    </row>
    <row r="228" spans="1:21" ht="45" customHeight="1" thickBot="1">
      <c r="A228" s="1424" t="s">
        <v>860</v>
      </c>
      <c r="B228" s="1425" t="s">
        <v>387</v>
      </c>
      <c r="C228" s="1587" t="s">
        <v>579</v>
      </c>
      <c r="D228" s="1427" t="s">
        <v>802</v>
      </c>
      <c r="E228" s="1428"/>
      <c r="F228" s="1570"/>
      <c r="G228" s="1415">
        <v>10555053</v>
      </c>
      <c r="H228" s="1571">
        <f>G228</f>
        <v>10555053</v>
      </c>
      <c r="I228" s="1578">
        <v>6484503</v>
      </c>
      <c r="J228" s="1568">
        <f>I228</f>
        <v>6484503</v>
      </c>
      <c r="K228" s="1583">
        <v>0</v>
      </c>
      <c r="L228" s="1444">
        <f t="shared" ref="L228:L233" si="29">I228/G228</f>
        <v>0.61435058639686602</v>
      </c>
      <c r="O228" s="1402"/>
      <c r="P228" s="1399"/>
      <c r="Q228" s="1400"/>
      <c r="R228" s="1401"/>
      <c r="S228" s="1499"/>
      <c r="T228" s="1402"/>
      <c r="U228" s="1534"/>
    </row>
    <row r="229" spans="1:21" ht="45" customHeight="1" thickBot="1">
      <c r="A229" s="1403" t="s">
        <v>861</v>
      </c>
      <c r="B229" s="1404" t="s">
        <v>387</v>
      </c>
      <c r="C229" s="1588" t="s">
        <v>579</v>
      </c>
      <c r="D229" s="1406" t="s">
        <v>802</v>
      </c>
      <c r="E229" s="1395"/>
      <c r="F229" s="1589"/>
      <c r="G229" s="1394">
        <v>5440469</v>
      </c>
      <c r="H229" s="1590">
        <f>G229</f>
        <v>5440469</v>
      </c>
      <c r="I229" s="1578">
        <v>5440468.3499999996</v>
      </c>
      <c r="J229" s="1576">
        <f>I229</f>
        <v>5440468.3499999996</v>
      </c>
      <c r="K229" s="1591">
        <v>0</v>
      </c>
      <c r="L229" s="1433">
        <f t="shared" si="29"/>
        <v>0.9999998805250061</v>
      </c>
      <c r="O229" s="1402"/>
      <c r="P229" s="1399"/>
      <c r="Q229" s="1400"/>
      <c r="R229" s="1401"/>
      <c r="S229" s="1499"/>
      <c r="T229" s="1402"/>
      <c r="U229" s="1534"/>
    </row>
    <row r="230" spans="1:21" ht="45" customHeight="1">
      <c r="A230" s="1856" t="s">
        <v>862</v>
      </c>
      <c r="B230" s="1535" t="s">
        <v>354</v>
      </c>
      <c r="C230" s="1536" t="s">
        <v>355</v>
      </c>
      <c r="D230" s="1408" t="s">
        <v>825</v>
      </c>
      <c r="E230" s="1409">
        <v>364000</v>
      </c>
      <c r="F230" s="1965">
        <f>E230</f>
        <v>364000</v>
      </c>
      <c r="G230" s="1410">
        <v>364000</v>
      </c>
      <c r="H230" s="1921">
        <f>G230+G231</f>
        <v>7780464</v>
      </c>
      <c r="I230" s="1418">
        <v>0</v>
      </c>
      <c r="J230" s="1862">
        <f>SUM(I230:I231)</f>
        <v>7416463.3499999996</v>
      </c>
      <c r="K230" s="1419">
        <v>0</v>
      </c>
      <c r="L230" s="1420">
        <v>0</v>
      </c>
      <c r="O230" s="1398"/>
      <c r="P230" s="1399"/>
      <c r="Q230" s="1400"/>
      <c r="R230" s="1401"/>
      <c r="S230" s="1499"/>
      <c r="T230" s="1402"/>
      <c r="U230" s="1534"/>
    </row>
    <row r="231" spans="1:21" ht="45" customHeight="1" thickBot="1">
      <c r="A231" s="1857"/>
      <c r="B231" s="1592" t="s">
        <v>387</v>
      </c>
      <c r="C231" s="1593" t="s">
        <v>579</v>
      </c>
      <c r="D231" s="1412" t="s">
        <v>802</v>
      </c>
      <c r="E231" s="1413"/>
      <c r="F231" s="1966"/>
      <c r="G231" s="1414">
        <v>7416464</v>
      </c>
      <c r="H231" s="1927"/>
      <c r="I231" s="1498">
        <v>7416463.3499999996</v>
      </c>
      <c r="J231" s="1863"/>
      <c r="K231" s="1594">
        <v>0</v>
      </c>
      <c r="L231" s="1423">
        <f t="shared" si="29"/>
        <v>0.99999991235715557</v>
      </c>
      <c r="O231" s="1398"/>
      <c r="P231" s="1399"/>
      <c r="Q231" s="1400"/>
      <c r="R231" s="1401"/>
      <c r="S231" s="1499"/>
      <c r="T231" s="1402"/>
      <c r="U231" s="1534"/>
    </row>
    <row r="232" spans="1:21" ht="45" customHeight="1" thickBot="1">
      <c r="A232" s="1424" t="s">
        <v>863</v>
      </c>
      <c r="B232" s="1425" t="s">
        <v>387</v>
      </c>
      <c r="C232" s="1587" t="s">
        <v>579</v>
      </c>
      <c r="D232" s="1427" t="s">
        <v>802</v>
      </c>
      <c r="E232" s="1428"/>
      <c r="F232" s="1561"/>
      <c r="G232" s="1415">
        <v>6167510</v>
      </c>
      <c r="H232" s="1562">
        <f>G232</f>
        <v>6167510</v>
      </c>
      <c r="I232" s="1449">
        <v>3043764.15</v>
      </c>
      <c r="J232" s="1595">
        <f>I232</f>
        <v>3043764.15</v>
      </c>
      <c r="K232" s="1596">
        <v>0</v>
      </c>
      <c r="L232" s="1423">
        <f t="shared" si="29"/>
        <v>0.49351588404396585</v>
      </c>
      <c r="O232" s="1398"/>
      <c r="P232" s="1399"/>
      <c r="Q232" s="1400"/>
      <c r="R232" s="1401"/>
      <c r="S232" s="1499"/>
      <c r="T232" s="1402"/>
      <c r="U232" s="1534"/>
    </row>
    <row r="233" spans="1:21" ht="45" customHeight="1">
      <c r="A233" s="1924" t="s">
        <v>864</v>
      </c>
      <c r="B233" s="1968" t="s">
        <v>387</v>
      </c>
      <c r="C233" s="1970" t="s">
        <v>579</v>
      </c>
      <c r="D233" s="1408" t="s">
        <v>802</v>
      </c>
      <c r="E233" s="1409"/>
      <c r="F233" s="1965"/>
      <c r="G233" s="1410">
        <v>6429094</v>
      </c>
      <c r="H233" s="1972">
        <f>SUM(G233:G234)</f>
        <v>7677064</v>
      </c>
      <c r="I233" s="1411">
        <v>5482288.3499999996</v>
      </c>
      <c r="J233" s="1965">
        <f>SUM(I233:I234)</f>
        <v>5482288.3499999996</v>
      </c>
      <c r="K233" s="1583">
        <v>0</v>
      </c>
      <c r="L233" s="1397">
        <f t="shared" si="29"/>
        <v>0.85273109243697476</v>
      </c>
      <c r="O233" s="1398"/>
      <c r="P233" s="1399"/>
      <c r="Q233" s="1400"/>
      <c r="R233" s="1401"/>
      <c r="S233" s="1499"/>
      <c r="T233" s="1402"/>
      <c r="U233" s="1534"/>
    </row>
    <row r="234" spans="1:21" ht="45" customHeight="1" thickBot="1">
      <c r="A234" s="1925"/>
      <c r="B234" s="1969"/>
      <c r="C234" s="1971"/>
      <c r="D234" s="1453" t="s">
        <v>811</v>
      </c>
      <c r="E234" s="1428"/>
      <c r="F234" s="1966"/>
      <c r="G234" s="1415">
        <v>1247970</v>
      </c>
      <c r="H234" s="1973"/>
      <c r="I234" s="1487">
        <v>0</v>
      </c>
      <c r="J234" s="1966"/>
      <c r="K234" s="1596">
        <v>0</v>
      </c>
      <c r="L234" s="1489">
        <v>0</v>
      </c>
      <c r="O234" s="1398"/>
      <c r="P234" s="1399"/>
      <c r="Q234" s="1400"/>
      <c r="R234" s="1401"/>
      <c r="S234" s="1499"/>
      <c r="T234" s="1402"/>
      <c r="U234" s="1534"/>
    </row>
    <row r="235" spans="1:21" ht="45" customHeight="1">
      <c r="A235" s="1856" t="s">
        <v>865</v>
      </c>
      <c r="B235" s="1858" t="s">
        <v>387</v>
      </c>
      <c r="C235" s="1975" t="s">
        <v>579</v>
      </c>
      <c r="D235" s="1435" t="s">
        <v>802</v>
      </c>
      <c r="E235" s="1409"/>
      <c r="F235" s="1965"/>
      <c r="G235" s="1410">
        <v>13864795</v>
      </c>
      <c r="H235" s="1921">
        <f>SUM(G235:G237)</f>
        <v>16809741</v>
      </c>
      <c r="I235" s="1410">
        <v>13864793.699999999</v>
      </c>
      <c r="J235" s="1918">
        <f>SUM(I235:I237)</f>
        <v>16809311.539999999</v>
      </c>
      <c r="K235" s="1583">
        <v>0</v>
      </c>
      <c r="L235" s="1397">
        <f t="shared" ref="L235:L249" si="30">I235/G235</f>
        <v>0.99999990623734425</v>
      </c>
      <c r="O235" s="1398"/>
      <c r="P235" s="1399"/>
      <c r="Q235" s="1400"/>
      <c r="R235" s="1401"/>
      <c r="S235" s="1499"/>
      <c r="T235" s="1402"/>
      <c r="U235" s="1534"/>
    </row>
    <row r="236" spans="1:21" ht="45" customHeight="1">
      <c r="A236" s="1900"/>
      <c r="B236" s="1930"/>
      <c r="C236" s="1932"/>
      <c r="D236" s="1453" t="s">
        <v>812</v>
      </c>
      <c r="E236" s="1500"/>
      <c r="F236" s="1976"/>
      <c r="G236" s="1501">
        <v>1146970</v>
      </c>
      <c r="H236" s="1922"/>
      <c r="I236" s="1501">
        <v>1146542.1499999999</v>
      </c>
      <c r="J236" s="1919"/>
      <c r="K236" s="1597">
        <v>0</v>
      </c>
      <c r="L236" s="1417">
        <f t="shared" si="30"/>
        <v>0.99962697367847453</v>
      </c>
      <c r="O236" s="1398"/>
      <c r="P236" s="1399"/>
      <c r="Q236" s="1400"/>
      <c r="R236" s="1401"/>
      <c r="S236" s="1499"/>
      <c r="T236" s="1402"/>
      <c r="U236" s="1534"/>
    </row>
    <row r="237" spans="1:21" ht="45" customHeight="1" thickBot="1">
      <c r="A237" s="1857"/>
      <c r="B237" s="1592" t="s">
        <v>403</v>
      </c>
      <c r="C237" s="1593" t="s">
        <v>404</v>
      </c>
      <c r="D237" s="1440" t="s">
        <v>812</v>
      </c>
      <c r="E237" s="1413"/>
      <c r="F237" s="1966"/>
      <c r="G237" s="1414">
        <v>1797976</v>
      </c>
      <c r="H237" s="1927"/>
      <c r="I237" s="1414">
        <v>1797975.69</v>
      </c>
      <c r="J237" s="1926"/>
      <c r="K237" s="1598">
        <v>0</v>
      </c>
      <c r="L237" s="1444">
        <f t="shared" si="30"/>
        <v>0.99999982758390538</v>
      </c>
      <c r="O237" s="1398"/>
      <c r="P237" s="1399"/>
      <c r="Q237" s="1400"/>
      <c r="R237" s="1401"/>
      <c r="S237" s="1499"/>
      <c r="T237" s="1402"/>
      <c r="U237" s="1534"/>
    </row>
    <row r="238" spans="1:21" ht="45" customHeight="1" thickBot="1">
      <c r="A238" s="1424" t="s">
        <v>866</v>
      </c>
      <c r="B238" s="1425" t="s">
        <v>387</v>
      </c>
      <c r="C238" s="1587" t="s">
        <v>579</v>
      </c>
      <c r="D238" s="1427" t="s">
        <v>802</v>
      </c>
      <c r="E238" s="1428">
        <v>737000</v>
      </c>
      <c r="F238" s="1561">
        <f>E238</f>
        <v>737000</v>
      </c>
      <c r="G238" s="1415">
        <v>16148738</v>
      </c>
      <c r="H238" s="1562">
        <f>G238</f>
        <v>16148738</v>
      </c>
      <c r="I238" s="1449">
        <v>15201931.73</v>
      </c>
      <c r="J238" s="1595">
        <f>I238</f>
        <v>15201931.73</v>
      </c>
      <c r="K238" s="1416">
        <f>I238/E238</f>
        <v>20.626773039348713</v>
      </c>
      <c r="L238" s="1434">
        <f t="shared" si="30"/>
        <v>0.94136964325014127</v>
      </c>
      <c r="O238" s="1398"/>
      <c r="P238" s="1399"/>
      <c r="Q238" s="1539"/>
      <c r="R238" s="1401"/>
      <c r="S238" s="1499"/>
      <c r="T238" s="1402"/>
      <c r="U238" s="1534"/>
    </row>
    <row r="239" spans="1:21" ht="45" customHeight="1">
      <c r="A239" s="1856" t="s">
        <v>867</v>
      </c>
      <c r="B239" s="1535" t="s">
        <v>387</v>
      </c>
      <c r="C239" s="1599" t="s">
        <v>579</v>
      </c>
      <c r="D239" s="1408" t="s">
        <v>802</v>
      </c>
      <c r="E239" s="1409"/>
      <c r="F239" s="1965">
        <f>E240</f>
        <v>25000</v>
      </c>
      <c r="G239" s="1410">
        <v>6912639</v>
      </c>
      <c r="H239" s="1921">
        <f>SUM(G239:G240)</f>
        <v>6980362</v>
      </c>
      <c r="I239" s="1411">
        <v>2842087.2</v>
      </c>
      <c r="J239" s="1862">
        <f>SUM(I239:I240)</f>
        <v>2909810.2</v>
      </c>
      <c r="K239" s="1583">
        <v>0</v>
      </c>
      <c r="L239" s="1397">
        <f t="shared" si="30"/>
        <v>0.41114358785407429</v>
      </c>
      <c r="O239" s="1398"/>
      <c r="P239" s="1399"/>
      <c r="Q239" s="1539"/>
      <c r="R239" s="1401"/>
      <c r="S239" s="1499"/>
      <c r="T239" s="1402"/>
      <c r="U239" s="1534"/>
    </row>
    <row r="240" spans="1:21" ht="45" customHeight="1" thickBot="1">
      <c r="A240" s="1857"/>
      <c r="B240" s="1592" t="s">
        <v>416</v>
      </c>
      <c r="C240" s="1593" t="s">
        <v>585</v>
      </c>
      <c r="D240" s="1412" t="s">
        <v>814</v>
      </c>
      <c r="E240" s="1413">
        <v>25000</v>
      </c>
      <c r="F240" s="1966"/>
      <c r="G240" s="1414">
        <v>67723</v>
      </c>
      <c r="H240" s="1927"/>
      <c r="I240" s="1414">
        <v>67723</v>
      </c>
      <c r="J240" s="1863"/>
      <c r="K240" s="1468">
        <f>I240/E240</f>
        <v>2.70892</v>
      </c>
      <c r="L240" s="1469">
        <f t="shared" si="30"/>
        <v>1</v>
      </c>
      <c r="O240" s="1398"/>
      <c r="P240" s="1399"/>
      <c r="Q240" s="1539"/>
      <c r="R240" s="1401"/>
      <c r="S240" s="1499"/>
      <c r="T240" s="1402"/>
      <c r="U240" s="1534"/>
    </row>
    <row r="241" spans="1:21" ht="45" customHeight="1">
      <c r="A241" s="1906" t="s">
        <v>868</v>
      </c>
      <c r="B241" s="1600" t="s">
        <v>387</v>
      </c>
      <c r="C241" s="1601" t="s">
        <v>579</v>
      </c>
      <c r="D241" s="1486" t="s">
        <v>802</v>
      </c>
      <c r="E241" s="1517"/>
      <c r="F241" s="1602"/>
      <c r="G241" s="1518">
        <v>14825905</v>
      </c>
      <c r="H241" s="1974">
        <f>SUM(G241:G242)</f>
        <v>15888905</v>
      </c>
      <c r="I241" s="1411">
        <v>5482288.3499999996</v>
      </c>
      <c r="J241" s="1862">
        <f>SUM(I241:I242)</f>
        <v>5913720.2699999996</v>
      </c>
      <c r="K241" s="1583">
        <v>0</v>
      </c>
      <c r="L241" s="1397">
        <f t="shared" si="30"/>
        <v>0.36977765269641211</v>
      </c>
      <c r="O241" s="1398"/>
      <c r="P241" s="1399"/>
      <c r="Q241" s="1539"/>
      <c r="R241" s="1401"/>
      <c r="S241" s="1499"/>
      <c r="T241" s="1402"/>
      <c r="U241" s="1534"/>
    </row>
    <row r="242" spans="1:21" ht="45" customHeight="1" thickBot="1">
      <c r="A242" s="1907"/>
      <c r="B242" s="1538" t="s">
        <v>403</v>
      </c>
      <c r="C242" s="1603" t="s">
        <v>404</v>
      </c>
      <c r="D242" s="1459" t="s">
        <v>815</v>
      </c>
      <c r="E242" s="1502">
        <v>1063000</v>
      </c>
      <c r="F242" s="1604">
        <f>E242</f>
        <v>1063000</v>
      </c>
      <c r="G242" s="1503">
        <v>1063000</v>
      </c>
      <c r="H242" s="1923"/>
      <c r="I242" s="1452">
        <v>431431.92</v>
      </c>
      <c r="J242" s="1912"/>
      <c r="K242" s="1468">
        <f>I242/E242</f>
        <v>0.40586257761053618</v>
      </c>
      <c r="L242" s="1434">
        <f t="shared" si="30"/>
        <v>0.40586257761053618</v>
      </c>
      <c r="O242" s="1398"/>
      <c r="P242" s="1399"/>
      <c r="Q242" s="1400"/>
      <c r="R242" s="1401"/>
      <c r="S242" s="1499"/>
      <c r="T242" s="1402"/>
      <c r="U242" s="1534"/>
    </row>
    <row r="243" spans="1:21" ht="45" customHeight="1">
      <c r="A243" s="1856" t="s">
        <v>869</v>
      </c>
      <c r="B243" s="1535" t="s">
        <v>377</v>
      </c>
      <c r="C243" s="1536" t="s">
        <v>83</v>
      </c>
      <c r="D243" s="1408" t="s">
        <v>806</v>
      </c>
      <c r="E243" s="1409">
        <v>189000</v>
      </c>
      <c r="F243" s="1965">
        <f>E243</f>
        <v>189000</v>
      </c>
      <c r="G243" s="1410">
        <v>189000</v>
      </c>
      <c r="H243" s="1921">
        <f>SUM(G243:G244)</f>
        <v>5747716</v>
      </c>
      <c r="I243" s="1411">
        <v>129202.42</v>
      </c>
      <c r="J243" s="1918">
        <f>I243+I244</f>
        <v>5687916.8200000003</v>
      </c>
      <c r="K243" s="1396">
        <f>I243/E243</f>
        <v>0.68361068783068779</v>
      </c>
      <c r="L243" s="1397">
        <f t="shared" si="30"/>
        <v>0.68361068783068779</v>
      </c>
      <c r="O243" s="1398"/>
      <c r="P243" s="1399"/>
      <c r="Q243" s="1400"/>
      <c r="R243" s="1401"/>
      <c r="S243" s="1499"/>
      <c r="T243" s="1402"/>
      <c r="U243" s="1534"/>
    </row>
    <row r="244" spans="1:21" ht="45" customHeight="1" thickBot="1">
      <c r="A244" s="1857"/>
      <c r="B244" s="1592" t="s">
        <v>387</v>
      </c>
      <c r="C244" s="1593" t="s">
        <v>579</v>
      </c>
      <c r="D244" s="1412" t="s">
        <v>802</v>
      </c>
      <c r="E244" s="1413"/>
      <c r="F244" s="1966"/>
      <c r="G244" s="1414">
        <v>5558716</v>
      </c>
      <c r="H244" s="1927"/>
      <c r="I244" s="1414">
        <v>5558714.4000000004</v>
      </c>
      <c r="J244" s="1926"/>
      <c r="K244" s="1478">
        <v>0</v>
      </c>
      <c r="L244" s="1444">
        <f t="shared" si="30"/>
        <v>0.99999971216374439</v>
      </c>
      <c r="O244" s="1398"/>
      <c r="P244" s="1399"/>
      <c r="Q244" s="1400"/>
      <c r="R244" s="1401"/>
      <c r="S244" s="1499"/>
      <c r="T244" s="1402"/>
      <c r="U244" s="1534"/>
    </row>
    <row r="245" spans="1:21" ht="45" customHeight="1" thickBot="1">
      <c r="A245" s="1403" t="s">
        <v>870</v>
      </c>
      <c r="B245" s="1404" t="s">
        <v>387</v>
      </c>
      <c r="C245" s="1588" t="s">
        <v>579</v>
      </c>
      <c r="D245" s="1406" t="s">
        <v>802</v>
      </c>
      <c r="E245" s="1395"/>
      <c r="F245" s="1576"/>
      <c r="G245" s="1394">
        <v>5164772</v>
      </c>
      <c r="H245" s="1605">
        <f>G245</f>
        <v>5164772</v>
      </c>
      <c r="I245" s="1394">
        <v>2041025.1</v>
      </c>
      <c r="J245" s="1568">
        <f>I245</f>
        <v>2041025.1</v>
      </c>
      <c r="K245" s="1606">
        <v>0</v>
      </c>
      <c r="L245" s="1433">
        <f t="shared" si="30"/>
        <v>0.39518203320495077</v>
      </c>
      <c r="O245" s="1398"/>
      <c r="P245" s="1399"/>
      <c r="Q245" s="1400"/>
      <c r="R245" s="1401"/>
      <c r="S245" s="1499"/>
      <c r="T245" s="1402"/>
      <c r="U245" s="1534"/>
    </row>
    <row r="246" spans="1:21" ht="45" customHeight="1">
      <c r="A246" s="1856" t="s">
        <v>871</v>
      </c>
      <c r="B246" s="1535" t="s">
        <v>387</v>
      </c>
      <c r="C246" s="1599" t="s">
        <v>579</v>
      </c>
      <c r="D246" s="1408" t="s">
        <v>802</v>
      </c>
      <c r="E246" s="1409"/>
      <c r="F246" s="1965"/>
      <c r="G246" s="1410">
        <v>6292971</v>
      </c>
      <c r="H246" s="1921">
        <f>G246+G247</f>
        <v>6564097</v>
      </c>
      <c r="I246" s="1411">
        <v>5346164.25</v>
      </c>
      <c r="J246" s="1918">
        <f>I246+I247</f>
        <v>5617289.7999999998</v>
      </c>
      <c r="K246" s="1419">
        <v>0</v>
      </c>
      <c r="L246" s="1397">
        <f t="shared" si="30"/>
        <v>0.84954534988322683</v>
      </c>
      <c r="O246" s="1398"/>
      <c r="P246" s="1399"/>
      <c r="Q246" s="1400"/>
      <c r="R246" s="1401"/>
      <c r="S246" s="1499"/>
      <c r="T246" s="1402"/>
      <c r="U246" s="1534"/>
    </row>
    <row r="247" spans="1:21" ht="45" customHeight="1" thickBot="1">
      <c r="A247" s="1857"/>
      <c r="B247" s="1592" t="s">
        <v>403</v>
      </c>
      <c r="C247" s="1603" t="s">
        <v>404</v>
      </c>
      <c r="D247" s="1412" t="s">
        <v>802</v>
      </c>
      <c r="E247" s="1413"/>
      <c r="F247" s="1966"/>
      <c r="G247" s="1414">
        <v>271126</v>
      </c>
      <c r="H247" s="1927"/>
      <c r="I247" s="1414">
        <v>271125.55</v>
      </c>
      <c r="J247" s="1926"/>
      <c r="K247" s="1478">
        <v>0</v>
      </c>
      <c r="L247" s="1444">
        <f t="shared" si="30"/>
        <v>0.99999834025508427</v>
      </c>
      <c r="O247" s="1398"/>
      <c r="P247" s="1399"/>
      <c r="Q247" s="1400"/>
      <c r="R247" s="1401"/>
      <c r="S247" s="1499"/>
      <c r="T247" s="1402"/>
      <c r="U247" s="1534"/>
    </row>
    <row r="248" spans="1:21" ht="45" customHeight="1" thickBot="1">
      <c r="A248" s="1387" t="s">
        <v>872</v>
      </c>
      <c r="B248" s="1388" t="s">
        <v>387</v>
      </c>
      <c r="C248" s="1607" t="s">
        <v>579</v>
      </c>
      <c r="D248" s="1390" t="s">
        <v>802</v>
      </c>
      <c r="E248" s="1391"/>
      <c r="F248" s="1568"/>
      <c r="G248" s="1393">
        <v>5092527</v>
      </c>
      <c r="H248" s="1581">
        <f>G248</f>
        <v>5092527</v>
      </c>
      <c r="I248" s="1393">
        <v>5092525.95</v>
      </c>
      <c r="J248" s="1568">
        <f>I248</f>
        <v>5092525.95</v>
      </c>
      <c r="K248" s="1485">
        <v>0</v>
      </c>
      <c r="L248" s="1433">
        <f t="shared" si="30"/>
        <v>0.99999979381552617</v>
      </c>
      <c r="O248" s="1398"/>
      <c r="P248" s="1399"/>
      <c r="Q248" s="1400"/>
      <c r="R248" s="1401"/>
      <c r="S248" s="1499"/>
      <c r="T248" s="1402"/>
      <c r="U248" s="1534"/>
    </row>
    <row r="249" spans="1:21" ht="45" customHeight="1">
      <c r="A249" s="1906" t="s">
        <v>873</v>
      </c>
      <c r="B249" s="1600" t="s">
        <v>387</v>
      </c>
      <c r="C249" s="1601" t="s">
        <v>579</v>
      </c>
      <c r="D249" s="1486" t="s">
        <v>802</v>
      </c>
      <c r="E249" s="1517"/>
      <c r="F249" s="1965">
        <f>E250</f>
        <v>1187000</v>
      </c>
      <c r="G249" s="1518">
        <v>5068377</v>
      </c>
      <c r="H249" s="1974">
        <f>SUM(G249:G250)</f>
        <v>6255377</v>
      </c>
      <c r="I249" s="1452">
        <v>4121570.1</v>
      </c>
      <c r="J249" s="1976">
        <f>I249+I250</f>
        <v>4121570.1</v>
      </c>
      <c r="K249" s="1608">
        <v>0</v>
      </c>
      <c r="L249" s="1434">
        <f t="shared" si="30"/>
        <v>0.81319327666430496</v>
      </c>
      <c r="O249" s="1398"/>
      <c r="P249" s="1399"/>
      <c r="Q249" s="1400"/>
      <c r="R249" s="1401"/>
      <c r="S249" s="1499"/>
      <c r="T249" s="1402"/>
      <c r="U249" s="1534"/>
    </row>
    <row r="250" spans="1:21" ht="45" customHeight="1" thickBot="1">
      <c r="A250" s="1857"/>
      <c r="B250" s="1592" t="s">
        <v>413</v>
      </c>
      <c r="C250" s="1593" t="s">
        <v>584</v>
      </c>
      <c r="D250" s="1412" t="s">
        <v>802</v>
      </c>
      <c r="E250" s="1413">
        <v>1187000</v>
      </c>
      <c r="F250" s="1966"/>
      <c r="G250" s="1414">
        <v>1187000</v>
      </c>
      <c r="H250" s="1927"/>
      <c r="I250" s="1572">
        <v>0</v>
      </c>
      <c r="J250" s="1966"/>
      <c r="K250" s="1478">
        <v>0</v>
      </c>
      <c r="L250" s="1479">
        <v>0</v>
      </c>
      <c r="O250" s="1398"/>
      <c r="P250" s="1399"/>
      <c r="Q250" s="1539"/>
      <c r="R250" s="1401"/>
      <c r="S250" s="1499"/>
      <c r="T250" s="1402"/>
      <c r="U250" s="1534"/>
    </row>
    <row r="251" spans="1:21" ht="45" customHeight="1" thickBot="1">
      <c r="A251" s="1387" t="s">
        <v>874</v>
      </c>
      <c r="B251" s="1388" t="s">
        <v>387</v>
      </c>
      <c r="C251" s="1607" t="s">
        <v>579</v>
      </c>
      <c r="D251" s="1390" t="s">
        <v>802</v>
      </c>
      <c r="E251" s="1391"/>
      <c r="F251" s="1568"/>
      <c r="G251" s="1393">
        <v>6533484</v>
      </c>
      <c r="H251" s="1581">
        <f>G251</f>
        <v>6533484</v>
      </c>
      <c r="I251" s="1393">
        <v>6533482.1299999999</v>
      </c>
      <c r="J251" s="1595">
        <f>I251</f>
        <v>6533482.1299999999</v>
      </c>
      <c r="K251" s="1485">
        <v>0</v>
      </c>
      <c r="L251" s="1433">
        <f>I251/G251</f>
        <v>0.99999971378211072</v>
      </c>
      <c r="O251" s="1398"/>
      <c r="P251" s="1399"/>
      <c r="Q251" s="1539"/>
      <c r="R251" s="1401"/>
      <c r="S251" s="1499"/>
      <c r="T251" s="1402"/>
      <c r="U251" s="1534"/>
    </row>
    <row r="252" spans="1:21" ht="45" customHeight="1" thickBot="1">
      <c r="A252" s="1609" t="s">
        <v>875</v>
      </c>
      <c r="B252" s="1610" t="s">
        <v>387</v>
      </c>
      <c r="C252" s="1611" t="s">
        <v>579</v>
      </c>
      <c r="D252" s="1527" t="s">
        <v>802</v>
      </c>
      <c r="E252" s="1528"/>
      <c r="F252" s="1595"/>
      <c r="G252" s="1421">
        <v>6590312</v>
      </c>
      <c r="H252" s="1612">
        <f>G252</f>
        <v>6590312</v>
      </c>
      <c r="I252" s="1421">
        <v>6590309.25</v>
      </c>
      <c r="J252" s="1595">
        <f>I252</f>
        <v>6590309.25</v>
      </c>
      <c r="K252" s="1608">
        <v>0</v>
      </c>
      <c r="L252" s="1434">
        <f>I252/G252</f>
        <v>0.99999958272081813</v>
      </c>
      <c r="O252" s="1398"/>
      <c r="P252" s="1399"/>
      <c r="Q252" s="1539"/>
      <c r="R252" s="1401"/>
      <c r="S252" s="1499"/>
      <c r="T252" s="1402"/>
      <c r="U252" s="1534"/>
    </row>
    <row r="253" spans="1:21" ht="45" customHeight="1" thickBot="1">
      <c r="A253" s="1613"/>
      <c r="B253" s="1614"/>
      <c r="C253" s="1615"/>
      <c r="D253" s="1616" t="s">
        <v>876</v>
      </c>
      <c r="E253" s="1617">
        <f t="shared" ref="E253:J253" si="31">SUM(E7:E252)</f>
        <v>87340722000</v>
      </c>
      <c r="F253" s="1617">
        <f t="shared" si="31"/>
        <v>87340722000</v>
      </c>
      <c r="G253" s="1618">
        <f>SUM(G7:G252)</f>
        <v>87340722000</v>
      </c>
      <c r="H253" s="1618">
        <f t="shared" si="31"/>
        <v>87340722000</v>
      </c>
      <c r="I253" s="1618">
        <f t="shared" si="31"/>
        <v>36858722645.309982</v>
      </c>
      <c r="J253" s="1617">
        <f t="shared" si="31"/>
        <v>36858722645.30999</v>
      </c>
      <c r="K253" s="1619">
        <f>I253/E253</f>
        <v>0.4220107391064386</v>
      </c>
      <c r="L253" s="1620">
        <f>I253/G253</f>
        <v>0.4220107391064386</v>
      </c>
      <c r="O253" s="1621"/>
      <c r="P253" s="1621"/>
      <c r="Q253" s="1622"/>
      <c r="R253" s="1623"/>
      <c r="S253" s="1624"/>
      <c r="T253" s="1624"/>
      <c r="U253" s="1534"/>
    </row>
    <row r="254" spans="1:21" ht="45" customHeight="1">
      <c r="A254" s="1371"/>
      <c r="B254" s="1371"/>
      <c r="C254" s="1356"/>
      <c r="D254" s="1625"/>
      <c r="E254" s="1626"/>
      <c r="F254" s="1626"/>
      <c r="G254" s="1627"/>
      <c r="H254" s="1627"/>
      <c r="I254" s="1627"/>
      <c r="J254" s="1626"/>
      <c r="K254" s="1628"/>
      <c r="L254" s="1629"/>
      <c r="O254" s="1629"/>
      <c r="P254" s="1626"/>
      <c r="Q254" s="1630"/>
      <c r="R254" s="1631"/>
      <c r="S254" s="1364"/>
      <c r="T254" s="1364"/>
      <c r="U254" s="1364"/>
    </row>
    <row r="255" spans="1:21" ht="33" customHeight="1">
      <c r="A255" s="1371"/>
      <c r="B255" s="1632"/>
      <c r="C255" s="1633"/>
      <c r="D255" s="1634"/>
      <c r="E255" s="1635"/>
      <c r="F255" s="1635"/>
      <c r="G255" s="1636"/>
      <c r="H255" s="1637"/>
      <c r="I255" s="1638"/>
      <c r="J255" s="1639"/>
      <c r="K255" s="1635"/>
      <c r="L255" s="1635"/>
      <c r="O255" s="1635"/>
      <c r="P255" s="1640"/>
      <c r="Q255" s="1630"/>
      <c r="R255" s="1631"/>
      <c r="S255" s="1364"/>
      <c r="T255" s="1364"/>
      <c r="U255" s="1364"/>
    </row>
    <row r="256" spans="1:21" ht="27" customHeight="1">
      <c r="A256" s="1371"/>
      <c r="B256" s="1632"/>
      <c r="C256" s="1633"/>
      <c r="D256" s="1635"/>
      <c r="E256" s="1635"/>
      <c r="F256" s="1635"/>
      <c r="G256" s="1637"/>
      <c r="H256" s="1637"/>
      <c r="I256" s="1641"/>
      <c r="J256" s="1639"/>
      <c r="K256" s="1635"/>
      <c r="L256" s="1635"/>
      <c r="O256" s="1635"/>
      <c r="P256" s="1635"/>
      <c r="Q256" s="1642"/>
      <c r="R256" s="1631"/>
      <c r="S256" s="1364"/>
      <c r="T256" s="1364"/>
      <c r="U256" s="1364"/>
    </row>
    <row r="257" spans="1:21" ht="27.6" customHeight="1">
      <c r="A257" s="1643"/>
      <c r="B257" s="1632"/>
      <c r="C257" s="1633"/>
      <c r="D257" s="1634"/>
      <c r="E257" s="1644"/>
      <c r="F257" s="1644"/>
      <c r="G257" s="1645"/>
      <c r="H257" s="1646"/>
      <c r="I257" s="1647"/>
      <c r="O257" s="1648">
        <f>N253-O253</f>
        <v>0</v>
      </c>
    </row>
    <row r="258" spans="1:21" ht="37.5" customHeight="1">
      <c r="A258" s="1643"/>
      <c r="B258" s="1364"/>
      <c r="C258" s="1364"/>
      <c r="D258" s="1364"/>
      <c r="E258" s="1644"/>
      <c r="F258" s="1644"/>
      <c r="G258" s="1646"/>
      <c r="H258" s="1646"/>
      <c r="J258" s="1650"/>
      <c r="U258" s="1651"/>
    </row>
    <row r="259" spans="1:21" ht="37.5" customHeight="1">
      <c r="A259" s="1643"/>
      <c r="B259" s="1364"/>
      <c r="C259" s="1364"/>
      <c r="D259" s="1364"/>
      <c r="E259" s="1644"/>
      <c r="F259" s="1644"/>
      <c r="G259" s="1646"/>
      <c r="H259" s="1646"/>
    </row>
  </sheetData>
  <mergeCells count="427">
    <mergeCell ref="A249:A250"/>
    <mergeCell ref="F249:F250"/>
    <mergeCell ref="H249:H250"/>
    <mergeCell ref="J249:J250"/>
    <mergeCell ref="A243:A244"/>
    <mergeCell ref="F243:F244"/>
    <mergeCell ref="H243:H244"/>
    <mergeCell ref="J243:J244"/>
    <mergeCell ref="A246:A247"/>
    <mergeCell ref="F246:F247"/>
    <mergeCell ref="H246:H247"/>
    <mergeCell ref="J246:J247"/>
    <mergeCell ref="A239:A240"/>
    <mergeCell ref="F239:F240"/>
    <mergeCell ref="H239:H240"/>
    <mergeCell ref="J239:J240"/>
    <mergeCell ref="A241:A242"/>
    <mergeCell ref="H241:H242"/>
    <mergeCell ref="J241:J242"/>
    <mergeCell ref="A235:A237"/>
    <mergeCell ref="B235:B236"/>
    <mergeCell ref="C235:C236"/>
    <mergeCell ref="F235:F237"/>
    <mergeCell ref="H235:H237"/>
    <mergeCell ref="J235:J237"/>
    <mergeCell ref="A233:A234"/>
    <mergeCell ref="B233:B234"/>
    <mergeCell ref="C233:C234"/>
    <mergeCell ref="F233:F234"/>
    <mergeCell ref="H233:H234"/>
    <mergeCell ref="J233:J234"/>
    <mergeCell ref="O226:O227"/>
    <mergeCell ref="P226:P227"/>
    <mergeCell ref="Q226:Q227"/>
    <mergeCell ref="A224:A225"/>
    <mergeCell ref="B224:B225"/>
    <mergeCell ref="C224:C225"/>
    <mergeCell ref="F224:F225"/>
    <mergeCell ref="H224:H225"/>
    <mergeCell ref="J224:J225"/>
    <mergeCell ref="T226:T227"/>
    <mergeCell ref="A230:A231"/>
    <mergeCell ref="F230:F231"/>
    <mergeCell ref="H230:H231"/>
    <mergeCell ref="J230:J231"/>
    <mergeCell ref="O224:O225"/>
    <mergeCell ref="P224:P225"/>
    <mergeCell ref="Q224:Q225"/>
    <mergeCell ref="T224:T225"/>
    <mergeCell ref="A226:A227"/>
    <mergeCell ref="B226:B227"/>
    <mergeCell ref="C226:C227"/>
    <mergeCell ref="F226:F227"/>
    <mergeCell ref="H226:H227"/>
    <mergeCell ref="J226:J227"/>
    <mergeCell ref="O215:O216"/>
    <mergeCell ref="P215:P216"/>
    <mergeCell ref="Q215:Q216"/>
    <mergeCell ref="T215:T216"/>
    <mergeCell ref="A220:A221"/>
    <mergeCell ref="B220:B221"/>
    <mergeCell ref="C220:C221"/>
    <mergeCell ref="F220:F221"/>
    <mergeCell ref="H220:H221"/>
    <mergeCell ref="J220:J221"/>
    <mergeCell ref="A215:A216"/>
    <mergeCell ref="B215:B216"/>
    <mergeCell ref="C215:C216"/>
    <mergeCell ref="F215:F216"/>
    <mergeCell ref="H215:H216"/>
    <mergeCell ref="J215:J216"/>
    <mergeCell ref="O220:O221"/>
    <mergeCell ref="P220:P221"/>
    <mergeCell ref="Q220:Q221"/>
    <mergeCell ref="T220:T221"/>
    <mergeCell ref="A212:A213"/>
    <mergeCell ref="F212:F213"/>
    <mergeCell ref="H212:H213"/>
    <mergeCell ref="J212:J213"/>
    <mergeCell ref="O212:O213"/>
    <mergeCell ref="T212:T213"/>
    <mergeCell ref="O206:O210"/>
    <mergeCell ref="P206:P207"/>
    <mergeCell ref="Q206:Q207"/>
    <mergeCell ref="T206:T210"/>
    <mergeCell ref="B208:B210"/>
    <mergeCell ref="C208:C210"/>
    <mergeCell ref="P209:P210"/>
    <mergeCell ref="Q209:Q210"/>
    <mergeCell ref="O203:O205"/>
    <mergeCell ref="P203:P205"/>
    <mergeCell ref="Q203:Q205"/>
    <mergeCell ref="T203:T205"/>
    <mergeCell ref="A206:A210"/>
    <mergeCell ref="B206:B207"/>
    <mergeCell ref="C206:C207"/>
    <mergeCell ref="F206:F210"/>
    <mergeCell ref="H206:H210"/>
    <mergeCell ref="J206:J210"/>
    <mergeCell ref="A203:A205"/>
    <mergeCell ref="B203:B205"/>
    <mergeCell ref="C203:C205"/>
    <mergeCell ref="F203:F205"/>
    <mergeCell ref="H203:H205"/>
    <mergeCell ref="J203:J205"/>
    <mergeCell ref="T194:T195"/>
    <mergeCell ref="A196:A201"/>
    <mergeCell ref="F196:F201"/>
    <mergeCell ref="H196:H201"/>
    <mergeCell ref="J196:J201"/>
    <mergeCell ref="O196:O201"/>
    <mergeCell ref="T196:T201"/>
    <mergeCell ref="A194:A195"/>
    <mergeCell ref="B194:B195"/>
    <mergeCell ref="C194:C195"/>
    <mergeCell ref="F194:F195"/>
    <mergeCell ref="H194:H195"/>
    <mergeCell ref="J194:J195"/>
    <mergeCell ref="B197:B198"/>
    <mergeCell ref="C197:C198"/>
    <mergeCell ref="P197:P198"/>
    <mergeCell ref="Q197:Q198"/>
    <mergeCell ref="B199:B201"/>
    <mergeCell ref="C199:C201"/>
    <mergeCell ref="P199:P201"/>
    <mergeCell ref="Q199:Q201"/>
    <mergeCell ref="O194:O195"/>
    <mergeCell ref="P194:P195"/>
    <mergeCell ref="Q194:Q195"/>
    <mergeCell ref="A190:A193"/>
    <mergeCell ref="F190:F193"/>
    <mergeCell ref="H190:H193"/>
    <mergeCell ref="J190:J193"/>
    <mergeCell ref="O190:O193"/>
    <mergeCell ref="T190:T193"/>
    <mergeCell ref="B191:B192"/>
    <mergeCell ref="C191:C192"/>
    <mergeCell ref="P191:P192"/>
    <mergeCell ref="Q191:Q192"/>
    <mergeCell ref="O180:O183"/>
    <mergeCell ref="P180:P183"/>
    <mergeCell ref="Q180:Q183"/>
    <mergeCell ref="T180:T183"/>
    <mergeCell ref="B184:B189"/>
    <mergeCell ref="C184:C189"/>
    <mergeCell ref="O184:O189"/>
    <mergeCell ref="P184:P189"/>
    <mergeCell ref="Q184:Q189"/>
    <mergeCell ref="T184:T189"/>
    <mergeCell ref="A180:A189"/>
    <mergeCell ref="B180:B183"/>
    <mergeCell ref="C180:C183"/>
    <mergeCell ref="F180:F189"/>
    <mergeCell ref="H180:H189"/>
    <mergeCell ref="J180:J189"/>
    <mergeCell ref="A175:A179"/>
    <mergeCell ref="F175:F179"/>
    <mergeCell ref="H175:H179"/>
    <mergeCell ref="J175:J179"/>
    <mergeCell ref="O175:O179"/>
    <mergeCell ref="T175:T179"/>
    <mergeCell ref="B176:B178"/>
    <mergeCell ref="C176:C178"/>
    <mergeCell ref="P176:P178"/>
    <mergeCell ref="Q176:Q178"/>
    <mergeCell ref="A167:A174"/>
    <mergeCell ref="F167:F174"/>
    <mergeCell ref="H167:H174"/>
    <mergeCell ref="J167:J174"/>
    <mergeCell ref="O167:O174"/>
    <mergeCell ref="T167:T174"/>
    <mergeCell ref="B168:B173"/>
    <mergeCell ref="C168:C173"/>
    <mergeCell ref="P168:P173"/>
    <mergeCell ref="Q168:Q173"/>
    <mergeCell ref="T153:T166"/>
    <mergeCell ref="B154:B161"/>
    <mergeCell ref="C154:C161"/>
    <mergeCell ref="P154:P161"/>
    <mergeCell ref="Q154:Q161"/>
    <mergeCell ref="B162:B166"/>
    <mergeCell ref="C162:C166"/>
    <mergeCell ref="P162:P166"/>
    <mergeCell ref="Q162:Q166"/>
    <mergeCell ref="A151:A152"/>
    <mergeCell ref="F151:F152"/>
    <mergeCell ref="H151:H152"/>
    <mergeCell ref="J151:J152"/>
    <mergeCell ref="A153:A166"/>
    <mergeCell ref="F153:F166"/>
    <mergeCell ref="H153:H166"/>
    <mergeCell ref="J153:J166"/>
    <mergeCell ref="O145:O150"/>
    <mergeCell ref="O153:O166"/>
    <mergeCell ref="P145:P148"/>
    <mergeCell ref="Q145:Q148"/>
    <mergeCell ref="T145:T150"/>
    <mergeCell ref="B149:B150"/>
    <mergeCell ref="C149:C150"/>
    <mergeCell ref="P149:P150"/>
    <mergeCell ref="Q149:Q150"/>
    <mergeCell ref="A145:A150"/>
    <mergeCell ref="B145:B148"/>
    <mergeCell ref="C145:C148"/>
    <mergeCell ref="F145:F150"/>
    <mergeCell ref="H145:H150"/>
    <mergeCell ref="J145:J150"/>
    <mergeCell ref="O137:O144"/>
    <mergeCell ref="P137:P139"/>
    <mergeCell ref="Q137:Q139"/>
    <mergeCell ref="T137:T144"/>
    <mergeCell ref="B140:B144"/>
    <mergeCell ref="C140:C144"/>
    <mergeCell ref="P140:P144"/>
    <mergeCell ref="Q140:Q144"/>
    <mergeCell ref="A137:A144"/>
    <mergeCell ref="B137:B139"/>
    <mergeCell ref="C137:C139"/>
    <mergeCell ref="F137:F144"/>
    <mergeCell ref="H137:H144"/>
    <mergeCell ref="J137:J144"/>
    <mergeCell ref="A106:A112"/>
    <mergeCell ref="A113:A134"/>
    <mergeCell ref="A135:A136"/>
    <mergeCell ref="O117:O132"/>
    <mergeCell ref="P117:P132"/>
    <mergeCell ref="Q117:Q132"/>
    <mergeCell ref="T117:T132"/>
    <mergeCell ref="O133:O136"/>
    <mergeCell ref="T133:T136"/>
    <mergeCell ref="O106:O116"/>
    <mergeCell ref="P106:P111"/>
    <mergeCell ref="Q106:Q111"/>
    <mergeCell ref="T106:T116"/>
    <mergeCell ref="B113:B116"/>
    <mergeCell ref="C113:C116"/>
    <mergeCell ref="P113:P116"/>
    <mergeCell ref="Q113:Q116"/>
    <mergeCell ref="B106:B111"/>
    <mergeCell ref="C106:C111"/>
    <mergeCell ref="F106:F136"/>
    <mergeCell ref="H106:H136"/>
    <mergeCell ref="J106:J136"/>
    <mergeCell ref="B117:B132"/>
    <mergeCell ref="C117:C132"/>
    <mergeCell ref="O91:O102"/>
    <mergeCell ref="P91:P102"/>
    <mergeCell ref="Q91:Q102"/>
    <mergeCell ref="T91:T102"/>
    <mergeCell ref="O103:O104"/>
    <mergeCell ref="P103:P104"/>
    <mergeCell ref="Q103:Q104"/>
    <mergeCell ref="T103:T104"/>
    <mergeCell ref="A91:A104"/>
    <mergeCell ref="B91:B104"/>
    <mergeCell ref="C91:C104"/>
    <mergeCell ref="F91:F104"/>
    <mergeCell ref="H91:H104"/>
    <mergeCell ref="J91:J104"/>
    <mergeCell ref="A72:A90"/>
    <mergeCell ref="F72:F90"/>
    <mergeCell ref="H72:H90"/>
    <mergeCell ref="J72:J90"/>
    <mergeCell ref="O72:O85"/>
    <mergeCell ref="T72:T85"/>
    <mergeCell ref="B73:B90"/>
    <mergeCell ref="C73:C90"/>
    <mergeCell ref="P73:P85"/>
    <mergeCell ref="Q73:Q85"/>
    <mergeCell ref="O86:O90"/>
    <mergeCell ref="P86:P90"/>
    <mergeCell ref="Q86:Q90"/>
    <mergeCell ref="T86:T90"/>
    <mergeCell ref="O66:O68"/>
    <mergeCell ref="P66:P67"/>
    <mergeCell ref="Q66:Q67"/>
    <mergeCell ref="T66:T68"/>
    <mergeCell ref="A69:A71"/>
    <mergeCell ref="F69:F71"/>
    <mergeCell ref="H69:H71"/>
    <mergeCell ref="J69:J71"/>
    <mergeCell ref="O69:O71"/>
    <mergeCell ref="T69:T71"/>
    <mergeCell ref="A66:A68"/>
    <mergeCell ref="B66:B67"/>
    <mergeCell ref="C66:C67"/>
    <mergeCell ref="F66:F68"/>
    <mergeCell ref="H66:H68"/>
    <mergeCell ref="J66:J68"/>
    <mergeCell ref="B70:B71"/>
    <mergeCell ref="C70:C71"/>
    <mergeCell ref="P70:P71"/>
    <mergeCell ref="Q70:Q71"/>
    <mergeCell ref="O60:O65"/>
    <mergeCell ref="P60:P62"/>
    <mergeCell ref="Q60:Q62"/>
    <mergeCell ref="T60:T65"/>
    <mergeCell ref="B63:B65"/>
    <mergeCell ref="C63:C65"/>
    <mergeCell ref="P63:P65"/>
    <mergeCell ref="Q63:Q65"/>
    <mergeCell ref="O58:O59"/>
    <mergeCell ref="P58:P59"/>
    <mergeCell ref="Q58:Q59"/>
    <mergeCell ref="T58:T59"/>
    <mergeCell ref="A60:A65"/>
    <mergeCell ref="B60:B62"/>
    <mergeCell ref="C60:C62"/>
    <mergeCell ref="F60:F65"/>
    <mergeCell ref="H60:H65"/>
    <mergeCell ref="J60:J65"/>
    <mergeCell ref="A58:A59"/>
    <mergeCell ref="B58:B59"/>
    <mergeCell ref="C58:C59"/>
    <mergeCell ref="F58:F59"/>
    <mergeCell ref="H58:H59"/>
    <mergeCell ref="J58:J59"/>
    <mergeCell ref="A43:A49"/>
    <mergeCell ref="A50:A57"/>
    <mergeCell ref="P50:P53"/>
    <mergeCell ref="Q50:Q53"/>
    <mergeCell ref="B55:B57"/>
    <mergeCell ref="C55:C57"/>
    <mergeCell ref="P55:P57"/>
    <mergeCell ref="Q55:Q57"/>
    <mergeCell ref="O43:O57"/>
    <mergeCell ref="P43:P45"/>
    <mergeCell ref="Q43:Q45"/>
    <mergeCell ref="T43:T57"/>
    <mergeCell ref="B46:B49"/>
    <mergeCell ref="C46:C49"/>
    <mergeCell ref="P46:P49"/>
    <mergeCell ref="Q46:Q49"/>
    <mergeCell ref="B50:B54"/>
    <mergeCell ref="C50:C54"/>
    <mergeCell ref="B43:B45"/>
    <mergeCell ref="C43:C45"/>
    <mergeCell ref="F43:F57"/>
    <mergeCell ref="H43:H57"/>
    <mergeCell ref="J43:J57"/>
    <mergeCell ref="O35:O41"/>
    <mergeCell ref="P35:P38"/>
    <mergeCell ref="Q35:Q38"/>
    <mergeCell ref="T35:T41"/>
    <mergeCell ref="B40:B41"/>
    <mergeCell ref="C40:C41"/>
    <mergeCell ref="P40:P41"/>
    <mergeCell ref="Q40:Q41"/>
    <mergeCell ref="A35:A41"/>
    <mergeCell ref="B35:B39"/>
    <mergeCell ref="C35:C39"/>
    <mergeCell ref="F35:F41"/>
    <mergeCell ref="H35:H41"/>
    <mergeCell ref="J35:J41"/>
    <mergeCell ref="T29:T34"/>
    <mergeCell ref="B32:B34"/>
    <mergeCell ref="C32:C34"/>
    <mergeCell ref="P32:P34"/>
    <mergeCell ref="Q32:Q34"/>
    <mergeCell ref="O26:O28"/>
    <mergeCell ref="P26:P28"/>
    <mergeCell ref="Q26:Q28"/>
    <mergeCell ref="T26:T28"/>
    <mergeCell ref="A29:A34"/>
    <mergeCell ref="B29:B30"/>
    <mergeCell ref="C29:C30"/>
    <mergeCell ref="F29:F34"/>
    <mergeCell ref="H29:H34"/>
    <mergeCell ref="J29:J34"/>
    <mergeCell ref="O23:O25"/>
    <mergeCell ref="P23:P24"/>
    <mergeCell ref="Q23:Q24"/>
    <mergeCell ref="O29:O34"/>
    <mergeCell ref="P29:P30"/>
    <mergeCell ref="Q29:Q30"/>
    <mergeCell ref="A20:A21"/>
    <mergeCell ref="B20:B21"/>
    <mergeCell ref="C20:C21"/>
    <mergeCell ref="F20:F21"/>
    <mergeCell ref="H20:H21"/>
    <mergeCell ref="J20:J21"/>
    <mergeCell ref="T23:T25"/>
    <mergeCell ref="A26:A28"/>
    <mergeCell ref="B26:B28"/>
    <mergeCell ref="C26:C28"/>
    <mergeCell ref="F26:F28"/>
    <mergeCell ref="H26:H28"/>
    <mergeCell ref="J26:J28"/>
    <mergeCell ref="O20:O21"/>
    <mergeCell ref="P20:P21"/>
    <mergeCell ref="Q20:Q21"/>
    <mergeCell ref="T20:T21"/>
    <mergeCell ref="A23:A25"/>
    <mergeCell ref="B23:B24"/>
    <mergeCell ref="C23:C24"/>
    <mergeCell ref="F23:F25"/>
    <mergeCell ref="H23:H25"/>
    <mergeCell ref="J23:J25"/>
    <mergeCell ref="O13:O14"/>
    <mergeCell ref="P13:P14"/>
    <mergeCell ref="Q13:Q14"/>
    <mergeCell ref="T13:T14"/>
    <mergeCell ref="A15:A16"/>
    <mergeCell ref="B15:B16"/>
    <mergeCell ref="C15:C16"/>
    <mergeCell ref="F15:F16"/>
    <mergeCell ref="H15:H16"/>
    <mergeCell ref="J15:J16"/>
    <mergeCell ref="A13:A14"/>
    <mergeCell ref="B13:B14"/>
    <mergeCell ref="C13:C14"/>
    <mergeCell ref="F13:F14"/>
    <mergeCell ref="H13:H14"/>
    <mergeCell ref="J13:J14"/>
    <mergeCell ref="O15:O16"/>
    <mergeCell ref="P15:P16"/>
    <mergeCell ref="Q15:Q16"/>
    <mergeCell ref="T15:T16"/>
    <mergeCell ref="A2:L2"/>
    <mergeCell ref="K3:L3"/>
    <mergeCell ref="A4:A5"/>
    <mergeCell ref="B4:C5"/>
    <mergeCell ref="D4:D5"/>
    <mergeCell ref="E4:F4"/>
    <mergeCell ref="G4:H4"/>
    <mergeCell ref="I4:J4"/>
    <mergeCell ref="K4:L4"/>
  </mergeCells>
  <printOptions horizontalCentered="1"/>
  <pageMargins left="0.9055118110236221" right="0.9055118110236221" top="1.1023622047244095" bottom="0.59055118110236227" header="0.74803149606299213" footer="0.31496062992125984"/>
  <pageSetup paperSize="9" scale="38" firstPageNumber="66" orientation="landscape" useFirstPageNumber="1" r:id="rId1"/>
  <headerFooter alignWithMargins="0">
    <oddHeader>&amp;C&amp;"Arial,Normalny"&amp;24- &amp;P -</oddHeader>
  </headerFooter>
  <rowBreaks count="11" manualBreakCount="11">
    <brk id="28" max="11" man="1"/>
    <brk id="49" max="11" man="1"/>
    <brk id="71" max="11" man="1"/>
    <brk id="90" max="11" man="1"/>
    <brk id="112" max="11" man="1"/>
    <brk id="134" max="11" man="1"/>
    <brk id="152" max="11" man="1"/>
    <brk id="174" max="11" man="1"/>
    <brk id="193" max="11" man="1"/>
    <brk id="214" max="11" man="1"/>
    <brk id="237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zoomScale="60" zoomScaleNormal="60" zoomScaleSheetLayoutView="70" workbookViewId="0"/>
  </sheetViews>
  <sheetFormatPr defaultRowHeight="14.25"/>
  <cols>
    <col min="1" max="2" width="14" style="1703" customWidth="1"/>
    <col min="3" max="3" width="82.140625" style="1703" customWidth="1"/>
    <col min="4" max="4" width="15" style="1703" customWidth="1"/>
    <col min="5" max="6" width="14.85546875" style="1703" customWidth="1"/>
    <col min="7" max="7" width="15" style="1703" customWidth="1"/>
    <col min="8" max="14" width="14.42578125" style="1706" customWidth="1"/>
    <col min="15" max="15" width="15.85546875" style="1706" customWidth="1"/>
    <col min="16" max="256" width="9.140625" style="1703"/>
    <col min="257" max="258" width="14" style="1703" customWidth="1"/>
    <col min="259" max="259" width="82.140625" style="1703" customWidth="1"/>
    <col min="260" max="260" width="15" style="1703" customWidth="1"/>
    <col min="261" max="262" width="14.85546875" style="1703" customWidth="1"/>
    <col min="263" max="263" width="15" style="1703" customWidth="1"/>
    <col min="264" max="270" width="14.42578125" style="1703" customWidth="1"/>
    <col min="271" max="271" width="15.85546875" style="1703" customWidth="1"/>
    <col min="272" max="512" width="9.140625" style="1703"/>
    <col min="513" max="514" width="14" style="1703" customWidth="1"/>
    <col min="515" max="515" width="82.140625" style="1703" customWidth="1"/>
    <col min="516" max="516" width="15" style="1703" customWidth="1"/>
    <col min="517" max="518" width="14.85546875" style="1703" customWidth="1"/>
    <col min="519" max="519" width="15" style="1703" customWidth="1"/>
    <col min="520" max="526" width="14.42578125" style="1703" customWidth="1"/>
    <col min="527" max="527" width="15.85546875" style="1703" customWidth="1"/>
    <col min="528" max="768" width="9.140625" style="1703"/>
    <col min="769" max="770" width="14" style="1703" customWidth="1"/>
    <col min="771" max="771" width="82.140625" style="1703" customWidth="1"/>
    <col min="772" max="772" width="15" style="1703" customWidth="1"/>
    <col min="773" max="774" width="14.85546875" style="1703" customWidth="1"/>
    <col min="775" max="775" width="15" style="1703" customWidth="1"/>
    <col min="776" max="782" width="14.42578125" style="1703" customWidth="1"/>
    <col min="783" max="783" width="15.85546875" style="1703" customWidth="1"/>
    <col min="784" max="1024" width="9.140625" style="1703"/>
    <col min="1025" max="1026" width="14" style="1703" customWidth="1"/>
    <col min="1027" max="1027" width="82.140625" style="1703" customWidth="1"/>
    <col min="1028" max="1028" width="15" style="1703" customWidth="1"/>
    <col min="1029" max="1030" width="14.85546875" style="1703" customWidth="1"/>
    <col min="1031" max="1031" width="15" style="1703" customWidth="1"/>
    <col min="1032" max="1038" width="14.42578125" style="1703" customWidth="1"/>
    <col min="1039" max="1039" width="15.85546875" style="1703" customWidth="1"/>
    <col min="1040" max="1280" width="9.140625" style="1703"/>
    <col min="1281" max="1282" width="14" style="1703" customWidth="1"/>
    <col min="1283" max="1283" width="82.140625" style="1703" customWidth="1"/>
    <col min="1284" max="1284" width="15" style="1703" customWidth="1"/>
    <col min="1285" max="1286" width="14.85546875" style="1703" customWidth="1"/>
    <col min="1287" max="1287" width="15" style="1703" customWidth="1"/>
    <col min="1288" max="1294" width="14.42578125" style="1703" customWidth="1"/>
    <col min="1295" max="1295" width="15.85546875" style="1703" customWidth="1"/>
    <col min="1296" max="1536" width="9.140625" style="1703"/>
    <col min="1537" max="1538" width="14" style="1703" customWidth="1"/>
    <col min="1539" max="1539" width="82.140625" style="1703" customWidth="1"/>
    <col min="1540" max="1540" width="15" style="1703" customWidth="1"/>
    <col min="1541" max="1542" width="14.85546875" style="1703" customWidth="1"/>
    <col min="1543" max="1543" width="15" style="1703" customWidth="1"/>
    <col min="1544" max="1550" width="14.42578125" style="1703" customWidth="1"/>
    <col min="1551" max="1551" width="15.85546875" style="1703" customWidth="1"/>
    <col min="1552" max="1792" width="9.140625" style="1703"/>
    <col min="1793" max="1794" width="14" style="1703" customWidth="1"/>
    <col min="1795" max="1795" width="82.140625" style="1703" customWidth="1"/>
    <col min="1796" max="1796" width="15" style="1703" customWidth="1"/>
    <col min="1797" max="1798" width="14.85546875" style="1703" customWidth="1"/>
    <col min="1799" max="1799" width="15" style="1703" customWidth="1"/>
    <col min="1800" max="1806" width="14.42578125" style="1703" customWidth="1"/>
    <col min="1807" max="1807" width="15.85546875" style="1703" customWidth="1"/>
    <col min="1808" max="2048" width="9.140625" style="1703"/>
    <col min="2049" max="2050" width="14" style="1703" customWidth="1"/>
    <col min="2051" max="2051" width="82.140625" style="1703" customWidth="1"/>
    <col min="2052" max="2052" width="15" style="1703" customWidth="1"/>
    <col min="2053" max="2054" width="14.85546875" style="1703" customWidth="1"/>
    <col min="2055" max="2055" width="15" style="1703" customWidth="1"/>
    <col min="2056" max="2062" width="14.42578125" style="1703" customWidth="1"/>
    <col min="2063" max="2063" width="15.85546875" style="1703" customWidth="1"/>
    <col min="2064" max="2304" width="9.140625" style="1703"/>
    <col min="2305" max="2306" width="14" style="1703" customWidth="1"/>
    <col min="2307" max="2307" width="82.140625" style="1703" customWidth="1"/>
    <col min="2308" max="2308" width="15" style="1703" customWidth="1"/>
    <col min="2309" max="2310" width="14.85546875" style="1703" customWidth="1"/>
    <col min="2311" max="2311" width="15" style="1703" customWidth="1"/>
    <col min="2312" max="2318" width="14.42578125" style="1703" customWidth="1"/>
    <col min="2319" max="2319" width="15.85546875" style="1703" customWidth="1"/>
    <col min="2320" max="2560" width="9.140625" style="1703"/>
    <col min="2561" max="2562" width="14" style="1703" customWidth="1"/>
    <col min="2563" max="2563" width="82.140625" style="1703" customWidth="1"/>
    <col min="2564" max="2564" width="15" style="1703" customWidth="1"/>
    <col min="2565" max="2566" width="14.85546875" style="1703" customWidth="1"/>
    <col min="2567" max="2567" width="15" style="1703" customWidth="1"/>
    <col min="2568" max="2574" width="14.42578125" style="1703" customWidth="1"/>
    <col min="2575" max="2575" width="15.85546875" style="1703" customWidth="1"/>
    <col min="2576" max="2816" width="9.140625" style="1703"/>
    <col min="2817" max="2818" width="14" style="1703" customWidth="1"/>
    <col min="2819" max="2819" width="82.140625" style="1703" customWidth="1"/>
    <col min="2820" max="2820" width="15" style="1703" customWidth="1"/>
    <col min="2821" max="2822" width="14.85546875" style="1703" customWidth="1"/>
    <col min="2823" max="2823" width="15" style="1703" customWidth="1"/>
    <col min="2824" max="2830" width="14.42578125" style="1703" customWidth="1"/>
    <col min="2831" max="2831" width="15.85546875" style="1703" customWidth="1"/>
    <col min="2832" max="3072" width="9.140625" style="1703"/>
    <col min="3073" max="3074" width="14" style="1703" customWidth="1"/>
    <col min="3075" max="3075" width="82.140625" style="1703" customWidth="1"/>
    <col min="3076" max="3076" width="15" style="1703" customWidth="1"/>
    <col min="3077" max="3078" width="14.85546875" style="1703" customWidth="1"/>
    <col min="3079" max="3079" width="15" style="1703" customWidth="1"/>
    <col min="3080" max="3086" width="14.42578125" style="1703" customWidth="1"/>
    <col min="3087" max="3087" width="15.85546875" style="1703" customWidth="1"/>
    <col min="3088" max="3328" width="9.140625" style="1703"/>
    <col min="3329" max="3330" width="14" style="1703" customWidth="1"/>
    <col min="3331" max="3331" width="82.140625" style="1703" customWidth="1"/>
    <col min="3332" max="3332" width="15" style="1703" customWidth="1"/>
    <col min="3333" max="3334" width="14.85546875" style="1703" customWidth="1"/>
    <col min="3335" max="3335" width="15" style="1703" customWidth="1"/>
    <col min="3336" max="3342" width="14.42578125" style="1703" customWidth="1"/>
    <col min="3343" max="3343" width="15.85546875" style="1703" customWidth="1"/>
    <col min="3344" max="3584" width="9.140625" style="1703"/>
    <col min="3585" max="3586" width="14" style="1703" customWidth="1"/>
    <col min="3587" max="3587" width="82.140625" style="1703" customWidth="1"/>
    <col min="3588" max="3588" width="15" style="1703" customWidth="1"/>
    <col min="3589" max="3590" width="14.85546875" style="1703" customWidth="1"/>
    <col min="3591" max="3591" width="15" style="1703" customWidth="1"/>
    <col min="3592" max="3598" width="14.42578125" style="1703" customWidth="1"/>
    <col min="3599" max="3599" width="15.85546875" style="1703" customWidth="1"/>
    <col min="3600" max="3840" width="9.140625" style="1703"/>
    <col min="3841" max="3842" width="14" style="1703" customWidth="1"/>
    <col min="3843" max="3843" width="82.140625" style="1703" customWidth="1"/>
    <col min="3844" max="3844" width="15" style="1703" customWidth="1"/>
    <col min="3845" max="3846" width="14.85546875" style="1703" customWidth="1"/>
    <col min="3847" max="3847" width="15" style="1703" customWidth="1"/>
    <col min="3848" max="3854" width="14.42578125" style="1703" customWidth="1"/>
    <col min="3855" max="3855" width="15.85546875" style="1703" customWidth="1"/>
    <col min="3856" max="4096" width="9.140625" style="1703"/>
    <col min="4097" max="4098" width="14" style="1703" customWidth="1"/>
    <col min="4099" max="4099" width="82.140625" style="1703" customWidth="1"/>
    <col min="4100" max="4100" width="15" style="1703" customWidth="1"/>
    <col min="4101" max="4102" width="14.85546875" style="1703" customWidth="1"/>
    <col min="4103" max="4103" width="15" style="1703" customWidth="1"/>
    <col min="4104" max="4110" width="14.42578125" style="1703" customWidth="1"/>
    <col min="4111" max="4111" width="15.85546875" style="1703" customWidth="1"/>
    <col min="4112" max="4352" width="9.140625" style="1703"/>
    <col min="4353" max="4354" width="14" style="1703" customWidth="1"/>
    <col min="4355" max="4355" width="82.140625" style="1703" customWidth="1"/>
    <col min="4356" max="4356" width="15" style="1703" customWidth="1"/>
    <col min="4357" max="4358" width="14.85546875" style="1703" customWidth="1"/>
    <col min="4359" max="4359" width="15" style="1703" customWidth="1"/>
    <col min="4360" max="4366" width="14.42578125" style="1703" customWidth="1"/>
    <col min="4367" max="4367" width="15.85546875" style="1703" customWidth="1"/>
    <col min="4368" max="4608" width="9.140625" style="1703"/>
    <col min="4609" max="4610" width="14" style="1703" customWidth="1"/>
    <col min="4611" max="4611" width="82.140625" style="1703" customWidth="1"/>
    <col min="4612" max="4612" width="15" style="1703" customWidth="1"/>
    <col min="4613" max="4614" width="14.85546875" style="1703" customWidth="1"/>
    <col min="4615" max="4615" width="15" style="1703" customWidth="1"/>
    <col min="4616" max="4622" width="14.42578125" style="1703" customWidth="1"/>
    <col min="4623" max="4623" width="15.85546875" style="1703" customWidth="1"/>
    <col min="4624" max="4864" width="9.140625" style="1703"/>
    <col min="4865" max="4866" width="14" style="1703" customWidth="1"/>
    <col min="4867" max="4867" width="82.140625" style="1703" customWidth="1"/>
    <col min="4868" max="4868" width="15" style="1703" customWidth="1"/>
    <col min="4869" max="4870" width="14.85546875" style="1703" customWidth="1"/>
    <col min="4871" max="4871" width="15" style="1703" customWidth="1"/>
    <col min="4872" max="4878" width="14.42578125" style="1703" customWidth="1"/>
    <col min="4879" max="4879" width="15.85546875" style="1703" customWidth="1"/>
    <col min="4880" max="5120" width="9.140625" style="1703"/>
    <col min="5121" max="5122" width="14" style="1703" customWidth="1"/>
    <col min="5123" max="5123" width="82.140625" style="1703" customWidth="1"/>
    <col min="5124" max="5124" width="15" style="1703" customWidth="1"/>
    <col min="5125" max="5126" width="14.85546875" style="1703" customWidth="1"/>
    <col min="5127" max="5127" width="15" style="1703" customWidth="1"/>
    <col min="5128" max="5134" width="14.42578125" style="1703" customWidth="1"/>
    <col min="5135" max="5135" width="15.85546875" style="1703" customWidth="1"/>
    <col min="5136" max="5376" width="9.140625" style="1703"/>
    <col min="5377" max="5378" width="14" style="1703" customWidth="1"/>
    <col min="5379" max="5379" width="82.140625" style="1703" customWidth="1"/>
    <col min="5380" max="5380" width="15" style="1703" customWidth="1"/>
    <col min="5381" max="5382" width="14.85546875" style="1703" customWidth="1"/>
    <col min="5383" max="5383" width="15" style="1703" customWidth="1"/>
    <col min="5384" max="5390" width="14.42578125" style="1703" customWidth="1"/>
    <col min="5391" max="5391" width="15.85546875" style="1703" customWidth="1"/>
    <col min="5392" max="5632" width="9.140625" style="1703"/>
    <col min="5633" max="5634" width="14" style="1703" customWidth="1"/>
    <col min="5635" max="5635" width="82.140625" style="1703" customWidth="1"/>
    <col min="5636" max="5636" width="15" style="1703" customWidth="1"/>
    <col min="5637" max="5638" width="14.85546875" style="1703" customWidth="1"/>
    <col min="5639" max="5639" width="15" style="1703" customWidth="1"/>
    <col min="5640" max="5646" width="14.42578125" style="1703" customWidth="1"/>
    <col min="5647" max="5647" width="15.85546875" style="1703" customWidth="1"/>
    <col min="5648" max="5888" width="9.140625" style="1703"/>
    <col min="5889" max="5890" width="14" style="1703" customWidth="1"/>
    <col min="5891" max="5891" width="82.140625" style="1703" customWidth="1"/>
    <col min="5892" max="5892" width="15" style="1703" customWidth="1"/>
    <col min="5893" max="5894" width="14.85546875" style="1703" customWidth="1"/>
    <col min="5895" max="5895" width="15" style="1703" customWidth="1"/>
    <col min="5896" max="5902" width="14.42578125" style="1703" customWidth="1"/>
    <col min="5903" max="5903" width="15.85546875" style="1703" customWidth="1"/>
    <col min="5904" max="6144" width="9.140625" style="1703"/>
    <col min="6145" max="6146" width="14" style="1703" customWidth="1"/>
    <col min="6147" max="6147" width="82.140625" style="1703" customWidth="1"/>
    <col min="6148" max="6148" width="15" style="1703" customWidth="1"/>
    <col min="6149" max="6150" width="14.85546875" style="1703" customWidth="1"/>
    <col min="6151" max="6151" width="15" style="1703" customWidth="1"/>
    <col min="6152" max="6158" width="14.42578125" style="1703" customWidth="1"/>
    <col min="6159" max="6159" width="15.85546875" style="1703" customWidth="1"/>
    <col min="6160" max="6400" width="9.140625" style="1703"/>
    <col min="6401" max="6402" width="14" style="1703" customWidth="1"/>
    <col min="6403" max="6403" width="82.140625" style="1703" customWidth="1"/>
    <col min="6404" max="6404" width="15" style="1703" customWidth="1"/>
    <col min="6405" max="6406" width="14.85546875" style="1703" customWidth="1"/>
    <col min="6407" max="6407" width="15" style="1703" customWidth="1"/>
    <col min="6408" max="6414" width="14.42578125" style="1703" customWidth="1"/>
    <col min="6415" max="6415" width="15.85546875" style="1703" customWidth="1"/>
    <col min="6416" max="6656" width="9.140625" style="1703"/>
    <col min="6657" max="6658" width="14" style="1703" customWidth="1"/>
    <col min="6659" max="6659" width="82.140625" style="1703" customWidth="1"/>
    <col min="6660" max="6660" width="15" style="1703" customWidth="1"/>
    <col min="6661" max="6662" width="14.85546875" style="1703" customWidth="1"/>
    <col min="6663" max="6663" width="15" style="1703" customWidth="1"/>
    <col min="6664" max="6670" width="14.42578125" style="1703" customWidth="1"/>
    <col min="6671" max="6671" width="15.85546875" style="1703" customWidth="1"/>
    <col min="6672" max="6912" width="9.140625" style="1703"/>
    <col min="6913" max="6914" width="14" style="1703" customWidth="1"/>
    <col min="6915" max="6915" width="82.140625" style="1703" customWidth="1"/>
    <col min="6916" max="6916" width="15" style="1703" customWidth="1"/>
    <col min="6917" max="6918" width="14.85546875" style="1703" customWidth="1"/>
    <col min="6919" max="6919" width="15" style="1703" customWidth="1"/>
    <col min="6920" max="6926" width="14.42578125" style="1703" customWidth="1"/>
    <col min="6927" max="6927" width="15.85546875" style="1703" customWidth="1"/>
    <col min="6928" max="7168" width="9.140625" style="1703"/>
    <col min="7169" max="7170" width="14" style="1703" customWidth="1"/>
    <col min="7171" max="7171" width="82.140625" style="1703" customWidth="1"/>
    <col min="7172" max="7172" width="15" style="1703" customWidth="1"/>
    <col min="7173" max="7174" width="14.85546875" style="1703" customWidth="1"/>
    <col min="7175" max="7175" width="15" style="1703" customWidth="1"/>
    <col min="7176" max="7182" width="14.42578125" style="1703" customWidth="1"/>
    <col min="7183" max="7183" width="15.85546875" style="1703" customWidth="1"/>
    <col min="7184" max="7424" width="9.140625" style="1703"/>
    <col min="7425" max="7426" width="14" style="1703" customWidth="1"/>
    <col min="7427" max="7427" width="82.140625" style="1703" customWidth="1"/>
    <col min="7428" max="7428" width="15" style="1703" customWidth="1"/>
    <col min="7429" max="7430" width="14.85546875" style="1703" customWidth="1"/>
    <col min="7431" max="7431" width="15" style="1703" customWidth="1"/>
    <col min="7432" max="7438" width="14.42578125" style="1703" customWidth="1"/>
    <col min="7439" max="7439" width="15.85546875" style="1703" customWidth="1"/>
    <col min="7440" max="7680" width="9.140625" style="1703"/>
    <col min="7681" max="7682" width="14" style="1703" customWidth="1"/>
    <col min="7683" max="7683" width="82.140625" style="1703" customWidth="1"/>
    <col min="7684" max="7684" width="15" style="1703" customWidth="1"/>
    <col min="7685" max="7686" width="14.85546875" style="1703" customWidth="1"/>
    <col min="7687" max="7687" width="15" style="1703" customWidth="1"/>
    <col min="7688" max="7694" width="14.42578125" style="1703" customWidth="1"/>
    <col min="7695" max="7695" width="15.85546875" style="1703" customWidth="1"/>
    <col min="7696" max="7936" width="9.140625" style="1703"/>
    <col min="7937" max="7938" width="14" style="1703" customWidth="1"/>
    <col min="7939" max="7939" width="82.140625" style="1703" customWidth="1"/>
    <col min="7940" max="7940" width="15" style="1703" customWidth="1"/>
    <col min="7941" max="7942" width="14.85546875" style="1703" customWidth="1"/>
    <col min="7943" max="7943" width="15" style="1703" customWidth="1"/>
    <col min="7944" max="7950" width="14.42578125" style="1703" customWidth="1"/>
    <col min="7951" max="7951" width="15.85546875" style="1703" customWidth="1"/>
    <col min="7952" max="8192" width="9.140625" style="1703"/>
    <col min="8193" max="8194" width="14" style="1703" customWidth="1"/>
    <col min="8195" max="8195" width="82.140625" style="1703" customWidth="1"/>
    <col min="8196" max="8196" width="15" style="1703" customWidth="1"/>
    <col min="8197" max="8198" width="14.85546875" style="1703" customWidth="1"/>
    <col min="8199" max="8199" width="15" style="1703" customWidth="1"/>
    <col min="8200" max="8206" width="14.42578125" style="1703" customWidth="1"/>
    <col min="8207" max="8207" width="15.85546875" style="1703" customWidth="1"/>
    <col min="8208" max="8448" width="9.140625" style="1703"/>
    <col min="8449" max="8450" width="14" style="1703" customWidth="1"/>
    <col min="8451" max="8451" width="82.140625" style="1703" customWidth="1"/>
    <col min="8452" max="8452" width="15" style="1703" customWidth="1"/>
    <col min="8453" max="8454" width="14.85546875" style="1703" customWidth="1"/>
    <col min="8455" max="8455" width="15" style="1703" customWidth="1"/>
    <col min="8456" max="8462" width="14.42578125" style="1703" customWidth="1"/>
    <col min="8463" max="8463" width="15.85546875" style="1703" customWidth="1"/>
    <col min="8464" max="8704" width="9.140625" style="1703"/>
    <col min="8705" max="8706" width="14" style="1703" customWidth="1"/>
    <col min="8707" max="8707" width="82.140625" style="1703" customWidth="1"/>
    <col min="8708" max="8708" width="15" style="1703" customWidth="1"/>
    <col min="8709" max="8710" width="14.85546875" style="1703" customWidth="1"/>
    <col min="8711" max="8711" width="15" style="1703" customWidth="1"/>
    <col min="8712" max="8718" width="14.42578125" style="1703" customWidth="1"/>
    <col min="8719" max="8719" width="15.85546875" style="1703" customWidth="1"/>
    <col min="8720" max="8960" width="9.140625" style="1703"/>
    <col min="8961" max="8962" width="14" style="1703" customWidth="1"/>
    <col min="8963" max="8963" width="82.140625" style="1703" customWidth="1"/>
    <col min="8964" max="8964" width="15" style="1703" customWidth="1"/>
    <col min="8965" max="8966" width="14.85546875" style="1703" customWidth="1"/>
    <col min="8967" max="8967" width="15" style="1703" customWidth="1"/>
    <col min="8968" max="8974" width="14.42578125" style="1703" customWidth="1"/>
    <col min="8975" max="8975" width="15.85546875" style="1703" customWidth="1"/>
    <col min="8976" max="9216" width="9.140625" style="1703"/>
    <col min="9217" max="9218" width="14" style="1703" customWidth="1"/>
    <col min="9219" max="9219" width="82.140625" style="1703" customWidth="1"/>
    <col min="9220" max="9220" width="15" style="1703" customWidth="1"/>
    <col min="9221" max="9222" width="14.85546875" style="1703" customWidth="1"/>
    <col min="9223" max="9223" width="15" style="1703" customWidth="1"/>
    <col min="9224" max="9230" width="14.42578125" style="1703" customWidth="1"/>
    <col min="9231" max="9231" width="15.85546875" style="1703" customWidth="1"/>
    <col min="9232" max="9472" width="9.140625" style="1703"/>
    <col min="9473" max="9474" width="14" style="1703" customWidth="1"/>
    <col min="9475" max="9475" width="82.140625" style="1703" customWidth="1"/>
    <col min="9476" max="9476" width="15" style="1703" customWidth="1"/>
    <col min="9477" max="9478" width="14.85546875" style="1703" customWidth="1"/>
    <col min="9479" max="9479" width="15" style="1703" customWidth="1"/>
    <col min="9480" max="9486" width="14.42578125" style="1703" customWidth="1"/>
    <col min="9487" max="9487" width="15.85546875" style="1703" customWidth="1"/>
    <col min="9488" max="9728" width="9.140625" style="1703"/>
    <col min="9729" max="9730" width="14" style="1703" customWidth="1"/>
    <col min="9731" max="9731" width="82.140625" style="1703" customWidth="1"/>
    <col min="9732" max="9732" width="15" style="1703" customWidth="1"/>
    <col min="9733" max="9734" width="14.85546875" style="1703" customWidth="1"/>
    <col min="9735" max="9735" width="15" style="1703" customWidth="1"/>
    <col min="9736" max="9742" width="14.42578125" style="1703" customWidth="1"/>
    <col min="9743" max="9743" width="15.85546875" style="1703" customWidth="1"/>
    <col min="9744" max="9984" width="9.140625" style="1703"/>
    <col min="9985" max="9986" width="14" style="1703" customWidth="1"/>
    <col min="9987" max="9987" width="82.140625" style="1703" customWidth="1"/>
    <col min="9988" max="9988" width="15" style="1703" customWidth="1"/>
    <col min="9989" max="9990" width="14.85546875" style="1703" customWidth="1"/>
    <col min="9991" max="9991" width="15" style="1703" customWidth="1"/>
    <col min="9992" max="9998" width="14.42578125" style="1703" customWidth="1"/>
    <col min="9999" max="9999" width="15.85546875" style="1703" customWidth="1"/>
    <col min="10000" max="10240" width="9.140625" style="1703"/>
    <col min="10241" max="10242" width="14" style="1703" customWidth="1"/>
    <col min="10243" max="10243" width="82.140625" style="1703" customWidth="1"/>
    <col min="10244" max="10244" width="15" style="1703" customWidth="1"/>
    <col min="10245" max="10246" width="14.85546875" style="1703" customWidth="1"/>
    <col min="10247" max="10247" width="15" style="1703" customWidth="1"/>
    <col min="10248" max="10254" width="14.42578125" style="1703" customWidth="1"/>
    <col min="10255" max="10255" width="15.85546875" style="1703" customWidth="1"/>
    <col min="10256" max="10496" width="9.140625" style="1703"/>
    <col min="10497" max="10498" width="14" style="1703" customWidth="1"/>
    <col min="10499" max="10499" width="82.140625" style="1703" customWidth="1"/>
    <col min="10500" max="10500" width="15" style="1703" customWidth="1"/>
    <col min="10501" max="10502" width="14.85546875" style="1703" customWidth="1"/>
    <col min="10503" max="10503" width="15" style="1703" customWidth="1"/>
    <col min="10504" max="10510" width="14.42578125" style="1703" customWidth="1"/>
    <col min="10511" max="10511" width="15.85546875" style="1703" customWidth="1"/>
    <col min="10512" max="10752" width="9.140625" style="1703"/>
    <col min="10753" max="10754" width="14" style="1703" customWidth="1"/>
    <col min="10755" max="10755" width="82.140625" style="1703" customWidth="1"/>
    <col min="10756" max="10756" width="15" style="1703" customWidth="1"/>
    <col min="10757" max="10758" width="14.85546875" style="1703" customWidth="1"/>
    <col min="10759" max="10759" width="15" style="1703" customWidth="1"/>
    <col min="10760" max="10766" width="14.42578125" style="1703" customWidth="1"/>
    <col min="10767" max="10767" width="15.85546875" style="1703" customWidth="1"/>
    <col min="10768" max="11008" width="9.140625" style="1703"/>
    <col min="11009" max="11010" width="14" style="1703" customWidth="1"/>
    <col min="11011" max="11011" width="82.140625" style="1703" customWidth="1"/>
    <col min="11012" max="11012" width="15" style="1703" customWidth="1"/>
    <col min="11013" max="11014" width="14.85546875" style="1703" customWidth="1"/>
    <col min="11015" max="11015" width="15" style="1703" customWidth="1"/>
    <col min="11016" max="11022" width="14.42578125" style="1703" customWidth="1"/>
    <col min="11023" max="11023" width="15.85546875" style="1703" customWidth="1"/>
    <col min="11024" max="11264" width="9.140625" style="1703"/>
    <col min="11265" max="11266" width="14" style="1703" customWidth="1"/>
    <col min="11267" max="11267" width="82.140625" style="1703" customWidth="1"/>
    <col min="11268" max="11268" width="15" style="1703" customWidth="1"/>
    <col min="11269" max="11270" width="14.85546875" style="1703" customWidth="1"/>
    <col min="11271" max="11271" width="15" style="1703" customWidth="1"/>
    <col min="11272" max="11278" width="14.42578125" style="1703" customWidth="1"/>
    <col min="11279" max="11279" width="15.85546875" style="1703" customWidth="1"/>
    <col min="11280" max="11520" width="9.140625" style="1703"/>
    <col min="11521" max="11522" width="14" style="1703" customWidth="1"/>
    <col min="11523" max="11523" width="82.140625" style="1703" customWidth="1"/>
    <col min="11524" max="11524" width="15" style="1703" customWidth="1"/>
    <col min="11525" max="11526" width="14.85546875" style="1703" customWidth="1"/>
    <col min="11527" max="11527" width="15" style="1703" customWidth="1"/>
    <col min="11528" max="11534" width="14.42578125" style="1703" customWidth="1"/>
    <col min="11535" max="11535" width="15.85546875" style="1703" customWidth="1"/>
    <col min="11536" max="11776" width="9.140625" style="1703"/>
    <col min="11777" max="11778" width="14" style="1703" customWidth="1"/>
    <col min="11779" max="11779" width="82.140625" style="1703" customWidth="1"/>
    <col min="11780" max="11780" width="15" style="1703" customWidth="1"/>
    <col min="11781" max="11782" width="14.85546875" style="1703" customWidth="1"/>
    <col min="11783" max="11783" width="15" style="1703" customWidth="1"/>
    <col min="11784" max="11790" width="14.42578125" style="1703" customWidth="1"/>
    <col min="11791" max="11791" width="15.85546875" style="1703" customWidth="1"/>
    <col min="11792" max="12032" width="9.140625" style="1703"/>
    <col min="12033" max="12034" width="14" style="1703" customWidth="1"/>
    <col min="12035" max="12035" width="82.140625" style="1703" customWidth="1"/>
    <col min="12036" max="12036" width="15" style="1703" customWidth="1"/>
    <col min="12037" max="12038" width="14.85546875" style="1703" customWidth="1"/>
    <col min="12039" max="12039" width="15" style="1703" customWidth="1"/>
    <col min="12040" max="12046" width="14.42578125" style="1703" customWidth="1"/>
    <col min="12047" max="12047" width="15.85546875" style="1703" customWidth="1"/>
    <col min="12048" max="12288" width="9.140625" style="1703"/>
    <col min="12289" max="12290" width="14" style="1703" customWidth="1"/>
    <col min="12291" max="12291" width="82.140625" style="1703" customWidth="1"/>
    <col min="12292" max="12292" width="15" style="1703" customWidth="1"/>
    <col min="12293" max="12294" width="14.85546875" style="1703" customWidth="1"/>
    <col min="12295" max="12295" width="15" style="1703" customWidth="1"/>
    <col min="12296" max="12302" width="14.42578125" style="1703" customWidth="1"/>
    <col min="12303" max="12303" width="15.85546875" style="1703" customWidth="1"/>
    <col min="12304" max="12544" width="9.140625" style="1703"/>
    <col min="12545" max="12546" width="14" style="1703" customWidth="1"/>
    <col min="12547" max="12547" width="82.140625" style="1703" customWidth="1"/>
    <col min="12548" max="12548" width="15" style="1703" customWidth="1"/>
    <col min="12549" max="12550" width="14.85546875" style="1703" customWidth="1"/>
    <col min="12551" max="12551" width="15" style="1703" customWidth="1"/>
    <col min="12552" max="12558" width="14.42578125" style="1703" customWidth="1"/>
    <col min="12559" max="12559" width="15.85546875" style="1703" customWidth="1"/>
    <col min="12560" max="12800" width="9.140625" style="1703"/>
    <col min="12801" max="12802" width="14" style="1703" customWidth="1"/>
    <col min="12803" max="12803" width="82.140625" style="1703" customWidth="1"/>
    <col min="12804" max="12804" width="15" style="1703" customWidth="1"/>
    <col min="12805" max="12806" width="14.85546875" style="1703" customWidth="1"/>
    <col min="12807" max="12807" width="15" style="1703" customWidth="1"/>
    <col min="12808" max="12814" width="14.42578125" style="1703" customWidth="1"/>
    <col min="12815" max="12815" width="15.85546875" style="1703" customWidth="1"/>
    <col min="12816" max="13056" width="9.140625" style="1703"/>
    <col min="13057" max="13058" width="14" style="1703" customWidth="1"/>
    <col min="13059" max="13059" width="82.140625" style="1703" customWidth="1"/>
    <col min="13060" max="13060" width="15" style="1703" customWidth="1"/>
    <col min="13061" max="13062" width="14.85546875" style="1703" customWidth="1"/>
    <col min="13063" max="13063" width="15" style="1703" customWidth="1"/>
    <col min="13064" max="13070" width="14.42578125" style="1703" customWidth="1"/>
    <col min="13071" max="13071" width="15.85546875" style="1703" customWidth="1"/>
    <col min="13072" max="13312" width="9.140625" style="1703"/>
    <col min="13313" max="13314" width="14" style="1703" customWidth="1"/>
    <col min="13315" max="13315" width="82.140625" style="1703" customWidth="1"/>
    <col min="13316" max="13316" width="15" style="1703" customWidth="1"/>
    <col min="13317" max="13318" width="14.85546875" style="1703" customWidth="1"/>
    <col min="13319" max="13319" width="15" style="1703" customWidth="1"/>
    <col min="13320" max="13326" width="14.42578125" style="1703" customWidth="1"/>
    <col min="13327" max="13327" width="15.85546875" style="1703" customWidth="1"/>
    <col min="13328" max="13568" width="9.140625" style="1703"/>
    <col min="13569" max="13570" width="14" style="1703" customWidth="1"/>
    <col min="13571" max="13571" width="82.140625" style="1703" customWidth="1"/>
    <col min="13572" max="13572" width="15" style="1703" customWidth="1"/>
    <col min="13573" max="13574" width="14.85546875" style="1703" customWidth="1"/>
    <col min="13575" max="13575" width="15" style="1703" customWidth="1"/>
    <col min="13576" max="13582" width="14.42578125" style="1703" customWidth="1"/>
    <col min="13583" max="13583" width="15.85546875" style="1703" customWidth="1"/>
    <col min="13584" max="13824" width="9.140625" style="1703"/>
    <col min="13825" max="13826" width="14" style="1703" customWidth="1"/>
    <col min="13827" max="13827" width="82.140625" style="1703" customWidth="1"/>
    <col min="13828" max="13828" width="15" style="1703" customWidth="1"/>
    <col min="13829" max="13830" width="14.85546875" style="1703" customWidth="1"/>
    <col min="13831" max="13831" width="15" style="1703" customWidth="1"/>
    <col min="13832" max="13838" width="14.42578125" style="1703" customWidth="1"/>
    <col min="13839" max="13839" width="15.85546875" style="1703" customWidth="1"/>
    <col min="13840" max="14080" width="9.140625" style="1703"/>
    <col min="14081" max="14082" width="14" style="1703" customWidth="1"/>
    <col min="14083" max="14083" width="82.140625" style="1703" customWidth="1"/>
    <col min="14084" max="14084" width="15" style="1703" customWidth="1"/>
    <col min="14085" max="14086" width="14.85546875" style="1703" customWidth="1"/>
    <col min="14087" max="14087" width="15" style="1703" customWidth="1"/>
    <col min="14088" max="14094" width="14.42578125" style="1703" customWidth="1"/>
    <col min="14095" max="14095" width="15.85546875" style="1703" customWidth="1"/>
    <col min="14096" max="14336" width="9.140625" style="1703"/>
    <col min="14337" max="14338" width="14" style="1703" customWidth="1"/>
    <col min="14339" max="14339" width="82.140625" style="1703" customWidth="1"/>
    <col min="14340" max="14340" width="15" style="1703" customWidth="1"/>
    <col min="14341" max="14342" width="14.85546875" style="1703" customWidth="1"/>
    <col min="14343" max="14343" width="15" style="1703" customWidth="1"/>
    <col min="14344" max="14350" width="14.42578125" style="1703" customWidth="1"/>
    <col min="14351" max="14351" width="15.85546875" style="1703" customWidth="1"/>
    <col min="14352" max="14592" width="9.140625" style="1703"/>
    <col min="14593" max="14594" width="14" style="1703" customWidth="1"/>
    <col min="14595" max="14595" width="82.140625" style="1703" customWidth="1"/>
    <col min="14596" max="14596" width="15" style="1703" customWidth="1"/>
    <col min="14597" max="14598" width="14.85546875" style="1703" customWidth="1"/>
    <col min="14599" max="14599" width="15" style="1703" customWidth="1"/>
    <col min="14600" max="14606" width="14.42578125" style="1703" customWidth="1"/>
    <col min="14607" max="14607" width="15.85546875" style="1703" customWidth="1"/>
    <col min="14608" max="14848" width="9.140625" style="1703"/>
    <col min="14849" max="14850" width="14" style="1703" customWidth="1"/>
    <col min="14851" max="14851" width="82.140625" style="1703" customWidth="1"/>
    <col min="14852" max="14852" width="15" style="1703" customWidth="1"/>
    <col min="14853" max="14854" width="14.85546875" style="1703" customWidth="1"/>
    <col min="14855" max="14855" width="15" style="1703" customWidth="1"/>
    <col min="14856" max="14862" width="14.42578125" style="1703" customWidth="1"/>
    <col min="14863" max="14863" width="15.85546875" style="1703" customWidth="1"/>
    <col min="14864" max="15104" width="9.140625" style="1703"/>
    <col min="15105" max="15106" width="14" style="1703" customWidth="1"/>
    <col min="15107" max="15107" width="82.140625" style="1703" customWidth="1"/>
    <col min="15108" max="15108" width="15" style="1703" customWidth="1"/>
    <col min="15109" max="15110" width="14.85546875" style="1703" customWidth="1"/>
    <col min="15111" max="15111" width="15" style="1703" customWidth="1"/>
    <col min="15112" max="15118" width="14.42578125" style="1703" customWidth="1"/>
    <col min="15119" max="15119" width="15.85546875" style="1703" customWidth="1"/>
    <col min="15120" max="15360" width="9.140625" style="1703"/>
    <col min="15361" max="15362" width="14" style="1703" customWidth="1"/>
    <col min="15363" max="15363" width="82.140625" style="1703" customWidth="1"/>
    <col min="15364" max="15364" width="15" style="1703" customWidth="1"/>
    <col min="15365" max="15366" width="14.85546875" style="1703" customWidth="1"/>
    <col min="15367" max="15367" width="15" style="1703" customWidth="1"/>
    <col min="15368" max="15374" width="14.42578125" style="1703" customWidth="1"/>
    <col min="15375" max="15375" width="15.85546875" style="1703" customWidth="1"/>
    <col min="15376" max="15616" width="9.140625" style="1703"/>
    <col min="15617" max="15618" width="14" style="1703" customWidth="1"/>
    <col min="15619" max="15619" width="82.140625" style="1703" customWidth="1"/>
    <col min="15620" max="15620" width="15" style="1703" customWidth="1"/>
    <col min="15621" max="15622" width="14.85546875" style="1703" customWidth="1"/>
    <col min="15623" max="15623" width="15" style="1703" customWidth="1"/>
    <col min="15624" max="15630" width="14.42578125" style="1703" customWidth="1"/>
    <col min="15631" max="15631" width="15.85546875" style="1703" customWidth="1"/>
    <col min="15632" max="15872" width="9.140625" style="1703"/>
    <col min="15873" max="15874" width="14" style="1703" customWidth="1"/>
    <col min="15875" max="15875" width="82.140625" style="1703" customWidth="1"/>
    <col min="15876" max="15876" width="15" style="1703" customWidth="1"/>
    <col min="15877" max="15878" width="14.85546875" style="1703" customWidth="1"/>
    <col min="15879" max="15879" width="15" style="1703" customWidth="1"/>
    <col min="15880" max="15886" width="14.42578125" style="1703" customWidth="1"/>
    <col min="15887" max="15887" width="15.85546875" style="1703" customWidth="1"/>
    <col min="15888" max="16128" width="9.140625" style="1703"/>
    <col min="16129" max="16130" width="14" style="1703" customWidth="1"/>
    <col min="16131" max="16131" width="82.140625" style="1703" customWidth="1"/>
    <col min="16132" max="16132" width="15" style="1703" customWidth="1"/>
    <col min="16133" max="16134" width="14.85546875" style="1703" customWidth="1"/>
    <col min="16135" max="16135" width="15" style="1703" customWidth="1"/>
    <col min="16136" max="16142" width="14.42578125" style="1703" customWidth="1"/>
    <col min="16143" max="16143" width="15.85546875" style="1703" customWidth="1"/>
    <col min="16144" max="16384" width="9.140625" style="1703"/>
  </cols>
  <sheetData>
    <row r="1" spans="1:15" s="1664" customFormat="1" ht="16.5">
      <c r="A1" s="1657" t="s">
        <v>877</v>
      </c>
      <c r="B1" s="1658"/>
      <c r="C1" s="1659"/>
      <c r="D1" s="1659"/>
      <c r="E1" s="1659"/>
      <c r="F1" s="1660"/>
      <c r="G1" s="1661"/>
      <c r="H1" s="1661"/>
      <c r="I1" s="1662"/>
      <c r="J1" s="1662"/>
      <c r="K1" s="1662"/>
      <c r="L1" s="1662"/>
      <c r="M1" s="1662"/>
      <c r="N1" s="1662"/>
      <c r="O1" s="1663"/>
    </row>
    <row r="2" spans="1:15" s="1665" customFormat="1" ht="16.5">
      <c r="A2" s="1977" t="s">
        <v>878</v>
      </c>
      <c r="B2" s="1977"/>
      <c r="C2" s="1977"/>
      <c r="D2" s="1977"/>
      <c r="E2" s="1977"/>
      <c r="F2" s="1977"/>
      <c r="G2" s="1977"/>
      <c r="H2" s="1977"/>
      <c r="I2" s="1977"/>
      <c r="J2" s="1977"/>
      <c r="K2" s="1977"/>
      <c r="L2" s="1977"/>
      <c r="M2" s="1977"/>
      <c r="N2" s="1977"/>
      <c r="O2" s="1977"/>
    </row>
    <row r="3" spans="1:15" s="1665" customFormat="1" ht="16.5">
      <c r="A3" s="1666"/>
      <c r="B3" s="1666"/>
      <c r="C3" s="1666"/>
      <c r="D3" s="1666"/>
      <c r="E3" s="1666"/>
      <c r="F3" s="1666"/>
      <c r="G3" s="1666"/>
      <c r="H3" s="1666"/>
      <c r="I3" s="1666"/>
      <c r="J3" s="1666"/>
      <c r="K3" s="1666"/>
      <c r="L3" s="1666"/>
      <c r="M3" s="1666"/>
      <c r="N3" s="1666"/>
      <c r="O3" s="1666"/>
    </row>
    <row r="4" spans="1:15" s="1670" customFormat="1" ht="12.75" customHeight="1">
      <c r="A4" s="1667"/>
      <c r="B4" s="1667"/>
      <c r="C4" s="1667"/>
      <c r="D4" s="1667"/>
      <c r="E4" s="1667"/>
      <c r="F4" s="1667"/>
      <c r="G4" s="1667"/>
      <c r="H4" s="1668"/>
      <c r="I4" s="1669"/>
      <c r="J4" s="1668"/>
      <c r="K4" s="1668"/>
      <c r="L4" s="1668"/>
      <c r="M4" s="1668"/>
      <c r="N4" s="1668"/>
      <c r="O4" s="1669" t="s">
        <v>2</v>
      </c>
    </row>
    <row r="5" spans="1:15" s="1670" customFormat="1" ht="21.75" customHeight="1">
      <c r="A5" s="1978" t="s">
        <v>879</v>
      </c>
      <c r="B5" s="1978"/>
      <c r="C5" s="1979" t="s">
        <v>880</v>
      </c>
      <c r="D5" s="1982" t="s">
        <v>881</v>
      </c>
      <c r="E5" s="1983"/>
      <c r="F5" s="1983"/>
      <c r="G5" s="1983"/>
      <c r="H5" s="1983"/>
      <c r="I5" s="1983"/>
      <c r="J5" s="1983"/>
      <c r="K5" s="1983"/>
      <c r="L5" s="1983"/>
      <c r="M5" s="1983"/>
      <c r="N5" s="1984"/>
      <c r="O5" s="1985" t="s">
        <v>882</v>
      </c>
    </row>
    <row r="6" spans="1:15" s="1670" customFormat="1" ht="11.25" customHeight="1">
      <c r="A6" s="1979" t="s">
        <v>883</v>
      </c>
      <c r="B6" s="1988" t="s">
        <v>884</v>
      </c>
      <c r="C6" s="1980"/>
      <c r="D6" s="1979">
        <v>2020</v>
      </c>
      <c r="E6" s="1980">
        <v>2019</v>
      </c>
      <c r="F6" s="1980">
        <v>2018</v>
      </c>
      <c r="G6" s="1980">
        <v>2017</v>
      </c>
      <c r="H6" s="1980">
        <v>2016</v>
      </c>
      <c r="I6" s="1980">
        <v>2015</v>
      </c>
      <c r="J6" s="1991">
        <v>2014</v>
      </c>
      <c r="K6" s="1991">
        <v>2013</v>
      </c>
      <c r="L6" s="1991">
        <v>2012</v>
      </c>
      <c r="M6" s="1991">
        <v>2011</v>
      </c>
      <c r="N6" s="1991">
        <v>2010</v>
      </c>
      <c r="O6" s="1986"/>
    </row>
    <row r="7" spans="1:15" s="1670" customFormat="1" ht="12" customHeight="1">
      <c r="A7" s="1980"/>
      <c r="B7" s="1989"/>
      <c r="C7" s="1980"/>
      <c r="D7" s="1980"/>
      <c r="E7" s="1980"/>
      <c r="F7" s="1980"/>
      <c r="G7" s="1980"/>
      <c r="H7" s="1980"/>
      <c r="I7" s="1980"/>
      <c r="J7" s="1991"/>
      <c r="K7" s="1991"/>
      <c r="L7" s="1991"/>
      <c r="M7" s="1991"/>
      <c r="N7" s="1991"/>
      <c r="O7" s="1986"/>
    </row>
    <row r="8" spans="1:15" s="1670" customFormat="1" ht="12" customHeight="1">
      <c r="A8" s="1980"/>
      <c r="B8" s="1989"/>
      <c r="C8" s="1980"/>
      <c r="D8" s="1980"/>
      <c r="E8" s="1980"/>
      <c r="F8" s="1980"/>
      <c r="G8" s="1980"/>
      <c r="H8" s="1980"/>
      <c r="I8" s="1980"/>
      <c r="J8" s="1991"/>
      <c r="K8" s="1991"/>
      <c r="L8" s="1991"/>
      <c r="M8" s="1991"/>
      <c r="N8" s="1991"/>
      <c r="O8" s="1986"/>
    </row>
    <row r="9" spans="1:15" s="1670" customFormat="1" ht="12" customHeight="1">
      <c r="A9" s="1980"/>
      <c r="B9" s="1989"/>
      <c r="C9" s="1980"/>
      <c r="D9" s="1980"/>
      <c r="E9" s="1980"/>
      <c r="F9" s="1980"/>
      <c r="G9" s="1980"/>
      <c r="H9" s="1980"/>
      <c r="I9" s="1980"/>
      <c r="J9" s="1991"/>
      <c r="K9" s="1991"/>
      <c r="L9" s="1991"/>
      <c r="M9" s="1991"/>
      <c r="N9" s="1991"/>
      <c r="O9" s="1986"/>
    </row>
    <row r="10" spans="1:15" s="1670" customFormat="1" ht="29.1" customHeight="1">
      <c r="A10" s="1981"/>
      <c r="B10" s="1990"/>
      <c r="C10" s="1981"/>
      <c r="D10" s="1981"/>
      <c r="E10" s="1981"/>
      <c r="F10" s="1981"/>
      <c r="G10" s="1981"/>
      <c r="H10" s="1981"/>
      <c r="I10" s="1981"/>
      <c r="J10" s="1992"/>
      <c r="K10" s="1992"/>
      <c r="L10" s="1992"/>
      <c r="M10" s="1992"/>
      <c r="N10" s="1992"/>
      <c r="O10" s="1987"/>
    </row>
    <row r="11" spans="1:15" s="1673" customFormat="1" ht="12.75">
      <c r="A11" s="1671">
        <v>1</v>
      </c>
      <c r="B11" s="1672">
        <v>2</v>
      </c>
      <c r="C11" s="1672">
        <v>3</v>
      </c>
      <c r="D11" s="1671">
        <v>4</v>
      </c>
      <c r="E11" s="1672">
        <v>5</v>
      </c>
      <c r="F11" s="1672">
        <v>6</v>
      </c>
      <c r="G11" s="1671">
        <v>7</v>
      </c>
      <c r="H11" s="1672">
        <v>8</v>
      </c>
      <c r="I11" s="1672">
        <v>9</v>
      </c>
      <c r="J11" s="1671">
        <v>10</v>
      </c>
      <c r="K11" s="1672">
        <v>11</v>
      </c>
      <c r="L11" s="1672">
        <v>12</v>
      </c>
      <c r="M11" s="1671">
        <v>13</v>
      </c>
      <c r="N11" s="1672">
        <v>14</v>
      </c>
      <c r="O11" s="1672">
        <v>15</v>
      </c>
    </row>
    <row r="12" spans="1:15" s="1673" customFormat="1" ht="25.15" customHeight="1">
      <c r="A12" s="1671">
        <v>16</v>
      </c>
      <c r="B12" s="1671">
        <v>750</v>
      </c>
      <c r="C12" s="1674" t="s">
        <v>805</v>
      </c>
      <c r="D12" s="1675">
        <v>887112.98</v>
      </c>
      <c r="E12" s="1675">
        <v>80829.98</v>
      </c>
      <c r="F12" s="1675">
        <v>33349.15</v>
      </c>
      <c r="G12" s="1676">
        <v>0</v>
      </c>
      <c r="H12" s="1676">
        <v>0</v>
      </c>
      <c r="I12" s="1676">
        <v>0</v>
      </c>
      <c r="J12" s="1676">
        <v>0</v>
      </c>
      <c r="K12" s="1676">
        <v>0</v>
      </c>
      <c r="L12" s="1676">
        <v>0</v>
      </c>
      <c r="M12" s="1676">
        <v>0</v>
      </c>
      <c r="N12" s="1676">
        <v>0</v>
      </c>
      <c r="O12" s="1677">
        <v>95.98</v>
      </c>
    </row>
    <row r="13" spans="1:15" s="1679" customFormat="1" ht="25.15" customHeight="1">
      <c r="A13" s="1678">
        <v>17</v>
      </c>
      <c r="B13" s="1671">
        <v>750</v>
      </c>
      <c r="C13" s="1674" t="s">
        <v>805</v>
      </c>
      <c r="D13" s="1675">
        <v>82481.8</v>
      </c>
      <c r="E13" s="1675">
        <v>492768.07</v>
      </c>
      <c r="F13" s="1675">
        <v>7203.4</v>
      </c>
      <c r="G13" s="1676">
        <v>0</v>
      </c>
      <c r="H13" s="1676">
        <v>0</v>
      </c>
      <c r="I13" s="1676">
        <v>0</v>
      </c>
      <c r="J13" s="1676">
        <v>0</v>
      </c>
      <c r="K13" s="1676">
        <v>0</v>
      </c>
      <c r="L13" s="1676">
        <v>0</v>
      </c>
      <c r="M13" s="1676">
        <v>0</v>
      </c>
      <c r="N13" s="1676">
        <v>0</v>
      </c>
      <c r="O13" s="1675">
        <v>8306.19</v>
      </c>
    </row>
    <row r="14" spans="1:15" s="1679" customFormat="1" ht="25.15" customHeight="1">
      <c r="A14" s="1678">
        <v>19</v>
      </c>
      <c r="B14" s="1680">
        <v>750</v>
      </c>
      <c r="C14" s="1674" t="s">
        <v>802</v>
      </c>
      <c r="D14" s="1677">
        <v>13.22</v>
      </c>
      <c r="E14" s="1676">
        <v>0</v>
      </c>
      <c r="F14" s="1676">
        <v>0</v>
      </c>
      <c r="G14" s="1676">
        <v>0</v>
      </c>
      <c r="H14" s="1676">
        <v>0</v>
      </c>
      <c r="I14" s="1676">
        <v>0</v>
      </c>
      <c r="J14" s="1676">
        <v>0</v>
      </c>
      <c r="K14" s="1676">
        <v>0</v>
      </c>
      <c r="L14" s="1676">
        <v>0</v>
      </c>
      <c r="M14" s="1676">
        <v>0</v>
      </c>
      <c r="N14" s="1676">
        <v>0</v>
      </c>
      <c r="O14" s="1676">
        <v>0</v>
      </c>
    </row>
    <row r="15" spans="1:15" s="1679" customFormat="1" ht="25.15" customHeight="1">
      <c r="A15" s="1678">
        <v>20</v>
      </c>
      <c r="B15" s="1680">
        <v>500</v>
      </c>
      <c r="C15" s="1674" t="s">
        <v>885</v>
      </c>
      <c r="D15" s="1676">
        <v>0</v>
      </c>
      <c r="E15" s="1676">
        <v>0</v>
      </c>
      <c r="F15" s="1676">
        <v>0</v>
      </c>
      <c r="G15" s="1676">
        <v>0</v>
      </c>
      <c r="H15" s="1676">
        <v>0</v>
      </c>
      <c r="I15" s="1675">
        <v>6461</v>
      </c>
      <c r="J15" s="1675">
        <v>18530.7</v>
      </c>
      <c r="K15" s="1676">
        <v>0</v>
      </c>
      <c r="L15" s="1676">
        <v>0</v>
      </c>
      <c r="M15" s="1676">
        <v>0</v>
      </c>
      <c r="N15" s="1676">
        <v>0</v>
      </c>
      <c r="O15" s="1676">
        <v>0</v>
      </c>
    </row>
    <row r="16" spans="1:15" s="1679" customFormat="1" ht="25.15" customHeight="1">
      <c r="A16" s="1993">
        <v>24</v>
      </c>
      <c r="B16" s="1671">
        <v>730</v>
      </c>
      <c r="C16" s="1674" t="s">
        <v>802</v>
      </c>
      <c r="D16" s="1675">
        <v>1103708.08</v>
      </c>
      <c r="E16" s="1675">
        <v>10350.049999999999</v>
      </c>
      <c r="F16" s="1675">
        <v>9387.73</v>
      </c>
      <c r="G16" s="1676">
        <v>0</v>
      </c>
      <c r="H16" s="1676">
        <v>0</v>
      </c>
      <c r="I16" s="1676">
        <v>0</v>
      </c>
      <c r="J16" s="1676">
        <v>0</v>
      </c>
      <c r="K16" s="1676">
        <v>0</v>
      </c>
      <c r="L16" s="1676">
        <v>0</v>
      </c>
      <c r="M16" s="1676">
        <v>0</v>
      </c>
      <c r="N16" s="1676">
        <v>0</v>
      </c>
      <c r="O16" s="1677">
        <v>7.0000000000000007E-2</v>
      </c>
    </row>
    <row r="17" spans="1:15" s="1679" customFormat="1" ht="25.15" customHeight="1">
      <c r="A17" s="1995"/>
      <c r="B17" s="1680">
        <v>801</v>
      </c>
      <c r="C17" s="1674" t="s">
        <v>805</v>
      </c>
      <c r="D17" s="1675">
        <v>23297.77</v>
      </c>
      <c r="E17" s="1675">
        <v>1341.77</v>
      </c>
      <c r="F17" s="1676">
        <v>0</v>
      </c>
      <c r="G17" s="1676">
        <v>0</v>
      </c>
      <c r="H17" s="1676">
        <v>0</v>
      </c>
      <c r="I17" s="1676">
        <v>0</v>
      </c>
      <c r="J17" s="1676">
        <v>0</v>
      </c>
      <c r="K17" s="1676">
        <v>0</v>
      </c>
      <c r="L17" s="1681">
        <v>0</v>
      </c>
      <c r="M17" s="1676">
        <v>0</v>
      </c>
      <c r="N17" s="1676">
        <v>0</v>
      </c>
      <c r="O17" s="1676">
        <v>0</v>
      </c>
    </row>
    <row r="18" spans="1:15" s="1679" customFormat="1" ht="25.15" customHeight="1">
      <c r="A18" s="1995"/>
      <c r="B18" s="1979">
        <v>921</v>
      </c>
      <c r="C18" s="1674" t="s">
        <v>886</v>
      </c>
      <c r="D18" s="1676">
        <v>0</v>
      </c>
      <c r="E18" s="1676">
        <v>0</v>
      </c>
      <c r="F18" s="1676">
        <v>0</v>
      </c>
      <c r="G18" s="1677">
        <v>64.56</v>
      </c>
      <c r="H18" s="1675">
        <v>4286.1099999999997</v>
      </c>
      <c r="I18" s="1675">
        <v>5367.31</v>
      </c>
      <c r="J18" s="1675">
        <v>3060.81</v>
      </c>
      <c r="K18" s="1676">
        <v>0</v>
      </c>
      <c r="L18" s="1676">
        <v>0</v>
      </c>
      <c r="M18" s="1676">
        <v>0</v>
      </c>
      <c r="N18" s="1676">
        <v>0</v>
      </c>
      <c r="O18" s="1676">
        <v>0</v>
      </c>
    </row>
    <row r="19" spans="1:15" s="1679" customFormat="1" ht="25.15" customHeight="1">
      <c r="A19" s="1995"/>
      <c r="B19" s="1980"/>
      <c r="C19" s="1674" t="s">
        <v>830</v>
      </c>
      <c r="D19" s="1675">
        <v>240959.76</v>
      </c>
      <c r="E19" s="1676">
        <v>0</v>
      </c>
      <c r="F19" s="1676">
        <v>0</v>
      </c>
      <c r="G19" s="1676">
        <v>0</v>
      </c>
      <c r="H19" s="1676">
        <v>0</v>
      </c>
      <c r="I19" s="1676">
        <v>0</v>
      </c>
      <c r="J19" s="1676">
        <v>0</v>
      </c>
      <c r="K19" s="1676">
        <v>0</v>
      </c>
      <c r="L19" s="1676">
        <v>0</v>
      </c>
      <c r="M19" s="1676">
        <v>0</v>
      </c>
      <c r="N19" s="1676">
        <v>0</v>
      </c>
      <c r="O19" s="1676">
        <v>0</v>
      </c>
    </row>
    <row r="20" spans="1:15" s="1679" customFormat="1" ht="25.15" customHeight="1">
      <c r="A20" s="1995"/>
      <c r="B20" s="1980"/>
      <c r="C20" s="1674" t="s">
        <v>831</v>
      </c>
      <c r="D20" s="1675">
        <v>12346.83</v>
      </c>
      <c r="E20" s="1676">
        <v>0</v>
      </c>
      <c r="F20" s="1676">
        <v>0</v>
      </c>
      <c r="G20" s="1676">
        <v>0</v>
      </c>
      <c r="H20" s="1676">
        <v>0</v>
      </c>
      <c r="I20" s="1676">
        <v>0</v>
      </c>
      <c r="J20" s="1676">
        <v>0</v>
      </c>
      <c r="K20" s="1676">
        <v>0</v>
      </c>
      <c r="L20" s="1676">
        <v>0</v>
      </c>
      <c r="M20" s="1676">
        <v>0</v>
      </c>
      <c r="N20" s="1676">
        <v>0</v>
      </c>
      <c r="O20" s="1676">
        <v>0</v>
      </c>
    </row>
    <row r="21" spans="1:15" s="1679" customFormat="1" ht="25.15" customHeight="1">
      <c r="A21" s="1995"/>
      <c r="B21" s="1981"/>
      <c r="C21" s="1674" t="s">
        <v>802</v>
      </c>
      <c r="D21" s="1675">
        <v>34080328.619999997</v>
      </c>
      <c r="E21" s="1675">
        <v>330557.38</v>
      </c>
      <c r="F21" s="1676">
        <v>0</v>
      </c>
      <c r="G21" s="1676">
        <v>0</v>
      </c>
      <c r="H21" s="1676">
        <v>0</v>
      </c>
      <c r="I21" s="1676">
        <v>0</v>
      </c>
      <c r="J21" s="1676">
        <v>0</v>
      </c>
      <c r="K21" s="1676">
        <v>0</v>
      </c>
      <c r="L21" s="1676">
        <v>0</v>
      </c>
      <c r="M21" s="1676">
        <v>0</v>
      </c>
      <c r="N21" s="1676">
        <v>0</v>
      </c>
      <c r="O21" s="1682">
        <v>87079.17</v>
      </c>
    </row>
    <row r="22" spans="1:15" s="1679" customFormat="1" ht="25.15" customHeight="1">
      <c r="A22" s="1993">
        <v>27</v>
      </c>
      <c r="B22" s="1671">
        <v>150</v>
      </c>
      <c r="C22" s="1674" t="s">
        <v>887</v>
      </c>
      <c r="D22" s="1676">
        <v>0</v>
      </c>
      <c r="E22" s="1676">
        <v>0</v>
      </c>
      <c r="F22" s="1676">
        <v>0</v>
      </c>
      <c r="G22" s="1676">
        <v>0</v>
      </c>
      <c r="H22" s="1682">
        <v>104766.53</v>
      </c>
      <c r="I22" s="1682">
        <v>115520.11</v>
      </c>
      <c r="J22" s="1682">
        <v>514351</v>
      </c>
      <c r="K22" s="1682">
        <v>172973.24</v>
      </c>
      <c r="L22" s="1682">
        <v>52763.71</v>
      </c>
      <c r="M22" s="1682">
        <v>1848.7</v>
      </c>
      <c r="N22" s="1682">
        <v>7228.63</v>
      </c>
      <c r="O22" s="1676">
        <v>0</v>
      </c>
    </row>
    <row r="23" spans="1:15" s="1679" customFormat="1" ht="25.15" customHeight="1">
      <c r="A23" s="1995"/>
      <c r="B23" s="1979">
        <v>750</v>
      </c>
      <c r="C23" s="1674" t="s">
        <v>887</v>
      </c>
      <c r="D23" s="1676">
        <v>0</v>
      </c>
      <c r="E23" s="1676">
        <v>0</v>
      </c>
      <c r="F23" s="1676">
        <v>0</v>
      </c>
      <c r="G23" s="1676">
        <v>0</v>
      </c>
      <c r="H23" s="1676">
        <v>0</v>
      </c>
      <c r="I23" s="1675">
        <v>3400</v>
      </c>
      <c r="J23" s="1682">
        <v>14251.89</v>
      </c>
      <c r="K23" s="1677">
        <v>285636.49</v>
      </c>
      <c r="L23" s="1677">
        <v>238383.49</v>
      </c>
      <c r="M23" s="1676">
        <v>0</v>
      </c>
      <c r="N23" s="1676">
        <v>0</v>
      </c>
      <c r="O23" s="1676">
        <v>0</v>
      </c>
    </row>
    <row r="24" spans="1:15" s="1679" customFormat="1" ht="25.15" customHeight="1">
      <c r="A24" s="1994"/>
      <c r="B24" s="1981"/>
      <c r="C24" s="1674" t="s">
        <v>806</v>
      </c>
      <c r="D24" s="1682">
        <v>27564225.640000001</v>
      </c>
      <c r="E24" s="1675">
        <v>2699440.56</v>
      </c>
      <c r="F24" s="1675">
        <v>194535809.06999999</v>
      </c>
      <c r="G24" s="1675">
        <v>15010.5</v>
      </c>
      <c r="H24" s="1682">
        <v>203770.55</v>
      </c>
      <c r="I24" s="1676">
        <v>0</v>
      </c>
      <c r="J24" s="1676">
        <v>0</v>
      </c>
      <c r="K24" s="1676">
        <v>0</v>
      </c>
      <c r="L24" s="1676">
        <v>0</v>
      </c>
      <c r="M24" s="1676">
        <v>0</v>
      </c>
      <c r="N24" s="1676">
        <v>0</v>
      </c>
      <c r="O24" s="1675">
        <v>6479.02</v>
      </c>
    </row>
    <row r="25" spans="1:15" s="1679" customFormat="1" ht="25.15" customHeight="1">
      <c r="A25" s="1993">
        <v>28</v>
      </c>
      <c r="B25" s="1979">
        <v>730</v>
      </c>
      <c r="C25" s="1674" t="s">
        <v>887</v>
      </c>
      <c r="D25" s="1676">
        <v>0</v>
      </c>
      <c r="E25" s="1676">
        <v>0</v>
      </c>
      <c r="F25" s="1676">
        <v>0</v>
      </c>
      <c r="G25" s="1676">
        <v>0</v>
      </c>
      <c r="H25" s="1682">
        <v>438651.93</v>
      </c>
      <c r="I25" s="1682">
        <v>1364854.61</v>
      </c>
      <c r="J25" s="1682">
        <v>805649.03</v>
      </c>
      <c r="K25" s="1682">
        <v>1138649.3700000001</v>
      </c>
      <c r="L25" s="1682">
        <v>5412.23</v>
      </c>
      <c r="M25" s="1682">
        <v>52604.35</v>
      </c>
      <c r="N25" s="1676">
        <v>0</v>
      </c>
      <c r="O25" s="1676">
        <v>0</v>
      </c>
    </row>
    <row r="26" spans="1:15" s="1679" customFormat="1" ht="25.15" customHeight="1">
      <c r="A26" s="1995"/>
      <c r="B26" s="1980"/>
      <c r="C26" s="1674" t="s">
        <v>888</v>
      </c>
      <c r="D26" s="1676">
        <v>0</v>
      </c>
      <c r="E26" s="1676">
        <v>0</v>
      </c>
      <c r="F26" s="1676">
        <v>0</v>
      </c>
      <c r="G26" s="1676">
        <v>0</v>
      </c>
      <c r="H26" s="1677">
        <v>343.47</v>
      </c>
      <c r="I26" s="1677">
        <v>168.6</v>
      </c>
      <c r="J26" s="1676">
        <v>0</v>
      </c>
      <c r="K26" s="1676">
        <v>0</v>
      </c>
      <c r="L26" s="1676">
        <v>0</v>
      </c>
      <c r="M26" s="1676">
        <v>0</v>
      </c>
      <c r="N26" s="1676">
        <v>0</v>
      </c>
      <c r="O26" s="1676">
        <v>0</v>
      </c>
    </row>
    <row r="27" spans="1:15" s="1679" customFormat="1" ht="25.15" customHeight="1">
      <c r="A27" s="1995"/>
      <c r="B27" s="1980"/>
      <c r="C27" s="1674" t="s">
        <v>803</v>
      </c>
      <c r="D27" s="1675">
        <v>340696456.32999998</v>
      </c>
      <c r="E27" s="1675">
        <v>10259785.640000001</v>
      </c>
      <c r="F27" s="1682">
        <v>4189504.69</v>
      </c>
      <c r="G27" s="1682">
        <v>1957908.47</v>
      </c>
      <c r="H27" s="1682">
        <v>6841135.75</v>
      </c>
      <c r="I27" s="1676">
        <v>0</v>
      </c>
      <c r="J27" s="1676">
        <v>0</v>
      </c>
      <c r="K27" s="1676">
        <v>0</v>
      </c>
      <c r="L27" s="1676">
        <v>0</v>
      </c>
      <c r="M27" s="1676">
        <v>0</v>
      </c>
      <c r="N27" s="1676">
        <v>0</v>
      </c>
      <c r="O27" s="1683">
        <v>498356.5</v>
      </c>
    </row>
    <row r="28" spans="1:15" s="1679" customFormat="1" ht="25.15" customHeight="1">
      <c r="A28" s="1995"/>
      <c r="B28" s="1980"/>
      <c r="C28" s="1674" t="s">
        <v>806</v>
      </c>
      <c r="D28" s="1675">
        <v>372427.49</v>
      </c>
      <c r="E28" s="1676">
        <v>0</v>
      </c>
      <c r="F28" s="1676">
        <v>0</v>
      </c>
      <c r="G28" s="1676">
        <v>0</v>
      </c>
      <c r="H28" s="1676">
        <v>0</v>
      </c>
      <c r="I28" s="1676">
        <v>0</v>
      </c>
      <c r="J28" s="1676">
        <v>0</v>
      </c>
      <c r="K28" s="1676">
        <v>0</v>
      </c>
      <c r="L28" s="1676">
        <v>0</v>
      </c>
      <c r="M28" s="1676">
        <v>0</v>
      </c>
      <c r="N28" s="1676">
        <v>0</v>
      </c>
      <c r="O28" s="1676">
        <v>0</v>
      </c>
    </row>
    <row r="29" spans="1:15" s="1679" customFormat="1" ht="25.15" customHeight="1">
      <c r="A29" s="1995"/>
      <c r="B29" s="1981"/>
      <c r="C29" s="1674" t="s">
        <v>805</v>
      </c>
      <c r="D29" s="1675">
        <v>10080990.859999999</v>
      </c>
      <c r="E29" s="1675">
        <v>5428096.1399999997</v>
      </c>
      <c r="F29" s="1682">
        <v>163821.89000000001</v>
      </c>
      <c r="G29" s="1682">
        <v>69674.3</v>
      </c>
      <c r="H29" s="1682">
        <v>22599.35</v>
      </c>
      <c r="I29" s="1676">
        <v>0</v>
      </c>
      <c r="J29" s="1676">
        <v>0</v>
      </c>
      <c r="K29" s="1676">
        <v>0</v>
      </c>
      <c r="L29" s="1676">
        <v>0</v>
      </c>
      <c r="M29" s="1676">
        <v>0</v>
      </c>
      <c r="N29" s="1676">
        <v>0</v>
      </c>
      <c r="O29" s="1683">
        <v>83211.179999999993</v>
      </c>
    </row>
    <row r="30" spans="1:15" s="1679" customFormat="1" ht="25.15" customHeight="1">
      <c r="A30" s="1993">
        <v>30</v>
      </c>
      <c r="B30" s="1979">
        <v>801</v>
      </c>
      <c r="C30" s="1674" t="s">
        <v>889</v>
      </c>
      <c r="D30" s="1676">
        <v>0</v>
      </c>
      <c r="E30" s="1676">
        <v>0</v>
      </c>
      <c r="F30" s="1676">
        <v>0</v>
      </c>
      <c r="G30" s="1676">
        <v>0</v>
      </c>
      <c r="H30" s="1676">
        <v>0</v>
      </c>
      <c r="I30" s="1675">
        <v>72508.850000000006</v>
      </c>
      <c r="J30" s="1675">
        <v>158266.01</v>
      </c>
      <c r="K30" s="1676">
        <v>0</v>
      </c>
      <c r="L30" s="1683">
        <v>21453.8</v>
      </c>
      <c r="M30" s="1676">
        <v>0</v>
      </c>
      <c r="N30" s="1676">
        <v>0</v>
      </c>
      <c r="O30" s="1676">
        <v>0</v>
      </c>
    </row>
    <row r="31" spans="1:15" s="1679" customFormat="1" ht="25.15" customHeight="1">
      <c r="A31" s="1994"/>
      <c r="B31" s="1981"/>
      <c r="C31" s="1674" t="s">
        <v>805</v>
      </c>
      <c r="D31" s="1675">
        <v>2234844.23</v>
      </c>
      <c r="E31" s="1675">
        <v>697644.56</v>
      </c>
      <c r="F31" s="1675">
        <v>50562.37</v>
      </c>
      <c r="G31" s="1676">
        <v>0</v>
      </c>
      <c r="H31" s="1676">
        <v>0</v>
      </c>
      <c r="I31" s="1676">
        <v>0</v>
      </c>
      <c r="J31" s="1676">
        <v>0</v>
      </c>
      <c r="K31" s="1676">
        <v>0</v>
      </c>
      <c r="L31" s="1676">
        <v>0</v>
      </c>
      <c r="M31" s="1676">
        <v>0</v>
      </c>
      <c r="N31" s="1676">
        <v>0</v>
      </c>
      <c r="O31" s="1683">
        <v>10973.6</v>
      </c>
    </row>
    <row r="32" spans="1:15" s="1679" customFormat="1" ht="25.15" customHeight="1">
      <c r="A32" s="1993">
        <v>31</v>
      </c>
      <c r="B32" s="1671">
        <v>150</v>
      </c>
      <c r="C32" s="1674" t="s">
        <v>889</v>
      </c>
      <c r="D32" s="1676">
        <v>0</v>
      </c>
      <c r="E32" s="1676">
        <v>0</v>
      </c>
      <c r="F32" s="1676">
        <v>0</v>
      </c>
      <c r="G32" s="1676">
        <v>0</v>
      </c>
      <c r="H32" s="1676">
        <v>0</v>
      </c>
      <c r="I32" s="1676">
        <v>0</v>
      </c>
      <c r="J32" s="1675">
        <v>4040</v>
      </c>
      <c r="K32" s="1676">
        <v>0</v>
      </c>
      <c r="L32" s="1676">
        <v>0</v>
      </c>
      <c r="M32" s="1675">
        <v>4967.08</v>
      </c>
      <c r="N32" s="1675">
        <v>22636.38</v>
      </c>
      <c r="O32" s="1676">
        <v>0</v>
      </c>
    </row>
    <row r="33" spans="1:15" s="1679" customFormat="1" ht="25.15" customHeight="1">
      <c r="A33" s="1994"/>
      <c r="B33" s="1671">
        <v>853</v>
      </c>
      <c r="C33" s="1674" t="s">
        <v>805</v>
      </c>
      <c r="D33" s="1675">
        <v>13442787.84</v>
      </c>
      <c r="E33" s="1675">
        <v>4290521.29</v>
      </c>
      <c r="F33" s="1675">
        <v>144347.39000000001</v>
      </c>
      <c r="G33" s="1676">
        <v>0</v>
      </c>
      <c r="H33" s="1676">
        <v>0</v>
      </c>
      <c r="I33" s="1676">
        <v>0</v>
      </c>
      <c r="J33" s="1676">
        <v>0</v>
      </c>
      <c r="K33" s="1676">
        <v>0</v>
      </c>
      <c r="L33" s="1676">
        <v>0</v>
      </c>
      <c r="M33" s="1676">
        <v>0</v>
      </c>
      <c r="N33" s="1676">
        <v>0</v>
      </c>
      <c r="O33" s="1683">
        <v>2629.23</v>
      </c>
    </row>
    <row r="34" spans="1:15" s="1679" customFormat="1" ht="25.15" customHeight="1">
      <c r="A34" s="1993">
        <v>32</v>
      </c>
      <c r="B34" s="1979">
        <v>801</v>
      </c>
      <c r="C34" s="1674" t="s">
        <v>805</v>
      </c>
      <c r="D34" s="1675">
        <v>3296.37</v>
      </c>
      <c r="E34" s="1676">
        <v>0</v>
      </c>
      <c r="F34" s="1676">
        <v>0</v>
      </c>
      <c r="G34" s="1676">
        <v>0</v>
      </c>
      <c r="H34" s="1676">
        <v>0</v>
      </c>
      <c r="I34" s="1676">
        <v>0</v>
      </c>
      <c r="J34" s="1676">
        <v>0</v>
      </c>
      <c r="K34" s="1676">
        <v>0</v>
      </c>
      <c r="L34" s="1676">
        <v>0</v>
      </c>
      <c r="M34" s="1676">
        <v>0</v>
      </c>
      <c r="N34" s="1676">
        <v>0</v>
      </c>
      <c r="O34" s="1676">
        <v>0</v>
      </c>
    </row>
    <row r="35" spans="1:15" s="1679" customFormat="1" ht="25.15" customHeight="1">
      <c r="A35" s="1995"/>
      <c r="B35" s="1980"/>
      <c r="C35" s="1674" t="s">
        <v>811</v>
      </c>
      <c r="D35" s="1676">
        <v>0</v>
      </c>
      <c r="E35" s="1675">
        <v>2836.8</v>
      </c>
      <c r="F35" s="1676">
        <v>0</v>
      </c>
      <c r="G35" s="1676">
        <v>0</v>
      </c>
      <c r="H35" s="1676">
        <v>0</v>
      </c>
      <c r="I35" s="1676">
        <v>0</v>
      </c>
      <c r="J35" s="1676">
        <v>0</v>
      </c>
      <c r="K35" s="1676">
        <v>0</v>
      </c>
      <c r="L35" s="1676">
        <v>0</v>
      </c>
      <c r="M35" s="1676">
        <v>0</v>
      </c>
      <c r="N35" s="1676">
        <v>0</v>
      </c>
      <c r="O35" s="1676">
        <v>0</v>
      </c>
    </row>
    <row r="36" spans="1:15" s="1679" customFormat="1" ht="25.15" customHeight="1">
      <c r="A36" s="1994"/>
      <c r="B36" s="1981"/>
      <c r="C36" s="1674" t="s">
        <v>821</v>
      </c>
      <c r="D36" s="1675">
        <v>4615.76</v>
      </c>
      <c r="E36" s="1676">
        <v>0</v>
      </c>
      <c r="F36" s="1676">
        <v>0</v>
      </c>
      <c r="G36" s="1676">
        <v>0</v>
      </c>
      <c r="H36" s="1676">
        <v>0</v>
      </c>
      <c r="I36" s="1676">
        <v>0</v>
      </c>
      <c r="J36" s="1676">
        <v>0</v>
      </c>
      <c r="K36" s="1676">
        <v>0</v>
      </c>
      <c r="L36" s="1676">
        <v>0</v>
      </c>
      <c r="M36" s="1676">
        <v>0</v>
      </c>
      <c r="N36" s="1676">
        <v>0</v>
      </c>
      <c r="O36" s="1676">
        <v>0</v>
      </c>
    </row>
    <row r="37" spans="1:15" s="1679" customFormat="1" ht="25.15" customHeight="1">
      <c r="A37" s="1993">
        <v>34</v>
      </c>
      <c r="B37" s="1979">
        <v>150</v>
      </c>
      <c r="C37" s="1674" t="s">
        <v>887</v>
      </c>
      <c r="D37" s="1676">
        <v>0</v>
      </c>
      <c r="E37" s="1676">
        <v>0</v>
      </c>
      <c r="F37" s="1676">
        <v>0</v>
      </c>
      <c r="G37" s="1676">
        <v>0</v>
      </c>
      <c r="H37" s="1675">
        <v>959515.47</v>
      </c>
      <c r="I37" s="1675">
        <v>4215973.74</v>
      </c>
      <c r="J37" s="1682">
        <v>378086.03</v>
      </c>
      <c r="K37" s="1682">
        <v>174326.05</v>
      </c>
      <c r="L37" s="1682">
        <v>28104.92</v>
      </c>
      <c r="M37" s="1682">
        <v>1081.53</v>
      </c>
      <c r="N37" s="1682">
        <v>135148.29999999999</v>
      </c>
      <c r="O37" s="1676">
        <v>0</v>
      </c>
    </row>
    <row r="38" spans="1:15" s="1679" customFormat="1" ht="25.15" customHeight="1">
      <c r="A38" s="1995"/>
      <c r="B38" s="1980"/>
      <c r="C38" s="1674" t="s">
        <v>803</v>
      </c>
      <c r="D38" s="1675">
        <v>38871349.990000002</v>
      </c>
      <c r="E38" s="1675">
        <v>7849926.8600000003</v>
      </c>
      <c r="F38" s="1675">
        <v>1102469.6200000001</v>
      </c>
      <c r="G38" s="1675">
        <v>476826.29</v>
      </c>
      <c r="H38" s="1676">
        <v>0</v>
      </c>
      <c r="I38" s="1676">
        <v>0</v>
      </c>
      <c r="J38" s="1676">
        <v>0</v>
      </c>
      <c r="K38" s="1676">
        <v>0</v>
      </c>
      <c r="L38" s="1676">
        <v>0</v>
      </c>
      <c r="M38" s="1676">
        <v>0</v>
      </c>
      <c r="N38" s="1676">
        <v>0</v>
      </c>
      <c r="O38" s="1676">
        <v>0</v>
      </c>
    </row>
    <row r="39" spans="1:15" s="1679" customFormat="1" ht="25.15" customHeight="1">
      <c r="A39" s="1995"/>
      <c r="B39" s="1980"/>
      <c r="C39" s="1674" t="s">
        <v>804</v>
      </c>
      <c r="D39" s="1675">
        <v>3229972.44</v>
      </c>
      <c r="E39" s="1675">
        <v>1923469.24</v>
      </c>
      <c r="F39" s="1684">
        <v>180385.09</v>
      </c>
      <c r="G39" s="1684">
        <v>708825.72</v>
      </c>
      <c r="H39" s="1676">
        <v>0</v>
      </c>
      <c r="I39" s="1676">
        <v>0</v>
      </c>
      <c r="J39" s="1676">
        <v>0</v>
      </c>
      <c r="K39" s="1676">
        <v>0</v>
      </c>
      <c r="L39" s="1676">
        <v>0</v>
      </c>
      <c r="M39" s="1676">
        <v>0</v>
      </c>
      <c r="N39" s="1676">
        <v>0</v>
      </c>
      <c r="O39" s="1676">
        <v>0</v>
      </c>
    </row>
    <row r="40" spans="1:15" s="1679" customFormat="1" ht="25.15" customHeight="1">
      <c r="A40" s="1995"/>
      <c r="B40" s="1980"/>
      <c r="C40" s="1674" t="s">
        <v>828</v>
      </c>
      <c r="D40" s="1676">
        <v>0</v>
      </c>
      <c r="E40" s="1676">
        <v>0</v>
      </c>
      <c r="F40" s="1676">
        <v>0</v>
      </c>
      <c r="G40" s="1676">
        <v>0</v>
      </c>
      <c r="H40" s="1682">
        <v>9113.75</v>
      </c>
      <c r="I40" s="1677">
        <v>82.01</v>
      </c>
      <c r="J40" s="1676">
        <v>0</v>
      </c>
      <c r="K40" s="1676">
        <v>0</v>
      </c>
      <c r="L40" s="1676">
        <v>0</v>
      </c>
      <c r="M40" s="1676">
        <v>0</v>
      </c>
      <c r="N40" s="1676">
        <v>0</v>
      </c>
      <c r="O40" s="1676">
        <v>0</v>
      </c>
    </row>
    <row r="41" spans="1:15" s="1679" customFormat="1" ht="25.15" customHeight="1">
      <c r="A41" s="1995"/>
      <c r="B41" s="1981"/>
      <c r="C41" s="1674" t="s">
        <v>805</v>
      </c>
      <c r="D41" s="1684">
        <v>636393.75</v>
      </c>
      <c r="E41" s="1675">
        <v>46504.46</v>
      </c>
      <c r="F41" s="1676">
        <v>0</v>
      </c>
      <c r="G41" s="1675">
        <v>4489.51</v>
      </c>
      <c r="H41" s="1676">
        <v>0</v>
      </c>
      <c r="I41" s="1676">
        <v>0</v>
      </c>
      <c r="J41" s="1676">
        <v>0</v>
      </c>
      <c r="K41" s="1676">
        <v>0</v>
      </c>
      <c r="L41" s="1676">
        <v>0</v>
      </c>
      <c r="M41" s="1676">
        <v>0</v>
      </c>
      <c r="N41" s="1676">
        <v>0</v>
      </c>
      <c r="O41" s="1676">
        <v>0</v>
      </c>
    </row>
    <row r="42" spans="1:15" s="1679" customFormat="1" ht="25.15" customHeight="1">
      <c r="A42" s="1995"/>
      <c r="B42" s="1685">
        <v>730</v>
      </c>
      <c r="C42" s="1674" t="s">
        <v>805</v>
      </c>
      <c r="D42" s="1676">
        <v>0</v>
      </c>
      <c r="E42" s="1675">
        <v>2518.21</v>
      </c>
      <c r="F42" s="1676">
        <v>0</v>
      </c>
      <c r="G42" s="1676">
        <v>0</v>
      </c>
      <c r="H42" s="1676">
        <v>0</v>
      </c>
      <c r="I42" s="1676">
        <v>0</v>
      </c>
      <c r="J42" s="1676">
        <v>0</v>
      </c>
      <c r="K42" s="1676">
        <v>0</v>
      </c>
      <c r="L42" s="1676">
        <v>0</v>
      </c>
      <c r="M42" s="1676">
        <v>0</v>
      </c>
      <c r="N42" s="1676">
        <v>0</v>
      </c>
      <c r="O42" s="1676">
        <v>0</v>
      </c>
    </row>
    <row r="43" spans="1:15" s="1679" customFormat="1" ht="25.15" customHeight="1">
      <c r="A43" s="1995"/>
      <c r="B43" s="1979">
        <v>750</v>
      </c>
      <c r="C43" s="1674" t="s">
        <v>830</v>
      </c>
      <c r="D43" s="1682">
        <v>17426.849999999999</v>
      </c>
      <c r="E43" s="1676">
        <v>0</v>
      </c>
      <c r="F43" s="1676">
        <v>0</v>
      </c>
      <c r="G43" s="1676">
        <v>0</v>
      </c>
      <c r="H43" s="1676">
        <v>0</v>
      </c>
      <c r="I43" s="1676">
        <v>0</v>
      </c>
      <c r="J43" s="1676">
        <v>0</v>
      </c>
      <c r="K43" s="1676">
        <v>0</v>
      </c>
      <c r="L43" s="1676">
        <v>0</v>
      </c>
      <c r="M43" s="1676">
        <v>0</v>
      </c>
      <c r="N43" s="1676">
        <v>0</v>
      </c>
      <c r="O43" s="1676">
        <v>0</v>
      </c>
    </row>
    <row r="44" spans="1:15" s="1679" customFormat="1" ht="25.15" customHeight="1">
      <c r="A44" s="1995"/>
      <c r="B44" s="1980"/>
      <c r="C44" s="1674" t="s">
        <v>831</v>
      </c>
      <c r="D44" s="1682">
        <v>18029.650000000001</v>
      </c>
      <c r="E44" s="1676">
        <v>0</v>
      </c>
      <c r="F44" s="1676">
        <v>0</v>
      </c>
      <c r="G44" s="1676">
        <v>0</v>
      </c>
      <c r="H44" s="1676">
        <v>0</v>
      </c>
      <c r="I44" s="1676">
        <v>0</v>
      </c>
      <c r="J44" s="1676">
        <v>0</v>
      </c>
      <c r="K44" s="1676">
        <v>0</v>
      </c>
      <c r="L44" s="1676">
        <v>0</v>
      </c>
      <c r="M44" s="1676">
        <v>0</v>
      </c>
      <c r="N44" s="1676">
        <v>0</v>
      </c>
      <c r="O44" s="1676">
        <v>0</v>
      </c>
    </row>
    <row r="45" spans="1:15" s="1679" customFormat="1" ht="25.15" customHeight="1">
      <c r="A45" s="1995"/>
      <c r="B45" s="1981"/>
      <c r="C45" s="1674" t="s">
        <v>805</v>
      </c>
      <c r="D45" s="1675">
        <v>234111.21</v>
      </c>
      <c r="E45" s="1675">
        <v>320098.7</v>
      </c>
      <c r="F45" s="1675">
        <v>149639.65</v>
      </c>
      <c r="G45" s="1684">
        <v>0.13</v>
      </c>
      <c r="H45" s="1676">
        <v>0</v>
      </c>
      <c r="I45" s="1676">
        <v>0</v>
      </c>
      <c r="J45" s="1676">
        <v>0</v>
      </c>
      <c r="K45" s="1676">
        <v>0</v>
      </c>
      <c r="L45" s="1676">
        <v>0</v>
      </c>
      <c r="M45" s="1676">
        <v>0</v>
      </c>
      <c r="N45" s="1676">
        <v>0</v>
      </c>
      <c r="O45" s="1682">
        <v>9848.92</v>
      </c>
    </row>
    <row r="46" spans="1:15" s="1679" customFormat="1" ht="25.15" customHeight="1">
      <c r="A46" s="1995"/>
      <c r="B46" s="1979">
        <v>758</v>
      </c>
      <c r="C46" s="1674" t="s">
        <v>889</v>
      </c>
      <c r="D46" s="1676">
        <v>0</v>
      </c>
      <c r="E46" s="1676">
        <v>0</v>
      </c>
      <c r="F46" s="1676">
        <v>0</v>
      </c>
      <c r="G46" s="1676">
        <v>0</v>
      </c>
      <c r="H46" s="1676">
        <v>0</v>
      </c>
      <c r="I46" s="1682">
        <v>18976.580000000002</v>
      </c>
      <c r="J46" s="1682">
        <v>159310.19</v>
      </c>
      <c r="K46" s="1682">
        <v>78880.509999999995</v>
      </c>
      <c r="L46" s="1682">
        <v>184665.67</v>
      </c>
      <c r="M46" s="1682">
        <v>87900.32</v>
      </c>
      <c r="N46" s="1682">
        <v>17519.84</v>
      </c>
      <c r="O46" s="1682">
        <v>64328.49</v>
      </c>
    </row>
    <row r="47" spans="1:15" s="1679" customFormat="1" ht="25.15" customHeight="1">
      <c r="A47" s="1995"/>
      <c r="B47" s="1980"/>
      <c r="C47" s="1674" t="s">
        <v>890</v>
      </c>
      <c r="D47" s="1676">
        <v>0</v>
      </c>
      <c r="E47" s="1676">
        <v>0</v>
      </c>
      <c r="F47" s="1676">
        <v>0</v>
      </c>
      <c r="G47" s="1676">
        <v>0</v>
      </c>
      <c r="H47" s="1676">
        <v>0</v>
      </c>
      <c r="I47" s="1682">
        <v>61054.31</v>
      </c>
      <c r="J47" s="1682">
        <v>399915.35</v>
      </c>
      <c r="K47" s="1682">
        <v>3582.48</v>
      </c>
      <c r="L47" s="1676">
        <v>0</v>
      </c>
      <c r="M47" s="1682">
        <v>66222.080000000002</v>
      </c>
      <c r="N47" s="1682">
        <v>5256.96</v>
      </c>
      <c r="O47" s="1676">
        <v>0</v>
      </c>
    </row>
    <row r="48" spans="1:15" s="1679" customFormat="1" ht="25.15" customHeight="1">
      <c r="A48" s="1995"/>
      <c r="B48" s="1980"/>
      <c r="C48" s="1674" t="s">
        <v>891</v>
      </c>
      <c r="D48" s="1675">
        <v>9562909.3599999994</v>
      </c>
      <c r="E48" s="1675">
        <v>3216420.56</v>
      </c>
      <c r="F48" s="1675">
        <v>1643612.63</v>
      </c>
      <c r="G48" s="1675">
        <v>64207.06</v>
      </c>
      <c r="H48" s="1676">
        <v>0</v>
      </c>
      <c r="I48" s="1676">
        <v>0</v>
      </c>
      <c r="J48" s="1676">
        <v>0</v>
      </c>
      <c r="K48" s="1676">
        <v>0</v>
      </c>
      <c r="L48" s="1676">
        <v>0</v>
      </c>
      <c r="M48" s="1676">
        <v>0</v>
      </c>
      <c r="N48" s="1676">
        <v>0</v>
      </c>
      <c r="O48" s="1677">
        <v>4.8099999999999996</v>
      </c>
    </row>
    <row r="49" spans="1:15" s="1679" customFormat="1" ht="25.15" customHeight="1">
      <c r="A49" s="1995"/>
      <c r="B49" s="1980"/>
      <c r="C49" s="1674" t="s">
        <v>892</v>
      </c>
      <c r="D49" s="1676">
        <v>0</v>
      </c>
      <c r="E49" s="1676">
        <v>0</v>
      </c>
      <c r="F49" s="1676">
        <v>0</v>
      </c>
      <c r="G49" s="1676">
        <v>0</v>
      </c>
      <c r="H49" s="1676">
        <v>0</v>
      </c>
      <c r="I49" s="1682">
        <v>3413.06</v>
      </c>
      <c r="J49" s="1682">
        <v>6055.06</v>
      </c>
      <c r="K49" s="1676">
        <v>0</v>
      </c>
      <c r="L49" s="1676">
        <v>0</v>
      </c>
      <c r="M49" s="1682">
        <v>632.57000000000005</v>
      </c>
      <c r="N49" s="1676">
        <v>0</v>
      </c>
      <c r="O49" s="1676">
        <v>0</v>
      </c>
    </row>
    <row r="50" spans="1:15" s="1679" customFormat="1" ht="25.15" customHeight="1">
      <c r="A50" s="1995"/>
      <c r="B50" s="1980"/>
      <c r="C50" s="1674" t="s">
        <v>893</v>
      </c>
      <c r="D50" s="1675">
        <v>37161322</v>
      </c>
      <c r="E50" s="1675">
        <v>1898508.87</v>
      </c>
      <c r="F50" s="1675">
        <v>174945.34</v>
      </c>
      <c r="G50" s="1675">
        <v>2390.0400000000004</v>
      </c>
      <c r="H50" s="1676">
        <v>0</v>
      </c>
      <c r="I50" s="1676">
        <v>0</v>
      </c>
      <c r="J50" s="1676">
        <v>0</v>
      </c>
      <c r="K50" s="1676">
        <v>0</v>
      </c>
      <c r="L50" s="1676">
        <v>0</v>
      </c>
      <c r="M50" s="1676">
        <v>0</v>
      </c>
      <c r="N50" s="1676">
        <v>0</v>
      </c>
      <c r="O50" s="1676">
        <v>0</v>
      </c>
    </row>
    <row r="51" spans="1:15" s="1679" customFormat="1" ht="25.15" customHeight="1">
      <c r="A51" s="1995"/>
      <c r="B51" s="1980"/>
      <c r="C51" s="1674" t="s">
        <v>894</v>
      </c>
      <c r="D51" s="1676">
        <v>0</v>
      </c>
      <c r="E51" s="1676">
        <v>0</v>
      </c>
      <c r="F51" s="1676">
        <v>0</v>
      </c>
      <c r="G51" s="1676">
        <v>0</v>
      </c>
      <c r="H51" s="1676">
        <v>0</v>
      </c>
      <c r="I51" s="1675">
        <v>28419.759999999998</v>
      </c>
      <c r="J51" s="1682">
        <v>213452.33</v>
      </c>
      <c r="K51" s="1682">
        <v>38586.97</v>
      </c>
      <c r="L51" s="1676">
        <v>0</v>
      </c>
      <c r="M51" s="1676">
        <v>0</v>
      </c>
      <c r="N51" s="1676">
        <v>0</v>
      </c>
      <c r="O51" s="1676">
        <v>0</v>
      </c>
    </row>
    <row r="52" spans="1:15" s="1679" customFormat="1" ht="25.15" customHeight="1">
      <c r="A52" s="1995"/>
      <c r="B52" s="1980"/>
      <c r="C52" s="1674" t="s">
        <v>895</v>
      </c>
      <c r="D52" s="1675">
        <v>29279033.68</v>
      </c>
      <c r="E52" s="1675">
        <v>3075161.47</v>
      </c>
      <c r="F52" s="1675">
        <v>1396153.18</v>
      </c>
      <c r="G52" s="1675">
        <v>88289.77</v>
      </c>
      <c r="H52" s="1675">
        <v>1550.3</v>
      </c>
      <c r="I52" s="1676">
        <v>0</v>
      </c>
      <c r="J52" s="1676">
        <v>0</v>
      </c>
      <c r="K52" s="1676">
        <v>0</v>
      </c>
      <c r="L52" s="1676">
        <v>0</v>
      </c>
      <c r="M52" s="1676">
        <v>0</v>
      </c>
      <c r="N52" s="1676">
        <v>0</v>
      </c>
      <c r="O52" s="1682">
        <v>49874.71</v>
      </c>
    </row>
    <row r="53" spans="1:15" s="1679" customFormat="1" ht="25.15" customHeight="1">
      <c r="A53" s="1995"/>
      <c r="B53" s="1980"/>
      <c r="C53" s="1674" t="s">
        <v>896</v>
      </c>
      <c r="D53" s="1676">
        <v>0</v>
      </c>
      <c r="E53" s="1676">
        <v>0</v>
      </c>
      <c r="F53" s="1676">
        <v>0</v>
      </c>
      <c r="G53" s="1676">
        <v>0</v>
      </c>
      <c r="H53" s="1676">
        <v>0</v>
      </c>
      <c r="I53" s="1676">
        <v>0</v>
      </c>
      <c r="J53" s="1676">
        <v>0</v>
      </c>
      <c r="K53" s="1676">
        <v>0</v>
      </c>
      <c r="L53" s="1676">
        <v>0</v>
      </c>
      <c r="M53" s="1676">
        <v>0</v>
      </c>
      <c r="N53" s="1682">
        <v>221656.74</v>
      </c>
      <c r="O53" s="1676">
        <v>0</v>
      </c>
    </row>
    <row r="54" spans="1:15" s="1679" customFormat="1" ht="25.15" customHeight="1">
      <c r="A54" s="1995"/>
      <c r="B54" s="1980"/>
      <c r="C54" s="1674" t="s">
        <v>856</v>
      </c>
      <c r="D54" s="1675">
        <v>13453610.789999999</v>
      </c>
      <c r="E54" s="1675">
        <v>274474.19</v>
      </c>
      <c r="F54" s="1675">
        <v>115905.57</v>
      </c>
      <c r="G54" s="1675">
        <v>360087.56</v>
      </c>
      <c r="H54" s="1675">
        <v>27750.03</v>
      </c>
      <c r="I54" s="1676">
        <v>0</v>
      </c>
      <c r="J54" s="1676">
        <v>0</v>
      </c>
      <c r="K54" s="1676">
        <v>0</v>
      </c>
      <c r="L54" s="1676">
        <v>0</v>
      </c>
      <c r="M54" s="1676">
        <v>0</v>
      </c>
      <c r="N54" s="1676">
        <v>0</v>
      </c>
      <c r="O54" s="1676">
        <v>0</v>
      </c>
    </row>
    <row r="55" spans="1:15" s="1679" customFormat="1" ht="28.5" customHeight="1">
      <c r="A55" s="1995"/>
      <c r="B55" s="1980"/>
      <c r="C55" s="1674" t="s">
        <v>897</v>
      </c>
      <c r="D55" s="1676">
        <v>0</v>
      </c>
      <c r="E55" s="1676">
        <v>0</v>
      </c>
      <c r="F55" s="1676">
        <v>0</v>
      </c>
      <c r="G55" s="1676">
        <v>0</v>
      </c>
      <c r="H55" s="1675">
        <v>2091</v>
      </c>
      <c r="I55" s="1676">
        <v>0</v>
      </c>
      <c r="J55" s="1677">
        <v>16.14</v>
      </c>
      <c r="K55" s="1677">
        <v>23.82</v>
      </c>
      <c r="L55" s="1682">
        <v>7288499.6299999999</v>
      </c>
      <c r="M55" s="1676">
        <v>0</v>
      </c>
      <c r="N55" s="1682">
        <v>341472.03</v>
      </c>
      <c r="O55" s="1676">
        <v>0</v>
      </c>
    </row>
    <row r="56" spans="1:15" s="1679" customFormat="1" ht="25.15" customHeight="1">
      <c r="A56" s="1995"/>
      <c r="B56" s="1980"/>
      <c r="C56" s="1674" t="s">
        <v>811</v>
      </c>
      <c r="D56" s="1675">
        <v>30681918.049999997</v>
      </c>
      <c r="E56" s="1675">
        <v>3864090.19</v>
      </c>
      <c r="F56" s="1684">
        <v>1349626.8</v>
      </c>
      <c r="G56" s="1675">
        <v>49744.85</v>
      </c>
      <c r="H56" s="1675">
        <v>2944876</v>
      </c>
      <c r="I56" s="1676">
        <v>0</v>
      </c>
      <c r="J56" s="1676">
        <v>0</v>
      </c>
      <c r="K56" s="1676">
        <v>0</v>
      </c>
      <c r="L56" s="1676">
        <v>0</v>
      </c>
      <c r="M56" s="1676">
        <v>0</v>
      </c>
      <c r="N56" s="1676">
        <v>0</v>
      </c>
      <c r="O56" s="1682">
        <v>116087.4</v>
      </c>
    </row>
    <row r="57" spans="1:15" s="1679" customFormat="1" ht="25.15" customHeight="1">
      <c r="A57" s="1995"/>
      <c r="B57" s="1980"/>
      <c r="C57" s="1674" t="s">
        <v>898</v>
      </c>
      <c r="D57" s="1676">
        <v>0</v>
      </c>
      <c r="E57" s="1676">
        <v>0</v>
      </c>
      <c r="F57" s="1676">
        <v>0</v>
      </c>
      <c r="G57" s="1676">
        <v>0</v>
      </c>
      <c r="H57" s="1676">
        <v>0</v>
      </c>
      <c r="I57" s="1676">
        <v>0</v>
      </c>
      <c r="J57" s="1676">
        <v>0</v>
      </c>
      <c r="K57" s="1676">
        <v>0</v>
      </c>
      <c r="L57" s="1677">
        <v>0.4</v>
      </c>
      <c r="M57" s="1682">
        <v>808.11</v>
      </c>
      <c r="N57" s="1676">
        <v>0</v>
      </c>
      <c r="O57" s="1676">
        <v>0</v>
      </c>
    </row>
    <row r="58" spans="1:15" s="1679" customFormat="1" ht="25.15" customHeight="1">
      <c r="A58" s="1995"/>
      <c r="B58" s="1980"/>
      <c r="C58" s="1674" t="s">
        <v>812</v>
      </c>
      <c r="D58" s="1675">
        <v>41987022.670000002</v>
      </c>
      <c r="E58" s="1675">
        <v>2548559.08</v>
      </c>
      <c r="F58" s="1675">
        <v>546338.91</v>
      </c>
      <c r="G58" s="1675">
        <v>260764.48</v>
      </c>
      <c r="H58" s="1675">
        <v>113257.48</v>
      </c>
      <c r="I58" s="1676">
        <v>0</v>
      </c>
      <c r="J58" s="1676">
        <v>0</v>
      </c>
      <c r="K58" s="1676">
        <v>0</v>
      </c>
      <c r="L58" s="1676">
        <v>0</v>
      </c>
      <c r="M58" s="1676">
        <v>0</v>
      </c>
      <c r="N58" s="1676">
        <v>0</v>
      </c>
      <c r="O58" s="1682">
        <v>681580.31</v>
      </c>
    </row>
    <row r="59" spans="1:15" s="1679" customFormat="1" ht="25.15" customHeight="1">
      <c r="A59" s="1995"/>
      <c r="B59" s="1980"/>
      <c r="C59" s="1674" t="s">
        <v>899</v>
      </c>
      <c r="D59" s="1676">
        <v>0</v>
      </c>
      <c r="E59" s="1676">
        <v>0</v>
      </c>
      <c r="F59" s="1676">
        <v>0</v>
      </c>
      <c r="G59" s="1676">
        <v>0</v>
      </c>
      <c r="H59" s="1676">
        <v>0</v>
      </c>
      <c r="I59" s="1676">
        <v>0</v>
      </c>
      <c r="J59" s="1677">
        <v>27.96</v>
      </c>
      <c r="K59" s="1682">
        <v>182872.98</v>
      </c>
      <c r="L59" s="1682">
        <v>377857.09</v>
      </c>
      <c r="M59" s="1682">
        <v>3438.86</v>
      </c>
      <c r="N59" s="1676">
        <v>0</v>
      </c>
      <c r="O59" s="1676">
        <v>0</v>
      </c>
    </row>
    <row r="60" spans="1:15" s="1679" customFormat="1" ht="25.15" customHeight="1">
      <c r="A60" s="1995"/>
      <c r="B60" s="1980"/>
      <c r="C60" s="1674" t="s">
        <v>900</v>
      </c>
      <c r="D60" s="1675">
        <v>13759864.51</v>
      </c>
      <c r="E60" s="1675">
        <v>4064375.42</v>
      </c>
      <c r="F60" s="1675">
        <v>6831249.0899999999</v>
      </c>
      <c r="G60" s="1675">
        <v>388328.89</v>
      </c>
      <c r="H60" s="1675">
        <v>31038.799999999999</v>
      </c>
      <c r="I60" s="1676">
        <v>0</v>
      </c>
      <c r="J60" s="1676">
        <v>0</v>
      </c>
      <c r="K60" s="1676">
        <v>0</v>
      </c>
      <c r="L60" s="1676">
        <v>0</v>
      </c>
      <c r="M60" s="1676">
        <v>0</v>
      </c>
      <c r="N60" s="1676">
        <v>0</v>
      </c>
      <c r="O60" s="1682">
        <v>39563.15</v>
      </c>
    </row>
    <row r="61" spans="1:15" s="1679" customFormat="1" ht="25.15" customHeight="1">
      <c r="A61" s="1995"/>
      <c r="B61" s="1980"/>
      <c r="C61" s="1674" t="s">
        <v>814</v>
      </c>
      <c r="D61" s="1675">
        <v>8283922.9900000002</v>
      </c>
      <c r="E61" s="1675">
        <v>1325406.8899999999</v>
      </c>
      <c r="F61" s="1675">
        <v>217993.03</v>
      </c>
      <c r="G61" s="1675">
        <v>3762.02</v>
      </c>
      <c r="H61" s="1675">
        <v>64864.69</v>
      </c>
      <c r="I61" s="1676">
        <v>0</v>
      </c>
      <c r="J61" s="1676">
        <v>0</v>
      </c>
      <c r="K61" s="1676">
        <v>0</v>
      </c>
      <c r="L61" s="1676">
        <v>0</v>
      </c>
      <c r="M61" s="1676">
        <v>0</v>
      </c>
      <c r="N61" s="1676">
        <v>0</v>
      </c>
      <c r="O61" s="1676">
        <v>0</v>
      </c>
    </row>
    <row r="62" spans="1:15" s="1679" customFormat="1" ht="25.15" customHeight="1">
      <c r="A62" s="1995"/>
      <c r="B62" s="1980"/>
      <c r="C62" s="1674" t="s">
        <v>901</v>
      </c>
      <c r="D62" s="1676">
        <v>0</v>
      </c>
      <c r="E62" s="1676">
        <v>0</v>
      </c>
      <c r="F62" s="1676">
        <v>0</v>
      </c>
      <c r="G62" s="1676">
        <v>0</v>
      </c>
      <c r="H62" s="1676">
        <v>0</v>
      </c>
      <c r="I62" s="1676">
        <v>0</v>
      </c>
      <c r="J62" s="1676">
        <v>0</v>
      </c>
      <c r="K62" s="1682">
        <v>64642.5</v>
      </c>
      <c r="L62" s="1682">
        <v>756519.24</v>
      </c>
      <c r="M62" s="1682">
        <v>1872281.3</v>
      </c>
      <c r="N62" s="1682">
        <v>502863.35999999999</v>
      </c>
      <c r="O62" s="1676">
        <v>0</v>
      </c>
    </row>
    <row r="63" spans="1:15" s="1679" customFormat="1" ht="25.15" customHeight="1">
      <c r="A63" s="1995"/>
      <c r="B63" s="1980"/>
      <c r="C63" s="1674" t="s">
        <v>815</v>
      </c>
      <c r="D63" s="1675">
        <v>16895444.420000002</v>
      </c>
      <c r="E63" s="1675">
        <v>1126914.1499999999</v>
      </c>
      <c r="F63" s="1675">
        <v>82332.100000000006</v>
      </c>
      <c r="G63" s="1676">
        <v>0</v>
      </c>
      <c r="H63" s="1676">
        <v>0</v>
      </c>
      <c r="I63" s="1676">
        <v>0</v>
      </c>
      <c r="J63" s="1676">
        <v>0</v>
      </c>
      <c r="K63" s="1676">
        <v>0</v>
      </c>
      <c r="L63" s="1676">
        <v>0</v>
      </c>
      <c r="M63" s="1676">
        <v>0</v>
      </c>
      <c r="N63" s="1676">
        <v>0</v>
      </c>
      <c r="O63" s="1676">
        <v>0</v>
      </c>
    </row>
    <row r="64" spans="1:15" s="1679" customFormat="1" ht="25.15" customHeight="1">
      <c r="A64" s="1995"/>
      <c r="B64" s="1980"/>
      <c r="C64" s="1674" t="s">
        <v>902</v>
      </c>
      <c r="D64" s="1676">
        <v>0</v>
      </c>
      <c r="E64" s="1676">
        <v>0</v>
      </c>
      <c r="F64" s="1676">
        <v>0</v>
      </c>
      <c r="G64" s="1676">
        <v>0</v>
      </c>
      <c r="H64" s="1675">
        <v>28176.31</v>
      </c>
      <c r="I64" s="1675">
        <v>69843.09</v>
      </c>
      <c r="J64" s="1682">
        <v>26440.15</v>
      </c>
      <c r="K64" s="1682">
        <v>75809.27</v>
      </c>
      <c r="L64" s="1675">
        <v>87782.17</v>
      </c>
      <c r="M64" s="1676">
        <v>0</v>
      </c>
      <c r="N64" s="1676">
        <v>0</v>
      </c>
      <c r="O64" s="1676">
        <v>0</v>
      </c>
    </row>
    <row r="65" spans="1:15" s="1679" customFormat="1" ht="25.15" customHeight="1">
      <c r="A65" s="1995"/>
      <c r="B65" s="1980"/>
      <c r="C65" s="1674" t="s">
        <v>816</v>
      </c>
      <c r="D65" s="1675">
        <v>4647266.18</v>
      </c>
      <c r="E65" s="1675">
        <v>290830.65000000002</v>
      </c>
      <c r="F65" s="1675">
        <v>328368</v>
      </c>
      <c r="G65" s="1675">
        <v>573.34</v>
      </c>
      <c r="H65" s="1676">
        <v>0</v>
      </c>
      <c r="I65" s="1676">
        <v>0</v>
      </c>
      <c r="J65" s="1676">
        <v>0</v>
      </c>
      <c r="K65" s="1676">
        <v>0</v>
      </c>
      <c r="L65" s="1676">
        <v>0</v>
      </c>
      <c r="M65" s="1676">
        <v>0</v>
      </c>
      <c r="N65" s="1676">
        <v>0</v>
      </c>
      <c r="O65" s="1676">
        <v>0</v>
      </c>
    </row>
    <row r="66" spans="1:15" s="1679" customFormat="1" ht="25.15" customHeight="1">
      <c r="A66" s="1995"/>
      <c r="B66" s="1980"/>
      <c r="C66" s="1674" t="s">
        <v>903</v>
      </c>
      <c r="D66" s="1676">
        <v>0</v>
      </c>
      <c r="E66" s="1676">
        <v>0</v>
      </c>
      <c r="F66" s="1676">
        <v>0</v>
      </c>
      <c r="G66" s="1676">
        <v>0</v>
      </c>
      <c r="H66" s="1676">
        <v>0</v>
      </c>
      <c r="I66" s="1676">
        <v>0</v>
      </c>
      <c r="J66" s="1675">
        <v>44504.49</v>
      </c>
      <c r="K66" s="1676">
        <v>0</v>
      </c>
      <c r="L66" s="1676">
        <v>0</v>
      </c>
      <c r="M66" s="1675">
        <v>14115.81</v>
      </c>
      <c r="N66" s="1675">
        <v>1741.71</v>
      </c>
      <c r="O66" s="1676">
        <v>0</v>
      </c>
    </row>
    <row r="67" spans="1:15" s="1679" customFormat="1" ht="25.15" customHeight="1">
      <c r="A67" s="1995"/>
      <c r="B67" s="1980"/>
      <c r="C67" s="1674" t="s">
        <v>904</v>
      </c>
      <c r="D67" s="1675">
        <v>25824922.440000001</v>
      </c>
      <c r="E67" s="1675">
        <v>4577226.72</v>
      </c>
      <c r="F67" s="1675">
        <v>3451604.04</v>
      </c>
      <c r="G67" s="1675">
        <v>480080.46</v>
      </c>
      <c r="H67" s="1675">
        <v>4202.37</v>
      </c>
      <c r="I67" s="1676">
        <v>0</v>
      </c>
      <c r="J67" s="1676">
        <v>0</v>
      </c>
      <c r="K67" s="1676">
        <v>0</v>
      </c>
      <c r="L67" s="1676">
        <v>0</v>
      </c>
      <c r="M67" s="1676">
        <v>0</v>
      </c>
      <c r="N67" s="1676">
        <v>0</v>
      </c>
      <c r="O67" s="1676">
        <v>0</v>
      </c>
    </row>
    <row r="68" spans="1:15" s="1679" customFormat="1" ht="25.15" customHeight="1">
      <c r="A68" s="1995"/>
      <c r="B68" s="1980"/>
      <c r="C68" s="1674" t="s">
        <v>905</v>
      </c>
      <c r="D68" s="1676">
        <v>0</v>
      </c>
      <c r="E68" s="1676">
        <v>0</v>
      </c>
      <c r="F68" s="1676">
        <v>0</v>
      </c>
      <c r="G68" s="1676">
        <v>0</v>
      </c>
      <c r="H68" s="1675">
        <v>3657.09</v>
      </c>
      <c r="I68" s="1675">
        <v>47557.18</v>
      </c>
      <c r="J68" s="1676">
        <v>0</v>
      </c>
      <c r="K68" s="1682">
        <v>10340.6</v>
      </c>
      <c r="L68" s="1682">
        <v>20600.63</v>
      </c>
      <c r="M68" s="1682">
        <v>18938.29</v>
      </c>
      <c r="N68" s="1682">
        <v>34491.99</v>
      </c>
      <c r="O68" s="1676">
        <v>0</v>
      </c>
    </row>
    <row r="69" spans="1:15" s="1679" customFormat="1" ht="25.15" customHeight="1">
      <c r="A69" s="1995"/>
      <c r="B69" s="1980"/>
      <c r="C69" s="1674" t="s">
        <v>906</v>
      </c>
      <c r="D69" s="1675">
        <v>20314341.009999998</v>
      </c>
      <c r="E69" s="1675">
        <v>2114939.14</v>
      </c>
      <c r="F69" s="1675">
        <v>3842205.67</v>
      </c>
      <c r="G69" s="1675">
        <v>825983.72</v>
      </c>
      <c r="H69" s="1675">
        <v>1838.49</v>
      </c>
      <c r="I69" s="1676">
        <v>0</v>
      </c>
      <c r="J69" s="1676">
        <v>0</v>
      </c>
      <c r="K69" s="1676">
        <v>0</v>
      </c>
      <c r="L69" s="1676">
        <v>0</v>
      </c>
      <c r="M69" s="1676">
        <v>0</v>
      </c>
      <c r="N69" s="1676">
        <v>0</v>
      </c>
      <c r="O69" s="1676">
        <v>0</v>
      </c>
    </row>
    <row r="70" spans="1:15" s="1679" customFormat="1" ht="25.15" customHeight="1">
      <c r="A70" s="1995"/>
      <c r="B70" s="1980"/>
      <c r="C70" s="1674" t="s">
        <v>907</v>
      </c>
      <c r="D70" s="1676">
        <v>0</v>
      </c>
      <c r="E70" s="1676">
        <v>0</v>
      </c>
      <c r="F70" s="1676">
        <v>0</v>
      </c>
      <c r="G70" s="1676">
        <v>0</v>
      </c>
      <c r="H70" s="1676">
        <v>0</v>
      </c>
      <c r="I70" s="1675">
        <v>61969.43</v>
      </c>
      <c r="J70" s="1675">
        <v>2076.5500000000002</v>
      </c>
      <c r="K70" s="1676">
        <v>0</v>
      </c>
      <c r="L70" s="1676">
        <v>0</v>
      </c>
      <c r="M70" s="1682">
        <v>80584.12</v>
      </c>
      <c r="N70" s="1676">
        <v>0</v>
      </c>
      <c r="O70" s="1676">
        <v>0</v>
      </c>
    </row>
    <row r="71" spans="1:15" s="1679" customFormat="1" ht="25.15" customHeight="1">
      <c r="A71" s="1995"/>
      <c r="B71" s="1980"/>
      <c r="C71" s="1674" t="s">
        <v>908</v>
      </c>
      <c r="D71" s="1675">
        <v>8068217.7800000003</v>
      </c>
      <c r="E71" s="1675">
        <v>1686097.21</v>
      </c>
      <c r="F71" s="1675">
        <v>42772.42</v>
      </c>
      <c r="G71" s="1676">
        <v>0</v>
      </c>
      <c r="H71" s="1676">
        <v>0</v>
      </c>
      <c r="I71" s="1676">
        <v>0</v>
      </c>
      <c r="J71" s="1676">
        <v>0</v>
      </c>
      <c r="K71" s="1676">
        <v>0</v>
      </c>
      <c r="L71" s="1676">
        <v>0</v>
      </c>
      <c r="M71" s="1676">
        <v>0</v>
      </c>
      <c r="N71" s="1676">
        <v>0</v>
      </c>
      <c r="O71" s="1676">
        <v>0</v>
      </c>
    </row>
    <row r="72" spans="1:15" s="1679" customFormat="1" ht="25.15" customHeight="1">
      <c r="A72" s="1995"/>
      <c r="B72" s="1980"/>
      <c r="C72" s="1674" t="s">
        <v>909</v>
      </c>
      <c r="D72" s="1676">
        <v>0</v>
      </c>
      <c r="E72" s="1676">
        <v>0</v>
      </c>
      <c r="F72" s="1676">
        <v>0</v>
      </c>
      <c r="G72" s="1676">
        <v>0</v>
      </c>
      <c r="H72" s="1676">
        <v>0</v>
      </c>
      <c r="I72" s="1682">
        <v>561.09</v>
      </c>
      <c r="J72" s="1682">
        <v>22302.28</v>
      </c>
      <c r="K72" s="1682">
        <v>324423.96999999997</v>
      </c>
      <c r="L72" s="1682">
        <v>9321.7099999999991</v>
      </c>
      <c r="M72" s="1682">
        <v>214383.85</v>
      </c>
      <c r="N72" s="1676">
        <v>0</v>
      </c>
      <c r="O72" s="1676">
        <v>0</v>
      </c>
    </row>
    <row r="73" spans="1:15" s="1679" customFormat="1" ht="25.15" customHeight="1">
      <c r="A73" s="1995"/>
      <c r="B73" s="1980"/>
      <c r="C73" s="1674" t="s">
        <v>910</v>
      </c>
      <c r="D73" s="1675">
        <v>5725041.5800000001</v>
      </c>
      <c r="E73" s="1675">
        <v>2416744.6799999997</v>
      </c>
      <c r="F73" s="1675">
        <v>364094.53</v>
      </c>
      <c r="G73" s="1684">
        <v>208220.35</v>
      </c>
      <c r="H73" s="1676">
        <v>0</v>
      </c>
      <c r="I73" s="1676">
        <v>0</v>
      </c>
      <c r="J73" s="1676">
        <v>0</v>
      </c>
      <c r="K73" s="1676">
        <v>0</v>
      </c>
      <c r="L73" s="1676">
        <v>0</v>
      </c>
      <c r="M73" s="1676">
        <v>0</v>
      </c>
      <c r="N73" s="1676">
        <v>0</v>
      </c>
      <c r="O73" s="1675">
        <v>33405.29</v>
      </c>
    </row>
    <row r="74" spans="1:15" s="1679" customFormat="1" ht="25.15" customHeight="1">
      <c r="A74" s="1995"/>
      <c r="B74" s="1980"/>
      <c r="C74" s="1674" t="s">
        <v>821</v>
      </c>
      <c r="D74" s="1675">
        <v>8545150.5399999991</v>
      </c>
      <c r="E74" s="1675">
        <v>3532072.84</v>
      </c>
      <c r="F74" s="1675">
        <v>687842.7</v>
      </c>
      <c r="G74" s="1675">
        <v>578628.06000000006</v>
      </c>
      <c r="H74" s="1682">
        <v>11335.49</v>
      </c>
      <c r="I74" s="1676">
        <v>0</v>
      </c>
      <c r="J74" s="1676">
        <v>0</v>
      </c>
      <c r="K74" s="1676">
        <v>0</v>
      </c>
      <c r="L74" s="1676">
        <v>0</v>
      </c>
      <c r="M74" s="1676">
        <v>0</v>
      </c>
      <c r="N74" s="1676">
        <v>0</v>
      </c>
      <c r="O74" s="1676">
        <v>0</v>
      </c>
    </row>
    <row r="75" spans="1:15" s="1679" customFormat="1" ht="25.15" customHeight="1">
      <c r="A75" s="1995"/>
      <c r="B75" s="1980"/>
      <c r="C75" s="1674" t="s">
        <v>911</v>
      </c>
      <c r="D75" s="1676">
        <v>0</v>
      </c>
      <c r="E75" s="1676">
        <v>0</v>
      </c>
      <c r="F75" s="1676">
        <v>0</v>
      </c>
      <c r="G75" s="1676">
        <v>0</v>
      </c>
      <c r="H75" s="1684">
        <v>250.14</v>
      </c>
      <c r="I75" s="1682">
        <v>2707.58</v>
      </c>
      <c r="J75" s="1676">
        <v>0</v>
      </c>
      <c r="K75" s="1676">
        <v>0</v>
      </c>
      <c r="L75" s="1676">
        <v>0</v>
      </c>
      <c r="M75" s="1676">
        <v>0</v>
      </c>
      <c r="N75" s="1676">
        <v>0</v>
      </c>
      <c r="O75" s="1676">
        <v>0</v>
      </c>
    </row>
    <row r="76" spans="1:15" s="1679" customFormat="1" ht="25.15" customHeight="1">
      <c r="A76" s="1995"/>
      <c r="B76" s="1981"/>
      <c r="C76" s="1674" t="s">
        <v>912</v>
      </c>
      <c r="D76" s="1675">
        <v>26343228.109999999</v>
      </c>
      <c r="E76" s="1675">
        <v>1226270.74</v>
      </c>
      <c r="F76" s="1675">
        <v>722230.55</v>
      </c>
      <c r="G76" s="1675">
        <v>298161.44</v>
      </c>
      <c r="H76" s="1676">
        <v>0</v>
      </c>
      <c r="I76" s="1676">
        <v>0</v>
      </c>
      <c r="J76" s="1676">
        <v>0</v>
      </c>
      <c r="K76" s="1676">
        <v>0</v>
      </c>
      <c r="L76" s="1676">
        <v>0</v>
      </c>
      <c r="M76" s="1676">
        <v>0</v>
      </c>
      <c r="N76" s="1676">
        <v>0</v>
      </c>
      <c r="O76" s="1675">
        <v>42637.82</v>
      </c>
    </row>
    <row r="77" spans="1:15" s="1679" customFormat="1" ht="25.15" customHeight="1">
      <c r="A77" s="1995"/>
      <c r="B77" s="1671">
        <v>801</v>
      </c>
      <c r="C77" s="1674" t="s">
        <v>805</v>
      </c>
      <c r="D77" s="1675">
        <v>983094.36</v>
      </c>
      <c r="E77" s="1675">
        <v>898486.5</v>
      </c>
      <c r="F77" s="1675">
        <v>1693581.12</v>
      </c>
      <c r="G77" s="1675">
        <v>24790.080000000002</v>
      </c>
      <c r="H77" s="1676">
        <v>0</v>
      </c>
      <c r="I77" s="1676">
        <v>0</v>
      </c>
      <c r="J77" s="1676">
        <v>0</v>
      </c>
      <c r="K77" s="1676">
        <v>0</v>
      </c>
      <c r="L77" s="1676">
        <v>0</v>
      </c>
      <c r="M77" s="1676">
        <v>0</v>
      </c>
      <c r="N77" s="1676">
        <v>0</v>
      </c>
      <c r="O77" s="1675">
        <v>13996.42</v>
      </c>
    </row>
    <row r="78" spans="1:15" s="1679" customFormat="1" ht="25.15" customHeight="1">
      <c r="A78" s="1995"/>
      <c r="B78" s="1671">
        <v>851</v>
      </c>
      <c r="C78" s="1674" t="s">
        <v>805</v>
      </c>
      <c r="D78" s="1675">
        <v>2306737.29</v>
      </c>
      <c r="E78" s="1675">
        <v>22825.51</v>
      </c>
      <c r="F78" s="1675">
        <v>1950.64</v>
      </c>
      <c r="G78" s="1676">
        <v>0</v>
      </c>
      <c r="H78" s="1676">
        <v>0</v>
      </c>
      <c r="I78" s="1676">
        <v>0</v>
      </c>
      <c r="J78" s="1676">
        <v>0</v>
      </c>
      <c r="K78" s="1676">
        <v>0</v>
      </c>
      <c r="L78" s="1676">
        <v>0</v>
      </c>
      <c r="M78" s="1676">
        <v>0</v>
      </c>
      <c r="N78" s="1676">
        <v>0</v>
      </c>
      <c r="O78" s="1676">
        <v>0</v>
      </c>
    </row>
    <row r="79" spans="1:15" s="1679" customFormat="1" ht="25.15" customHeight="1">
      <c r="A79" s="1995"/>
      <c r="B79" s="1671">
        <v>852</v>
      </c>
      <c r="C79" s="1674" t="s">
        <v>805</v>
      </c>
      <c r="D79" s="1675">
        <v>1794.44</v>
      </c>
      <c r="E79" s="1684">
        <v>412.08</v>
      </c>
      <c r="F79" s="1676">
        <v>0</v>
      </c>
      <c r="G79" s="1676">
        <v>0</v>
      </c>
      <c r="H79" s="1676">
        <v>0</v>
      </c>
      <c r="I79" s="1676">
        <v>0</v>
      </c>
      <c r="J79" s="1676">
        <v>0</v>
      </c>
      <c r="K79" s="1676">
        <v>0</v>
      </c>
      <c r="L79" s="1676">
        <v>0</v>
      </c>
      <c r="M79" s="1676">
        <v>0</v>
      </c>
      <c r="N79" s="1676">
        <v>0</v>
      </c>
      <c r="O79" s="1675">
        <v>18044.050000000003</v>
      </c>
    </row>
    <row r="80" spans="1:15" s="1679" customFormat="1" ht="25.15" customHeight="1">
      <c r="A80" s="1994"/>
      <c r="B80" s="1671">
        <v>853</v>
      </c>
      <c r="C80" s="1674" t="s">
        <v>805</v>
      </c>
      <c r="D80" s="1675">
        <v>3498574.36</v>
      </c>
      <c r="E80" s="1675">
        <v>819820.42</v>
      </c>
      <c r="F80" s="1675">
        <v>303655.03000000003</v>
      </c>
      <c r="G80" s="1675">
        <v>119201.8</v>
      </c>
      <c r="H80" s="1676">
        <v>0</v>
      </c>
      <c r="I80" s="1676">
        <v>0</v>
      </c>
      <c r="J80" s="1676">
        <v>0</v>
      </c>
      <c r="K80" s="1676">
        <v>0</v>
      </c>
      <c r="L80" s="1676">
        <v>0</v>
      </c>
      <c r="M80" s="1676">
        <v>0</v>
      </c>
      <c r="N80" s="1676">
        <v>0</v>
      </c>
      <c r="O80" s="1675">
        <v>508.78000000000003</v>
      </c>
    </row>
    <row r="81" spans="1:15" s="1679" customFormat="1" ht="25.15" customHeight="1">
      <c r="A81" s="1678">
        <v>37</v>
      </c>
      <c r="B81" s="1671">
        <v>755</v>
      </c>
      <c r="C81" s="1674" t="s">
        <v>805</v>
      </c>
      <c r="D81" s="1675">
        <v>763173.43</v>
      </c>
      <c r="E81" s="1675">
        <v>10094.879999999999</v>
      </c>
      <c r="F81" s="1676">
        <v>0</v>
      </c>
      <c r="G81" s="1676">
        <v>0</v>
      </c>
      <c r="H81" s="1676">
        <v>0</v>
      </c>
      <c r="I81" s="1676">
        <v>0</v>
      </c>
      <c r="J81" s="1676">
        <v>0</v>
      </c>
      <c r="K81" s="1676">
        <v>0</v>
      </c>
      <c r="L81" s="1676">
        <v>0</v>
      </c>
      <c r="M81" s="1676">
        <v>0</v>
      </c>
      <c r="N81" s="1676">
        <v>0</v>
      </c>
      <c r="O81" s="1676">
        <v>0</v>
      </c>
    </row>
    <row r="82" spans="1:15" s="1679" customFormat="1" ht="25.15" customHeight="1">
      <c r="A82" s="1995">
        <v>39</v>
      </c>
      <c r="B82" s="1979">
        <v>600</v>
      </c>
      <c r="C82" s="1686" t="s">
        <v>824</v>
      </c>
      <c r="D82" s="1676">
        <v>0</v>
      </c>
      <c r="E82" s="1676">
        <v>0</v>
      </c>
      <c r="F82" s="1675">
        <v>1822.87</v>
      </c>
      <c r="G82" s="1676">
        <v>0</v>
      </c>
      <c r="H82" s="1676">
        <v>0</v>
      </c>
      <c r="I82" s="1676">
        <v>0</v>
      </c>
      <c r="J82" s="1676">
        <v>0</v>
      </c>
      <c r="K82" s="1676">
        <v>0</v>
      </c>
      <c r="L82" s="1676">
        <v>0</v>
      </c>
      <c r="M82" s="1676">
        <v>0</v>
      </c>
      <c r="N82" s="1676">
        <v>0</v>
      </c>
      <c r="O82" s="1676">
        <v>0</v>
      </c>
    </row>
    <row r="83" spans="1:15" s="1679" customFormat="1" ht="25.15" customHeight="1">
      <c r="A83" s="1995"/>
      <c r="B83" s="1980"/>
      <c r="C83" s="1687" t="s">
        <v>802</v>
      </c>
      <c r="D83" s="1675">
        <v>135924911.65000001</v>
      </c>
      <c r="E83" s="1675">
        <v>574472.69999999995</v>
      </c>
      <c r="F83" s="1675">
        <v>4856506.6500000004</v>
      </c>
      <c r="G83" s="1676">
        <v>0</v>
      </c>
      <c r="H83" s="1676">
        <v>0</v>
      </c>
      <c r="I83" s="1676">
        <v>0</v>
      </c>
      <c r="J83" s="1676">
        <v>0</v>
      </c>
      <c r="K83" s="1676">
        <v>0</v>
      </c>
      <c r="L83" s="1676">
        <v>0</v>
      </c>
      <c r="M83" s="1676">
        <v>0</v>
      </c>
      <c r="N83" s="1676">
        <v>0</v>
      </c>
      <c r="O83" s="1676">
        <v>0</v>
      </c>
    </row>
    <row r="84" spans="1:15" s="1679" customFormat="1" ht="25.15" customHeight="1">
      <c r="A84" s="1994"/>
      <c r="B84" s="1981"/>
      <c r="C84" s="1674" t="s">
        <v>804</v>
      </c>
      <c r="D84" s="1675">
        <v>13520927.24</v>
      </c>
      <c r="E84" s="1676">
        <v>0</v>
      </c>
      <c r="F84" s="1676">
        <v>0</v>
      </c>
      <c r="G84" s="1676">
        <v>0</v>
      </c>
      <c r="H84" s="1676">
        <v>0</v>
      </c>
      <c r="I84" s="1676">
        <v>0</v>
      </c>
      <c r="J84" s="1676">
        <v>0</v>
      </c>
      <c r="K84" s="1676">
        <v>0</v>
      </c>
      <c r="L84" s="1676">
        <v>0</v>
      </c>
      <c r="M84" s="1676">
        <v>0</v>
      </c>
      <c r="N84" s="1676">
        <v>0</v>
      </c>
      <c r="O84" s="1676">
        <v>0</v>
      </c>
    </row>
    <row r="85" spans="1:15" s="1679" customFormat="1" ht="25.15" customHeight="1">
      <c r="A85" s="1993">
        <v>41</v>
      </c>
      <c r="B85" s="1671">
        <v>801</v>
      </c>
      <c r="C85" s="1674" t="s">
        <v>805</v>
      </c>
      <c r="D85" s="1675">
        <v>938.86</v>
      </c>
      <c r="E85" s="1676">
        <v>0</v>
      </c>
      <c r="F85" s="1676">
        <v>0</v>
      </c>
      <c r="G85" s="1676">
        <v>0</v>
      </c>
      <c r="H85" s="1676">
        <v>0</v>
      </c>
      <c r="I85" s="1676">
        <v>0</v>
      </c>
      <c r="J85" s="1676">
        <v>0</v>
      </c>
      <c r="K85" s="1676">
        <v>0</v>
      </c>
      <c r="L85" s="1676">
        <v>0</v>
      </c>
      <c r="M85" s="1676">
        <v>0</v>
      </c>
      <c r="N85" s="1676">
        <v>0</v>
      </c>
      <c r="O85" s="1676">
        <v>0</v>
      </c>
    </row>
    <row r="86" spans="1:15" s="1679" customFormat="1" ht="25.15" customHeight="1">
      <c r="A86" s="1995"/>
      <c r="B86" s="1680">
        <v>900</v>
      </c>
      <c r="C86" s="1674" t="s">
        <v>802</v>
      </c>
      <c r="D86" s="1675">
        <v>5785.8</v>
      </c>
      <c r="E86" s="1684">
        <v>82.29</v>
      </c>
      <c r="F86" s="1676">
        <v>0</v>
      </c>
      <c r="G86" s="1676">
        <v>0</v>
      </c>
      <c r="H86" s="1676">
        <v>0</v>
      </c>
      <c r="I86" s="1676">
        <v>0</v>
      </c>
      <c r="J86" s="1676">
        <v>0</v>
      </c>
      <c r="K86" s="1676">
        <v>0</v>
      </c>
      <c r="L86" s="1676">
        <v>0</v>
      </c>
      <c r="M86" s="1676">
        <v>0</v>
      </c>
      <c r="N86" s="1676">
        <v>0</v>
      </c>
      <c r="O86" s="1676">
        <v>0</v>
      </c>
    </row>
    <row r="87" spans="1:15" s="1679" customFormat="1" ht="25.15" customHeight="1">
      <c r="A87" s="1678">
        <v>44</v>
      </c>
      <c r="B87" s="1688" t="s">
        <v>350</v>
      </c>
      <c r="C87" s="1674" t="s">
        <v>913</v>
      </c>
      <c r="D87" s="1675">
        <v>4043.86</v>
      </c>
      <c r="E87" s="1675">
        <v>19151.03</v>
      </c>
      <c r="F87" s="1676">
        <v>0</v>
      </c>
      <c r="G87" s="1676">
        <v>0</v>
      </c>
      <c r="H87" s="1676">
        <v>0</v>
      </c>
      <c r="I87" s="1676">
        <v>0</v>
      </c>
      <c r="J87" s="1676">
        <v>0</v>
      </c>
      <c r="K87" s="1676">
        <v>0</v>
      </c>
      <c r="L87" s="1676">
        <v>0</v>
      </c>
      <c r="M87" s="1676">
        <v>0</v>
      </c>
      <c r="N87" s="1676">
        <v>0</v>
      </c>
      <c r="O87" s="1676">
        <v>0</v>
      </c>
    </row>
    <row r="88" spans="1:15" s="1679" customFormat="1" ht="25.15" customHeight="1">
      <c r="A88" s="1993">
        <v>46</v>
      </c>
      <c r="B88" s="1680">
        <v>750</v>
      </c>
      <c r="C88" s="1674" t="s">
        <v>805</v>
      </c>
      <c r="D88" s="1684">
        <v>150.16999999999999</v>
      </c>
      <c r="E88" s="1676">
        <v>0</v>
      </c>
      <c r="F88" s="1676">
        <v>0</v>
      </c>
      <c r="G88" s="1676">
        <v>0</v>
      </c>
      <c r="H88" s="1676">
        <v>0</v>
      </c>
      <c r="I88" s="1676">
        <v>0</v>
      </c>
      <c r="J88" s="1676">
        <v>0</v>
      </c>
      <c r="K88" s="1676">
        <v>0</v>
      </c>
      <c r="L88" s="1676">
        <v>0</v>
      </c>
      <c r="M88" s="1676">
        <v>0</v>
      </c>
      <c r="N88" s="1676">
        <v>0</v>
      </c>
      <c r="O88" s="1676">
        <v>0</v>
      </c>
    </row>
    <row r="89" spans="1:15" s="1679" customFormat="1" ht="25.15" customHeight="1">
      <c r="A89" s="1995"/>
      <c r="B89" s="1979">
        <v>851</v>
      </c>
      <c r="C89" s="1674" t="s">
        <v>802</v>
      </c>
      <c r="D89" s="1675">
        <v>8695649.3599999994</v>
      </c>
      <c r="E89" s="1682">
        <v>5215.2</v>
      </c>
      <c r="F89" s="1676">
        <v>0</v>
      </c>
      <c r="G89" s="1676">
        <v>0</v>
      </c>
      <c r="H89" s="1676">
        <v>0</v>
      </c>
      <c r="I89" s="1676">
        <v>0</v>
      </c>
      <c r="J89" s="1676">
        <v>0</v>
      </c>
      <c r="K89" s="1676">
        <v>0</v>
      </c>
      <c r="L89" s="1676">
        <v>0</v>
      </c>
      <c r="M89" s="1676">
        <v>0</v>
      </c>
      <c r="N89" s="1676">
        <v>0</v>
      </c>
      <c r="O89" s="1676">
        <v>0</v>
      </c>
    </row>
    <row r="90" spans="1:15" s="1679" customFormat="1" ht="25.15" customHeight="1">
      <c r="A90" s="1994"/>
      <c r="B90" s="1981"/>
      <c r="C90" s="1674" t="s">
        <v>805</v>
      </c>
      <c r="D90" s="1675">
        <v>4111184.55</v>
      </c>
      <c r="E90" s="1675">
        <v>1136899.75</v>
      </c>
      <c r="F90" s="1682">
        <v>693658.45</v>
      </c>
      <c r="G90" s="1682">
        <v>581654.24</v>
      </c>
      <c r="H90" s="1682">
        <v>1721.07</v>
      </c>
      <c r="I90" s="1676">
        <v>0</v>
      </c>
      <c r="J90" s="1676">
        <v>0</v>
      </c>
      <c r="K90" s="1676">
        <v>0</v>
      </c>
      <c r="L90" s="1676">
        <v>0</v>
      </c>
      <c r="M90" s="1676">
        <v>0</v>
      </c>
      <c r="N90" s="1676">
        <v>0</v>
      </c>
      <c r="O90" s="1676">
        <v>0</v>
      </c>
    </row>
    <row r="91" spans="1:15" s="1679" customFormat="1" ht="25.15" customHeight="1">
      <c r="A91" s="1993">
        <v>47</v>
      </c>
      <c r="B91" s="1685">
        <v>150</v>
      </c>
      <c r="C91" s="1674" t="s">
        <v>802</v>
      </c>
      <c r="D91" s="1675">
        <v>52054.27</v>
      </c>
      <c r="E91" s="1676">
        <v>0</v>
      </c>
      <c r="F91" s="1676">
        <v>0</v>
      </c>
      <c r="G91" s="1676">
        <v>0</v>
      </c>
      <c r="H91" s="1676">
        <v>0</v>
      </c>
      <c r="I91" s="1676">
        <v>0</v>
      </c>
      <c r="J91" s="1676">
        <v>0</v>
      </c>
      <c r="K91" s="1676">
        <v>0</v>
      </c>
      <c r="L91" s="1676">
        <v>0</v>
      </c>
      <c r="M91" s="1676">
        <v>0</v>
      </c>
      <c r="N91" s="1676">
        <v>0</v>
      </c>
      <c r="O91" s="1676">
        <v>0</v>
      </c>
    </row>
    <row r="92" spans="1:15" s="1679" customFormat="1" ht="25.15" customHeight="1">
      <c r="A92" s="1994"/>
      <c r="B92" s="1671">
        <v>900</v>
      </c>
      <c r="C92" s="1674" t="s">
        <v>802</v>
      </c>
      <c r="D92" s="1675">
        <v>27540791.48</v>
      </c>
      <c r="E92" s="1675">
        <v>544880.36</v>
      </c>
      <c r="F92" s="1675">
        <v>92031.72</v>
      </c>
      <c r="G92" s="1675">
        <v>1653.34</v>
      </c>
      <c r="H92" s="1676">
        <v>0</v>
      </c>
      <c r="I92" s="1676">
        <v>0</v>
      </c>
      <c r="J92" s="1676">
        <v>0</v>
      </c>
      <c r="K92" s="1676">
        <v>0</v>
      </c>
      <c r="L92" s="1676">
        <v>0</v>
      </c>
      <c r="M92" s="1676">
        <v>0</v>
      </c>
      <c r="N92" s="1676">
        <v>0</v>
      </c>
      <c r="O92" s="1676">
        <v>0</v>
      </c>
    </row>
    <row r="93" spans="1:15" s="1679" customFormat="1" ht="25.15" customHeight="1">
      <c r="A93" s="1993">
        <v>51</v>
      </c>
      <c r="B93" s="1688" t="s">
        <v>352</v>
      </c>
      <c r="C93" s="1674" t="s">
        <v>802</v>
      </c>
      <c r="D93" s="1675">
        <v>5649567.3499999996</v>
      </c>
      <c r="E93" s="1675">
        <v>1402.5</v>
      </c>
      <c r="F93" s="1676">
        <v>0</v>
      </c>
      <c r="G93" s="1676">
        <v>0</v>
      </c>
      <c r="H93" s="1676">
        <v>0</v>
      </c>
      <c r="I93" s="1676">
        <v>0</v>
      </c>
      <c r="J93" s="1676">
        <v>0</v>
      </c>
      <c r="K93" s="1676">
        <v>0</v>
      </c>
      <c r="L93" s="1676">
        <v>0</v>
      </c>
      <c r="M93" s="1676">
        <v>0</v>
      </c>
      <c r="N93" s="1676">
        <v>0</v>
      </c>
      <c r="O93" s="1676">
        <v>0</v>
      </c>
    </row>
    <row r="94" spans="1:15" s="1679" customFormat="1" ht="25.15" customHeight="1">
      <c r="A94" s="1995"/>
      <c r="B94" s="1998" t="s">
        <v>413</v>
      </c>
      <c r="C94" s="1674" t="s">
        <v>830</v>
      </c>
      <c r="D94" s="1675">
        <v>147591.06</v>
      </c>
      <c r="E94" s="1676">
        <v>0</v>
      </c>
      <c r="F94" s="1676">
        <v>0</v>
      </c>
      <c r="G94" s="1676">
        <v>0</v>
      </c>
      <c r="H94" s="1676">
        <v>0</v>
      </c>
      <c r="I94" s="1676">
        <v>0</v>
      </c>
      <c r="J94" s="1676">
        <v>0</v>
      </c>
      <c r="K94" s="1676">
        <v>0</v>
      </c>
      <c r="L94" s="1676">
        <v>0</v>
      </c>
      <c r="M94" s="1676">
        <v>0</v>
      </c>
      <c r="N94" s="1676">
        <v>0</v>
      </c>
      <c r="O94" s="1676">
        <v>0</v>
      </c>
    </row>
    <row r="95" spans="1:15" s="1679" customFormat="1" ht="25.15" customHeight="1">
      <c r="A95" s="1995"/>
      <c r="B95" s="1999"/>
      <c r="C95" s="1674" t="s">
        <v>802</v>
      </c>
      <c r="D95" s="1675">
        <v>99912617.599999994</v>
      </c>
      <c r="E95" s="1675">
        <v>115667.47</v>
      </c>
      <c r="F95" s="1675">
        <v>69900.5</v>
      </c>
      <c r="G95" s="1676">
        <v>0</v>
      </c>
      <c r="H95" s="1676">
        <v>0</v>
      </c>
      <c r="I95" s="1676">
        <v>0</v>
      </c>
      <c r="J95" s="1676">
        <v>0</v>
      </c>
      <c r="K95" s="1676">
        <v>0</v>
      </c>
      <c r="L95" s="1676">
        <v>0</v>
      </c>
      <c r="M95" s="1676">
        <v>0</v>
      </c>
      <c r="N95" s="1676">
        <v>0</v>
      </c>
      <c r="O95" s="1682">
        <v>9340.2000000000007</v>
      </c>
    </row>
    <row r="96" spans="1:15" s="1679" customFormat="1" ht="25.15" customHeight="1">
      <c r="A96" s="1994"/>
      <c r="B96" s="2000"/>
      <c r="C96" s="1674" t="s">
        <v>888</v>
      </c>
      <c r="D96" s="1676">
        <v>0</v>
      </c>
      <c r="E96" s="1676">
        <v>0</v>
      </c>
      <c r="F96" s="1676">
        <v>0</v>
      </c>
      <c r="G96" s="1676">
        <v>0</v>
      </c>
      <c r="H96" s="1675">
        <v>18190</v>
      </c>
      <c r="I96" s="1675">
        <v>238935</v>
      </c>
      <c r="J96" s="1675">
        <v>222389.01</v>
      </c>
      <c r="K96" s="1676">
        <v>0</v>
      </c>
      <c r="L96" s="1676">
        <v>0</v>
      </c>
      <c r="M96" s="1675">
        <v>166540.67000000001</v>
      </c>
      <c r="N96" s="1676">
        <v>0</v>
      </c>
      <c r="O96" s="1676">
        <v>0</v>
      </c>
    </row>
    <row r="97" spans="1:15" s="1679" customFormat="1" ht="25.15" customHeight="1">
      <c r="A97" s="1993">
        <v>57</v>
      </c>
      <c r="B97" s="1979">
        <v>754</v>
      </c>
      <c r="C97" s="1674" t="s">
        <v>802</v>
      </c>
      <c r="D97" s="1675">
        <v>4261.13</v>
      </c>
      <c r="E97" s="1675">
        <v>6308.47</v>
      </c>
      <c r="F97" s="1676">
        <v>0</v>
      </c>
      <c r="G97" s="1676">
        <v>0</v>
      </c>
      <c r="H97" s="1676">
        <v>0</v>
      </c>
      <c r="I97" s="1676">
        <v>0</v>
      </c>
      <c r="J97" s="1676">
        <v>0</v>
      </c>
      <c r="K97" s="1676">
        <v>0</v>
      </c>
      <c r="L97" s="1676">
        <v>0</v>
      </c>
      <c r="M97" s="1676">
        <v>0</v>
      </c>
      <c r="N97" s="1676">
        <v>0</v>
      </c>
      <c r="O97" s="1676">
        <v>0</v>
      </c>
    </row>
    <row r="98" spans="1:15" s="1679" customFormat="1" ht="25.15" customHeight="1">
      <c r="A98" s="1994"/>
      <c r="B98" s="1981"/>
      <c r="C98" s="1674" t="s">
        <v>805</v>
      </c>
      <c r="D98" s="1682">
        <v>766.73</v>
      </c>
      <c r="E98" s="1676">
        <v>0</v>
      </c>
      <c r="F98" s="1676">
        <v>0</v>
      </c>
      <c r="G98" s="1676">
        <v>0</v>
      </c>
      <c r="H98" s="1676">
        <v>0</v>
      </c>
      <c r="I98" s="1676">
        <v>0</v>
      </c>
      <c r="J98" s="1676">
        <v>0</v>
      </c>
      <c r="K98" s="1676">
        <v>0</v>
      </c>
      <c r="L98" s="1676">
        <v>0</v>
      </c>
      <c r="M98" s="1676">
        <v>0</v>
      </c>
      <c r="N98" s="1676">
        <v>0</v>
      </c>
      <c r="O98" s="1676">
        <v>0</v>
      </c>
    </row>
    <row r="99" spans="1:15" s="1689" customFormat="1" ht="25.15" customHeight="1">
      <c r="A99" s="1993">
        <v>62</v>
      </c>
      <c r="B99" s="1996">
        <v>50</v>
      </c>
      <c r="C99" s="1674" t="s">
        <v>914</v>
      </c>
      <c r="D99" s="1675">
        <v>6289948.6200000001</v>
      </c>
      <c r="E99" s="1675">
        <v>1545530.21</v>
      </c>
      <c r="F99" s="1682">
        <v>1105933.44</v>
      </c>
      <c r="G99" s="1682">
        <v>71800.350000000006</v>
      </c>
      <c r="H99" s="1676">
        <v>0</v>
      </c>
      <c r="I99" s="1676">
        <v>0</v>
      </c>
      <c r="J99" s="1676">
        <v>0</v>
      </c>
      <c r="K99" s="1676">
        <v>0</v>
      </c>
      <c r="L99" s="1676">
        <v>0</v>
      </c>
      <c r="M99" s="1676">
        <v>0</v>
      </c>
      <c r="N99" s="1676">
        <v>0</v>
      </c>
      <c r="O99" s="1682">
        <v>2255622.91</v>
      </c>
    </row>
    <row r="100" spans="1:15" s="1679" customFormat="1" ht="32.25" customHeight="1">
      <c r="A100" s="1994"/>
      <c r="B100" s="1997"/>
      <c r="C100" s="1687" t="s">
        <v>915</v>
      </c>
      <c r="D100" s="1676">
        <v>0</v>
      </c>
      <c r="E100" s="1676">
        <v>0</v>
      </c>
      <c r="F100" s="1676">
        <v>0</v>
      </c>
      <c r="G100" s="1676">
        <v>0</v>
      </c>
      <c r="H100" s="1682">
        <v>13774.5</v>
      </c>
      <c r="I100" s="1682">
        <v>77659.73</v>
      </c>
      <c r="J100" s="1682">
        <v>24356.51</v>
      </c>
      <c r="K100" s="1682">
        <v>51852.95</v>
      </c>
      <c r="L100" s="1682">
        <v>20007.77</v>
      </c>
      <c r="M100" s="1682">
        <v>683.23000000000013</v>
      </c>
      <c r="N100" s="1676">
        <v>0</v>
      </c>
      <c r="O100" s="1682">
        <v>2015.78</v>
      </c>
    </row>
    <row r="101" spans="1:15" s="1679" customFormat="1" ht="25.15" customHeight="1">
      <c r="A101" s="1678" t="s">
        <v>864</v>
      </c>
      <c r="B101" s="1690">
        <v>855</v>
      </c>
      <c r="C101" s="1674" t="s">
        <v>805</v>
      </c>
      <c r="D101" s="1675">
        <v>3774.58</v>
      </c>
      <c r="E101" s="1676">
        <v>0</v>
      </c>
      <c r="F101" s="1676">
        <v>0</v>
      </c>
      <c r="G101" s="1676">
        <v>0</v>
      </c>
      <c r="H101" s="1676">
        <v>0</v>
      </c>
      <c r="I101" s="1676">
        <v>0</v>
      </c>
      <c r="J101" s="1676">
        <v>0</v>
      </c>
      <c r="K101" s="1676">
        <v>0</v>
      </c>
      <c r="L101" s="1676">
        <v>0</v>
      </c>
      <c r="M101" s="1676">
        <v>0</v>
      </c>
      <c r="N101" s="1676">
        <v>0</v>
      </c>
      <c r="O101" s="1676">
        <v>0</v>
      </c>
    </row>
    <row r="102" spans="1:15" s="1679" customFormat="1" ht="25.15" customHeight="1">
      <c r="A102" s="1678" t="s">
        <v>866</v>
      </c>
      <c r="B102" s="1690">
        <v>855</v>
      </c>
      <c r="C102" s="1674" t="s">
        <v>805</v>
      </c>
      <c r="D102" s="1676">
        <v>0</v>
      </c>
      <c r="E102" s="1676">
        <v>0</v>
      </c>
      <c r="F102" s="1676">
        <v>0</v>
      </c>
      <c r="G102" s="1676">
        <v>0</v>
      </c>
      <c r="H102" s="1676">
        <v>0</v>
      </c>
      <c r="I102" s="1676">
        <v>0</v>
      </c>
      <c r="J102" s="1676">
        <v>0</v>
      </c>
      <c r="K102" s="1676">
        <v>0</v>
      </c>
      <c r="L102" s="1676">
        <v>0</v>
      </c>
      <c r="M102" s="1676">
        <v>0</v>
      </c>
      <c r="N102" s="1676">
        <v>0</v>
      </c>
      <c r="O102" s="1677">
        <v>61.24</v>
      </c>
    </row>
    <row r="103" spans="1:15" s="1679" customFormat="1" ht="25.15" customHeight="1">
      <c r="A103" s="1678" t="s">
        <v>870</v>
      </c>
      <c r="B103" s="1690">
        <v>855</v>
      </c>
      <c r="C103" s="1674" t="s">
        <v>805</v>
      </c>
      <c r="D103" s="1684">
        <v>0.31</v>
      </c>
      <c r="E103" s="1676">
        <v>0</v>
      </c>
      <c r="F103" s="1676">
        <v>0</v>
      </c>
      <c r="G103" s="1676">
        <v>0</v>
      </c>
      <c r="H103" s="1676">
        <v>0</v>
      </c>
      <c r="I103" s="1676">
        <v>0</v>
      </c>
      <c r="J103" s="1676">
        <v>0</v>
      </c>
      <c r="K103" s="1676">
        <v>0</v>
      </c>
      <c r="L103" s="1676">
        <v>0</v>
      </c>
      <c r="M103" s="1676">
        <v>0</v>
      </c>
      <c r="N103" s="1676">
        <v>0</v>
      </c>
      <c r="O103" s="1676">
        <v>0</v>
      </c>
    </row>
    <row r="104" spans="1:15" s="1695" customFormat="1" ht="21" customHeight="1">
      <c r="A104" s="1691"/>
      <c r="B104" s="1692"/>
      <c r="C104" s="1692"/>
      <c r="D104" s="1693">
        <f t="shared" ref="D104:O104" si="0">SUM(D12:D103)</f>
        <v>1083788732.0799994</v>
      </c>
      <c r="E104" s="1693">
        <f t="shared" si="0"/>
        <v>77376031.879999995</v>
      </c>
      <c r="F104" s="1693">
        <f t="shared" si="0"/>
        <v>231182795.02999994</v>
      </c>
      <c r="G104" s="1693">
        <f t="shared" si="0"/>
        <v>7641121.3299999982</v>
      </c>
      <c r="H104" s="1693">
        <f t="shared" si="0"/>
        <v>11852756.670000002</v>
      </c>
      <c r="I104" s="1693">
        <f t="shared" si="0"/>
        <v>6395433.0399999991</v>
      </c>
      <c r="J104" s="1693">
        <f t="shared" si="0"/>
        <v>3017081.49</v>
      </c>
      <c r="K104" s="1693">
        <f t="shared" si="0"/>
        <v>2602601.2000000002</v>
      </c>
      <c r="L104" s="1694">
        <f t="shared" si="0"/>
        <v>9091372.4600000009</v>
      </c>
      <c r="M104" s="1693">
        <f t="shared" si="0"/>
        <v>2587030.87</v>
      </c>
      <c r="N104" s="1693">
        <f t="shared" si="0"/>
        <v>1290015.94</v>
      </c>
      <c r="O104" s="1693">
        <f t="shared" si="0"/>
        <v>4034051.22</v>
      </c>
    </row>
    <row r="105" spans="1:15" s="1699" customFormat="1" ht="18.600000000000001" customHeight="1">
      <c r="A105" s="1696"/>
      <c r="B105" s="1696"/>
      <c r="C105" s="1696"/>
      <c r="D105" s="1696"/>
      <c r="E105" s="1696"/>
      <c r="F105" s="1696"/>
      <c r="G105" s="1696"/>
      <c r="H105" s="1697"/>
      <c r="I105" s="1697"/>
      <c r="J105" s="1697"/>
      <c r="K105" s="1697"/>
      <c r="L105" s="1697"/>
      <c r="M105" s="1698"/>
      <c r="N105" s="1698"/>
      <c r="O105" s="1698"/>
    </row>
    <row r="106" spans="1:15" s="1670" customFormat="1">
      <c r="B106" s="1700"/>
      <c r="C106" s="1701"/>
      <c r="D106" s="1702"/>
      <c r="E106" s="1702"/>
      <c r="F106" s="1702"/>
      <c r="G106" s="1702"/>
      <c r="H106" s="1702"/>
      <c r="I106" s="1702"/>
      <c r="J106" s="1702"/>
      <c r="K106" s="1702"/>
      <c r="L106" s="1702"/>
      <c r="M106" s="1702"/>
      <c r="N106" s="1702"/>
      <c r="O106" s="1702"/>
    </row>
    <row r="107" spans="1:15" s="1670" customFormat="1">
      <c r="B107" s="1293"/>
      <c r="C107" s="1703"/>
      <c r="D107" s="1704"/>
      <c r="E107" s="1704"/>
      <c r="F107" s="1704"/>
      <c r="G107" s="1704"/>
      <c r="H107" s="1704"/>
      <c r="I107" s="1704"/>
      <c r="J107" s="1704"/>
      <c r="K107" s="1704"/>
      <c r="L107" s="1704"/>
      <c r="M107" s="1705"/>
      <c r="N107" s="1704"/>
      <c r="O107" s="1704"/>
    </row>
    <row r="108" spans="1:15">
      <c r="B108" s="1293"/>
      <c r="D108" s="1704"/>
      <c r="E108" s="1704"/>
      <c r="F108" s="1704"/>
      <c r="G108" s="1704"/>
      <c r="H108" s="1704"/>
      <c r="I108" s="1704"/>
      <c r="J108" s="1704"/>
      <c r="K108" s="1704"/>
      <c r="L108" s="1704"/>
      <c r="M108" s="1704"/>
      <c r="N108" s="1704"/>
      <c r="O108" s="1704"/>
    </row>
    <row r="109" spans="1:15">
      <c r="B109" s="1293"/>
      <c r="D109" s="1704"/>
      <c r="E109" s="1704"/>
      <c r="F109" s="1704"/>
      <c r="G109" s="1704"/>
      <c r="H109" s="1704"/>
      <c r="I109" s="1704"/>
      <c r="J109" s="1704"/>
      <c r="K109" s="1704"/>
      <c r="L109" s="1704"/>
      <c r="M109" s="1704"/>
      <c r="N109" s="1704"/>
      <c r="O109" s="1704"/>
    </row>
    <row r="110" spans="1:15">
      <c r="B110" s="1293"/>
      <c r="D110" s="1293"/>
      <c r="E110" s="1293"/>
      <c r="F110" s="1293"/>
      <c r="G110" s="1293"/>
      <c r="H110" s="1293"/>
      <c r="I110" s="1293"/>
      <c r="J110" s="1293"/>
      <c r="K110" s="1293"/>
      <c r="L110" s="1293"/>
      <c r="M110" s="1293"/>
      <c r="N110" s="1293"/>
      <c r="O110" s="1293"/>
    </row>
    <row r="111" spans="1:15">
      <c r="B111" s="1293"/>
      <c r="D111" s="1293"/>
      <c r="E111" s="1293"/>
      <c r="F111" s="1293"/>
      <c r="G111" s="1293"/>
      <c r="H111" s="1293"/>
      <c r="I111" s="1293"/>
      <c r="J111" s="1293"/>
      <c r="K111" s="1293"/>
      <c r="L111" s="1293"/>
      <c r="M111" s="1293"/>
      <c r="N111" s="1293"/>
      <c r="O111" s="1293"/>
    </row>
    <row r="112" spans="1:15">
      <c r="D112" s="1293"/>
      <c r="E112" s="1293"/>
    </row>
  </sheetData>
  <mergeCells count="45">
    <mergeCell ref="A82:A84"/>
    <mergeCell ref="B82:B84"/>
    <mergeCell ref="A97:A98"/>
    <mergeCell ref="B97:B98"/>
    <mergeCell ref="A99:A100"/>
    <mergeCell ref="B99:B100"/>
    <mergeCell ref="A85:A86"/>
    <mergeCell ref="A88:A90"/>
    <mergeCell ref="B89:B90"/>
    <mergeCell ref="A91:A92"/>
    <mergeCell ref="A93:A96"/>
    <mergeCell ref="B94:B96"/>
    <mergeCell ref="A32:A33"/>
    <mergeCell ref="A37:A80"/>
    <mergeCell ref="B37:B41"/>
    <mergeCell ref="B43:B45"/>
    <mergeCell ref="B46:B76"/>
    <mergeCell ref="A34:A36"/>
    <mergeCell ref="B34:B36"/>
    <mergeCell ref="I6:I10"/>
    <mergeCell ref="A25:A29"/>
    <mergeCell ref="B25:B29"/>
    <mergeCell ref="A16:A21"/>
    <mergeCell ref="B18:B21"/>
    <mergeCell ref="A30:A31"/>
    <mergeCell ref="B30:B31"/>
    <mergeCell ref="A22:A24"/>
    <mergeCell ref="B23:B24"/>
    <mergeCell ref="G6:G10"/>
    <mergeCell ref="A2:O2"/>
    <mergeCell ref="A5:B5"/>
    <mergeCell ref="C5:C10"/>
    <mergeCell ref="D5:N5"/>
    <mergeCell ref="O5:O10"/>
    <mergeCell ref="A6:A10"/>
    <mergeCell ref="B6:B10"/>
    <mergeCell ref="D6:D10"/>
    <mergeCell ref="E6:E10"/>
    <mergeCell ref="F6:F10"/>
    <mergeCell ref="M6:M10"/>
    <mergeCell ref="N6:N10"/>
    <mergeCell ref="J6:J10"/>
    <mergeCell ref="K6:K10"/>
    <mergeCell ref="L6:L10"/>
    <mergeCell ref="H6:H10"/>
  </mergeCells>
  <pageMargins left="0.70866141732283472" right="0.70866141732283472" top="0.74803149606299213" bottom="0.74803149606299213" header="0.31496062992125984" footer="0.31496062992125984"/>
  <pageSetup paperSize="9" scale="46" firstPageNumber="78" fitToHeight="0" orientation="landscape" useFirstPageNumber="1" r:id="rId1"/>
  <headerFooter>
    <oddHeader>&amp;C&amp;"Czcionka tekstu podstawowego,Standardowy"&amp;20- &amp;P -</oddHeader>
  </headerFooter>
  <rowBreaks count="1" manualBreakCount="1">
    <brk id="44" max="14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70" zoomScaleNormal="70" workbookViewId="0">
      <selection activeCell="Q43" sqref="Q43"/>
    </sheetView>
  </sheetViews>
  <sheetFormatPr defaultRowHeight="12.75"/>
  <cols>
    <col min="1" max="16384" width="9.140625" style="1067"/>
  </cols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70" zoomScaleNormal="70" workbookViewId="0">
      <selection activeCell="T32" sqref="T32"/>
    </sheetView>
  </sheetViews>
  <sheetFormatPr defaultRowHeight="12.75"/>
  <cols>
    <col min="1" max="16384" width="9.140625" style="1067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70" zoomScaleNormal="70" workbookViewId="0">
      <selection activeCell="T32" sqref="T32"/>
    </sheetView>
  </sheetViews>
  <sheetFormatPr defaultRowHeight="12.75"/>
  <cols>
    <col min="1" max="16384" width="9.140625" style="1067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0" zoomScaleNormal="70" workbookViewId="0">
      <selection activeCell="T32" sqref="T32"/>
    </sheetView>
  </sheetViews>
  <sheetFormatPr defaultRowHeight="12.75"/>
  <cols>
    <col min="1" max="16384" width="9.140625" style="1067"/>
  </cols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0" zoomScaleNormal="70" workbookViewId="0">
      <selection activeCell="T32" sqref="T32"/>
    </sheetView>
  </sheetViews>
  <sheetFormatPr defaultRowHeight="12.75"/>
  <cols>
    <col min="1" max="16384" width="9.140625" style="1067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zoomScale="70" zoomScaleNormal="70" workbookViewId="0">
      <selection activeCell="H9" sqref="H9"/>
    </sheetView>
  </sheetViews>
  <sheetFormatPr defaultRowHeight="12.75"/>
  <cols>
    <col min="1" max="1" width="9.140625" style="1208" customWidth="1"/>
    <col min="2" max="18" width="9.140625" style="1208"/>
    <col min="19" max="19" width="10.28515625" style="1208" customWidth="1"/>
    <col min="20" max="274" width="9.140625" style="1208"/>
    <col min="275" max="275" width="10.28515625" style="1208" customWidth="1"/>
    <col min="276" max="530" width="9.140625" style="1208"/>
    <col min="531" max="531" width="10.28515625" style="1208" customWidth="1"/>
    <col min="532" max="786" width="9.140625" style="1208"/>
    <col min="787" max="787" width="10.28515625" style="1208" customWidth="1"/>
    <col min="788" max="1042" width="9.140625" style="1208"/>
    <col min="1043" max="1043" width="10.28515625" style="1208" customWidth="1"/>
    <col min="1044" max="1298" width="9.140625" style="1208"/>
    <col min="1299" max="1299" width="10.28515625" style="1208" customWidth="1"/>
    <col min="1300" max="1554" width="9.140625" style="1208"/>
    <col min="1555" max="1555" width="10.28515625" style="1208" customWidth="1"/>
    <col min="1556" max="1810" width="9.140625" style="1208"/>
    <col min="1811" max="1811" width="10.28515625" style="1208" customWidth="1"/>
    <col min="1812" max="2066" width="9.140625" style="1208"/>
    <col min="2067" max="2067" width="10.28515625" style="1208" customWidth="1"/>
    <col min="2068" max="2322" width="9.140625" style="1208"/>
    <col min="2323" max="2323" width="10.28515625" style="1208" customWidth="1"/>
    <col min="2324" max="2578" width="9.140625" style="1208"/>
    <col min="2579" max="2579" width="10.28515625" style="1208" customWidth="1"/>
    <col min="2580" max="2834" width="9.140625" style="1208"/>
    <col min="2835" max="2835" width="10.28515625" style="1208" customWidth="1"/>
    <col min="2836" max="3090" width="9.140625" style="1208"/>
    <col min="3091" max="3091" width="10.28515625" style="1208" customWidth="1"/>
    <col min="3092" max="3346" width="9.140625" style="1208"/>
    <col min="3347" max="3347" width="10.28515625" style="1208" customWidth="1"/>
    <col min="3348" max="3602" width="9.140625" style="1208"/>
    <col min="3603" max="3603" width="10.28515625" style="1208" customWidth="1"/>
    <col min="3604" max="3858" width="9.140625" style="1208"/>
    <col min="3859" max="3859" width="10.28515625" style="1208" customWidth="1"/>
    <col min="3860" max="4114" width="9.140625" style="1208"/>
    <col min="4115" max="4115" width="10.28515625" style="1208" customWidth="1"/>
    <col min="4116" max="4370" width="9.140625" style="1208"/>
    <col min="4371" max="4371" width="10.28515625" style="1208" customWidth="1"/>
    <col min="4372" max="4626" width="9.140625" style="1208"/>
    <col min="4627" max="4627" width="10.28515625" style="1208" customWidth="1"/>
    <col min="4628" max="4882" width="9.140625" style="1208"/>
    <col min="4883" max="4883" width="10.28515625" style="1208" customWidth="1"/>
    <col min="4884" max="5138" width="9.140625" style="1208"/>
    <col min="5139" max="5139" width="10.28515625" style="1208" customWidth="1"/>
    <col min="5140" max="5394" width="9.140625" style="1208"/>
    <col min="5395" max="5395" width="10.28515625" style="1208" customWidth="1"/>
    <col min="5396" max="5650" width="9.140625" style="1208"/>
    <col min="5651" max="5651" width="10.28515625" style="1208" customWidth="1"/>
    <col min="5652" max="5906" width="9.140625" style="1208"/>
    <col min="5907" max="5907" width="10.28515625" style="1208" customWidth="1"/>
    <col min="5908" max="6162" width="9.140625" style="1208"/>
    <col min="6163" max="6163" width="10.28515625" style="1208" customWidth="1"/>
    <col min="6164" max="6418" width="9.140625" style="1208"/>
    <col min="6419" max="6419" width="10.28515625" style="1208" customWidth="1"/>
    <col min="6420" max="6674" width="9.140625" style="1208"/>
    <col min="6675" max="6675" width="10.28515625" style="1208" customWidth="1"/>
    <col min="6676" max="6930" width="9.140625" style="1208"/>
    <col min="6931" max="6931" width="10.28515625" style="1208" customWidth="1"/>
    <col min="6932" max="7186" width="9.140625" style="1208"/>
    <col min="7187" max="7187" width="10.28515625" style="1208" customWidth="1"/>
    <col min="7188" max="7442" width="9.140625" style="1208"/>
    <col min="7443" max="7443" width="10.28515625" style="1208" customWidth="1"/>
    <col min="7444" max="7698" width="9.140625" style="1208"/>
    <col min="7699" max="7699" width="10.28515625" style="1208" customWidth="1"/>
    <col min="7700" max="7954" width="9.140625" style="1208"/>
    <col min="7955" max="7955" width="10.28515625" style="1208" customWidth="1"/>
    <col min="7956" max="8210" width="9.140625" style="1208"/>
    <col min="8211" max="8211" width="10.28515625" style="1208" customWidth="1"/>
    <col min="8212" max="8466" width="9.140625" style="1208"/>
    <col min="8467" max="8467" width="10.28515625" style="1208" customWidth="1"/>
    <col min="8468" max="8722" width="9.140625" style="1208"/>
    <col min="8723" max="8723" width="10.28515625" style="1208" customWidth="1"/>
    <col min="8724" max="8978" width="9.140625" style="1208"/>
    <col min="8979" max="8979" width="10.28515625" style="1208" customWidth="1"/>
    <col min="8980" max="9234" width="9.140625" style="1208"/>
    <col min="9235" max="9235" width="10.28515625" style="1208" customWidth="1"/>
    <col min="9236" max="9490" width="9.140625" style="1208"/>
    <col min="9491" max="9491" width="10.28515625" style="1208" customWidth="1"/>
    <col min="9492" max="9746" width="9.140625" style="1208"/>
    <col min="9747" max="9747" width="10.28515625" style="1208" customWidth="1"/>
    <col min="9748" max="10002" width="9.140625" style="1208"/>
    <col min="10003" max="10003" width="10.28515625" style="1208" customWidth="1"/>
    <col min="10004" max="10258" width="9.140625" style="1208"/>
    <col min="10259" max="10259" width="10.28515625" style="1208" customWidth="1"/>
    <col min="10260" max="10514" width="9.140625" style="1208"/>
    <col min="10515" max="10515" width="10.28515625" style="1208" customWidth="1"/>
    <col min="10516" max="10770" width="9.140625" style="1208"/>
    <col min="10771" max="10771" width="10.28515625" style="1208" customWidth="1"/>
    <col min="10772" max="11026" width="9.140625" style="1208"/>
    <col min="11027" max="11027" width="10.28515625" style="1208" customWidth="1"/>
    <col min="11028" max="11282" width="9.140625" style="1208"/>
    <col min="11283" max="11283" width="10.28515625" style="1208" customWidth="1"/>
    <col min="11284" max="11538" width="9.140625" style="1208"/>
    <col min="11539" max="11539" width="10.28515625" style="1208" customWidth="1"/>
    <col min="11540" max="11794" width="9.140625" style="1208"/>
    <col min="11795" max="11795" width="10.28515625" style="1208" customWidth="1"/>
    <col min="11796" max="12050" width="9.140625" style="1208"/>
    <col min="12051" max="12051" width="10.28515625" style="1208" customWidth="1"/>
    <col min="12052" max="12306" width="9.140625" style="1208"/>
    <col min="12307" max="12307" width="10.28515625" style="1208" customWidth="1"/>
    <col min="12308" max="12562" width="9.140625" style="1208"/>
    <col min="12563" max="12563" width="10.28515625" style="1208" customWidth="1"/>
    <col min="12564" max="12818" width="9.140625" style="1208"/>
    <col min="12819" max="12819" width="10.28515625" style="1208" customWidth="1"/>
    <col min="12820" max="13074" width="9.140625" style="1208"/>
    <col min="13075" max="13075" width="10.28515625" style="1208" customWidth="1"/>
    <col min="13076" max="13330" width="9.140625" style="1208"/>
    <col min="13331" max="13331" width="10.28515625" style="1208" customWidth="1"/>
    <col min="13332" max="13586" width="9.140625" style="1208"/>
    <col min="13587" max="13587" width="10.28515625" style="1208" customWidth="1"/>
    <col min="13588" max="13842" width="9.140625" style="1208"/>
    <col min="13843" max="13843" width="10.28515625" style="1208" customWidth="1"/>
    <col min="13844" max="14098" width="9.140625" style="1208"/>
    <col min="14099" max="14099" width="10.28515625" style="1208" customWidth="1"/>
    <col min="14100" max="14354" width="9.140625" style="1208"/>
    <col min="14355" max="14355" width="10.28515625" style="1208" customWidth="1"/>
    <col min="14356" max="14610" width="9.140625" style="1208"/>
    <col min="14611" max="14611" width="10.28515625" style="1208" customWidth="1"/>
    <col min="14612" max="14866" width="9.140625" style="1208"/>
    <col min="14867" max="14867" width="10.28515625" style="1208" customWidth="1"/>
    <col min="14868" max="15122" width="9.140625" style="1208"/>
    <col min="15123" max="15123" width="10.28515625" style="1208" customWidth="1"/>
    <col min="15124" max="15378" width="9.140625" style="1208"/>
    <col min="15379" max="15379" width="10.28515625" style="1208" customWidth="1"/>
    <col min="15380" max="15634" width="9.140625" style="1208"/>
    <col min="15635" max="15635" width="10.28515625" style="1208" customWidth="1"/>
    <col min="15636" max="15890" width="9.140625" style="1208"/>
    <col min="15891" max="15891" width="10.28515625" style="1208" customWidth="1"/>
    <col min="15892" max="16146" width="9.140625" style="1208"/>
    <col min="16147" max="16147" width="10.28515625" style="1208" customWidth="1"/>
    <col min="16148" max="16384" width="9.140625" style="1208"/>
  </cols>
  <sheetData>
    <row r="1" spans="1:20" ht="15">
      <c r="A1" s="666" t="s">
        <v>510</v>
      </c>
      <c r="B1" s="1207"/>
      <c r="C1" s="1207"/>
      <c r="D1" s="1207"/>
      <c r="E1" s="1207"/>
      <c r="F1" s="1207"/>
      <c r="G1" s="1207"/>
      <c r="H1" s="1207"/>
      <c r="I1" s="1207"/>
      <c r="J1" s="1207"/>
      <c r="K1" s="1207"/>
      <c r="L1" s="1207"/>
      <c r="M1" s="1207"/>
      <c r="N1" s="1207"/>
      <c r="O1" s="1207"/>
      <c r="P1" s="1207"/>
      <c r="Q1" s="1207"/>
      <c r="R1" s="1207"/>
      <c r="S1" s="1207"/>
    </row>
    <row r="2" spans="1:20" ht="15">
      <c r="A2" s="666" t="s">
        <v>511</v>
      </c>
      <c r="B2" s="1207"/>
      <c r="C2" s="1207"/>
      <c r="D2" s="1207"/>
      <c r="E2" s="1207"/>
      <c r="F2" s="1207"/>
      <c r="G2" s="1207"/>
      <c r="H2" s="1207"/>
      <c r="I2" s="1207"/>
      <c r="J2" s="1207"/>
      <c r="K2" s="1207"/>
      <c r="L2" s="1207"/>
      <c r="M2" s="1207"/>
      <c r="N2" s="1207"/>
      <c r="O2" s="1207"/>
      <c r="P2" s="1207"/>
      <c r="Q2" s="1207"/>
      <c r="R2" s="1207"/>
      <c r="S2" s="1207"/>
    </row>
    <row r="3" spans="1:20" ht="15">
      <c r="A3" s="666" t="s">
        <v>512</v>
      </c>
      <c r="B3" s="1207"/>
      <c r="C3" s="1207"/>
      <c r="D3" s="1207"/>
      <c r="E3" s="1207"/>
      <c r="F3" s="1207"/>
      <c r="G3" s="1207"/>
      <c r="H3" s="1207"/>
      <c r="I3" s="1207"/>
      <c r="J3" s="1207"/>
      <c r="K3" s="1207"/>
      <c r="L3" s="1207"/>
      <c r="M3" s="1207"/>
      <c r="N3" s="1207"/>
      <c r="O3" s="1207"/>
      <c r="P3" s="1207"/>
      <c r="Q3" s="1207"/>
      <c r="R3" s="1207"/>
      <c r="S3" s="1207"/>
    </row>
    <row r="4" spans="1:20" ht="15">
      <c r="A4" s="666" t="s">
        <v>513</v>
      </c>
      <c r="B4" s="1207"/>
      <c r="C4" s="1207"/>
      <c r="D4" s="1207"/>
      <c r="E4" s="1207"/>
      <c r="F4" s="1207"/>
      <c r="G4" s="1207"/>
      <c r="H4" s="1207"/>
      <c r="I4" s="1207"/>
      <c r="J4" s="1207"/>
      <c r="K4" s="1207"/>
      <c r="L4" s="1207"/>
      <c r="M4" s="1207"/>
      <c r="N4" s="1207"/>
      <c r="O4" s="1207"/>
      <c r="P4" s="1207"/>
      <c r="Q4" s="1207"/>
      <c r="R4" s="1207"/>
      <c r="S4" s="1207"/>
    </row>
    <row r="5" spans="1:20" ht="15">
      <c r="A5" s="666"/>
      <c r="B5" s="1207"/>
      <c r="C5" s="1207"/>
      <c r="D5" s="1207"/>
      <c r="E5" s="1207"/>
      <c r="F5" s="1207"/>
      <c r="G5" s="1207"/>
      <c r="H5" s="1207"/>
      <c r="I5" s="1207"/>
      <c r="J5" s="1207"/>
      <c r="K5" s="1207"/>
      <c r="L5" s="1207"/>
      <c r="M5" s="1207"/>
      <c r="N5" s="1207"/>
      <c r="O5" s="1207"/>
      <c r="P5" s="1207"/>
      <c r="Q5" s="1207"/>
      <c r="R5" s="1207"/>
      <c r="S5" s="1207"/>
    </row>
    <row r="6" spans="1:20" ht="25.5" customHeight="1">
      <c r="A6" s="1206" t="s">
        <v>772</v>
      </c>
      <c r="B6" s="1207"/>
      <c r="C6" s="1207"/>
      <c r="D6" s="1207"/>
      <c r="E6" s="1207"/>
      <c r="F6" s="1207"/>
      <c r="G6" s="1207"/>
      <c r="H6" s="1207"/>
      <c r="I6" s="1207"/>
      <c r="J6" s="1207"/>
      <c r="K6" s="1207"/>
      <c r="L6" s="1207"/>
      <c r="M6" s="1207"/>
      <c r="N6" s="1207"/>
      <c r="O6" s="1207"/>
      <c r="P6" s="1207"/>
      <c r="Q6" s="1207"/>
      <c r="R6" s="1207"/>
      <c r="S6" s="1207"/>
    </row>
    <row r="7" spans="1:20" ht="15">
      <c r="A7" s="1066" t="s">
        <v>773</v>
      </c>
      <c r="B7" s="1207"/>
      <c r="C7" s="1207"/>
      <c r="D7" s="1207"/>
      <c r="E7" s="1207"/>
      <c r="F7" s="1207"/>
      <c r="G7" s="1207"/>
      <c r="H7" s="1207"/>
      <c r="I7" s="1207"/>
      <c r="J7" s="1207"/>
      <c r="K7" s="1207"/>
      <c r="L7" s="1207"/>
      <c r="M7" s="1207"/>
      <c r="N7" s="1207"/>
      <c r="O7" s="1207"/>
      <c r="P7" s="1207"/>
      <c r="Q7" s="1207"/>
      <c r="R7" s="1207"/>
      <c r="S7" s="1207"/>
    </row>
    <row r="8" spans="1:20" ht="15">
      <c r="A8" s="1066" t="s">
        <v>782</v>
      </c>
      <c r="B8" s="1207"/>
      <c r="C8" s="1207"/>
      <c r="D8" s="1207"/>
      <c r="E8" s="1207"/>
      <c r="F8" s="1207"/>
      <c r="G8" s="1207"/>
      <c r="H8" s="1207"/>
      <c r="I8" s="1207"/>
      <c r="J8" s="1207"/>
      <c r="K8" s="1207"/>
      <c r="L8" s="1207"/>
      <c r="M8" s="1207"/>
      <c r="N8" s="1207"/>
      <c r="O8" s="1207"/>
      <c r="P8" s="1207"/>
      <c r="Q8" s="1207"/>
      <c r="R8" s="1207"/>
      <c r="S8" s="1207"/>
    </row>
    <row r="9" spans="1:20" ht="21" customHeight="1">
      <c r="A9" s="1073" t="s">
        <v>785</v>
      </c>
      <c r="B9" s="1207"/>
      <c r="C9" s="1207"/>
      <c r="D9" s="1207"/>
      <c r="E9" s="1207"/>
      <c r="F9" s="1207"/>
      <c r="G9" s="1207"/>
      <c r="H9" s="1207"/>
      <c r="I9" s="1207"/>
      <c r="J9" s="1207"/>
      <c r="K9" s="1207"/>
      <c r="L9" s="1207"/>
      <c r="M9" s="1207"/>
      <c r="N9" s="1207"/>
      <c r="O9" s="1207"/>
      <c r="P9" s="1207"/>
      <c r="Q9" s="1207"/>
      <c r="R9" s="1207"/>
      <c r="S9" s="1207"/>
    </row>
    <row r="10" spans="1:20" ht="15">
      <c r="A10" s="1073" t="s">
        <v>783</v>
      </c>
      <c r="B10" s="1207"/>
      <c r="C10" s="1207"/>
      <c r="D10" s="1207"/>
      <c r="E10" s="1207"/>
      <c r="F10" s="1207"/>
      <c r="G10" s="1207"/>
      <c r="H10" s="1207"/>
      <c r="I10" s="1207"/>
      <c r="J10" s="1207"/>
      <c r="K10" s="1207"/>
      <c r="L10" s="1207"/>
      <c r="M10" s="1207"/>
      <c r="N10" s="1207"/>
      <c r="O10" s="1207"/>
      <c r="P10" s="1207"/>
      <c r="Q10" s="1207"/>
      <c r="R10" s="1207"/>
      <c r="S10" s="1207"/>
      <c r="T10" s="308"/>
    </row>
    <row r="11" spans="1:20" ht="21" customHeight="1">
      <c r="A11" s="1073" t="s">
        <v>786</v>
      </c>
      <c r="B11" s="1207"/>
      <c r="C11" s="1207"/>
      <c r="D11" s="1207"/>
      <c r="E11" s="1207"/>
      <c r="F11" s="1207"/>
      <c r="G11" s="1207"/>
      <c r="H11" s="1207"/>
      <c r="I11" s="1207"/>
      <c r="J11" s="1207"/>
      <c r="K11" s="1207"/>
      <c r="L11" s="1207"/>
      <c r="M11" s="1207"/>
      <c r="N11" s="1207"/>
      <c r="O11" s="1207"/>
      <c r="P11" s="1207"/>
      <c r="Q11" s="1207"/>
      <c r="R11" s="1207"/>
      <c r="S11" s="1207"/>
      <c r="T11" s="1207"/>
    </row>
    <row r="12" spans="1:20" ht="15">
      <c r="A12" s="1073" t="s">
        <v>784</v>
      </c>
      <c r="B12" s="1207"/>
      <c r="C12" s="1207"/>
      <c r="D12" s="1207"/>
      <c r="E12" s="1207"/>
      <c r="F12" s="1207"/>
      <c r="G12" s="1207"/>
      <c r="H12" s="1207"/>
      <c r="I12" s="1207"/>
      <c r="J12" s="1207"/>
      <c r="K12" s="1207"/>
      <c r="L12" s="1207"/>
      <c r="M12" s="1207"/>
      <c r="N12" s="1207"/>
      <c r="O12" s="1207"/>
      <c r="P12" s="1207"/>
      <c r="Q12" s="1207"/>
      <c r="R12" s="1207"/>
      <c r="S12" s="1207"/>
      <c r="T12" s="1207"/>
    </row>
    <row r="13" spans="1:20" ht="15">
      <c r="A13" s="1073"/>
      <c r="B13" s="1207"/>
      <c r="C13" s="1207"/>
      <c r="D13" s="1207"/>
      <c r="E13" s="1207"/>
      <c r="F13" s="1207"/>
      <c r="G13" s="1207"/>
      <c r="H13" s="1207"/>
      <c r="I13" s="1207"/>
      <c r="J13" s="1207"/>
      <c r="K13" s="1207"/>
      <c r="L13" s="1207"/>
      <c r="M13" s="1207"/>
      <c r="N13" s="1207"/>
      <c r="O13" s="1207"/>
      <c r="P13" s="1207"/>
      <c r="Q13" s="1207"/>
      <c r="R13" s="1207"/>
      <c r="S13" s="1207"/>
      <c r="T13" s="1207"/>
    </row>
    <row r="14" spans="1:20" ht="15">
      <c r="A14" s="1073"/>
      <c r="B14" s="1207"/>
      <c r="C14" s="1207"/>
      <c r="D14" s="1207"/>
      <c r="E14" s="1207"/>
      <c r="F14" s="1207"/>
      <c r="G14" s="1207"/>
      <c r="H14" s="1207"/>
      <c r="I14" s="1207"/>
      <c r="J14" s="1207"/>
      <c r="K14" s="1207"/>
      <c r="L14" s="1207"/>
      <c r="M14" s="1207"/>
      <c r="N14" s="1207"/>
      <c r="O14" s="1207"/>
      <c r="P14" s="1207"/>
      <c r="Q14" s="1207"/>
      <c r="R14" s="1207"/>
      <c r="S14" s="1207"/>
      <c r="T14" s="1207"/>
    </row>
    <row r="15" spans="1:20" ht="15">
      <c r="A15" s="1073"/>
      <c r="B15" s="1207"/>
      <c r="C15" s="1207"/>
      <c r="D15" s="1207"/>
      <c r="E15" s="1207"/>
      <c r="F15" s="1207"/>
      <c r="G15" s="1207"/>
      <c r="H15" s="1207"/>
      <c r="I15" s="1207"/>
      <c r="J15" s="1207"/>
      <c r="K15" s="1207"/>
      <c r="L15" s="1207"/>
      <c r="M15" s="1207"/>
      <c r="N15" s="1207"/>
      <c r="O15" s="1207"/>
      <c r="P15" s="1207"/>
      <c r="Q15" s="1207"/>
      <c r="R15" s="1207"/>
      <c r="S15" s="1207"/>
      <c r="T15" s="1207"/>
    </row>
    <row r="16" spans="1:20" ht="15">
      <c r="A16" s="1073"/>
      <c r="B16" s="1207"/>
      <c r="C16" s="1207"/>
      <c r="D16" s="1207"/>
      <c r="E16" s="1207"/>
      <c r="F16" s="1207"/>
      <c r="G16" s="1207"/>
      <c r="H16" s="1207"/>
      <c r="I16" s="1207"/>
      <c r="J16" s="1207"/>
      <c r="K16" s="1207"/>
      <c r="L16" s="1207"/>
      <c r="M16" s="1207"/>
      <c r="N16" s="1207"/>
      <c r="O16" s="1207"/>
      <c r="P16" s="1207"/>
      <c r="Q16" s="1207"/>
      <c r="R16" s="1207"/>
      <c r="S16" s="1207"/>
      <c r="T16" s="1207"/>
    </row>
    <row r="17" spans="1:20" ht="15">
      <c r="A17" s="1073"/>
      <c r="B17" s="1207"/>
      <c r="C17" s="1207"/>
      <c r="D17" s="1207"/>
      <c r="E17" s="1207"/>
      <c r="F17" s="1207"/>
      <c r="G17" s="1207"/>
      <c r="H17" s="1207"/>
      <c r="I17" s="1207"/>
      <c r="J17" s="1207"/>
      <c r="K17" s="1207"/>
      <c r="L17" s="1207"/>
      <c r="M17" s="1207"/>
      <c r="N17" s="1207"/>
      <c r="O17" s="1207"/>
      <c r="P17" s="1207"/>
      <c r="Q17" s="1207"/>
      <c r="R17" s="1207"/>
      <c r="S17" s="1207"/>
      <c r="T17" s="1207"/>
    </row>
    <row r="18" spans="1:20" ht="15">
      <c r="A18" s="1073"/>
      <c r="B18" s="1207"/>
      <c r="C18" s="1207"/>
      <c r="D18" s="1207"/>
      <c r="E18" s="1207"/>
      <c r="F18" s="1207"/>
      <c r="G18" s="1207"/>
      <c r="H18" s="1207"/>
      <c r="I18" s="1207"/>
      <c r="J18" s="1207"/>
      <c r="K18" s="1207"/>
      <c r="L18" s="1207"/>
      <c r="M18" s="1207"/>
      <c r="N18" s="1207"/>
      <c r="O18" s="1207"/>
      <c r="P18" s="1207"/>
      <c r="Q18" s="1207"/>
      <c r="R18" s="1207"/>
      <c r="S18" s="1207"/>
      <c r="T18" s="1207"/>
    </row>
    <row r="19" spans="1:20" ht="15">
      <c r="A19" s="1073"/>
      <c r="B19" s="1207"/>
      <c r="C19" s="1207"/>
      <c r="D19" s="1207"/>
      <c r="E19" s="1207"/>
      <c r="F19" s="1207"/>
      <c r="G19" s="1207"/>
      <c r="H19" s="1207"/>
      <c r="I19" s="1207"/>
      <c r="J19" s="1207"/>
      <c r="K19" s="1207"/>
      <c r="L19" s="1207"/>
      <c r="M19" s="1207"/>
      <c r="N19" s="1207"/>
      <c r="O19" s="1207"/>
      <c r="P19" s="1207"/>
      <c r="Q19" s="1207"/>
      <c r="R19" s="1207"/>
      <c r="S19" s="1207"/>
      <c r="T19" s="1207"/>
    </row>
    <row r="20" spans="1:20" ht="15">
      <c r="A20" s="1073"/>
      <c r="B20" s="1207"/>
      <c r="C20" s="1207"/>
      <c r="D20" s="1207"/>
      <c r="E20" s="1207"/>
      <c r="F20" s="1207"/>
      <c r="G20" s="1207"/>
      <c r="H20" s="1207"/>
      <c r="I20" s="1207"/>
      <c r="J20" s="1207"/>
      <c r="K20" s="1207"/>
      <c r="L20" s="1207"/>
      <c r="M20" s="1207"/>
      <c r="N20" s="1207"/>
      <c r="O20" s="1207"/>
      <c r="P20" s="1207"/>
      <c r="Q20" s="1207"/>
      <c r="R20" s="1207"/>
      <c r="S20" s="1207"/>
      <c r="T20" s="1207"/>
    </row>
    <row r="21" spans="1:20" ht="15">
      <c r="A21" s="1073"/>
      <c r="B21" s="1207"/>
      <c r="C21" s="1207"/>
      <c r="D21" s="1207"/>
      <c r="E21" s="1207"/>
      <c r="F21" s="1207"/>
      <c r="G21" s="1207"/>
      <c r="H21" s="1207"/>
      <c r="I21" s="1207"/>
      <c r="J21" s="1207"/>
      <c r="K21" s="1207"/>
      <c r="L21" s="1207"/>
      <c r="M21" s="1207"/>
      <c r="N21" s="1207"/>
      <c r="O21" s="1207"/>
      <c r="P21" s="1207"/>
      <c r="Q21" s="1207"/>
      <c r="R21" s="1207"/>
      <c r="S21" s="1207"/>
      <c r="T21" s="1207"/>
    </row>
    <row r="22" spans="1:20" ht="15">
      <c r="A22" s="1073"/>
      <c r="B22" s="1207"/>
      <c r="C22" s="1207"/>
      <c r="D22" s="1207"/>
      <c r="E22" s="1207"/>
      <c r="F22" s="1207"/>
      <c r="G22" s="1207"/>
      <c r="H22" s="1207"/>
      <c r="I22" s="1207"/>
      <c r="J22" s="1207"/>
      <c r="K22" s="1207"/>
      <c r="L22" s="1207"/>
      <c r="M22" s="1207"/>
      <c r="N22" s="1207"/>
      <c r="O22" s="1207"/>
      <c r="P22" s="1207"/>
      <c r="Q22" s="1207"/>
      <c r="R22" s="1207"/>
      <c r="S22" s="1207"/>
      <c r="T22" s="1209"/>
    </row>
    <row r="23" spans="1:20" ht="15">
      <c r="A23" s="1073"/>
      <c r="B23" s="1207"/>
      <c r="C23" s="1207"/>
      <c r="D23" s="1207"/>
      <c r="E23" s="1207"/>
      <c r="F23" s="1207"/>
      <c r="G23" s="1207"/>
      <c r="H23" s="1207"/>
      <c r="I23" s="1207"/>
      <c r="J23" s="1207"/>
      <c r="K23" s="1207"/>
      <c r="L23" s="1207"/>
      <c r="M23" s="1207"/>
      <c r="N23" s="1207"/>
      <c r="O23" s="1207"/>
      <c r="P23" s="1207"/>
      <c r="Q23" s="1207"/>
      <c r="R23" s="1207"/>
      <c r="S23" s="1207"/>
      <c r="T23" s="1209"/>
    </row>
    <row r="24" spans="1:20" ht="15" hidden="1">
      <c r="A24" s="1073"/>
      <c r="B24" s="1207"/>
      <c r="C24" s="1207"/>
      <c r="D24" s="1207"/>
      <c r="E24" s="1207"/>
      <c r="F24" s="1207"/>
      <c r="G24" s="1207"/>
      <c r="H24" s="1207"/>
      <c r="I24" s="1207"/>
      <c r="J24" s="1207"/>
      <c r="K24" s="1207"/>
      <c r="L24" s="1207"/>
      <c r="M24" s="1207"/>
      <c r="N24" s="1207"/>
      <c r="O24" s="1207"/>
      <c r="P24" s="1207"/>
      <c r="Q24" s="1207"/>
      <c r="R24" s="1207"/>
      <c r="S24" s="1207"/>
      <c r="T24" s="1209"/>
    </row>
    <row r="25" spans="1:20" ht="15" hidden="1">
      <c r="A25" s="1073"/>
      <c r="B25" s="1207"/>
      <c r="C25" s="1207"/>
      <c r="D25" s="1207"/>
      <c r="E25" s="1207"/>
      <c r="F25" s="1207"/>
      <c r="G25" s="1207"/>
      <c r="H25" s="1207"/>
      <c r="I25" s="1207"/>
      <c r="J25" s="1207"/>
      <c r="K25" s="1207"/>
      <c r="L25" s="1207"/>
      <c r="M25" s="1207"/>
      <c r="N25" s="1207"/>
      <c r="O25" s="1207"/>
      <c r="P25" s="1207"/>
      <c r="Q25" s="1207"/>
      <c r="R25" s="1207"/>
      <c r="S25" s="1207"/>
      <c r="T25" s="1209"/>
    </row>
    <row r="26" spans="1:20">
      <c r="A26" s="1207"/>
      <c r="B26" s="1207"/>
      <c r="C26" s="1207"/>
      <c r="D26" s="1207"/>
      <c r="E26" s="1207"/>
      <c r="F26" s="1207"/>
      <c r="G26" s="1207"/>
      <c r="H26" s="1207"/>
      <c r="I26" s="1207"/>
      <c r="J26" s="1207"/>
      <c r="K26" s="1207"/>
      <c r="L26" s="1207"/>
      <c r="M26" s="1207"/>
      <c r="N26" s="1207"/>
      <c r="O26" s="1207"/>
      <c r="P26" s="1207"/>
      <c r="Q26" s="1207"/>
      <c r="R26" s="1207"/>
      <c r="S26" s="1207"/>
      <c r="T26" s="1209"/>
    </row>
    <row r="27" spans="1:20" ht="15">
      <c r="A27" s="667"/>
      <c r="B27" s="1207"/>
      <c r="C27" s="1207"/>
      <c r="D27" s="1207"/>
      <c r="E27" s="1207"/>
      <c r="F27" s="1207"/>
      <c r="G27" s="1207"/>
      <c r="H27" s="1207"/>
      <c r="I27" s="1207"/>
      <c r="J27" s="1207"/>
      <c r="K27" s="1207"/>
      <c r="L27" s="1207"/>
      <c r="M27" s="1207"/>
      <c r="N27" s="1207"/>
      <c r="O27" s="1207"/>
      <c r="P27" s="1207"/>
      <c r="Q27" s="1207"/>
      <c r="R27" s="1207"/>
      <c r="S27" s="1207"/>
      <c r="T27" s="1209"/>
    </row>
    <row r="28" spans="1:20" ht="15">
      <c r="A28" s="1073"/>
      <c r="B28" s="1207"/>
      <c r="C28" s="1207"/>
      <c r="D28" s="1207"/>
      <c r="E28" s="1207"/>
      <c r="F28" s="1207"/>
      <c r="G28" s="1207"/>
      <c r="H28" s="1207"/>
      <c r="I28" s="1207"/>
      <c r="J28" s="1207"/>
      <c r="K28" s="1207"/>
      <c r="L28" s="1207"/>
      <c r="M28" s="1207"/>
      <c r="N28" s="1207"/>
      <c r="O28" s="1207"/>
      <c r="P28" s="1207"/>
      <c r="Q28" s="1207"/>
      <c r="R28" s="1207"/>
      <c r="S28" s="1207"/>
      <c r="T28" s="1209"/>
    </row>
    <row r="29" spans="1:20">
      <c r="A29" s="1207"/>
      <c r="B29" s="1207"/>
      <c r="C29" s="1207"/>
      <c r="D29" s="1207"/>
      <c r="E29" s="1207"/>
      <c r="F29" s="1207"/>
      <c r="G29" s="1207"/>
      <c r="H29" s="1207"/>
      <c r="I29" s="1207"/>
      <c r="J29" s="1207"/>
      <c r="K29" s="1207"/>
      <c r="L29" s="1207"/>
      <c r="M29" s="1207"/>
      <c r="N29" s="1207"/>
      <c r="O29" s="1207"/>
      <c r="P29" s="1207"/>
      <c r="Q29" s="1207"/>
      <c r="R29" s="1207"/>
      <c r="S29" s="1207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="70" zoomScaleNormal="70" workbookViewId="0">
      <selection activeCell="T32" sqref="T32"/>
    </sheetView>
  </sheetViews>
  <sheetFormatPr defaultRowHeight="12.75"/>
  <cols>
    <col min="1" max="16384" width="9.140625" style="1067"/>
  </cols>
  <sheetData>
    <row r="27" spans="2:2">
      <c r="B27" s="1239" t="s">
        <v>790</v>
      </c>
    </row>
    <row r="28" spans="2:2">
      <c r="B28" s="1240" t="s">
        <v>791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="70" zoomScaleNormal="70" workbookViewId="0">
      <selection activeCell="T32" sqref="T32"/>
    </sheetView>
  </sheetViews>
  <sheetFormatPr defaultRowHeight="12.75"/>
  <cols>
    <col min="1" max="16384" width="9.140625" style="1067"/>
  </cols>
  <sheetData>
    <row r="1" spans="1:1">
      <c r="A1" s="1067" t="s">
        <v>792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K92"/>
  <sheetViews>
    <sheetView showGridLines="0" showZeros="0" showOutlineSymbols="0" zoomScale="70" zoomScaleNormal="70" workbookViewId="0">
      <selection activeCell="A86" sqref="A86"/>
    </sheetView>
  </sheetViews>
  <sheetFormatPr defaultRowHeight="12.75"/>
  <cols>
    <col min="1" max="1" width="85.85546875" style="182" customWidth="1"/>
    <col min="2" max="2" width="16.85546875" style="182" customWidth="1"/>
    <col min="3" max="3" width="16.85546875" style="182" bestFit="1" customWidth="1"/>
    <col min="4" max="4" width="2.7109375" style="182" customWidth="1"/>
    <col min="5" max="5" width="16.140625" style="182" customWidth="1"/>
    <col min="6" max="6" width="2.7109375" style="182" customWidth="1"/>
    <col min="7" max="7" width="16.140625" style="182" customWidth="1"/>
    <col min="8" max="8" width="2.5703125" style="182" customWidth="1"/>
    <col min="9" max="11" width="11.7109375" style="182" bestFit="1" customWidth="1"/>
    <col min="12" max="13" width="9.140625" style="182"/>
    <col min="14" max="14" width="16.140625" style="182" customWidth="1"/>
    <col min="15" max="16384" width="9.140625" style="182"/>
  </cols>
  <sheetData>
    <row r="1" spans="1:11" ht="17.25" customHeight="1">
      <c r="A1" s="178" t="s">
        <v>431</v>
      </c>
      <c r="B1" s="179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7.25" customHeight="1">
      <c r="A2" s="183"/>
      <c r="B2" s="183"/>
      <c r="C2" s="180"/>
      <c r="D2" s="180"/>
      <c r="E2" s="180"/>
      <c r="F2" s="180"/>
      <c r="G2" s="180"/>
      <c r="H2" s="180"/>
      <c r="I2" s="180"/>
      <c r="J2" s="180"/>
      <c r="K2" s="180"/>
    </row>
    <row r="3" spans="1:11" ht="17.25" customHeight="1">
      <c r="A3" s="184" t="s">
        <v>432</v>
      </c>
      <c r="B3" s="185"/>
      <c r="C3" s="186"/>
      <c r="D3" s="186"/>
      <c r="E3" s="186"/>
      <c r="F3" s="186"/>
      <c r="G3" s="186"/>
      <c r="H3" s="186"/>
      <c r="I3" s="186"/>
      <c r="J3" s="186"/>
      <c r="K3" s="186"/>
    </row>
    <row r="4" spans="1:11" ht="17.25" customHeight="1">
      <c r="A4" s="187"/>
      <c r="B4" s="187"/>
      <c r="C4" s="181"/>
      <c r="D4" s="181"/>
      <c r="E4" s="181"/>
      <c r="F4" s="181"/>
      <c r="G4" s="181"/>
      <c r="H4" s="181"/>
      <c r="I4" s="181"/>
      <c r="J4" s="181"/>
      <c r="K4" s="181"/>
    </row>
    <row r="5" spans="1:11" ht="17.25" customHeight="1">
      <c r="A5" s="187"/>
      <c r="B5" s="187"/>
      <c r="C5" s="188"/>
      <c r="D5" s="1058"/>
      <c r="E5" s="181"/>
      <c r="F5" s="181"/>
      <c r="G5" s="181"/>
      <c r="H5" s="181"/>
      <c r="I5" s="181"/>
      <c r="J5" s="189"/>
      <c r="K5" s="190" t="s">
        <v>2</v>
      </c>
    </row>
    <row r="6" spans="1:11" ht="15.95" customHeight="1">
      <c r="A6" s="191"/>
      <c r="B6" s="192" t="s">
        <v>227</v>
      </c>
      <c r="C6" s="193" t="s">
        <v>229</v>
      </c>
      <c r="D6" s="196"/>
      <c r="E6" s="194"/>
      <c r="F6" s="194"/>
      <c r="G6" s="195"/>
      <c r="H6" s="194"/>
      <c r="I6" s="196" t="s">
        <v>433</v>
      </c>
      <c r="J6" s="194"/>
      <c r="K6" s="195"/>
    </row>
    <row r="7" spans="1:11" ht="15.95" customHeight="1">
      <c r="A7" s="197" t="s">
        <v>3</v>
      </c>
      <c r="B7" s="198" t="s">
        <v>228</v>
      </c>
      <c r="C7" s="1088"/>
      <c r="D7" s="1097"/>
      <c r="E7" s="1088"/>
      <c r="F7" s="1097"/>
      <c r="G7" s="1088"/>
      <c r="H7" s="1097"/>
      <c r="I7" s="199" t="s">
        <v>4</v>
      </c>
      <c r="J7" s="199" t="s">
        <v>4</v>
      </c>
      <c r="K7" s="200"/>
    </row>
    <row r="8" spans="1:11" ht="15.95" customHeight="1">
      <c r="A8" s="201"/>
      <c r="B8" s="202" t="s">
        <v>746</v>
      </c>
      <c r="C8" s="1088" t="s">
        <v>434</v>
      </c>
      <c r="D8" s="199"/>
      <c r="E8" s="1088" t="s">
        <v>435</v>
      </c>
      <c r="F8" s="199"/>
      <c r="G8" s="1088" t="s">
        <v>436</v>
      </c>
      <c r="H8" s="199"/>
      <c r="I8" s="200" t="s">
        <v>232</v>
      </c>
      <c r="J8" s="200" t="s">
        <v>437</v>
      </c>
      <c r="K8" s="200" t="s">
        <v>438</v>
      </c>
    </row>
    <row r="9" spans="1:11" s="207" customFormat="1" ht="9.75" customHeight="1">
      <c r="A9" s="204" t="s">
        <v>439</v>
      </c>
      <c r="B9" s="205">
        <v>2</v>
      </c>
      <c r="C9" s="1089">
        <v>3</v>
      </c>
      <c r="D9" s="206"/>
      <c r="E9" s="1089">
        <v>4</v>
      </c>
      <c r="F9" s="206"/>
      <c r="G9" s="1089">
        <v>5</v>
      </c>
      <c r="H9" s="206"/>
      <c r="I9" s="206">
        <v>6</v>
      </c>
      <c r="J9" s="206">
        <v>7</v>
      </c>
      <c r="K9" s="206">
        <v>8</v>
      </c>
    </row>
    <row r="10" spans="1:11" ht="24" customHeight="1">
      <c r="A10" s="208" t="s">
        <v>440</v>
      </c>
      <c r="B10" s="988">
        <v>404484028</v>
      </c>
      <c r="C10" s="1090">
        <v>40655999</v>
      </c>
      <c r="D10" s="930"/>
      <c r="E10" s="1090">
        <v>71096748</v>
      </c>
      <c r="F10" s="930"/>
      <c r="G10" s="1090">
        <v>101060605</v>
      </c>
      <c r="H10" s="1116"/>
      <c r="I10" s="997">
        <v>0.10051323707644644</v>
      </c>
      <c r="J10" s="997">
        <v>0.17577145963350621</v>
      </c>
      <c r="K10" s="1015">
        <v>0.24985066901084163</v>
      </c>
    </row>
    <row r="11" spans="1:11" ht="24" customHeight="1">
      <c r="A11" s="209" t="s">
        <v>441</v>
      </c>
      <c r="B11" s="989">
        <v>486784028</v>
      </c>
      <c r="C11" s="1091">
        <v>34010719</v>
      </c>
      <c r="D11" s="1098"/>
      <c r="E11" s="1091">
        <v>70220863</v>
      </c>
      <c r="F11" s="1098"/>
      <c r="G11" s="1109">
        <v>104474949</v>
      </c>
      <c r="H11" s="1116"/>
      <c r="I11" s="997">
        <v>6.9868190087781598E-2</v>
      </c>
      <c r="J11" s="997">
        <v>0.14425465701598575</v>
      </c>
      <c r="K11" s="1016">
        <v>0.21462279571752918</v>
      </c>
    </row>
    <row r="12" spans="1:11" ht="24" customHeight="1">
      <c r="A12" s="208" t="s">
        <v>442</v>
      </c>
      <c r="B12" s="1210">
        <v>-82300000</v>
      </c>
      <c r="C12" s="1090">
        <v>6645281</v>
      </c>
      <c r="D12" s="930"/>
      <c r="E12" s="1090">
        <v>875885</v>
      </c>
      <c r="F12" s="930"/>
      <c r="G12" s="1090">
        <v>-3414344</v>
      </c>
      <c r="H12" s="1116"/>
      <c r="I12" s="997"/>
      <c r="J12" s="997"/>
      <c r="K12" s="1016">
        <v>4.1486561360874849E-2</v>
      </c>
    </row>
    <row r="13" spans="1:11" ht="24" customHeight="1">
      <c r="A13" s="211" t="s">
        <v>443</v>
      </c>
      <c r="B13" s="990"/>
      <c r="C13" s="1092"/>
      <c r="D13" s="991"/>
      <c r="E13" s="1092"/>
      <c r="F13" s="991"/>
      <c r="G13" s="1092"/>
      <c r="H13" s="1117"/>
      <c r="I13" s="998"/>
      <c r="J13" s="998"/>
      <c r="K13" s="1001"/>
    </row>
    <row r="14" spans="1:11" ht="15" customHeight="1">
      <c r="A14" s="212" t="s">
        <v>444</v>
      </c>
      <c r="B14" s="988"/>
      <c r="C14" s="1093"/>
      <c r="D14" s="930"/>
      <c r="E14" s="1093"/>
      <c r="F14" s="930"/>
      <c r="G14" s="1090"/>
      <c r="H14" s="1116"/>
      <c r="I14" s="997"/>
      <c r="J14" s="997"/>
      <c r="K14" s="1016"/>
    </row>
    <row r="15" spans="1:11" ht="51" customHeight="1">
      <c r="A15" s="1043" t="s">
        <v>764</v>
      </c>
      <c r="B15" s="988"/>
      <c r="C15" s="1093"/>
      <c r="D15" s="930"/>
      <c r="E15" s="1093"/>
      <c r="F15" s="930"/>
      <c r="G15" s="1090"/>
      <c r="H15" s="1116"/>
      <c r="I15" s="997"/>
      <c r="J15" s="1015"/>
      <c r="K15" s="1016"/>
    </row>
    <row r="16" spans="1:11" ht="20.25" customHeight="1">
      <c r="A16" s="208" t="s">
        <v>719</v>
      </c>
      <c r="B16" s="989">
        <v>-6864846</v>
      </c>
      <c r="C16" s="1093">
        <v>81419</v>
      </c>
      <c r="D16" s="930"/>
      <c r="E16" s="1093">
        <v>62408</v>
      </c>
      <c r="F16" s="930"/>
      <c r="G16" s="1090">
        <v>-76212</v>
      </c>
      <c r="H16" s="1116"/>
      <c r="I16" s="997"/>
      <c r="J16" s="999"/>
      <c r="K16" s="1016">
        <v>1.1101778539533152E-2</v>
      </c>
    </row>
    <row r="17" spans="1:11" ht="24" customHeight="1">
      <c r="A17" s="719" t="s">
        <v>720</v>
      </c>
      <c r="B17" s="1023">
        <v>89164846</v>
      </c>
      <c r="C17" s="1094">
        <v>-6645281</v>
      </c>
      <c r="D17" s="993"/>
      <c r="E17" s="1107">
        <v>-875885</v>
      </c>
      <c r="F17" s="993"/>
      <c r="G17" s="1094">
        <v>3414344</v>
      </c>
      <c r="H17" s="1118"/>
      <c r="I17" s="1000"/>
      <c r="J17" s="1001"/>
      <c r="K17" s="1001">
        <v>3.8292490293764428E-2</v>
      </c>
    </row>
    <row r="18" spans="1:11" ht="24" customHeight="1">
      <c r="A18" s="214" t="s">
        <v>445</v>
      </c>
      <c r="B18" s="932">
        <v>55565016</v>
      </c>
      <c r="C18" s="928">
        <v>-8279982</v>
      </c>
      <c r="D18" s="931"/>
      <c r="E18" s="928">
        <v>-579754</v>
      </c>
      <c r="F18" s="931"/>
      <c r="G18" s="928">
        <v>-3805712</v>
      </c>
      <c r="H18" s="1119"/>
      <c r="I18" s="1002"/>
      <c r="J18" s="1002"/>
      <c r="K18" s="1003"/>
    </row>
    <row r="19" spans="1:11" ht="15">
      <c r="A19" s="215" t="s">
        <v>716</v>
      </c>
      <c r="B19" s="932"/>
      <c r="C19" s="1095"/>
      <c r="D19" s="931"/>
      <c r="E19" s="1095"/>
      <c r="F19" s="931"/>
      <c r="G19" s="928"/>
      <c r="H19" s="1119"/>
      <c r="I19" s="1002"/>
      <c r="J19" s="1002"/>
      <c r="K19" s="1003"/>
    </row>
    <row r="20" spans="1:11" ht="15">
      <c r="A20" s="214" t="s">
        <v>446</v>
      </c>
      <c r="B20" s="932">
        <v>9118240</v>
      </c>
      <c r="C20" s="928"/>
      <c r="D20" s="931"/>
      <c r="E20" s="928"/>
      <c r="F20" s="931"/>
      <c r="G20" s="928">
        <v>-10843574</v>
      </c>
      <c r="H20" s="1119"/>
      <c r="I20" s="1003"/>
      <c r="J20" s="1002"/>
      <c r="K20" s="1003"/>
    </row>
    <row r="21" spans="1:11" ht="15">
      <c r="A21" s="214" t="s">
        <v>447</v>
      </c>
      <c r="B21" s="932">
        <v>68663815</v>
      </c>
      <c r="C21" s="928">
        <v>7492099</v>
      </c>
      <c r="D21" s="931"/>
      <c r="E21" s="928">
        <v>14792226</v>
      </c>
      <c r="F21" s="931"/>
      <c r="G21" s="928">
        <v>23799043</v>
      </c>
      <c r="H21" s="1119"/>
      <c r="I21" s="1003">
        <v>0.1091127692220422</v>
      </c>
      <c r="J21" s="1002">
        <v>0.21542971359805743</v>
      </c>
      <c r="K21" s="1003">
        <v>0.3466023989491408</v>
      </c>
    </row>
    <row r="22" spans="1:11" ht="15">
      <c r="A22" s="214" t="s">
        <v>448</v>
      </c>
      <c r="B22" s="932">
        <v>9000000</v>
      </c>
      <c r="C22" s="928">
        <v>29666623</v>
      </c>
      <c r="D22" s="931"/>
      <c r="E22" s="928">
        <v>29771968</v>
      </c>
      <c r="F22" s="931"/>
      <c r="G22" s="928">
        <v>30070790</v>
      </c>
      <c r="H22" s="1119"/>
      <c r="I22" s="1003">
        <v>3.2962914444444444</v>
      </c>
      <c r="J22" s="1002">
        <v>3.3079964444444445</v>
      </c>
      <c r="K22" s="1003">
        <v>3.3411988888888891</v>
      </c>
    </row>
    <row r="23" spans="1:11" ht="15">
      <c r="A23" s="214" t="s">
        <v>449</v>
      </c>
      <c r="B23" s="932">
        <v>-270505</v>
      </c>
      <c r="C23" s="928">
        <v>15918</v>
      </c>
      <c r="D23" s="931"/>
      <c r="E23" s="928">
        <v>17669</v>
      </c>
      <c r="F23" s="931"/>
      <c r="G23" s="928">
        <v>21754</v>
      </c>
      <c r="H23" s="1119"/>
      <c r="I23" s="1003"/>
      <c r="J23" s="1002"/>
      <c r="K23" s="1003"/>
    </row>
    <row r="24" spans="1:11" ht="15">
      <c r="A24" s="214" t="s">
        <v>450</v>
      </c>
      <c r="B24" s="932">
        <v>-21900000</v>
      </c>
      <c r="C24" s="928">
        <v>2930868</v>
      </c>
      <c r="D24" s="931"/>
      <c r="E24" s="928">
        <v>4229104</v>
      </c>
      <c r="F24" s="931"/>
      <c r="G24" s="928">
        <v>6283683</v>
      </c>
      <c r="H24" s="1119"/>
      <c r="I24" s="1003"/>
      <c r="J24" s="1002"/>
      <c r="K24" s="1003"/>
    </row>
    <row r="25" spans="1:11" ht="15" customHeight="1">
      <c r="A25" s="214" t="s">
        <v>451</v>
      </c>
      <c r="B25" s="932">
        <v>18739</v>
      </c>
      <c r="C25" s="928">
        <v>1999</v>
      </c>
      <c r="D25" s="931"/>
      <c r="E25" s="928">
        <v>12955</v>
      </c>
      <c r="F25" s="931"/>
      <c r="G25" s="928">
        <v>581055</v>
      </c>
      <c r="H25" s="1119"/>
      <c r="I25" s="1003">
        <v>0.10667591653770211</v>
      </c>
      <c r="J25" s="1002">
        <v>0.69133891883238163</v>
      </c>
      <c r="K25" s="1120" t="s">
        <v>767</v>
      </c>
    </row>
    <row r="26" spans="1:11" ht="15">
      <c r="A26" s="214" t="s">
        <v>706</v>
      </c>
      <c r="B26" s="932">
        <v>-65273</v>
      </c>
      <c r="C26" s="928">
        <v>768</v>
      </c>
      <c r="D26" s="931"/>
      <c r="E26" s="928">
        <v>5335</v>
      </c>
      <c r="F26" s="931"/>
      <c r="G26" s="928">
        <v>15732</v>
      </c>
      <c r="H26" s="1119"/>
      <c r="I26" s="1003"/>
      <c r="J26" s="1002"/>
      <c r="K26" s="1003"/>
    </row>
    <row r="27" spans="1:11" ht="15">
      <c r="A27" s="214" t="s">
        <v>707</v>
      </c>
      <c r="B27" s="932"/>
      <c r="C27" s="928">
        <v>65951986</v>
      </c>
      <c r="D27" s="931"/>
      <c r="E27" s="928">
        <v>64012814</v>
      </c>
      <c r="F27" s="931"/>
      <c r="G27" s="928">
        <v>64522307</v>
      </c>
      <c r="H27" s="1119"/>
      <c r="I27" s="1003"/>
      <c r="J27" s="1002"/>
      <c r="K27" s="1003"/>
    </row>
    <row r="28" spans="1:11" ht="18">
      <c r="A28" s="214" t="s">
        <v>708</v>
      </c>
      <c r="B28" s="932">
        <v>9000000</v>
      </c>
      <c r="C28" s="1099">
        <v>-17563731</v>
      </c>
      <c r="D28" s="1121" t="s">
        <v>768</v>
      </c>
      <c r="E28" s="928">
        <v>-14603803</v>
      </c>
      <c r="F28" s="1121" t="s">
        <v>768</v>
      </c>
      <c r="G28" s="928">
        <v>-10788111</v>
      </c>
      <c r="H28" s="1121" t="s">
        <v>768</v>
      </c>
      <c r="I28" s="1003"/>
      <c r="J28" s="1002"/>
      <c r="K28" s="1003"/>
    </row>
    <row r="29" spans="1:11" ht="15.75" customHeight="1">
      <c r="A29" s="214" t="s">
        <v>452</v>
      </c>
      <c r="B29" s="1100">
        <v>33599830</v>
      </c>
      <c r="C29" s="1099">
        <v>1634701</v>
      </c>
      <c r="D29" s="931"/>
      <c r="E29" s="928">
        <v>-296131</v>
      </c>
      <c r="F29" s="931"/>
      <c r="G29" s="928">
        <v>7220055</v>
      </c>
      <c r="H29" s="1119"/>
      <c r="I29" s="1003">
        <v>4.8652061632454689E-2</v>
      </c>
      <c r="J29" s="1002"/>
      <c r="K29" s="1003">
        <v>0.21488367649479179</v>
      </c>
    </row>
    <row r="30" spans="1:11" ht="8.25" customHeight="1">
      <c r="A30" s="216"/>
      <c r="B30" s="668"/>
      <c r="C30" s="1096"/>
      <c r="D30" s="669"/>
      <c r="E30" s="1108"/>
      <c r="F30" s="1106"/>
      <c r="G30" s="1096"/>
      <c r="H30" s="1122"/>
      <c r="I30" s="802"/>
      <c r="J30" s="1002"/>
      <c r="K30" s="808"/>
    </row>
    <row r="31" spans="1:11" ht="3" customHeight="1">
      <c r="J31" s="800" t="str">
        <f>IF(G25=0,0,(IF(G25/C25&gt;1000%,"*)",G25/C25)))</f>
        <v>*)</v>
      </c>
    </row>
    <row r="32" spans="1:11" ht="15">
      <c r="A32" s="621"/>
    </row>
    <row r="33" spans="1:11" ht="15">
      <c r="A33" s="187"/>
    </row>
    <row r="34" spans="1:11" ht="17.25" customHeight="1">
      <c r="A34" s="187"/>
      <c r="B34" s="187"/>
      <c r="C34" s="188"/>
      <c r="D34" s="1058"/>
      <c r="E34" s="181"/>
      <c r="F34" s="181"/>
      <c r="G34" s="181"/>
      <c r="H34" s="181"/>
      <c r="I34" s="181"/>
      <c r="J34" s="189"/>
      <c r="K34" s="190" t="s">
        <v>2</v>
      </c>
    </row>
    <row r="35" spans="1:11" ht="15.95" customHeight="1">
      <c r="A35" s="191"/>
      <c r="B35" s="192" t="s">
        <v>227</v>
      </c>
      <c r="C35" s="193" t="s">
        <v>229</v>
      </c>
      <c r="D35" s="196"/>
      <c r="E35" s="194"/>
      <c r="F35" s="194"/>
      <c r="G35" s="195"/>
      <c r="H35" s="194"/>
      <c r="I35" s="196" t="s">
        <v>433</v>
      </c>
      <c r="J35" s="194"/>
      <c r="K35" s="195"/>
    </row>
    <row r="36" spans="1:11" ht="15.95" customHeight="1">
      <c r="A36" s="197" t="s">
        <v>3</v>
      </c>
      <c r="B36" s="198" t="s">
        <v>228</v>
      </c>
      <c r="C36" s="1088"/>
      <c r="D36" s="1097"/>
      <c r="E36" s="1088"/>
      <c r="F36" s="1097"/>
      <c r="G36" s="1088"/>
      <c r="H36" s="1097"/>
      <c r="I36" s="199" t="s">
        <v>4</v>
      </c>
      <c r="J36" s="199" t="s">
        <v>4</v>
      </c>
      <c r="K36" s="200"/>
    </row>
    <row r="37" spans="1:11" ht="15.95" customHeight="1">
      <c r="A37" s="201"/>
      <c r="B37" s="202" t="s">
        <v>746</v>
      </c>
      <c r="C37" s="1088" t="s">
        <v>763</v>
      </c>
      <c r="D37" s="199"/>
      <c r="E37" s="1088" t="s">
        <v>766</v>
      </c>
      <c r="F37" s="199"/>
      <c r="G37" s="1088" t="s">
        <v>762</v>
      </c>
      <c r="H37" s="199"/>
      <c r="I37" s="200" t="s">
        <v>232</v>
      </c>
      <c r="J37" s="200" t="s">
        <v>437</v>
      </c>
      <c r="K37" s="200" t="s">
        <v>438</v>
      </c>
    </row>
    <row r="38" spans="1:11" s="207" customFormat="1" ht="9.75" customHeight="1">
      <c r="A38" s="204" t="s">
        <v>439</v>
      </c>
      <c r="B38" s="205">
        <v>2</v>
      </c>
      <c r="C38" s="1089">
        <v>3</v>
      </c>
      <c r="D38" s="206"/>
      <c r="E38" s="1089">
        <v>4</v>
      </c>
      <c r="F38" s="206"/>
      <c r="G38" s="1089">
        <v>5</v>
      </c>
      <c r="H38" s="206"/>
      <c r="I38" s="206">
        <v>6</v>
      </c>
      <c r="J38" s="206">
        <v>7</v>
      </c>
      <c r="K38" s="206">
        <v>8</v>
      </c>
    </row>
    <row r="39" spans="1:11" ht="24" customHeight="1">
      <c r="A39" s="208" t="s">
        <v>440</v>
      </c>
      <c r="B39" s="988">
        <v>404484028</v>
      </c>
      <c r="C39" s="1090">
        <v>147066719</v>
      </c>
      <c r="D39" s="930"/>
      <c r="E39" s="1090">
        <v>181478807</v>
      </c>
      <c r="F39" s="930"/>
      <c r="G39" s="1090">
        <v>233971001</v>
      </c>
      <c r="H39" s="930"/>
      <c r="I39" s="997">
        <v>0.36359091785943154</v>
      </c>
      <c r="J39" s="997">
        <v>0.44866742426724449</v>
      </c>
      <c r="K39" s="1015">
        <v>0.57844311469327037</v>
      </c>
    </row>
    <row r="40" spans="1:11" ht="24" customHeight="1">
      <c r="A40" s="209" t="s">
        <v>441</v>
      </c>
      <c r="B40" s="989">
        <v>486784028</v>
      </c>
      <c r="C40" s="1091">
        <v>137907798</v>
      </c>
      <c r="D40" s="1098"/>
      <c r="E40" s="1091">
        <v>172128605</v>
      </c>
      <c r="F40" s="1098"/>
      <c r="G40" s="1109">
        <v>205979637</v>
      </c>
      <c r="H40" s="930"/>
      <c r="I40" s="997">
        <v>0.28330386797325241</v>
      </c>
      <c r="J40" s="997">
        <v>0.35360364165440533</v>
      </c>
      <c r="K40" s="1016">
        <v>0.42314378687872645</v>
      </c>
    </row>
    <row r="41" spans="1:11" ht="24" customHeight="1">
      <c r="A41" s="208" t="s">
        <v>442</v>
      </c>
      <c r="B41" s="1210">
        <v>-82300000</v>
      </c>
      <c r="C41" s="1090">
        <v>9158921</v>
      </c>
      <c r="D41" s="930"/>
      <c r="E41" s="1090">
        <v>9350202</v>
      </c>
      <c r="F41" s="930"/>
      <c r="G41" s="1090">
        <v>27991364</v>
      </c>
      <c r="H41" s="930"/>
      <c r="I41" s="997"/>
      <c r="J41" s="997"/>
      <c r="K41" s="1016"/>
    </row>
    <row r="42" spans="1:11" ht="24" customHeight="1">
      <c r="A42" s="211" t="s">
        <v>443</v>
      </c>
      <c r="B42" s="990"/>
      <c r="C42" s="1092"/>
      <c r="D42" s="991"/>
      <c r="E42" s="1092"/>
      <c r="F42" s="991"/>
      <c r="G42" s="1092"/>
      <c r="H42" s="991"/>
      <c r="I42" s="998"/>
      <c r="J42" s="998"/>
      <c r="K42" s="1001"/>
    </row>
    <row r="43" spans="1:11" ht="15" customHeight="1">
      <c r="A43" s="212" t="s">
        <v>444</v>
      </c>
      <c r="B43" s="988"/>
      <c r="C43" s="1093"/>
      <c r="D43" s="930"/>
      <c r="E43" s="1093">
        <v>0</v>
      </c>
      <c r="F43" s="930"/>
      <c r="G43" s="1090"/>
      <c r="H43" s="930"/>
      <c r="I43" s="997"/>
      <c r="J43" s="997"/>
      <c r="K43" s="1016"/>
    </row>
    <row r="44" spans="1:11" ht="51.75" customHeight="1">
      <c r="A44" s="1043" t="s">
        <v>764</v>
      </c>
      <c r="B44" s="988"/>
      <c r="C44" s="1093"/>
      <c r="D44" s="930"/>
      <c r="E44" s="1093"/>
      <c r="F44" s="930"/>
      <c r="G44" s="1090"/>
      <c r="H44" s="930"/>
      <c r="I44" s="997"/>
      <c r="J44" s="1015"/>
      <c r="K44" s="1016"/>
    </row>
    <row r="45" spans="1:11" ht="20.25" customHeight="1">
      <c r="A45" s="208" t="s">
        <v>719</v>
      </c>
      <c r="B45" s="989">
        <v>-6864846</v>
      </c>
      <c r="C45" s="1093">
        <v>3781</v>
      </c>
      <c r="D45" s="930"/>
      <c r="E45" s="1093">
        <v>745310</v>
      </c>
      <c r="F45" s="930"/>
      <c r="G45" s="1090">
        <v>11609</v>
      </c>
      <c r="H45" s="930"/>
      <c r="I45" s="997"/>
      <c r="J45" s="999"/>
      <c r="K45" s="1016"/>
    </row>
    <row r="46" spans="1:11" ht="24" customHeight="1">
      <c r="A46" s="719" t="s">
        <v>720</v>
      </c>
      <c r="B46" s="1023">
        <v>89164846</v>
      </c>
      <c r="C46" s="1094">
        <v>-9158921</v>
      </c>
      <c r="D46" s="993"/>
      <c r="E46" s="1107">
        <v>-9350202</v>
      </c>
      <c r="F46" s="993"/>
      <c r="G46" s="1094">
        <v>-27991364</v>
      </c>
      <c r="H46" s="993"/>
      <c r="I46" s="1000"/>
      <c r="J46" s="1001"/>
      <c r="K46" s="1001"/>
    </row>
    <row r="47" spans="1:11" ht="24" customHeight="1">
      <c r="A47" s="214" t="s">
        <v>445</v>
      </c>
      <c r="B47" s="932">
        <v>55565016</v>
      </c>
      <c r="C47" s="928">
        <v>-23569897</v>
      </c>
      <c r="D47" s="931"/>
      <c r="E47" s="928">
        <v>-24225999</v>
      </c>
      <c r="F47" s="931"/>
      <c r="G47" s="928">
        <v>-46165415</v>
      </c>
      <c r="H47" s="931"/>
      <c r="I47" s="1002"/>
      <c r="J47" s="1002"/>
      <c r="K47" s="1003"/>
    </row>
    <row r="48" spans="1:11" ht="15">
      <c r="A48" s="215" t="s">
        <v>716</v>
      </c>
      <c r="B48" s="932"/>
      <c r="C48" s="1095"/>
      <c r="D48" s="931"/>
      <c r="E48" s="1095"/>
      <c r="F48" s="931"/>
      <c r="G48" s="928"/>
      <c r="H48" s="931"/>
      <c r="I48" s="1002"/>
      <c r="J48" s="1002"/>
      <c r="K48" s="1003"/>
    </row>
    <row r="49" spans="1:11" ht="15">
      <c r="A49" s="214" t="s">
        <v>446</v>
      </c>
      <c r="B49" s="932">
        <v>9118240</v>
      </c>
      <c r="C49" s="928">
        <v>-10843574</v>
      </c>
      <c r="D49" s="931"/>
      <c r="E49" s="928">
        <v>-10843574</v>
      </c>
      <c r="F49" s="931"/>
      <c r="G49" s="928">
        <v>-10843574</v>
      </c>
      <c r="H49" s="931"/>
      <c r="I49" s="1003"/>
      <c r="J49" s="1002"/>
      <c r="K49" s="1003"/>
    </row>
    <row r="50" spans="1:11" ht="15">
      <c r="A50" s="214" t="s">
        <v>447</v>
      </c>
      <c r="B50" s="932">
        <v>68663815</v>
      </c>
      <c r="C50" s="928">
        <v>26704475</v>
      </c>
      <c r="D50" s="931"/>
      <c r="E50" s="928">
        <v>27585338</v>
      </c>
      <c r="F50" s="931"/>
      <c r="G50" s="928">
        <v>29086803</v>
      </c>
      <c r="H50" s="931"/>
      <c r="I50" s="1003">
        <v>0.38891627271219931</v>
      </c>
      <c r="J50" s="1002">
        <v>0.4017449074159366</v>
      </c>
      <c r="K50" s="1003">
        <v>0.42361181067495302</v>
      </c>
    </row>
    <row r="51" spans="1:11" ht="15">
      <c r="A51" s="214" t="s">
        <v>448</v>
      </c>
      <c r="B51" s="932">
        <v>9000000</v>
      </c>
      <c r="C51" s="928">
        <v>30070790</v>
      </c>
      <c r="D51" s="931"/>
      <c r="E51" s="928">
        <v>30321920</v>
      </c>
      <c r="F51" s="931"/>
      <c r="G51" s="928">
        <v>30321920</v>
      </c>
      <c r="H51" s="931"/>
      <c r="I51" s="1003">
        <v>3.3411988888888891</v>
      </c>
      <c r="J51" s="1002">
        <v>3.3691022222222222</v>
      </c>
      <c r="K51" s="1003">
        <v>3.3691022222222222</v>
      </c>
    </row>
    <row r="52" spans="1:11" ht="15">
      <c r="A52" s="214" t="s">
        <v>449</v>
      </c>
      <c r="B52" s="932">
        <v>-270505</v>
      </c>
      <c r="C52" s="928">
        <v>22805</v>
      </c>
      <c r="D52" s="931"/>
      <c r="E52" s="928">
        <v>23556</v>
      </c>
      <c r="F52" s="931"/>
      <c r="G52" s="928">
        <v>39042</v>
      </c>
      <c r="H52" s="931"/>
      <c r="I52" s="1003"/>
      <c r="J52" s="1002"/>
      <c r="K52" s="1003"/>
    </row>
    <row r="53" spans="1:11" ht="15">
      <c r="A53" s="214" t="s">
        <v>450</v>
      </c>
      <c r="B53" s="932">
        <v>-21900000</v>
      </c>
      <c r="C53" s="928">
        <v>-1094833</v>
      </c>
      <c r="D53" s="931"/>
      <c r="E53" s="928">
        <v>-519834</v>
      </c>
      <c r="F53" s="931"/>
      <c r="G53" s="928">
        <v>-245389</v>
      </c>
      <c r="H53" s="931"/>
      <c r="I53" s="1003">
        <v>4.9992374429223746E-2</v>
      </c>
      <c r="J53" s="1002">
        <v>2.3736712328767125E-2</v>
      </c>
      <c r="K53" s="1003">
        <v>1.1204977168949772E-2</v>
      </c>
    </row>
    <row r="54" spans="1:11" ht="15" customHeight="1">
      <c r="A54" s="214" t="s">
        <v>451</v>
      </c>
      <c r="B54" s="932">
        <v>18739</v>
      </c>
      <c r="C54" s="928">
        <v>547936</v>
      </c>
      <c r="D54" s="931"/>
      <c r="E54" s="928">
        <v>558532</v>
      </c>
      <c r="F54" s="931"/>
      <c r="G54" s="928">
        <v>1031211</v>
      </c>
      <c r="H54" s="931"/>
      <c r="I54" s="1017" t="s">
        <v>767</v>
      </c>
      <c r="J54" s="1017" t="s">
        <v>767</v>
      </c>
      <c r="K54" s="1017" t="s">
        <v>767</v>
      </c>
    </row>
    <row r="55" spans="1:11" ht="15">
      <c r="A55" s="214" t="s">
        <v>706</v>
      </c>
      <c r="B55" s="932">
        <v>-65273</v>
      </c>
      <c r="C55" s="928">
        <v>19529</v>
      </c>
      <c r="D55" s="931"/>
      <c r="E55" s="928">
        <v>21166</v>
      </c>
      <c r="F55" s="931"/>
      <c r="G55" s="928">
        <v>22435</v>
      </c>
      <c r="H55" s="931"/>
      <c r="I55" s="1003"/>
      <c r="J55" s="1002"/>
      <c r="K55" s="1003"/>
    </row>
    <row r="56" spans="1:11" ht="15">
      <c r="A56" s="214" t="s">
        <v>707</v>
      </c>
      <c r="B56" s="932"/>
      <c r="C56" s="928">
        <v>83654054</v>
      </c>
      <c r="D56" s="931"/>
      <c r="E56" s="928">
        <v>85263690</v>
      </c>
      <c r="F56" s="931"/>
      <c r="G56" s="928">
        <v>108926668</v>
      </c>
      <c r="H56" s="931"/>
      <c r="I56" s="1003"/>
      <c r="J56" s="1002"/>
      <c r="K56" s="1003"/>
    </row>
    <row r="57" spans="1:11" ht="18">
      <c r="A57" s="214" t="s">
        <v>708</v>
      </c>
      <c r="B57" s="932">
        <v>9000000</v>
      </c>
      <c r="C57" s="1099">
        <v>-14657030</v>
      </c>
      <c r="D57" s="1121" t="s">
        <v>768</v>
      </c>
      <c r="E57" s="928">
        <v>-13890587</v>
      </c>
      <c r="F57" s="1121" t="s">
        <v>768</v>
      </c>
      <c r="G57" s="928">
        <v>-13348805</v>
      </c>
      <c r="H57" s="1121" t="s">
        <v>768</v>
      </c>
      <c r="I57" s="1003"/>
      <c r="J57" s="1002"/>
      <c r="K57" s="1003"/>
    </row>
    <row r="58" spans="1:11" ht="15.75" customHeight="1">
      <c r="A58" s="214" t="s">
        <v>452</v>
      </c>
      <c r="B58" s="1100">
        <v>33599830</v>
      </c>
      <c r="C58" s="1099">
        <v>14410976</v>
      </c>
      <c r="D58" s="931"/>
      <c r="E58" s="928">
        <v>14875797</v>
      </c>
      <c r="F58" s="931"/>
      <c r="G58" s="928">
        <v>18174051</v>
      </c>
      <c r="H58" s="931"/>
      <c r="I58" s="1003">
        <v>0.42890026526919928</v>
      </c>
      <c r="J58" s="1002">
        <v>0.44273429359612831</v>
      </c>
      <c r="K58" s="1003">
        <v>0.54089711168181509</v>
      </c>
    </row>
    <row r="59" spans="1:11" ht="8.25" customHeight="1">
      <c r="A59" s="216"/>
      <c r="B59" s="668"/>
      <c r="C59" s="1096"/>
      <c r="D59" s="669"/>
      <c r="E59" s="1108"/>
      <c r="F59" s="1106"/>
      <c r="G59" s="1096"/>
      <c r="H59" s="669"/>
      <c r="I59" s="802"/>
      <c r="J59" s="808"/>
      <c r="K59" s="808"/>
    </row>
    <row r="62" spans="1:11" ht="24" customHeight="1">
      <c r="A62" s="187"/>
      <c r="B62" s="187"/>
      <c r="C62" s="188"/>
      <c r="D62" s="1058"/>
      <c r="E62" s="181"/>
      <c r="F62" s="181"/>
      <c r="G62" s="181"/>
      <c r="H62" s="181"/>
      <c r="I62" s="181"/>
      <c r="J62" s="189"/>
      <c r="K62" s="190" t="s">
        <v>2</v>
      </c>
    </row>
    <row r="63" spans="1:11" ht="15">
      <c r="A63" s="191"/>
      <c r="B63" s="192" t="s">
        <v>227</v>
      </c>
      <c r="C63" s="193" t="s">
        <v>229</v>
      </c>
      <c r="D63" s="196"/>
      <c r="E63" s="194"/>
      <c r="F63" s="194"/>
      <c r="G63" s="195"/>
      <c r="H63" s="194"/>
      <c r="I63" s="196" t="s">
        <v>433</v>
      </c>
      <c r="J63" s="194"/>
      <c r="K63" s="195"/>
    </row>
    <row r="64" spans="1:11" ht="15">
      <c r="A64" s="197" t="s">
        <v>3</v>
      </c>
      <c r="B64" s="198" t="s">
        <v>228</v>
      </c>
      <c r="C64" s="1088"/>
      <c r="D64" s="1097"/>
      <c r="E64" s="1088"/>
      <c r="F64" s="1097"/>
      <c r="G64" s="1088"/>
      <c r="H64" s="1097"/>
      <c r="I64" s="199" t="s">
        <v>4</v>
      </c>
      <c r="J64" s="199" t="s">
        <v>4</v>
      </c>
      <c r="K64" s="200"/>
    </row>
    <row r="65" spans="1:11" ht="15">
      <c r="A65" s="201"/>
      <c r="B65" s="202" t="s">
        <v>746</v>
      </c>
      <c r="C65" s="1088" t="s">
        <v>774</v>
      </c>
      <c r="D65" s="199"/>
      <c r="E65" s="1088" t="s">
        <v>775</v>
      </c>
      <c r="F65" s="199"/>
      <c r="G65" s="1088" t="s">
        <v>776</v>
      </c>
      <c r="H65" s="199"/>
      <c r="I65" s="200" t="s">
        <v>232</v>
      </c>
      <c r="J65" s="200" t="s">
        <v>437</v>
      </c>
      <c r="K65" s="200" t="s">
        <v>438</v>
      </c>
    </row>
    <row r="66" spans="1:11">
      <c r="A66" s="204" t="s">
        <v>439</v>
      </c>
      <c r="B66" s="205">
        <v>2</v>
      </c>
      <c r="C66" s="1089">
        <v>3</v>
      </c>
      <c r="D66" s="206"/>
      <c r="E66" s="1089">
        <v>4</v>
      </c>
      <c r="F66" s="206"/>
      <c r="G66" s="1089">
        <v>5</v>
      </c>
      <c r="H66" s="206"/>
      <c r="I66" s="206">
        <v>6</v>
      </c>
      <c r="J66" s="206">
        <v>7</v>
      </c>
      <c r="K66" s="206">
        <v>8</v>
      </c>
    </row>
    <row r="67" spans="1:11" ht="17.25" customHeight="1">
      <c r="A67" s="208" t="s">
        <v>440</v>
      </c>
      <c r="B67" s="988">
        <v>404484028</v>
      </c>
      <c r="C67" s="1090">
        <v>278083530</v>
      </c>
      <c r="D67" s="930"/>
      <c r="E67" s="1090">
        <v>320103426</v>
      </c>
      <c r="F67" s="930"/>
      <c r="G67" s="1090"/>
      <c r="H67" s="930"/>
      <c r="I67" s="997">
        <v>0.687501880791199</v>
      </c>
      <c r="J67" s="997">
        <v>0.79138706065298581</v>
      </c>
      <c r="K67" s="1015"/>
    </row>
    <row r="68" spans="1:11" ht="15.75">
      <c r="A68" s="209" t="s">
        <v>441</v>
      </c>
      <c r="B68" s="989">
        <v>486784028</v>
      </c>
      <c r="C68" s="1091">
        <v>242829948</v>
      </c>
      <c r="D68" s="1098"/>
      <c r="E68" s="1091">
        <v>276736273</v>
      </c>
      <c r="F68" s="1098"/>
      <c r="G68" s="1109"/>
      <c r="H68" s="930"/>
      <c r="I68" s="997">
        <v>0.49884534831122274</v>
      </c>
      <c r="J68" s="997">
        <v>0.56849908189674625</v>
      </c>
      <c r="K68" s="1016"/>
    </row>
    <row r="69" spans="1:11" ht="15.75">
      <c r="A69" s="208" t="s">
        <v>442</v>
      </c>
      <c r="B69" s="1210">
        <v>-82300000</v>
      </c>
      <c r="C69" s="1090">
        <v>35253582</v>
      </c>
      <c r="D69" s="930"/>
      <c r="E69" s="1090">
        <v>43367153</v>
      </c>
      <c r="F69" s="930"/>
      <c r="G69" s="1090"/>
      <c r="H69" s="930"/>
      <c r="I69" s="997"/>
      <c r="J69" s="997"/>
      <c r="K69" s="1016"/>
    </row>
    <row r="70" spans="1:11" ht="15.75">
      <c r="A70" s="211" t="s">
        <v>443</v>
      </c>
      <c r="B70" s="990"/>
      <c r="C70" s="1092"/>
      <c r="D70" s="991"/>
      <c r="E70" s="1092"/>
      <c r="F70" s="991"/>
      <c r="G70" s="1092"/>
      <c r="H70" s="991"/>
      <c r="I70" s="998"/>
      <c r="J70" s="998"/>
      <c r="K70" s="1001"/>
    </row>
    <row r="71" spans="1:11" ht="15.75">
      <c r="A71" s="212" t="s">
        <v>444</v>
      </c>
      <c r="B71" s="988"/>
      <c r="C71" s="1093"/>
      <c r="D71" s="930"/>
      <c r="E71" s="1093"/>
      <c r="F71" s="930"/>
      <c r="G71" s="1090"/>
      <c r="H71" s="930"/>
      <c r="I71" s="997"/>
      <c r="J71" s="997"/>
      <c r="K71" s="1016"/>
    </row>
    <row r="72" spans="1:11" ht="47.25">
      <c r="A72" s="1043" t="s">
        <v>764</v>
      </c>
      <c r="B72" s="988"/>
      <c r="C72" s="1093"/>
      <c r="D72" s="930"/>
      <c r="E72" s="1093"/>
      <c r="F72" s="930"/>
      <c r="G72" s="1090"/>
      <c r="H72" s="930"/>
      <c r="I72" s="997"/>
      <c r="J72" s="1015"/>
      <c r="K72" s="1016"/>
    </row>
    <row r="73" spans="1:11" ht="15.75">
      <c r="A73" s="208" t="s">
        <v>719</v>
      </c>
      <c r="B73" s="989">
        <v>-6864846</v>
      </c>
      <c r="C73" s="1093">
        <v>40794</v>
      </c>
      <c r="D73" s="930"/>
      <c r="E73" s="1093">
        <v>643937</v>
      </c>
      <c r="F73" s="930"/>
      <c r="G73" s="1090"/>
      <c r="H73" s="930"/>
      <c r="I73" s="997"/>
      <c r="J73" s="999"/>
      <c r="K73" s="1016"/>
    </row>
    <row r="74" spans="1:11" ht="15.75">
      <c r="A74" s="719" t="s">
        <v>720</v>
      </c>
      <c r="B74" s="1023">
        <v>89164846</v>
      </c>
      <c r="C74" s="1094">
        <v>-35253582</v>
      </c>
      <c r="D74" s="993"/>
      <c r="E74" s="1107">
        <v>-43367153</v>
      </c>
      <c r="F74" s="993"/>
      <c r="G74" s="1094"/>
      <c r="H74" s="993"/>
      <c r="I74" s="1000"/>
      <c r="J74" s="1001"/>
      <c r="K74" s="1001"/>
    </row>
    <row r="75" spans="1:11" ht="15">
      <c r="A75" s="214" t="s">
        <v>445</v>
      </c>
      <c r="B75" s="932">
        <v>55565016</v>
      </c>
      <c r="C75" s="928">
        <v>-63330580</v>
      </c>
      <c r="D75" s="931"/>
      <c r="E75" s="928">
        <v>-73652313</v>
      </c>
      <c r="F75" s="931"/>
      <c r="G75" s="928"/>
      <c r="H75" s="931"/>
      <c r="I75" s="1002"/>
      <c r="J75" s="1002"/>
      <c r="K75" s="1003"/>
    </row>
    <row r="76" spans="1:11" ht="15">
      <c r="A76" s="215" t="s">
        <v>716</v>
      </c>
      <c r="B76" s="932"/>
      <c r="C76" s="1095"/>
      <c r="D76" s="931"/>
      <c r="E76" s="1095"/>
      <c r="F76" s="931"/>
      <c r="G76" s="928"/>
      <c r="H76" s="931"/>
      <c r="I76" s="1002"/>
      <c r="J76" s="1002"/>
      <c r="K76" s="1003"/>
    </row>
    <row r="77" spans="1:11" ht="15">
      <c r="A77" s="214" t="s">
        <v>446</v>
      </c>
      <c r="B77" s="932">
        <v>9118240</v>
      </c>
      <c r="C77" s="928">
        <v>-10843574</v>
      </c>
      <c r="D77" s="931"/>
      <c r="E77" s="928">
        <v>-10843574</v>
      </c>
      <c r="F77" s="931"/>
      <c r="G77" s="928"/>
      <c r="H77" s="931"/>
      <c r="I77" s="1003"/>
      <c r="J77" s="1002"/>
      <c r="K77" s="1003"/>
    </row>
    <row r="78" spans="1:11" ht="15">
      <c r="A78" s="214" t="s">
        <v>447</v>
      </c>
      <c r="B78" s="932">
        <v>68663815</v>
      </c>
      <c r="C78" s="928">
        <v>25685492</v>
      </c>
      <c r="D78" s="931"/>
      <c r="E78" s="928">
        <v>27028486</v>
      </c>
      <c r="F78" s="931"/>
      <c r="G78" s="928"/>
      <c r="H78" s="931"/>
      <c r="I78" s="1003">
        <v>0.37407609816029008</v>
      </c>
      <c r="J78" s="1002">
        <v>0.39363507547607135</v>
      </c>
      <c r="K78" s="1003"/>
    </row>
    <row r="79" spans="1:11" ht="15">
      <c r="A79" s="214" t="s">
        <v>448</v>
      </c>
      <c r="B79" s="932">
        <v>9000000</v>
      </c>
      <c r="C79" s="928">
        <v>30321920</v>
      </c>
      <c r="D79" s="931"/>
      <c r="E79" s="928">
        <v>30321920</v>
      </c>
      <c r="F79" s="931"/>
      <c r="G79" s="928"/>
      <c r="H79" s="931"/>
      <c r="I79" s="1003">
        <v>3.3691022222222222</v>
      </c>
      <c r="J79" s="1002">
        <v>3.3691022222222222</v>
      </c>
      <c r="K79" s="1003"/>
    </row>
    <row r="80" spans="1:11" ht="15">
      <c r="A80" s="214" t="s">
        <v>449</v>
      </c>
      <c r="B80" s="932">
        <v>-270505</v>
      </c>
      <c r="C80" s="928">
        <v>43032</v>
      </c>
      <c r="D80" s="931"/>
      <c r="E80" s="928">
        <v>54756</v>
      </c>
      <c r="F80" s="931"/>
      <c r="G80" s="928"/>
      <c r="H80" s="931"/>
      <c r="I80" s="1003"/>
      <c r="J80" s="1002"/>
      <c r="K80" s="1003"/>
    </row>
    <row r="81" spans="1:11" ht="15">
      <c r="A81" s="214" t="s">
        <v>450</v>
      </c>
      <c r="B81" s="932">
        <v>-21900000</v>
      </c>
      <c r="C81" s="928">
        <v>1380584</v>
      </c>
      <c r="D81" s="931"/>
      <c r="E81" s="928">
        <v>5700626</v>
      </c>
      <c r="F81" s="931"/>
      <c r="G81" s="928"/>
      <c r="H81" s="931"/>
      <c r="I81" s="1003"/>
      <c r="J81" s="1002"/>
      <c r="K81" s="1003"/>
    </row>
    <row r="82" spans="1:11" ht="15">
      <c r="A82" s="214" t="s">
        <v>451</v>
      </c>
      <c r="B82" s="932">
        <v>18739</v>
      </c>
      <c r="C82" s="928">
        <v>1015002</v>
      </c>
      <c r="D82" s="931"/>
      <c r="E82" s="928">
        <v>1024439</v>
      </c>
      <c r="F82" s="931"/>
      <c r="G82" s="928"/>
      <c r="H82" s="931"/>
      <c r="I82" s="1017" t="s">
        <v>767</v>
      </c>
      <c r="J82" s="1017" t="s">
        <v>767</v>
      </c>
      <c r="K82" s="1017"/>
    </row>
    <row r="83" spans="1:11" ht="15">
      <c r="A83" s="214" t="s">
        <v>706</v>
      </c>
      <c r="B83" s="932">
        <v>-65273</v>
      </c>
      <c r="C83" s="928">
        <v>21961</v>
      </c>
      <c r="D83" s="931"/>
      <c r="E83" s="928">
        <v>15955</v>
      </c>
      <c r="F83" s="931"/>
      <c r="G83" s="928"/>
      <c r="H83" s="931"/>
      <c r="I83" s="1003"/>
      <c r="J83" s="1002"/>
      <c r="K83" s="1003"/>
    </row>
    <row r="84" spans="1:11" ht="15">
      <c r="A84" s="214" t="s">
        <v>707</v>
      </c>
      <c r="B84" s="932"/>
      <c r="C84" s="928">
        <v>123679477</v>
      </c>
      <c r="D84" s="931"/>
      <c r="E84" s="928">
        <v>136425192</v>
      </c>
      <c r="F84" s="931"/>
      <c r="G84" s="928"/>
      <c r="H84" s="931"/>
      <c r="I84" s="1003"/>
      <c r="J84" s="1002"/>
      <c r="K84" s="1003"/>
    </row>
    <row r="85" spans="1:11" ht="18">
      <c r="A85" s="214" t="s">
        <v>708</v>
      </c>
      <c r="B85" s="932">
        <v>9000000</v>
      </c>
      <c r="C85" s="1099">
        <v>-12724479</v>
      </c>
      <c r="D85" s="1121" t="s">
        <v>768</v>
      </c>
      <c r="E85" s="928">
        <v>-9470272</v>
      </c>
      <c r="F85" s="1121" t="s">
        <v>768</v>
      </c>
      <c r="G85" s="928"/>
      <c r="H85" s="1121"/>
      <c r="I85" s="1003"/>
      <c r="J85" s="1002"/>
      <c r="K85" s="1003"/>
    </row>
    <row r="86" spans="1:11" ht="15">
      <c r="A86" s="214" t="s">
        <v>452</v>
      </c>
      <c r="B86" s="1100">
        <v>33599830</v>
      </c>
      <c r="C86" s="1099">
        <v>28076998</v>
      </c>
      <c r="D86" s="931"/>
      <c r="E86" s="928">
        <v>30285160</v>
      </c>
      <c r="F86" s="931"/>
      <c r="G86" s="928"/>
      <c r="H86" s="931"/>
      <c r="I86" s="1003">
        <v>0.83562916836186374</v>
      </c>
      <c r="J86" s="1002">
        <v>0.90134860801379058</v>
      </c>
      <c r="K86" s="1003"/>
    </row>
    <row r="87" spans="1:11" ht="15">
      <c r="A87" s="216"/>
      <c r="B87" s="668"/>
      <c r="C87" s="1096"/>
      <c r="D87" s="669"/>
      <c r="E87" s="1108"/>
      <c r="F87" s="1106"/>
      <c r="G87" s="1096"/>
      <c r="H87" s="669"/>
      <c r="I87" s="802"/>
      <c r="J87" s="808"/>
      <c r="K87" s="808"/>
    </row>
    <row r="89" spans="1:11" ht="18.75">
      <c r="A89" s="621" t="s">
        <v>759</v>
      </c>
    </row>
    <row r="90" spans="1:11" ht="15">
      <c r="A90" s="187" t="s">
        <v>757</v>
      </c>
    </row>
    <row r="91" spans="1:11" ht="24" customHeight="1">
      <c r="A91" s="621" t="s">
        <v>765</v>
      </c>
    </row>
    <row r="92" spans="1:11" ht="24" customHeight="1"/>
  </sheetData>
  <printOptions horizontalCentered="1"/>
  <pageMargins left="0.78740157480314965" right="0.78740157480314965" top="0.78740157480314965" bottom="0.59055118110236227" header="0.43307086614173229" footer="0"/>
  <pageSetup paperSize="9" scale="67" firstPageNumber="5" fitToHeight="0" orientation="landscape" useFirstPageNumber="1" r:id="rId1"/>
  <headerFooter alignWithMargins="0">
    <oddHeader>&amp;C&amp;"Arial,Normalny"&amp;14 &amp;12- &amp;P -</oddHeader>
  </headerFooter>
  <rowBreaks count="2" manualBreakCount="2">
    <brk id="31" max="10" man="1"/>
    <brk id="5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="70" zoomScaleNormal="70" workbookViewId="0">
      <selection activeCell="H18" sqref="H18"/>
    </sheetView>
  </sheetViews>
  <sheetFormatPr defaultColWidth="12.5703125" defaultRowHeight="12.75"/>
  <cols>
    <col min="1" max="1" width="65.5703125" style="218" customWidth="1"/>
    <col min="2" max="2" width="16" style="218" bestFit="1" customWidth="1"/>
    <col min="3" max="5" width="14.7109375" style="218" customWidth="1"/>
    <col min="6" max="7" width="11.5703125" style="218" bestFit="1" customWidth="1"/>
    <col min="8" max="8" width="11.28515625" style="218" customWidth="1"/>
    <col min="9" max="16384" width="12.5703125" style="218"/>
  </cols>
  <sheetData>
    <row r="1" spans="1:20" ht="17.25" customHeight="1">
      <c r="A1" s="178" t="s">
        <v>453</v>
      </c>
      <c r="B1" s="217" t="s">
        <v>4</v>
      </c>
    </row>
    <row r="2" spans="1:20" ht="17.25" customHeight="1">
      <c r="A2" s="217"/>
      <c r="B2" s="217"/>
    </row>
    <row r="3" spans="1:20" ht="17.25" customHeight="1">
      <c r="A3" s="219" t="s">
        <v>454</v>
      </c>
      <c r="B3" s="220"/>
      <c r="C3" s="220"/>
      <c r="D3" s="220"/>
      <c r="E3" s="220"/>
      <c r="F3" s="220"/>
      <c r="G3" s="220"/>
    </row>
    <row r="4" spans="1:20" ht="17.25" customHeight="1">
      <c r="A4" s="219" t="s">
        <v>748</v>
      </c>
      <c r="B4" s="220"/>
      <c r="C4" s="220"/>
      <c r="D4" s="220"/>
      <c r="E4" s="220"/>
      <c r="F4" s="220"/>
      <c r="G4" s="220"/>
    </row>
    <row r="5" spans="1:20" ht="15.2" customHeight="1">
      <c r="G5" s="218" t="s">
        <v>4</v>
      </c>
    </row>
    <row r="6" spans="1:20" ht="15">
      <c r="G6" s="221" t="s">
        <v>4</v>
      </c>
      <c r="H6" s="221" t="s">
        <v>2</v>
      </c>
    </row>
    <row r="7" spans="1:20" ht="15.75" customHeight="1">
      <c r="A7" s="222"/>
      <c r="B7" s="1724" t="s">
        <v>724</v>
      </c>
      <c r="C7" s="1725"/>
      <c r="D7" s="1724" t="s">
        <v>749</v>
      </c>
      <c r="E7" s="1726"/>
      <c r="F7" s="1727" t="s">
        <v>433</v>
      </c>
      <c r="G7" s="1728"/>
      <c r="H7" s="1729"/>
      <c r="J7" s="223"/>
      <c r="K7" s="224"/>
      <c r="L7" s="224"/>
      <c r="M7" s="224"/>
      <c r="N7" s="225"/>
      <c r="O7" s="225"/>
      <c r="P7" s="225"/>
      <c r="Q7" s="225"/>
      <c r="R7" s="225"/>
      <c r="S7" s="225"/>
      <c r="T7" s="225"/>
    </row>
    <row r="8" spans="1:20" ht="15.75" customHeight="1">
      <c r="A8" s="226" t="s">
        <v>3</v>
      </c>
      <c r="B8" s="227" t="s">
        <v>231</v>
      </c>
      <c r="C8" s="671" t="s">
        <v>709</v>
      </c>
      <c r="D8" s="227" t="s">
        <v>231</v>
      </c>
      <c r="E8" s="228" t="s">
        <v>709</v>
      </c>
      <c r="F8" s="672" t="s">
        <v>4</v>
      </c>
      <c r="G8" s="229"/>
      <c r="H8" s="230" t="s">
        <v>4</v>
      </c>
      <c r="J8" s="223"/>
      <c r="K8" s="224"/>
      <c r="L8" s="224"/>
      <c r="M8" s="224"/>
      <c r="N8" s="225"/>
      <c r="O8" s="225"/>
      <c r="P8" s="225"/>
      <c r="Q8" s="225"/>
      <c r="R8" s="225"/>
      <c r="S8" s="225"/>
      <c r="T8" s="225"/>
    </row>
    <row r="9" spans="1:20" ht="15.75" customHeight="1">
      <c r="A9" s="231"/>
      <c r="B9" s="232" t="s">
        <v>228</v>
      </c>
      <c r="C9" s="673" t="s">
        <v>777</v>
      </c>
      <c r="D9" s="232" t="s">
        <v>228</v>
      </c>
      <c r="E9" s="673" t="s">
        <v>777</v>
      </c>
      <c r="F9" s="674" t="s">
        <v>232</v>
      </c>
      <c r="G9" s="233" t="s">
        <v>455</v>
      </c>
      <c r="H9" s="234" t="s">
        <v>456</v>
      </c>
      <c r="J9" s="223"/>
      <c r="K9" s="224"/>
      <c r="L9" s="224"/>
      <c r="M9" s="224"/>
      <c r="N9" s="225"/>
      <c r="O9" s="225"/>
      <c r="P9" s="225"/>
      <c r="Q9" s="225"/>
      <c r="R9" s="225"/>
      <c r="S9" s="225"/>
      <c r="T9" s="225"/>
    </row>
    <row r="10" spans="1:20" s="239" customFormat="1" ht="9.9499999999999993" customHeight="1">
      <c r="A10" s="235" t="s">
        <v>439</v>
      </c>
      <c r="B10" s="236" t="s">
        <v>32</v>
      </c>
      <c r="C10" s="237">
        <v>3</v>
      </c>
      <c r="D10" s="237">
        <v>4</v>
      </c>
      <c r="E10" s="238">
        <v>5</v>
      </c>
      <c r="F10" s="238">
        <v>6</v>
      </c>
      <c r="G10" s="237">
        <v>7</v>
      </c>
      <c r="H10" s="238">
        <v>8</v>
      </c>
      <c r="J10" s="240"/>
      <c r="K10" s="241"/>
      <c r="L10" s="241"/>
      <c r="M10" s="241"/>
      <c r="N10" s="242"/>
      <c r="O10" s="242"/>
      <c r="P10" s="242"/>
      <c r="Q10" s="242"/>
      <c r="R10" s="242"/>
      <c r="S10" s="242"/>
      <c r="T10" s="242"/>
    </row>
    <row r="11" spans="1:20" ht="24" customHeight="1">
      <c r="A11" s="243" t="s">
        <v>457</v>
      </c>
      <c r="B11" s="675">
        <v>398671644</v>
      </c>
      <c r="C11" s="824">
        <v>268909813</v>
      </c>
      <c r="D11" s="825">
        <v>404484028</v>
      </c>
      <c r="E11" s="812">
        <v>320103426</v>
      </c>
      <c r="F11" s="803">
        <v>0.67451452102773579</v>
      </c>
      <c r="G11" s="804">
        <v>0.79138706065298581</v>
      </c>
      <c r="H11" s="801">
        <v>1.1903746554611601</v>
      </c>
      <c r="J11" s="240"/>
      <c r="K11" s="224"/>
      <c r="L11" s="224"/>
      <c r="M11" s="224"/>
      <c r="N11" s="225"/>
      <c r="O11" s="225"/>
      <c r="P11" s="225"/>
      <c r="Q11" s="225"/>
      <c r="R11" s="225"/>
      <c r="S11" s="225"/>
      <c r="T11" s="225"/>
    </row>
    <row r="12" spans="1:20" ht="24" customHeight="1">
      <c r="A12" s="243" t="s">
        <v>458</v>
      </c>
      <c r="B12" s="813">
        <v>508019293</v>
      </c>
      <c r="C12" s="823">
        <v>282208426</v>
      </c>
      <c r="D12" s="825">
        <v>486784028</v>
      </c>
      <c r="E12" s="811">
        <v>276736273</v>
      </c>
      <c r="F12" s="1074">
        <v>0.55550730038908191</v>
      </c>
      <c r="G12" s="804">
        <v>0.56849908189674625</v>
      </c>
      <c r="H12" s="1003">
        <v>0.98060953360761804</v>
      </c>
      <c r="J12" s="240"/>
      <c r="K12" s="224"/>
      <c r="L12" s="224"/>
      <c r="M12" s="224"/>
      <c r="N12" s="225"/>
      <c r="O12" s="225"/>
      <c r="P12" s="225"/>
      <c r="Q12" s="225"/>
      <c r="R12" s="225"/>
      <c r="S12" s="225"/>
      <c r="T12" s="225"/>
    </row>
    <row r="13" spans="1:20" ht="24" customHeight="1">
      <c r="A13" s="243" t="s">
        <v>459</v>
      </c>
      <c r="B13" s="811">
        <v>-109347649</v>
      </c>
      <c r="C13" s="823">
        <v>-13298613</v>
      </c>
      <c r="D13" s="825">
        <v>-82300000</v>
      </c>
      <c r="E13" s="811">
        <v>43367153</v>
      </c>
      <c r="F13" s="1074">
        <v>0.12161773135149892</v>
      </c>
      <c r="G13" s="804"/>
      <c r="H13" s="1003"/>
      <c r="J13" s="240"/>
      <c r="K13" s="224"/>
      <c r="L13" s="224"/>
      <c r="M13" s="224"/>
      <c r="N13" s="225"/>
      <c r="O13" s="225"/>
      <c r="P13" s="225"/>
      <c r="Q13" s="225"/>
      <c r="R13" s="225"/>
      <c r="S13" s="225"/>
      <c r="T13" s="225"/>
    </row>
    <row r="14" spans="1:20" ht="24" customHeight="1">
      <c r="A14" s="243" t="s">
        <v>460</v>
      </c>
      <c r="B14" s="811"/>
      <c r="C14" s="823"/>
      <c r="D14" s="825"/>
      <c r="E14" s="811"/>
      <c r="F14" s="1074"/>
      <c r="G14" s="804"/>
      <c r="H14" s="1003"/>
      <c r="J14" s="240"/>
      <c r="K14" s="224"/>
      <c r="L14" s="224"/>
      <c r="M14" s="224"/>
      <c r="N14" s="225"/>
      <c r="O14" s="225"/>
      <c r="P14" s="225"/>
      <c r="Q14" s="225"/>
      <c r="R14" s="225"/>
      <c r="S14" s="225"/>
      <c r="T14" s="225"/>
    </row>
    <row r="15" spans="1:20" ht="18" customHeight="1">
      <c r="A15" s="243" t="s">
        <v>461</v>
      </c>
      <c r="B15" s="811"/>
      <c r="C15" s="823"/>
      <c r="D15" s="825"/>
      <c r="E15" s="811"/>
      <c r="F15" s="1074"/>
      <c r="G15" s="804"/>
      <c r="H15" s="1003"/>
      <c r="J15" s="240"/>
      <c r="K15" s="244"/>
      <c r="L15" s="244"/>
      <c r="M15" s="244"/>
    </row>
    <row r="16" spans="1:20" ht="36.75" customHeight="1">
      <c r="A16" s="816" t="s">
        <v>721</v>
      </c>
      <c r="B16" s="811"/>
      <c r="C16" s="822"/>
      <c r="D16" s="825"/>
      <c r="E16" s="811"/>
      <c r="F16" s="1074"/>
      <c r="G16" s="804"/>
      <c r="H16" s="1003"/>
      <c r="J16" s="240"/>
      <c r="K16" s="244"/>
      <c r="L16" s="244"/>
      <c r="M16" s="244"/>
    </row>
    <row r="17" spans="1:10" ht="24" customHeight="1">
      <c r="A17" s="243" t="s">
        <v>722</v>
      </c>
      <c r="B17" s="811">
        <v>-16953881</v>
      </c>
      <c r="C17" s="825">
        <v>12232</v>
      </c>
      <c r="D17" s="1213">
        <v>-6864846</v>
      </c>
      <c r="E17" s="932">
        <v>643937</v>
      </c>
      <c r="F17" s="1214"/>
      <c r="G17" s="804"/>
      <c r="H17" s="1056" t="s">
        <v>767</v>
      </c>
      <c r="J17" s="240"/>
    </row>
    <row r="18" spans="1:10" ht="24" customHeight="1">
      <c r="A18" s="243" t="s">
        <v>462</v>
      </c>
      <c r="B18" s="814">
        <v>126301530</v>
      </c>
      <c r="C18" s="827">
        <v>13298613</v>
      </c>
      <c r="D18" s="827">
        <v>89164846</v>
      </c>
      <c r="E18" s="814">
        <v>-43367153</v>
      </c>
      <c r="F18" s="1074">
        <v>0.10529257246527417</v>
      </c>
      <c r="G18" s="804"/>
      <c r="H18" s="1056"/>
      <c r="J18" s="240"/>
    </row>
    <row r="19" spans="1:10" ht="24" customHeight="1">
      <c r="A19" s="243" t="s">
        <v>463</v>
      </c>
      <c r="B19" s="281">
        <v>139639017</v>
      </c>
      <c r="C19" s="826">
        <v>22560262</v>
      </c>
      <c r="D19" s="826">
        <v>55565016</v>
      </c>
      <c r="E19" s="813">
        <v>-73652313</v>
      </c>
      <c r="F19" s="1074">
        <v>0.16156130632171378</v>
      </c>
      <c r="G19" s="804"/>
      <c r="H19" s="1003"/>
      <c r="J19" s="240"/>
    </row>
    <row r="20" spans="1:10" ht="24" customHeight="1">
      <c r="A20" s="243" t="s">
        <v>464</v>
      </c>
      <c r="B20" s="281">
        <v>-13337487</v>
      </c>
      <c r="C20" s="826">
        <v>-9261649</v>
      </c>
      <c r="D20" s="826">
        <v>33599830</v>
      </c>
      <c r="E20" s="813">
        <v>30285160</v>
      </c>
      <c r="F20" s="1074">
        <v>0.694407349750369</v>
      </c>
      <c r="G20" s="804">
        <v>0.90134860801379058</v>
      </c>
      <c r="H20" s="1003"/>
      <c r="J20" s="240"/>
    </row>
    <row r="21" spans="1:10" ht="8.1" customHeight="1">
      <c r="A21" s="245"/>
      <c r="B21" s="283"/>
      <c r="C21" s="815"/>
      <c r="D21" s="676"/>
      <c r="E21" s="815"/>
      <c r="F21" s="1212"/>
      <c r="G21" s="805"/>
      <c r="H21" s="806"/>
      <c r="J21" s="240"/>
    </row>
    <row r="22" spans="1:10" ht="8.1" customHeight="1">
      <c r="A22" s="677"/>
      <c r="B22" s="678"/>
      <c r="C22" s="678"/>
      <c r="D22" s="678"/>
      <c r="E22" s="679"/>
      <c r="F22" s="679"/>
      <c r="G22" s="679"/>
    </row>
    <row r="23" spans="1:10" s="76" customFormat="1" ht="15.75" customHeight="1">
      <c r="A23" s="1730" t="s">
        <v>793</v>
      </c>
      <c r="B23" s="1731"/>
      <c r="C23" s="1731"/>
      <c r="F23" s="75"/>
      <c r="G23" s="75"/>
      <c r="H23" s="75"/>
      <c r="I23" s="75"/>
      <c r="J23" s="75"/>
    </row>
    <row r="25" spans="1:10" ht="24.75" customHeight="1">
      <c r="A25" s="246" t="s">
        <v>4</v>
      </c>
      <c r="B25" s="282"/>
      <c r="C25" s="282"/>
    </row>
    <row r="26" spans="1:10">
      <c r="B26" s="282"/>
      <c r="C26" s="282"/>
    </row>
    <row r="27" spans="1:10">
      <c r="B27" s="282"/>
      <c r="C27" s="282"/>
    </row>
    <row r="28" spans="1:10">
      <c r="B28" s="282"/>
      <c r="C28" s="282"/>
    </row>
    <row r="29" spans="1:10" ht="15">
      <c r="B29" s="278"/>
      <c r="C29" s="279"/>
    </row>
    <row r="30" spans="1:10">
      <c r="B30" s="282"/>
      <c r="C30" s="282"/>
    </row>
    <row r="31" spans="1:10">
      <c r="B31" s="282"/>
      <c r="C31" s="282"/>
    </row>
    <row r="32" spans="1:10">
      <c r="B32" s="282"/>
      <c r="C32" s="282"/>
    </row>
    <row r="33" spans="2:3">
      <c r="B33" s="282"/>
      <c r="C33" s="282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1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Zeros="0" zoomScale="70" zoomScaleNormal="70" zoomScaleSheetLayoutView="55" workbookViewId="0">
      <selection activeCell="K108" sqref="K108"/>
    </sheetView>
  </sheetViews>
  <sheetFormatPr defaultColWidth="7.85546875" defaultRowHeight="15"/>
  <cols>
    <col min="1" max="1" width="108.85546875" style="935" customWidth="1"/>
    <col min="2" max="2" width="18.7109375" style="934" bestFit="1" customWidth="1"/>
    <col min="3" max="3" width="0.85546875" style="935" customWidth="1"/>
    <col min="4" max="4" width="16" style="935" customWidth="1"/>
    <col min="5" max="5" width="1.5703125" style="935" customWidth="1"/>
    <col min="6" max="6" width="16.85546875" style="935" customWidth="1"/>
    <col min="7" max="7" width="1.5703125" style="935" customWidth="1"/>
    <col min="8" max="8" width="16.85546875" style="935" customWidth="1"/>
    <col min="9" max="9" width="1.5703125" style="935" customWidth="1"/>
    <col min="10" max="12" width="10" style="935" customWidth="1"/>
    <col min="13" max="13" width="1.85546875" style="936" bestFit="1" customWidth="1"/>
    <col min="14" max="14" width="20.7109375" style="936" bestFit="1" customWidth="1"/>
    <col min="15" max="15" width="1.42578125" style="936" bestFit="1" customWidth="1"/>
    <col min="16" max="16" width="12.42578125" style="936" customWidth="1"/>
    <col min="17" max="17" width="3.5703125" style="936" customWidth="1"/>
    <col min="18" max="18" width="12.5703125" style="936" customWidth="1"/>
    <col min="19" max="19" width="7.85546875" style="937" customWidth="1"/>
    <col min="20" max="16384" width="7.85546875" style="935"/>
  </cols>
  <sheetData>
    <row r="1" spans="1:19" ht="15.75">
      <c r="A1" s="933" t="s">
        <v>532</v>
      </c>
      <c r="D1" s="933" t="s">
        <v>4</v>
      </c>
    </row>
    <row r="2" spans="1:19" ht="15.75">
      <c r="A2" s="1738" t="s">
        <v>533</v>
      </c>
      <c r="B2" s="1738"/>
      <c r="C2" s="1738"/>
      <c r="D2" s="1738"/>
      <c r="E2" s="1738"/>
      <c r="F2" s="1738"/>
      <c r="G2" s="1738"/>
      <c r="H2" s="1738"/>
      <c r="I2" s="1738"/>
      <c r="J2" s="1738"/>
      <c r="K2" s="1738"/>
      <c r="L2" s="1738"/>
    </row>
    <row r="3" spans="1:19" ht="15.75">
      <c r="A3" s="987"/>
      <c r="B3" s="938"/>
      <c r="C3" s="939"/>
      <c r="D3" s="938"/>
      <c r="E3" s="939"/>
      <c r="F3" s="939"/>
      <c r="G3" s="939"/>
      <c r="H3" s="939"/>
      <c r="I3" s="939"/>
      <c r="J3" s="939"/>
      <c r="K3" s="939"/>
      <c r="L3" s="939"/>
    </row>
    <row r="4" spans="1:19" ht="15.75">
      <c r="A4" s="937"/>
      <c r="B4" s="940" t="s">
        <v>4</v>
      </c>
      <c r="C4" s="941"/>
      <c r="D4" s="992"/>
      <c r="E4" s="937"/>
      <c r="F4" s="937"/>
      <c r="G4" s="937"/>
      <c r="H4" s="937"/>
      <c r="I4" s="937"/>
      <c r="J4" s="937"/>
      <c r="K4" s="942"/>
      <c r="L4" s="942" t="s">
        <v>2</v>
      </c>
    </row>
    <row r="5" spans="1:19" ht="15.75">
      <c r="A5" s="943"/>
      <c r="B5" s="944" t="s">
        <v>227</v>
      </c>
      <c r="C5" s="945"/>
      <c r="D5" s="1732" t="s">
        <v>229</v>
      </c>
      <c r="E5" s="1733"/>
      <c r="F5" s="1733"/>
      <c r="G5" s="1733"/>
      <c r="H5" s="1733"/>
      <c r="I5" s="1734"/>
      <c r="J5" s="1735" t="s">
        <v>433</v>
      </c>
      <c r="K5" s="1736"/>
      <c r="L5" s="1737"/>
    </row>
    <row r="6" spans="1:19" ht="15.75">
      <c r="A6" s="946" t="s">
        <v>3</v>
      </c>
      <c r="B6" s="947" t="s">
        <v>228</v>
      </c>
      <c r="C6" s="945"/>
      <c r="D6" s="948"/>
      <c r="E6" s="949"/>
      <c r="F6" s="948"/>
      <c r="G6" s="949"/>
      <c r="H6" s="948"/>
      <c r="I6" s="949"/>
      <c r="J6" s="950"/>
      <c r="K6" s="951"/>
      <c r="L6" s="951"/>
    </row>
    <row r="7" spans="1:19" ht="20.100000000000001" customHeight="1">
      <c r="A7" s="952"/>
      <c r="B7" s="953" t="s">
        <v>746</v>
      </c>
      <c r="C7" s="954" t="s">
        <v>4</v>
      </c>
      <c r="D7" s="955" t="s">
        <v>434</v>
      </c>
      <c r="E7" s="956"/>
      <c r="F7" s="953" t="s">
        <v>534</v>
      </c>
      <c r="G7" s="957"/>
      <c r="H7" s="953" t="s">
        <v>436</v>
      </c>
      <c r="I7" s="957"/>
      <c r="J7" s="958" t="s">
        <v>232</v>
      </c>
      <c r="K7" s="959" t="s">
        <v>437</v>
      </c>
      <c r="L7" s="959" t="s">
        <v>438</v>
      </c>
    </row>
    <row r="8" spans="1:19" s="965" customFormat="1">
      <c r="A8" s="960">
        <v>1</v>
      </c>
      <c r="B8" s="961">
        <v>2</v>
      </c>
      <c r="C8" s="962"/>
      <c r="D8" s="961">
        <v>3</v>
      </c>
      <c r="E8" s="962"/>
      <c r="F8" s="963">
        <v>4</v>
      </c>
      <c r="G8" s="962"/>
      <c r="H8" s="961">
        <v>5</v>
      </c>
      <c r="I8" s="962"/>
      <c r="J8" s="962">
        <v>6</v>
      </c>
      <c r="K8" s="962">
        <v>7</v>
      </c>
      <c r="L8" s="960">
        <v>8</v>
      </c>
      <c r="M8" s="936"/>
      <c r="N8" s="936"/>
      <c r="O8" s="936"/>
      <c r="P8" s="936"/>
      <c r="Q8" s="936"/>
      <c r="R8" s="936"/>
      <c r="S8" s="964"/>
    </row>
    <row r="9" spans="1:19" s="965" customFormat="1" ht="20.100000000000001" customHeight="1">
      <c r="A9" s="966" t="s">
        <v>535</v>
      </c>
      <c r="B9" s="1018">
        <v>404484028</v>
      </c>
      <c r="C9" s="1004"/>
      <c r="D9" s="1018">
        <v>40655999.196670018</v>
      </c>
      <c r="E9" s="967"/>
      <c r="F9" s="1018">
        <v>71096748.375409976</v>
      </c>
      <c r="G9" s="967"/>
      <c r="H9" s="1018">
        <v>101060605.16062021</v>
      </c>
      <c r="I9" s="967"/>
      <c r="J9" s="1085">
        <v>0.100513237562671</v>
      </c>
      <c r="K9" s="1085">
        <v>0.17577146056162687</v>
      </c>
      <c r="L9" s="1085">
        <v>0.24985066940794065</v>
      </c>
      <c r="M9" s="968"/>
      <c r="N9" s="1104"/>
      <c r="O9" s="968"/>
      <c r="P9" s="1104"/>
      <c r="Q9" s="968"/>
      <c r="R9" s="968"/>
      <c r="S9" s="964"/>
    </row>
    <row r="10" spans="1:19" s="965" customFormat="1" ht="15.75">
      <c r="A10" s="969" t="s">
        <v>536</v>
      </c>
      <c r="B10" s="1019"/>
      <c r="C10" s="1006"/>
      <c r="D10" s="1019"/>
      <c r="E10" s="1007"/>
      <c r="F10" s="1019"/>
      <c r="G10" s="1007"/>
      <c r="H10" s="1019"/>
      <c r="I10" s="1007"/>
      <c r="J10" s="1085"/>
      <c r="K10" s="1085"/>
      <c r="L10" s="1085"/>
      <c r="M10" s="968"/>
      <c r="N10" s="968"/>
      <c r="O10" s="968"/>
      <c r="P10" s="968"/>
      <c r="Q10" s="968"/>
      <c r="R10" s="968"/>
      <c r="S10" s="964"/>
    </row>
    <row r="11" spans="1:19" s="965" customFormat="1" ht="20.100000000000001" customHeight="1">
      <c r="A11" s="966" t="s">
        <v>537</v>
      </c>
      <c r="B11" s="1020">
        <v>369140013</v>
      </c>
      <c r="C11" s="1006"/>
      <c r="D11" s="1020">
        <v>39215996.908029996</v>
      </c>
      <c r="E11" s="1007"/>
      <c r="F11" s="1020">
        <v>65642701.728219993</v>
      </c>
      <c r="G11" s="1007"/>
      <c r="H11" s="1020">
        <v>92105697.309770003</v>
      </c>
      <c r="I11" s="1007"/>
      <c r="J11" s="1085">
        <v>0.10623610426114927</v>
      </c>
      <c r="K11" s="1085">
        <v>0.1778260264844819</v>
      </c>
      <c r="L11" s="1085">
        <v>0.24951426035131555</v>
      </c>
      <c r="M11" s="968"/>
      <c r="N11" s="968"/>
      <c r="O11" s="968"/>
      <c r="P11" s="968"/>
      <c r="Q11" s="968"/>
      <c r="R11" s="968"/>
      <c r="S11" s="964"/>
    </row>
    <row r="12" spans="1:19" s="965" customFormat="1" ht="15.75">
      <c r="A12" s="969" t="s">
        <v>538</v>
      </c>
      <c r="B12" s="1019"/>
      <c r="C12" s="1009"/>
      <c r="D12" s="1019"/>
      <c r="E12" s="1007"/>
      <c r="F12" s="1019"/>
      <c r="G12" s="1007"/>
      <c r="H12" s="1019"/>
      <c r="I12" s="1007"/>
      <c r="J12" s="1085"/>
      <c r="K12" s="1085"/>
      <c r="L12" s="1085"/>
      <c r="M12" s="968"/>
      <c r="N12" s="968"/>
      <c r="O12" s="968"/>
      <c r="P12" s="968"/>
      <c r="Q12" s="968"/>
      <c r="R12" s="968"/>
      <c r="S12" s="964"/>
    </row>
    <row r="13" spans="1:19" s="965" customFormat="1">
      <c r="A13" s="970" t="s">
        <v>539</v>
      </c>
      <c r="B13" s="1019">
        <v>181000000</v>
      </c>
      <c r="C13" s="1009"/>
      <c r="D13" s="1019">
        <v>23246955.308139998</v>
      </c>
      <c r="E13" s="1010"/>
      <c r="F13" s="1019">
        <v>35655460.920879997</v>
      </c>
      <c r="G13" s="1010"/>
      <c r="H13" s="1019">
        <v>48828270.620160006</v>
      </c>
      <c r="I13" s="1010"/>
      <c r="J13" s="1086">
        <v>0.1284362171720442</v>
      </c>
      <c r="K13" s="1086">
        <v>0.19699149680044198</v>
      </c>
      <c r="L13" s="1086">
        <v>0.26976945094011051</v>
      </c>
      <c r="M13" s="968"/>
      <c r="N13" s="968"/>
      <c r="O13" s="968"/>
      <c r="P13" s="968"/>
      <c r="Q13" s="968"/>
      <c r="R13" s="968"/>
      <c r="S13" s="964"/>
    </row>
    <row r="14" spans="1:19" s="965" customFormat="1">
      <c r="A14" s="970" t="s">
        <v>540</v>
      </c>
      <c r="B14" s="1019">
        <v>71052000</v>
      </c>
      <c r="C14" s="1009"/>
      <c r="D14" s="1019">
        <v>4661437.4019999998</v>
      </c>
      <c r="E14" s="1010"/>
      <c r="F14" s="1019">
        <v>9713750.8119599987</v>
      </c>
      <c r="G14" s="1010"/>
      <c r="H14" s="1019">
        <v>15756028.670059998</v>
      </c>
      <c r="I14" s="1010"/>
      <c r="J14" s="1086">
        <v>6.5605998451838093E-2</v>
      </c>
      <c r="K14" s="1086">
        <v>0.13671326369363282</v>
      </c>
      <c r="L14" s="1086">
        <v>0.22175348575775486</v>
      </c>
      <c r="M14" s="968"/>
      <c r="N14" s="968"/>
      <c r="O14" s="968"/>
      <c r="P14" s="968"/>
      <c r="Q14" s="968"/>
      <c r="R14" s="1014"/>
      <c r="S14" s="964"/>
    </row>
    <row r="15" spans="1:19" s="965" customFormat="1">
      <c r="A15" s="971" t="s">
        <v>541</v>
      </c>
      <c r="B15" s="1019"/>
      <c r="C15" s="1009"/>
      <c r="D15" s="1019"/>
      <c r="E15" s="1010"/>
      <c r="F15" s="1019"/>
      <c r="G15" s="1010"/>
      <c r="H15" s="1019"/>
      <c r="I15" s="1010"/>
      <c r="J15" s="1086"/>
      <c r="K15" s="1086"/>
      <c r="L15" s="1086"/>
      <c r="M15" s="968"/>
      <c r="N15" s="968"/>
      <c r="O15" s="968"/>
      <c r="P15" s="968"/>
      <c r="Q15" s="968"/>
      <c r="R15" s="1014"/>
      <c r="S15" s="964"/>
    </row>
    <row r="16" spans="1:19" s="965" customFormat="1">
      <c r="A16" s="970" t="s">
        <v>542</v>
      </c>
      <c r="B16" s="1019">
        <v>3083023</v>
      </c>
      <c r="C16" s="1009"/>
      <c r="D16" s="1019">
        <v>267473.98027</v>
      </c>
      <c r="E16" s="1010"/>
      <c r="F16" s="1019">
        <v>546580.32341000007</v>
      </c>
      <c r="G16" s="1010"/>
      <c r="H16" s="1019">
        <v>934697.37288000016</v>
      </c>
      <c r="I16" s="1010"/>
      <c r="J16" s="1086">
        <v>8.6757049905239109E-2</v>
      </c>
      <c r="K16" s="1086">
        <v>0.17728713778976027</v>
      </c>
      <c r="L16" s="1086">
        <v>0.30317560812228783</v>
      </c>
      <c r="M16" s="968"/>
      <c r="N16" s="968"/>
      <c r="O16" s="968"/>
      <c r="P16" s="968"/>
      <c r="Q16" s="968"/>
      <c r="R16" s="1014"/>
      <c r="S16" s="964"/>
    </row>
    <row r="17" spans="1:19" s="965" customFormat="1">
      <c r="A17" s="970" t="s">
        <v>543</v>
      </c>
      <c r="B17" s="1019">
        <v>67715420</v>
      </c>
      <c r="C17" s="1009"/>
      <c r="D17" s="1019">
        <v>4368645.8939000005</v>
      </c>
      <c r="E17" s="1010"/>
      <c r="F17" s="1019">
        <v>9120163.9216499999</v>
      </c>
      <c r="G17" s="1010"/>
      <c r="H17" s="1019">
        <v>14734155.723019999</v>
      </c>
      <c r="I17" s="1010"/>
      <c r="J17" s="1086">
        <v>6.4514786940699773E-2</v>
      </c>
      <c r="K17" s="1086">
        <v>0.13468370899346116</v>
      </c>
      <c r="L17" s="1086">
        <v>0.2175893721551162</v>
      </c>
      <c r="M17" s="968"/>
      <c r="N17" s="968"/>
      <c r="O17" s="968"/>
      <c r="P17" s="968"/>
      <c r="Q17" s="968"/>
      <c r="R17" s="1014"/>
      <c r="S17" s="964"/>
    </row>
    <row r="18" spans="1:19" s="965" customFormat="1">
      <c r="A18" s="970" t="s">
        <v>544</v>
      </c>
      <c r="B18" s="1019">
        <v>253557</v>
      </c>
      <c r="C18" s="1009"/>
      <c r="D18" s="1019">
        <v>25317.527829999999</v>
      </c>
      <c r="E18" s="1010"/>
      <c r="F18" s="1019">
        <v>47006.566900000005</v>
      </c>
      <c r="G18" s="1010"/>
      <c r="H18" s="1019">
        <v>87175.574159999989</v>
      </c>
      <c r="I18" s="1010"/>
      <c r="J18" s="1086">
        <v>9.9849453298469379E-2</v>
      </c>
      <c r="K18" s="1086">
        <v>0.18538855917998717</v>
      </c>
      <c r="L18" s="1086">
        <v>0.34381055999242771</v>
      </c>
      <c r="M18" s="968"/>
      <c r="N18" s="968"/>
      <c r="O18" s="968"/>
      <c r="P18" s="968"/>
      <c r="Q18" s="968"/>
      <c r="R18" s="1014"/>
      <c r="S18" s="964"/>
    </row>
    <row r="19" spans="1:19" s="965" customFormat="1">
      <c r="A19" s="970" t="s">
        <v>545</v>
      </c>
      <c r="B19" s="1019">
        <v>2860000</v>
      </c>
      <c r="C19" s="1009"/>
      <c r="D19" s="1019">
        <v>226370.25959</v>
      </c>
      <c r="E19" s="1010"/>
      <c r="F19" s="1019">
        <v>435527.38328999997</v>
      </c>
      <c r="G19" s="1010"/>
      <c r="H19" s="1019">
        <v>675577.42949000001</v>
      </c>
      <c r="I19" s="1010"/>
      <c r="J19" s="1086">
        <v>7.915044041608392E-2</v>
      </c>
      <c r="K19" s="1086">
        <v>0.15228230184965033</v>
      </c>
      <c r="L19" s="1086">
        <v>0.23621588443706293</v>
      </c>
      <c r="M19" s="968"/>
      <c r="N19" s="968"/>
      <c r="O19" s="968"/>
      <c r="P19" s="968"/>
      <c r="Q19" s="968"/>
      <c r="R19" s="1014"/>
      <c r="S19" s="964"/>
    </row>
    <row r="20" spans="1:19" s="965" customFormat="1">
      <c r="A20" s="970" t="s">
        <v>546</v>
      </c>
      <c r="B20" s="1019">
        <v>37100000</v>
      </c>
      <c r="C20" s="1009"/>
      <c r="D20" s="1019">
        <v>3479775.5505100004</v>
      </c>
      <c r="E20" s="1010"/>
      <c r="F20" s="1019">
        <v>6757939.7604099996</v>
      </c>
      <c r="G20" s="1010"/>
      <c r="H20" s="1019">
        <v>10167968.604250001</v>
      </c>
      <c r="I20" s="1010"/>
      <c r="J20" s="1086">
        <v>9.3794489232075479E-2</v>
      </c>
      <c r="K20" s="1086">
        <v>0.18215471052318058</v>
      </c>
      <c r="L20" s="1086">
        <v>0.27406923461590299</v>
      </c>
      <c r="M20" s="968"/>
      <c r="N20" s="968"/>
      <c r="O20" s="968"/>
      <c r="P20" s="968"/>
      <c r="Q20" s="968"/>
      <c r="R20" s="1014"/>
      <c r="S20" s="964"/>
    </row>
    <row r="21" spans="1:19" s="965" customFormat="1">
      <c r="A21" s="971" t="s">
        <v>547</v>
      </c>
      <c r="B21" s="1019"/>
      <c r="C21" s="1009"/>
      <c r="D21" s="1019"/>
      <c r="E21" s="1010"/>
      <c r="F21" s="1019"/>
      <c r="G21" s="1010"/>
      <c r="H21" s="1019"/>
      <c r="I21" s="1010"/>
      <c r="J21" s="1086"/>
      <c r="K21" s="1086"/>
      <c r="L21" s="1086"/>
      <c r="M21" s="968"/>
      <c r="N21" s="968"/>
      <c r="O21" s="968"/>
      <c r="P21" s="968"/>
      <c r="Q21" s="968"/>
      <c r="R21" s="1014"/>
      <c r="S21" s="964"/>
    </row>
    <row r="22" spans="1:19" s="965" customFormat="1">
      <c r="A22" s="970" t="s">
        <v>548</v>
      </c>
      <c r="B22" s="1019">
        <v>70000</v>
      </c>
      <c r="C22" s="1009"/>
      <c r="D22" s="1019">
        <v>-6.8000000000000005E-2</v>
      </c>
      <c r="E22" s="1010"/>
      <c r="F22" s="1019">
        <v>-6.8000000000000005E-2</v>
      </c>
      <c r="G22" s="1010"/>
      <c r="H22" s="1019">
        <v>0.03</v>
      </c>
      <c r="I22" s="1010"/>
      <c r="J22" s="1086"/>
      <c r="K22" s="1086"/>
      <c r="L22" s="1086">
        <v>4.2857142857142857E-7</v>
      </c>
      <c r="M22" s="968"/>
      <c r="N22" s="968"/>
      <c r="O22" s="968"/>
      <c r="P22" s="968"/>
      <c r="Q22" s="968"/>
      <c r="R22" s="1014"/>
      <c r="S22" s="964"/>
    </row>
    <row r="23" spans="1:19" s="965" customFormat="1">
      <c r="A23" s="970" t="s">
        <v>549</v>
      </c>
      <c r="B23" s="1019">
        <v>69300000</v>
      </c>
      <c r="C23" s="1009"/>
      <c r="D23" s="1019">
        <v>7002981.5357599994</v>
      </c>
      <c r="E23" s="1010"/>
      <c r="F23" s="1019">
        <v>11650872.093150001</v>
      </c>
      <c r="G23" s="1010"/>
      <c r="H23" s="1019">
        <v>14394740.387720002</v>
      </c>
      <c r="I23" s="1010"/>
      <c r="J23" s="1086">
        <v>0.10105312461414141</v>
      </c>
      <c r="K23" s="1086">
        <v>0.16812225242640694</v>
      </c>
      <c r="L23" s="1086">
        <v>0.20771631151111114</v>
      </c>
      <c r="M23" s="968"/>
      <c r="N23" s="1014"/>
      <c r="O23" s="968"/>
      <c r="P23" s="968"/>
      <c r="Q23" s="968"/>
      <c r="R23" s="1014"/>
      <c r="S23" s="964"/>
    </row>
    <row r="24" spans="1:19" s="965" customFormat="1">
      <c r="A24" s="971" t="s">
        <v>541</v>
      </c>
      <c r="B24" s="1019"/>
      <c r="C24" s="1009"/>
      <c r="D24" s="1019"/>
      <c r="E24" s="1010"/>
      <c r="F24" s="1019"/>
      <c r="G24" s="1010"/>
      <c r="H24" s="1019"/>
      <c r="I24" s="1010"/>
      <c r="J24" s="1086"/>
      <c r="K24" s="1086"/>
      <c r="L24" s="1086"/>
      <c r="M24" s="968"/>
      <c r="N24" s="968"/>
      <c r="O24" s="968"/>
      <c r="P24" s="968"/>
      <c r="Q24" s="968"/>
      <c r="R24" s="1014"/>
      <c r="S24" s="964"/>
    </row>
    <row r="25" spans="1:19" s="965" customFormat="1">
      <c r="A25" s="970" t="s">
        <v>550</v>
      </c>
      <c r="B25" s="1019">
        <v>55387000</v>
      </c>
      <c r="C25" s="1009"/>
      <c r="D25" s="1019">
        <v>6176763.4876099993</v>
      </c>
      <c r="E25" s="1010"/>
      <c r="F25" s="1019">
        <v>10039559.64137</v>
      </c>
      <c r="G25" s="1010"/>
      <c r="H25" s="1019">
        <v>11913838.307370001</v>
      </c>
      <c r="I25" s="1010"/>
      <c r="J25" s="1086">
        <v>0.1115200947444346</v>
      </c>
      <c r="K25" s="1086">
        <v>0.18126202252098869</v>
      </c>
      <c r="L25" s="1086">
        <v>0.21510170811508117</v>
      </c>
      <c r="M25" s="968"/>
      <c r="N25" s="968"/>
      <c r="O25" s="968"/>
      <c r="P25" s="968"/>
      <c r="Q25" s="968"/>
      <c r="R25" s="1014"/>
      <c r="S25" s="964"/>
    </row>
    <row r="26" spans="1:19" s="965" customFormat="1">
      <c r="A26" s="970" t="s">
        <v>551</v>
      </c>
      <c r="B26" s="1019">
        <v>13900000</v>
      </c>
      <c r="C26" s="1009"/>
      <c r="D26" s="1019">
        <v>826218.04814999993</v>
      </c>
      <c r="E26" s="1010"/>
      <c r="F26" s="1019">
        <v>1611630.7803800001</v>
      </c>
      <c r="G26" s="1010"/>
      <c r="H26" s="1019">
        <v>2481220.4089499996</v>
      </c>
      <c r="I26" s="1010"/>
      <c r="J26" s="1086">
        <v>5.9440147348920856E-2</v>
      </c>
      <c r="K26" s="1086">
        <v>0.11594466045899282</v>
      </c>
      <c r="L26" s="1086">
        <v>0.1785050653920863</v>
      </c>
      <c r="M26" s="968"/>
      <c r="N26" s="968"/>
      <c r="O26" s="968"/>
      <c r="P26" s="968"/>
      <c r="Q26" s="968"/>
      <c r="R26" s="1014"/>
      <c r="S26" s="964"/>
    </row>
    <row r="27" spans="1:19" s="965" customFormat="1">
      <c r="A27" s="970" t="s">
        <v>552</v>
      </c>
      <c r="B27" s="1019">
        <v>13000</v>
      </c>
      <c r="C27" s="1009"/>
      <c r="D27" s="1019"/>
      <c r="E27" s="1010"/>
      <c r="F27" s="1019">
        <v>-318.32859999999999</v>
      </c>
      <c r="G27" s="1010"/>
      <c r="H27" s="1019">
        <v>-318.32859999999999</v>
      </c>
      <c r="I27" s="1010"/>
      <c r="J27" s="1086"/>
      <c r="K27" s="1086"/>
      <c r="L27" s="1086"/>
      <c r="M27" s="968"/>
      <c r="N27" s="968"/>
      <c r="O27" s="968"/>
      <c r="P27" s="968"/>
      <c r="Q27" s="968"/>
      <c r="R27" s="1014"/>
      <c r="S27" s="964"/>
    </row>
    <row r="28" spans="1:19" s="965" customFormat="1">
      <c r="A28" s="970" t="s">
        <v>553</v>
      </c>
      <c r="B28" s="1019">
        <v>1500000</v>
      </c>
      <c r="C28" s="1009"/>
      <c r="D28" s="1019">
        <v>181647.22899999999</v>
      </c>
      <c r="E28" s="1010"/>
      <c r="F28" s="1019">
        <v>396346.41399999999</v>
      </c>
      <c r="G28" s="1010"/>
      <c r="H28" s="1019">
        <v>627713.67799999996</v>
      </c>
      <c r="I28" s="1010"/>
      <c r="J28" s="1086">
        <v>0.12109815266666667</v>
      </c>
      <c r="K28" s="1086">
        <v>0.26423094266666663</v>
      </c>
      <c r="L28" s="1086">
        <v>0.41847578533333329</v>
      </c>
      <c r="M28" s="968"/>
      <c r="N28" s="968"/>
      <c r="O28" s="968"/>
      <c r="P28" s="968"/>
      <c r="Q28" s="968"/>
      <c r="R28" s="1014"/>
      <c r="S28" s="964"/>
    </row>
    <row r="29" spans="1:19" s="965" customFormat="1">
      <c r="A29" s="970" t="s">
        <v>554</v>
      </c>
      <c r="B29" s="1019">
        <v>4870000</v>
      </c>
      <c r="C29" s="1009"/>
      <c r="D29" s="1019">
        <v>416826.49502999999</v>
      </c>
      <c r="E29" s="1010"/>
      <c r="F29" s="1019">
        <v>841776.03780999989</v>
      </c>
      <c r="G29" s="1010"/>
      <c r="H29" s="1019">
        <v>1266867.3259100001</v>
      </c>
      <c r="I29" s="1010"/>
      <c r="J29" s="1086">
        <v>8.5590656063655027E-2</v>
      </c>
      <c r="K29" s="1086">
        <v>0.17284928907802871</v>
      </c>
      <c r="L29" s="1086">
        <v>0.26013702790759757</v>
      </c>
      <c r="M29" s="968"/>
      <c r="N29" s="968"/>
      <c r="O29" s="968"/>
      <c r="P29" s="968"/>
      <c r="Q29" s="968"/>
      <c r="R29" s="1014"/>
      <c r="S29" s="964"/>
    </row>
    <row r="30" spans="1:19" s="965" customFormat="1">
      <c r="A30" s="970" t="s">
        <v>754</v>
      </c>
      <c r="B30" s="1019">
        <v>1458013</v>
      </c>
      <c r="C30" s="1009"/>
      <c r="D30" s="1019">
        <v>2.8650000000000002</v>
      </c>
      <c r="E30" s="1010"/>
      <c r="F30" s="1019">
        <v>191028.05246000001</v>
      </c>
      <c r="G30" s="1010"/>
      <c r="H30" s="1019">
        <v>388530.48638999998</v>
      </c>
      <c r="I30" s="1010"/>
      <c r="J30" s="1086">
        <v>1.9650030555283118E-6</v>
      </c>
      <c r="K30" s="1086">
        <v>0.13101944390070597</v>
      </c>
      <c r="L30" s="1086">
        <v>0.26647943906535809</v>
      </c>
      <c r="M30" s="968"/>
      <c r="N30" s="968"/>
      <c r="O30" s="968"/>
      <c r="P30" s="968"/>
      <c r="Q30" s="968"/>
      <c r="R30" s="1014"/>
      <c r="S30" s="964"/>
    </row>
    <row r="31" spans="1:19" s="965" customFormat="1">
      <c r="A31" s="970" t="s">
        <v>751</v>
      </c>
      <c r="B31" s="1019"/>
      <c r="C31" s="1009"/>
      <c r="D31" s="1019">
        <v>0.26300000000000001</v>
      </c>
      <c r="E31" s="1010"/>
      <c r="F31" s="1019">
        <v>0.23699999999999999</v>
      </c>
      <c r="G31" s="1010"/>
      <c r="H31" s="1019">
        <v>7.8E-2</v>
      </c>
      <c r="I31" s="1010"/>
      <c r="J31" s="1086"/>
      <c r="K31" s="1086"/>
      <c r="L31" s="1086"/>
      <c r="M31" s="968"/>
      <c r="N31" s="968"/>
      <c r="O31" s="968"/>
      <c r="P31" s="968"/>
      <c r="Q31" s="968"/>
      <c r="R31" s="1014"/>
      <c r="S31" s="964"/>
    </row>
    <row r="32" spans="1:19" s="965" customFormat="1">
      <c r="A32" s="970" t="s">
        <v>752</v>
      </c>
      <c r="B32" s="1019"/>
      <c r="C32" s="1009"/>
      <c r="D32" s="1019"/>
      <c r="E32" s="1010"/>
      <c r="F32" s="1019">
        <v>1.7260000000000001E-2</v>
      </c>
      <c r="G32" s="1010"/>
      <c r="H32" s="1019">
        <v>2.9790000000000001E-2</v>
      </c>
      <c r="I32" s="1010"/>
      <c r="J32" s="1086"/>
      <c r="K32" s="1086"/>
      <c r="L32" s="1086"/>
      <c r="M32" s="968"/>
      <c r="N32" s="968"/>
      <c r="O32" s="968"/>
      <c r="P32" s="968"/>
      <c r="Q32" s="968"/>
      <c r="R32" s="1014"/>
      <c r="S32" s="964"/>
    </row>
    <row r="33" spans="1:19" s="965" customFormat="1">
      <c r="A33" s="972" t="s">
        <v>753</v>
      </c>
      <c r="B33" s="1019"/>
      <c r="C33" s="1009"/>
      <c r="D33" s="1019"/>
      <c r="E33" s="1010"/>
      <c r="F33" s="1019"/>
      <c r="G33" s="1010"/>
      <c r="H33" s="1019">
        <v>0</v>
      </c>
      <c r="I33" s="1010"/>
      <c r="J33" s="1086"/>
      <c r="K33" s="1086"/>
      <c r="L33" s="1086"/>
      <c r="M33" s="968"/>
      <c r="N33" s="968"/>
      <c r="O33" s="968"/>
      <c r="P33" s="968"/>
      <c r="Q33" s="968"/>
      <c r="R33" s="1014"/>
      <c r="S33" s="964"/>
    </row>
    <row r="34" spans="1:19" s="965" customFormat="1" ht="20.100000000000001" customHeight="1">
      <c r="A34" s="966" t="s">
        <v>555</v>
      </c>
      <c r="B34" s="1020">
        <v>32752862</v>
      </c>
      <c r="C34" s="1006"/>
      <c r="D34" s="1020">
        <v>1388171.5081000221</v>
      </c>
      <c r="E34" s="1007"/>
      <c r="F34" s="1020">
        <v>5386985.8225699812</v>
      </c>
      <c r="G34" s="1007"/>
      <c r="H34" s="1020">
        <v>8868440.5242902078</v>
      </c>
      <c r="I34" s="1007"/>
      <c r="J34" s="1085">
        <v>4.2383212438046547E-2</v>
      </c>
      <c r="K34" s="1085">
        <v>0.16447374347224927</v>
      </c>
      <c r="L34" s="1085">
        <v>0.27076841481181729</v>
      </c>
      <c r="M34" s="968"/>
      <c r="N34" s="968"/>
      <c r="O34" s="968"/>
      <c r="P34" s="968"/>
      <c r="Q34" s="968"/>
      <c r="R34" s="1014"/>
      <c r="S34" s="964"/>
    </row>
    <row r="35" spans="1:19" s="965" customFormat="1" ht="15.75">
      <c r="A35" s="969" t="s">
        <v>538</v>
      </c>
      <c r="B35" s="1005"/>
      <c r="C35" s="1009"/>
      <c r="D35" s="1005"/>
      <c r="E35" s="1010"/>
      <c r="F35" s="1005"/>
      <c r="G35" s="1010"/>
      <c r="H35" s="1005"/>
      <c r="I35" s="1010"/>
      <c r="J35" s="1086"/>
      <c r="K35" s="1086"/>
      <c r="L35" s="1086"/>
      <c r="M35" s="968"/>
      <c r="N35" s="968"/>
      <c r="O35" s="968"/>
      <c r="P35" s="968"/>
      <c r="Q35" s="968"/>
      <c r="R35" s="1014"/>
      <c r="S35" s="964"/>
    </row>
    <row r="36" spans="1:19" s="965" customFormat="1">
      <c r="A36" s="970" t="s">
        <v>556</v>
      </c>
      <c r="B36" s="1008">
        <v>386740</v>
      </c>
      <c r="C36" s="1009"/>
      <c r="D36" s="1008">
        <v>124.5719</v>
      </c>
      <c r="E36" s="1011"/>
      <c r="F36" s="1008">
        <v>1850.2018999999998</v>
      </c>
      <c r="G36" s="1011"/>
      <c r="H36" s="1008">
        <v>3104.3710199999996</v>
      </c>
      <c r="I36" s="1011"/>
      <c r="J36" s="1086">
        <v>3.22107617520815E-4</v>
      </c>
      <c r="K36" s="1086">
        <v>4.784097584940787E-3</v>
      </c>
      <c r="L36" s="1086">
        <v>8.0270233748771774E-3</v>
      </c>
      <c r="M36" s="968"/>
      <c r="N36" s="968"/>
      <c r="O36" s="968"/>
      <c r="P36" s="968"/>
      <c r="Q36" s="968"/>
      <c r="R36" s="1014"/>
      <c r="S36" s="964"/>
    </row>
    <row r="37" spans="1:19" s="965" customFormat="1">
      <c r="A37" s="971" t="s">
        <v>557</v>
      </c>
      <c r="B37" s="1008"/>
      <c r="C37" s="1009"/>
      <c r="D37" s="1008"/>
      <c r="E37" s="1010"/>
      <c r="F37" s="1008"/>
      <c r="G37" s="1010"/>
      <c r="H37" s="1008"/>
      <c r="I37" s="1010"/>
      <c r="J37" s="1086"/>
      <c r="K37" s="1086"/>
      <c r="L37" s="1086"/>
      <c r="M37" s="968"/>
      <c r="N37" s="968"/>
      <c r="O37" s="968"/>
      <c r="P37" s="1014"/>
      <c r="Q37" s="968"/>
      <c r="R37" s="1014"/>
      <c r="S37" s="964"/>
    </row>
    <row r="38" spans="1:19" s="965" customFormat="1">
      <c r="A38" s="973" t="s">
        <v>558</v>
      </c>
      <c r="B38" s="1019">
        <v>372540</v>
      </c>
      <c r="C38" s="1009"/>
      <c r="D38" s="1019"/>
      <c r="E38" s="1010"/>
      <c r="F38" s="1019"/>
      <c r="G38" s="1010"/>
      <c r="H38" s="1019">
        <v>1241.4518899999998</v>
      </c>
      <c r="I38" s="1010"/>
      <c r="J38" s="1086"/>
      <c r="K38" s="1086"/>
      <c r="L38" s="1086">
        <v>3.332398910184141E-3</v>
      </c>
      <c r="M38" s="968"/>
      <c r="N38" s="968"/>
      <c r="O38" s="968"/>
      <c r="P38" s="968"/>
      <c r="Q38" s="968"/>
      <c r="R38" s="968"/>
      <c r="S38" s="964"/>
    </row>
    <row r="39" spans="1:19" s="965" customFormat="1">
      <c r="A39" s="973" t="s">
        <v>729</v>
      </c>
      <c r="B39" s="1019">
        <v>14200</v>
      </c>
      <c r="C39" s="1009"/>
      <c r="D39" s="1019">
        <v>124.5719</v>
      </c>
      <c r="E39" s="1010"/>
      <c r="F39" s="1019">
        <v>1850.2018999999998</v>
      </c>
      <c r="G39" s="1010"/>
      <c r="H39" s="1019">
        <v>1862.91913</v>
      </c>
      <c r="I39" s="1010"/>
      <c r="J39" s="1086">
        <v>8.7726690140845064E-3</v>
      </c>
      <c r="K39" s="1086">
        <v>0.13029590845070421</v>
      </c>
      <c r="L39" s="1086">
        <v>0.13119148802816902</v>
      </c>
      <c r="M39" s="968"/>
      <c r="N39" s="968"/>
      <c r="O39" s="968"/>
      <c r="P39" s="968"/>
      <c r="Q39" s="968"/>
      <c r="R39" s="968"/>
      <c r="S39" s="964"/>
    </row>
    <row r="40" spans="1:19" s="965" customFormat="1">
      <c r="A40" s="970" t="s">
        <v>725</v>
      </c>
      <c r="B40" s="1019">
        <v>1329145</v>
      </c>
      <c r="C40" s="1009"/>
      <c r="D40" s="1019"/>
      <c r="E40" s="1010"/>
      <c r="F40" s="1019"/>
      <c r="G40" s="1010"/>
      <c r="H40" s="1019"/>
      <c r="I40" s="1010"/>
      <c r="J40" s="1086"/>
      <c r="K40" s="1086"/>
      <c r="L40" s="1086"/>
      <c r="M40" s="968"/>
      <c r="N40" s="968"/>
      <c r="O40" s="968"/>
      <c r="P40" s="968"/>
      <c r="Q40" s="968"/>
      <c r="R40" s="968"/>
      <c r="S40" s="964"/>
    </row>
    <row r="41" spans="1:19" s="968" customFormat="1">
      <c r="A41" s="970" t="s">
        <v>726</v>
      </c>
      <c r="B41" s="1019">
        <v>4428000</v>
      </c>
      <c r="C41" s="1009"/>
      <c r="D41" s="1019">
        <v>366329.07731000002</v>
      </c>
      <c r="E41" s="1010"/>
      <c r="F41" s="1019">
        <v>816395.66979999992</v>
      </c>
      <c r="G41" s="1010"/>
      <c r="H41" s="1019">
        <v>1328536.4070899999</v>
      </c>
      <c r="I41" s="1010"/>
      <c r="J41" s="1086">
        <v>8.2730143927280939E-2</v>
      </c>
      <c r="K41" s="1086">
        <v>0.18437119914182473</v>
      </c>
      <c r="L41" s="1086">
        <v>0.30003080557588074</v>
      </c>
      <c r="S41" s="964"/>
    </row>
    <row r="42" spans="1:19" s="968" customFormat="1">
      <c r="A42" s="970" t="s">
        <v>727</v>
      </c>
      <c r="B42" s="1019">
        <v>23463464</v>
      </c>
      <c r="C42" s="1009"/>
      <c r="D42" s="1019">
        <v>759536.45313002216</v>
      </c>
      <c r="E42" s="1010"/>
      <c r="F42" s="1019">
        <v>4044437.4394299821</v>
      </c>
      <c r="G42" s="1010"/>
      <c r="H42" s="1019">
        <v>6750376.384220209</v>
      </c>
      <c r="I42" s="1010"/>
      <c r="J42" s="1086">
        <v>3.2371028128243218E-2</v>
      </c>
      <c r="K42" s="1086">
        <v>0.17237171116038033</v>
      </c>
      <c r="L42" s="1086">
        <v>0.28769734870436048</v>
      </c>
      <c r="S42" s="964"/>
    </row>
    <row r="43" spans="1:19" s="968" customFormat="1">
      <c r="A43" s="970" t="s">
        <v>728</v>
      </c>
      <c r="B43" s="1019">
        <v>3145513</v>
      </c>
      <c r="C43" s="1009"/>
      <c r="D43" s="1019">
        <v>262181.40575999999</v>
      </c>
      <c r="E43" s="1010"/>
      <c r="F43" s="1019">
        <v>524302.51144000003</v>
      </c>
      <c r="G43" s="1010"/>
      <c r="H43" s="1019">
        <v>786423.36195999989</v>
      </c>
      <c r="I43" s="1010"/>
      <c r="J43" s="1086">
        <v>8.3350921061206867E-2</v>
      </c>
      <c r="K43" s="1086">
        <v>0.16668267193300426</v>
      </c>
      <c r="L43" s="1086">
        <v>0.25001434168607789</v>
      </c>
      <c r="S43" s="964"/>
    </row>
    <row r="44" spans="1:19" s="968" customFormat="1" ht="20.100000000000001" customHeight="1">
      <c r="A44" s="974" t="s">
        <v>559</v>
      </c>
      <c r="B44" s="1021">
        <v>2591153</v>
      </c>
      <c r="C44" s="1012"/>
      <c r="D44" s="1021">
        <v>51830.780539999992</v>
      </c>
      <c r="E44" s="1013"/>
      <c r="F44" s="1021">
        <v>67060.824619999999</v>
      </c>
      <c r="G44" s="1013"/>
      <c r="H44" s="1021">
        <v>86467.326560000001</v>
      </c>
      <c r="I44" s="1012"/>
      <c r="J44" s="1087">
        <v>2.0002979577045429E-2</v>
      </c>
      <c r="K44" s="1087">
        <v>2.5880688874798208E-2</v>
      </c>
      <c r="L44" s="1087">
        <v>3.3370212627351611E-2</v>
      </c>
      <c r="S44" s="964"/>
    </row>
    <row r="45" spans="1:19">
      <c r="A45" s="994"/>
    </row>
    <row r="48" spans="1:19" ht="15.75">
      <c r="A48" s="937"/>
      <c r="B48" s="940" t="s">
        <v>4</v>
      </c>
      <c r="C48" s="941"/>
      <c r="D48" s="992"/>
      <c r="E48" s="937"/>
      <c r="F48" s="937"/>
      <c r="G48" s="937"/>
      <c r="H48" s="937"/>
      <c r="I48" s="937"/>
      <c r="J48" s="937"/>
      <c r="K48" s="942"/>
      <c r="L48" s="942" t="s">
        <v>2</v>
      </c>
    </row>
    <row r="49" spans="1:12" ht="15.75">
      <c r="A49" s="943"/>
      <c r="B49" s="944" t="s">
        <v>227</v>
      </c>
      <c r="C49" s="945"/>
      <c r="D49" s="1732" t="s">
        <v>229</v>
      </c>
      <c r="E49" s="1733"/>
      <c r="F49" s="1733"/>
      <c r="G49" s="1733"/>
      <c r="H49" s="1733"/>
      <c r="I49" s="1734"/>
      <c r="J49" s="1735" t="s">
        <v>433</v>
      </c>
      <c r="K49" s="1736"/>
      <c r="L49" s="1737"/>
    </row>
    <row r="50" spans="1:12" ht="15.75">
      <c r="A50" s="946" t="s">
        <v>3</v>
      </c>
      <c r="B50" s="947" t="s">
        <v>228</v>
      </c>
      <c r="C50" s="945"/>
      <c r="D50" s="948"/>
      <c r="E50" s="949"/>
      <c r="F50" s="948"/>
      <c r="G50" s="949"/>
      <c r="H50" s="948"/>
      <c r="I50" s="949"/>
      <c r="J50" s="950"/>
      <c r="K50" s="951"/>
      <c r="L50" s="951"/>
    </row>
    <row r="51" spans="1:12" ht="18.75">
      <c r="A51" s="952"/>
      <c r="B51" s="953" t="s">
        <v>746</v>
      </c>
      <c r="C51" s="954" t="s">
        <v>4</v>
      </c>
      <c r="D51" s="955" t="s">
        <v>763</v>
      </c>
      <c r="E51" s="956"/>
      <c r="F51" s="953" t="s">
        <v>761</v>
      </c>
      <c r="G51" s="957"/>
      <c r="H51" s="953" t="s">
        <v>762</v>
      </c>
      <c r="I51" s="957"/>
      <c r="J51" s="958" t="s">
        <v>232</v>
      </c>
      <c r="K51" s="959" t="s">
        <v>437</v>
      </c>
      <c r="L51" s="959" t="s">
        <v>438</v>
      </c>
    </row>
    <row r="52" spans="1:12">
      <c r="A52" s="960">
        <v>1</v>
      </c>
      <c r="B52" s="961">
        <v>2</v>
      </c>
      <c r="C52" s="962"/>
      <c r="D52" s="961">
        <v>3</v>
      </c>
      <c r="E52" s="962"/>
      <c r="F52" s="963">
        <v>4</v>
      </c>
      <c r="G52" s="962"/>
      <c r="H52" s="961">
        <v>5</v>
      </c>
      <c r="I52" s="962"/>
      <c r="J52" s="962">
        <v>6</v>
      </c>
      <c r="K52" s="962">
        <v>7</v>
      </c>
      <c r="L52" s="960">
        <v>8</v>
      </c>
    </row>
    <row r="53" spans="1:12" ht="15.75">
      <c r="A53" s="966" t="s">
        <v>535</v>
      </c>
      <c r="B53" s="1018">
        <v>404484028</v>
      </c>
      <c r="C53" s="1004"/>
      <c r="D53" s="1018">
        <v>147066719.09241074</v>
      </c>
      <c r="E53" s="967"/>
      <c r="F53" s="1018">
        <v>181478806.9624204</v>
      </c>
      <c r="G53" s="967"/>
      <c r="H53" s="1018">
        <v>233971001.14077008</v>
      </c>
      <c r="I53" s="967"/>
      <c r="J53" s="1085">
        <v>0.36359091808789729</v>
      </c>
      <c r="K53" s="1085">
        <v>0.44866742417433703</v>
      </c>
      <c r="L53" s="1085">
        <v>0.5784431150412942</v>
      </c>
    </row>
    <row r="54" spans="1:12" ht="15.75">
      <c r="A54" s="969" t="s">
        <v>536</v>
      </c>
      <c r="B54" s="1019"/>
      <c r="C54" s="1006"/>
      <c r="D54" s="1019"/>
      <c r="E54" s="1007"/>
      <c r="F54" s="1019"/>
      <c r="G54" s="1007"/>
      <c r="H54" s="1019"/>
      <c r="I54" s="1007"/>
      <c r="J54" s="1085"/>
      <c r="K54" s="1085"/>
      <c r="L54" s="1085"/>
    </row>
    <row r="55" spans="1:12" ht="15.75">
      <c r="A55" s="966" t="s">
        <v>537</v>
      </c>
      <c r="B55" s="1020">
        <v>369140013</v>
      </c>
      <c r="C55" s="1006"/>
      <c r="D55" s="1020">
        <v>132467393.73747002</v>
      </c>
      <c r="E55" s="1007"/>
      <c r="F55" s="1020">
        <v>162953146.08769003</v>
      </c>
      <c r="G55" s="1007"/>
      <c r="H55" s="1020">
        <v>201096485.58833998</v>
      </c>
      <c r="I55" s="1007"/>
      <c r="J55" s="1085">
        <v>0.35885406369498613</v>
      </c>
      <c r="K55" s="1085">
        <v>0.44143994243097678</v>
      </c>
      <c r="L55" s="1085">
        <v>0.54477021863338337</v>
      </c>
    </row>
    <row r="56" spans="1:12" ht="15.75">
      <c r="A56" s="969" t="s">
        <v>538</v>
      </c>
      <c r="B56" s="1019"/>
      <c r="C56" s="1009"/>
      <c r="D56" s="1019"/>
      <c r="E56" s="1007"/>
      <c r="F56" s="1019"/>
      <c r="G56" s="1007"/>
      <c r="H56" s="1019"/>
      <c r="I56" s="1007"/>
      <c r="J56" s="1085"/>
      <c r="K56" s="1085"/>
      <c r="L56" s="1085"/>
    </row>
    <row r="57" spans="1:12">
      <c r="A57" s="970" t="s">
        <v>539</v>
      </c>
      <c r="B57" s="1019">
        <v>181000000</v>
      </c>
      <c r="C57" s="1009"/>
      <c r="D57" s="1019">
        <v>69703341.797250003</v>
      </c>
      <c r="E57" s="1010"/>
      <c r="F57" s="1019">
        <v>84431515.028559998</v>
      </c>
      <c r="G57" s="1010"/>
      <c r="H57" s="1019">
        <v>101620435.65884</v>
      </c>
      <c r="I57" s="1010"/>
      <c r="J57" s="1086">
        <v>0.38510133589640888</v>
      </c>
      <c r="K57" s="1086">
        <v>0.46647245872132598</v>
      </c>
      <c r="L57" s="1086">
        <v>0.56143887104331491</v>
      </c>
    </row>
    <row r="58" spans="1:12">
      <c r="A58" s="970" t="s">
        <v>540</v>
      </c>
      <c r="B58" s="1019">
        <v>71052000</v>
      </c>
      <c r="C58" s="1009"/>
      <c r="D58" s="1019">
        <v>21491656.74399</v>
      </c>
      <c r="E58" s="1010"/>
      <c r="F58" s="1019">
        <v>27548089.938920006</v>
      </c>
      <c r="G58" s="1010"/>
      <c r="H58" s="1019">
        <v>33760372.209590003</v>
      </c>
      <c r="I58" s="1010"/>
      <c r="J58" s="1086">
        <v>0.30247785768155716</v>
      </c>
      <c r="K58" s="1086">
        <v>0.38771730477565736</v>
      </c>
      <c r="L58" s="1086">
        <v>0.47515020280343978</v>
      </c>
    </row>
    <row r="59" spans="1:12">
      <c r="A59" s="971" t="s">
        <v>541</v>
      </c>
      <c r="B59" s="1019"/>
      <c r="C59" s="1009"/>
      <c r="D59" s="1019"/>
      <c r="E59" s="1010"/>
      <c r="F59" s="1019"/>
      <c r="G59" s="1010"/>
      <c r="H59" s="1019"/>
      <c r="I59" s="1010"/>
      <c r="J59" s="1086"/>
      <c r="K59" s="1086"/>
      <c r="L59" s="1086"/>
    </row>
    <row r="60" spans="1:12">
      <c r="A60" s="970" t="s">
        <v>542</v>
      </c>
      <c r="B60" s="1019">
        <v>3083023</v>
      </c>
      <c r="C60" s="1009"/>
      <c r="D60" s="1019">
        <v>1273139.0152700001</v>
      </c>
      <c r="E60" s="1010"/>
      <c r="F60" s="1019">
        <v>1613020.5354800001</v>
      </c>
      <c r="G60" s="1010"/>
      <c r="H60" s="1019">
        <v>1960309.5648200002</v>
      </c>
      <c r="I60" s="1010"/>
      <c r="J60" s="1086">
        <v>0.4129515139102109</v>
      </c>
      <c r="K60" s="1086">
        <v>0.52319445410559706</v>
      </c>
      <c r="L60" s="1086">
        <v>0.63584007152071209</v>
      </c>
    </row>
    <row r="61" spans="1:12">
      <c r="A61" s="970" t="s">
        <v>543</v>
      </c>
      <c r="B61" s="1019">
        <v>67715420</v>
      </c>
      <c r="C61" s="1009"/>
      <c r="D61" s="1019">
        <v>20082090.531330001</v>
      </c>
      <c r="E61" s="1010"/>
      <c r="F61" s="1019">
        <v>25755744.554550007</v>
      </c>
      <c r="G61" s="1010"/>
      <c r="H61" s="1019">
        <v>31564277.088670004</v>
      </c>
      <c r="I61" s="1010"/>
      <c r="J61" s="1086">
        <v>0.29656598942057805</v>
      </c>
      <c r="K61" s="1086">
        <v>0.38035272548778415</v>
      </c>
      <c r="L61" s="1086">
        <v>0.46613130493276134</v>
      </c>
    </row>
    <row r="62" spans="1:12">
      <c r="A62" s="970" t="s">
        <v>544</v>
      </c>
      <c r="B62" s="1019">
        <v>253557</v>
      </c>
      <c r="C62" s="1009"/>
      <c r="D62" s="1019">
        <v>136427.19739000002</v>
      </c>
      <c r="E62" s="1010"/>
      <c r="F62" s="1019">
        <v>179324.84888999999</v>
      </c>
      <c r="G62" s="1010"/>
      <c r="H62" s="1019">
        <v>235785.55609999999</v>
      </c>
      <c r="I62" s="1010"/>
      <c r="J62" s="1086">
        <v>0.53805336626478473</v>
      </c>
      <c r="K62" s="1086">
        <v>0.70723682994356296</v>
      </c>
      <c r="L62" s="1086">
        <v>0.92991144436951056</v>
      </c>
    </row>
    <row r="63" spans="1:12">
      <c r="A63" s="970" t="s">
        <v>545</v>
      </c>
      <c r="B63" s="1019">
        <v>2860000</v>
      </c>
      <c r="C63" s="1009"/>
      <c r="D63" s="1019">
        <v>920115.60194000008</v>
      </c>
      <c r="E63" s="1010"/>
      <c r="F63" s="1019">
        <v>1152764.50639</v>
      </c>
      <c r="G63" s="1010"/>
      <c r="H63" s="1019">
        <v>1383020.1708399998</v>
      </c>
      <c r="I63" s="1010"/>
      <c r="J63" s="1086">
        <v>0.32171874193706296</v>
      </c>
      <c r="K63" s="1086">
        <v>0.40306451272377625</v>
      </c>
      <c r="L63" s="1086">
        <v>0.48357348630769226</v>
      </c>
    </row>
    <row r="64" spans="1:12">
      <c r="A64" s="970" t="s">
        <v>546</v>
      </c>
      <c r="B64" s="1019">
        <v>37100000</v>
      </c>
      <c r="C64" s="1009"/>
      <c r="D64" s="1019">
        <v>14521200.314040005</v>
      </c>
      <c r="E64" s="1010"/>
      <c r="F64" s="1019">
        <v>17245638.779589999</v>
      </c>
      <c r="G64" s="1010"/>
      <c r="H64" s="1019">
        <v>25528249.217199992</v>
      </c>
      <c r="I64" s="1010"/>
      <c r="J64" s="1086">
        <v>0.39140701655094351</v>
      </c>
      <c r="K64" s="1086">
        <v>0.46484201562237193</v>
      </c>
      <c r="L64" s="1086">
        <v>0.68809297081401599</v>
      </c>
    </row>
    <row r="65" spans="1:14">
      <c r="A65" s="971" t="s">
        <v>547</v>
      </c>
      <c r="B65" s="1019"/>
      <c r="C65" s="1009"/>
      <c r="D65" s="1019"/>
      <c r="E65" s="1010"/>
      <c r="F65" s="1019"/>
      <c r="G65" s="1010"/>
      <c r="H65" s="1019"/>
      <c r="I65" s="1010"/>
      <c r="J65" s="1086"/>
      <c r="K65" s="1086"/>
      <c r="L65" s="1086"/>
    </row>
    <row r="66" spans="1:14">
      <c r="A66" s="970" t="s">
        <v>548</v>
      </c>
      <c r="B66" s="1019">
        <v>70000</v>
      </c>
      <c r="C66" s="1009"/>
      <c r="D66" s="1019">
        <v>-6.8000000000000005E-2</v>
      </c>
      <c r="E66" s="1010"/>
      <c r="F66" s="1019">
        <v>-6.8000000000000005E-2</v>
      </c>
      <c r="G66" s="1010"/>
      <c r="H66" s="1019">
        <v>-6.8000000000000005E-2</v>
      </c>
      <c r="I66" s="1010"/>
      <c r="J66" s="1086"/>
      <c r="K66" s="1086"/>
      <c r="L66" s="1086"/>
    </row>
    <row r="67" spans="1:14" ht="15.75">
      <c r="A67" s="970" t="s">
        <v>549</v>
      </c>
      <c r="B67" s="1019">
        <v>69300000</v>
      </c>
      <c r="C67" s="1009"/>
      <c r="D67" s="1019">
        <v>22563531.913730003</v>
      </c>
      <c r="E67" s="1010"/>
      <c r="F67" s="1019">
        <v>28520825.678320006</v>
      </c>
      <c r="G67" s="1010"/>
      <c r="H67" s="1019">
        <v>33556617.161990002</v>
      </c>
      <c r="I67" s="1010"/>
      <c r="J67" s="1086">
        <v>0.32559209110721504</v>
      </c>
      <c r="K67" s="1086">
        <v>0.41155592609408376</v>
      </c>
      <c r="L67" s="1086">
        <v>0.48422246986998557</v>
      </c>
      <c r="N67" s="1133"/>
    </row>
    <row r="68" spans="1:14">
      <c r="A68" s="971" t="s">
        <v>541</v>
      </c>
      <c r="B68" s="1019"/>
      <c r="C68" s="1009"/>
      <c r="D68" s="1019"/>
      <c r="E68" s="1010"/>
      <c r="F68" s="1019"/>
      <c r="G68" s="1010"/>
      <c r="H68" s="1019"/>
      <c r="I68" s="1010"/>
      <c r="J68" s="1086"/>
      <c r="K68" s="1086"/>
      <c r="L68" s="1086"/>
    </row>
    <row r="69" spans="1:14">
      <c r="A69" s="970" t="s">
        <v>550</v>
      </c>
      <c r="B69" s="1019">
        <v>55387000</v>
      </c>
      <c r="C69" s="1009"/>
      <c r="D69" s="1019">
        <v>17366588.832180001</v>
      </c>
      <c r="E69" s="1010"/>
      <c r="F69" s="1019">
        <v>22055617.302510001</v>
      </c>
      <c r="G69" s="1010"/>
      <c r="H69" s="1019">
        <v>26245127.687459998</v>
      </c>
      <c r="I69" s="1010"/>
      <c r="J69" s="1086">
        <v>0.31354990940437288</v>
      </c>
      <c r="K69" s="1086">
        <v>0.39816487223554264</v>
      </c>
      <c r="L69" s="1086">
        <v>0.47384995915034211</v>
      </c>
    </row>
    <row r="70" spans="1:14">
      <c r="A70" s="970" t="s">
        <v>551</v>
      </c>
      <c r="B70" s="1019">
        <v>13900000</v>
      </c>
      <c r="C70" s="1009"/>
      <c r="D70" s="1019">
        <v>5197579.7511499999</v>
      </c>
      <c r="E70" s="1010"/>
      <c r="F70" s="1019">
        <v>6465845.0454099998</v>
      </c>
      <c r="G70" s="1010"/>
      <c r="H70" s="1019">
        <v>7312126.1441299999</v>
      </c>
      <c r="I70" s="1010"/>
      <c r="J70" s="1086">
        <v>0.37392660080215828</v>
      </c>
      <c r="K70" s="1086">
        <v>0.46516870830287771</v>
      </c>
      <c r="L70" s="1086">
        <v>0.52605224058489208</v>
      </c>
    </row>
    <row r="71" spans="1:14">
      <c r="A71" s="970" t="s">
        <v>552</v>
      </c>
      <c r="B71" s="1019">
        <v>13000</v>
      </c>
      <c r="C71" s="1009"/>
      <c r="D71" s="1019">
        <v>-636.66959999999995</v>
      </c>
      <c r="E71" s="1010"/>
      <c r="F71" s="1019">
        <v>-636.66959999999995</v>
      </c>
      <c r="G71" s="1010"/>
      <c r="H71" s="1019">
        <v>-636.66959999999995</v>
      </c>
      <c r="I71" s="1010"/>
      <c r="J71" s="1086"/>
      <c r="K71" s="1086"/>
      <c r="L71" s="1086"/>
    </row>
    <row r="72" spans="1:14">
      <c r="A72" s="970" t="s">
        <v>553</v>
      </c>
      <c r="B72" s="1019">
        <v>1500000</v>
      </c>
      <c r="C72" s="1009"/>
      <c r="D72" s="1019">
        <v>945478.37600000005</v>
      </c>
      <c r="E72" s="1010"/>
      <c r="F72" s="1019">
        <v>1073724.7749999999</v>
      </c>
      <c r="G72" s="1010"/>
      <c r="H72" s="1019">
        <v>1600335.3289999999</v>
      </c>
      <c r="I72" s="1010"/>
      <c r="J72" s="1086">
        <v>0.63031891733333334</v>
      </c>
      <c r="K72" s="1086">
        <v>0.71581651666666657</v>
      </c>
      <c r="L72" s="1086">
        <v>1.0668902193333332</v>
      </c>
    </row>
    <row r="73" spans="1:14">
      <c r="A73" s="970" t="s">
        <v>554</v>
      </c>
      <c r="B73" s="1019">
        <v>4870000</v>
      </c>
      <c r="C73" s="1009"/>
      <c r="D73" s="1019">
        <v>1701731.5209300001</v>
      </c>
      <c r="E73" s="1010"/>
      <c r="F73" s="1019">
        <v>2135888.27</v>
      </c>
      <c r="G73" s="1010"/>
      <c r="H73" s="1019">
        <v>2573310.6675900002</v>
      </c>
      <c r="I73" s="1010"/>
      <c r="J73" s="1086">
        <v>0.34943152380492815</v>
      </c>
      <c r="K73" s="1086">
        <v>0.43858075359342918</v>
      </c>
      <c r="L73" s="1086">
        <v>0.52840054775975365</v>
      </c>
    </row>
    <row r="74" spans="1:14">
      <c r="A74" s="970" t="s">
        <v>754</v>
      </c>
      <c r="B74" s="1019">
        <v>1458013</v>
      </c>
      <c r="C74" s="1009"/>
      <c r="D74" s="1019">
        <v>620337.33228999993</v>
      </c>
      <c r="E74" s="1010"/>
      <c r="F74" s="1019">
        <v>844698.94715999998</v>
      </c>
      <c r="G74" s="1010"/>
      <c r="H74" s="1019">
        <v>1074135.2114500001</v>
      </c>
      <c r="I74" s="1010"/>
      <c r="J74" s="1086">
        <v>0.42546762771662527</v>
      </c>
      <c r="K74" s="1086">
        <v>0.57934939342790492</v>
      </c>
      <c r="L74" s="1086">
        <v>0.73671168326345515</v>
      </c>
    </row>
    <row r="75" spans="1:14">
      <c r="A75" s="970" t="s">
        <v>751</v>
      </c>
      <c r="B75" s="1019"/>
      <c r="C75" s="1009"/>
      <c r="D75" s="1019">
        <v>0.104</v>
      </c>
      <c r="E75" s="1010"/>
      <c r="F75" s="1019">
        <v>0.13</v>
      </c>
      <c r="G75" s="1010"/>
      <c r="H75" s="1019">
        <v>0.156</v>
      </c>
      <c r="I75" s="1010"/>
      <c r="J75" s="1086"/>
      <c r="K75" s="1086"/>
      <c r="L75" s="1086"/>
    </row>
    <row r="76" spans="1:14" ht="15.75">
      <c r="A76" s="970" t="s">
        <v>752</v>
      </c>
      <c r="B76" s="1019"/>
      <c r="C76" s="1009"/>
      <c r="D76" s="1019">
        <v>3.3299999999999996E-2</v>
      </c>
      <c r="E76" s="1010"/>
      <c r="F76" s="1019">
        <v>3.3750000000000002E-2</v>
      </c>
      <c r="G76" s="1010"/>
      <c r="H76" s="1019">
        <v>9.8058399999999999</v>
      </c>
      <c r="I76" s="1010"/>
      <c r="J76" s="1086"/>
      <c r="K76" s="1085"/>
      <c r="L76" s="1086"/>
    </row>
    <row r="77" spans="1:14" ht="15.75">
      <c r="A77" s="972" t="s">
        <v>753</v>
      </c>
      <c r="B77" s="1019"/>
      <c r="C77" s="1009"/>
      <c r="D77" s="1019">
        <v>0</v>
      </c>
      <c r="E77" s="1010"/>
      <c r="F77" s="1019">
        <v>0</v>
      </c>
      <c r="G77" s="1010"/>
      <c r="H77" s="1019">
        <v>0</v>
      </c>
      <c r="I77" s="1010"/>
      <c r="J77" s="1086"/>
      <c r="K77" s="1085"/>
      <c r="L77" s="1086"/>
    </row>
    <row r="78" spans="1:14" ht="15.75">
      <c r="A78" s="966" t="s">
        <v>555</v>
      </c>
      <c r="B78" s="1020">
        <v>32752862</v>
      </c>
      <c r="C78" s="1006"/>
      <c r="D78" s="1020">
        <v>14465532.608820727</v>
      </c>
      <c r="E78" s="1007"/>
      <c r="F78" s="1020">
        <v>18332246.783950377</v>
      </c>
      <c r="G78" s="1007"/>
      <c r="H78" s="1020">
        <v>32085078.297640096</v>
      </c>
      <c r="I78" s="1007"/>
      <c r="J78" s="1085">
        <v>0.44165705607103056</v>
      </c>
      <c r="K78" s="1085">
        <v>0.55971434752634375</v>
      </c>
      <c r="L78" s="1085">
        <v>0.97961143968548747</v>
      </c>
    </row>
    <row r="79" spans="1:14" ht="15.75">
      <c r="A79" s="969" t="s">
        <v>538</v>
      </c>
      <c r="B79" s="1005"/>
      <c r="C79" s="1009"/>
      <c r="D79" s="1005"/>
      <c r="E79" s="1010"/>
      <c r="F79" s="1005"/>
      <c r="G79" s="1010"/>
      <c r="H79" s="1005"/>
      <c r="I79" s="1010"/>
      <c r="J79" s="1085"/>
      <c r="K79" s="1085"/>
      <c r="L79" s="1086"/>
    </row>
    <row r="80" spans="1:14">
      <c r="A80" s="970" t="s">
        <v>556</v>
      </c>
      <c r="B80" s="1008">
        <v>386740</v>
      </c>
      <c r="C80" s="1009"/>
      <c r="D80" s="1008">
        <v>3104.7037899999996</v>
      </c>
      <c r="E80" s="1010"/>
      <c r="F80" s="1008">
        <v>3138.72379</v>
      </c>
      <c r="G80" s="1010"/>
      <c r="H80" s="1008">
        <v>109560.90082000001</v>
      </c>
      <c r="I80" s="1010"/>
      <c r="J80" s="1086">
        <v>8.0278838237575617E-3</v>
      </c>
      <c r="K80" s="1086">
        <v>8.1158498991570557E-3</v>
      </c>
      <c r="L80" s="1086">
        <v>0.28329342922893935</v>
      </c>
    </row>
    <row r="81" spans="1:12">
      <c r="A81" s="971" t="s">
        <v>557</v>
      </c>
      <c r="B81" s="1008"/>
      <c r="C81" s="1009"/>
      <c r="D81" s="1008"/>
      <c r="E81" s="1010"/>
      <c r="F81" s="1008"/>
      <c r="G81" s="1010"/>
      <c r="H81" s="1008"/>
      <c r="I81" s="1010"/>
      <c r="J81" s="1086"/>
      <c r="K81" s="1086"/>
      <c r="L81" s="1086"/>
    </row>
    <row r="82" spans="1:12">
      <c r="A82" s="973" t="s">
        <v>558</v>
      </c>
      <c r="B82" s="1019">
        <v>372540</v>
      </c>
      <c r="C82" s="1009"/>
      <c r="D82" s="1019">
        <v>1241.4518899999998</v>
      </c>
      <c r="E82" s="1010"/>
      <c r="F82" s="1019">
        <v>1275.4718899999998</v>
      </c>
      <c r="G82" s="1010"/>
      <c r="H82" s="1019">
        <v>107697.00492000001</v>
      </c>
      <c r="I82" s="1010"/>
      <c r="J82" s="1086">
        <v>3.332398910184141E-3</v>
      </c>
      <c r="K82" s="1086">
        <v>3.4237179631717396E-3</v>
      </c>
      <c r="L82" s="1086">
        <v>0.28908843324206801</v>
      </c>
    </row>
    <row r="83" spans="1:12">
      <c r="A83" s="973" t="s">
        <v>729</v>
      </c>
      <c r="B83" s="1019">
        <v>14200</v>
      </c>
      <c r="C83" s="1009"/>
      <c r="D83" s="1019">
        <v>1863.2519</v>
      </c>
      <c r="E83" s="1010"/>
      <c r="F83" s="1019">
        <v>1863.2519</v>
      </c>
      <c r="G83" s="1010"/>
      <c r="H83" s="1019">
        <v>1863.8959</v>
      </c>
      <c r="I83" s="1010"/>
      <c r="J83" s="1086">
        <v>0.13121492253521128</v>
      </c>
      <c r="K83" s="1086">
        <v>0.13121492253521128</v>
      </c>
      <c r="L83" s="1086">
        <v>0.13126027464788731</v>
      </c>
    </row>
    <row r="84" spans="1:12">
      <c r="A84" s="970" t="s">
        <v>725</v>
      </c>
      <c r="B84" s="1019">
        <v>1329145</v>
      </c>
      <c r="C84" s="1009"/>
      <c r="D84" s="1019"/>
      <c r="E84" s="1010"/>
      <c r="F84" s="1019"/>
      <c r="G84" s="1010"/>
      <c r="H84" s="1019">
        <v>8876858.4058400001</v>
      </c>
      <c r="I84" s="1010"/>
      <c r="J84" s="1086"/>
      <c r="K84" s="1086"/>
      <c r="L84" s="1086">
        <v>6.678623028969751</v>
      </c>
    </row>
    <row r="85" spans="1:12">
      <c r="A85" s="970" t="s">
        <v>726</v>
      </c>
      <c r="B85" s="1019">
        <v>4428000</v>
      </c>
      <c r="C85" s="1009"/>
      <c r="D85" s="1019">
        <v>1797393.0425199999</v>
      </c>
      <c r="E85" s="1010"/>
      <c r="F85" s="1019">
        <v>2275002.5938200001</v>
      </c>
      <c r="G85" s="1010"/>
      <c r="H85" s="1019">
        <v>2753763.1006300002</v>
      </c>
      <c r="I85" s="1010"/>
      <c r="J85" s="1086">
        <v>0.40591532125564589</v>
      </c>
      <c r="K85" s="1086">
        <v>0.51377655686991874</v>
      </c>
      <c r="L85" s="1086">
        <v>0.62189771920280046</v>
      </c>
    </row>
    <row r="86" spans="1:12">
      <c r="A86" s="970" t="s">
        <v>727</v>
      </c>
      <c r="B86" s="1019">
        <v>23463464</v>
      </c>
      <c r="C86" s="1009"/>
      <c r="D86" s="1019">
        <v>11616659.030230727</v>
      </c>
      <c r="E86" s="1010"/>
      <c r="F86" s="1019">
        <v>14747163.615280379</v>
      </c>
      <c r="G86" s="1010"/>
      <c r="H86" s="1019">
        <v>18779388.020450097</v>
      </c>
      <c r="I86" s="1010"/>
      <c r="J86" s="1086">
        <v>0.49509565297906255</v>
      </c>
      <c r="K86" s="1086">
        <v>0.62851604585241028</v>
      </c>
      <c r="L86" s="1086">
        <v>0.80036724417375438</v>
      </c>
    </row>
    <row r="87" spans="1:12">
      <c r="A87" s="970" t="s">
        <v>728</v>
      </c>
      <c r="B87" s="1019">
        <v>3145513</v>
      </c>
      <c r="C87" s="1009"/>
      <c r="D87" s="1019">
        <v>1048375.8322800001</v>
      </c>
      <c r="E87" s="1010"/>
      <c r="F87" s="1019">
        <v>1306941.85106</v>
      </c>
      <c r="G87" s="1010"/>
      <c r="H87" s="1019">
        <v>1565507.8699</v>
      </c>
      <c r="I87" s="1010"/>
      <c r="J87" s="1086">
        <v>0.33329248115649185</v>
      </c>
      <c r="K87" s="1086">
        <v>0.41549402309257666</v>
      </c>
      <c r="L87" s="1086">
        <v>0.49769556504773627</v>
      </c>
    </row>
    <row r="88" spans="1:12" ht="15.75">
      <c r="A88" s="974" t="s">
        <v>559</v>
      </c>
      <c r="B88" s="1021">
        <v>2591153</v>
      </c>
      <c r="C88" s="1012"/>
      <c r="D88" s="1021">
        <v>133792.74612</v>
      </c>
      <c r="E88" s="1013"/>
      <c r="F88" s="1021">
        <v>193414.09078</v>
      </c>
      <c r="G88" s="1013"/>
      <c r="H88" s="1021">
        <v>789437.25479000004</v>
      </c>
      <c r="I88" s="1012"/>
      <c r="J88" s="1087">
        <v>5.1634444635264683E-2</v>
      </c>
      <c r="K88" s="1087">
        <v>7.4644025566996619E-2</v>
      </c>
      <c r="L88" s="1087">
        <v>0.30466639939440088</v>
      </c>
    </row>
    <row r="92" spans="1:12" ht="15.75">
      <c r="A92" s="937"/>
      <c r="B92" s="940" t="s">
        <v>4</v>
      </c>
      <c r="C92" s="941"/>
      <c r="D92" s="992"/>
      <c r="E92" s="937"/>
      <c r="F92" s="937"/>
      <c r="G92" s="937"/>
      <c r="H92" s="937"/>
      <c r="I92" s="937"/>
      <c r="J92" s="937"/>
      <c r="K92" s="942"/>
      <c r="L92" s="942" t="s">
        <v>2</v>
      </c>
    </row>
    <row r="93" spans="1:12" ht="15.75">
      <c r="A93" s="943"/>
      <c r="B93" s="944" t="s">
        <v>227</v>
      </c>
      <c r="C93" s="945"/>
      <c r="D93" s="1732" t="s">
        <v>229</v>
      </c>
      <c r="E93" s="1733"/>
      <c r="F93" s="1733"/>
      <c r="G93" s="1733"/>
      <c r="H93" s="1733"/>
      <c r="I93" s="1734"/>
      <c r="J93" s="1735" t="s">
        <v>433</v>
      </c>
      <c r="K93" s="1736"/>
      <c r="L93" s="1737"/>
    </row>
    <row r="94" spans="1:12" ht="15.75">
      <c r="A94" s="946" t="s">
        <v>3</v>
      </c>
      <c r="B94" s="947" t="s">
        <v>228</v>
      </c>
      <c r="C94" s="945"/>
      <c r="D94" s="948"/>
      <c r="E94" s="949"/>
      <c r="F94" s="948"/>
      <c r="G94" s="949"/>
      <c r="H94" s="948"/>
      <c r="I94" s="949"/>
      <c r="J94" s="950"/>
      <c r="K94" s="951"/>
      <c r="L94" s="951"/>
    </row>
    <row r="95" spans="1:12" ht="18.75">
      <c r="A95" s="952"/>
      <c r="B95" s="953" t="s">
        <v>746</v>
      </c>
      <c r="C95" s="954" t="s">
        <v>4</v>
      </c>
      <c r="D95" s="955" t="s">
        <v>774</v>
      </c>
      <c r="E95" s="956"/>
      <c r="F95" s="953" t="s">
        <v>777</v>
      </c>
      <c r="G95" s="957"/>
      <c r="H95" s="953" t="s">
        <v>776</v>
      </c>
      <c r="I95" s="957"/>
      <c r="J95" s="958" t="s">
        <v>232</v>
      </c>
      <c r="K95" s="959" t="s">
        <v>437</v>
      </c>
      <c r="L95" s="959" t="s">
        <v>438</v>
      </c>
    </row>
    <row r="96" spans="1:12">
      <c r="A96" s="960">
        <v>1</v>
      </c>
      <c r="B96" s="961">
        <v>2</v>
      </c>
      <c r="C96" s="962"/>
      <c r="D96" s="961">
        <v>3</v>
      </c>
      <c r="E96" s="962"/>
      <c r="F96" s="963">
        <v>4</v>
      </c>
      <c r="G96" s="962"/>
      <c r="H96" s="961">
        <v>5</v>
      </c>
      <c r="I96" s="962"/>
      <c r="J96" s="962">
        <v>6</v>
      </c>
      <c r="K96" s="962">
        <v>7</v>
      </c>
      <c r="L96" s="960">
        <v>8</v>
      </c>
    </row>
    <row r="97" spans="1:12" ht="15.75">
      <c r="A97" s="966" t="s">
        <v>535</v>
      </c>
      <c r="B97" s="1018">
        <v>404484028</v>
      </c>
      <c r="C97" s="1004"/>
      <c r="D97" s="1018">
        <v>278083530.18765944</v>
      </c>
      <c r="E97" s="967"/>
      <c r="F97" s="1018">
        <v>320103425.69044816</v>
      </c>
      <c r="G97" s="967"/>
      <c r="H97" s="1018"/>
      <c r="I97" s="967"/>
      <c r="J97" s="1085">
        <v>0.68750188125514677</v>
      </c>
      <c r="K97" s="1085">
        <v>0.79138705988768532</v>
      </c>
      <c r="L97" s="1085"/>
    </row>
    <row r="98" spans="1:12" ht="15.75">
      <c r="A98" s="969" t="s">
        <v>536</v>
      </c>
      <c r="B98" s="1019"/>
      <c r="C98" s="1006"/>
      <c r="D98" s="1019"/>
      <c r="E98" s="1007"/>
      <c r="F98" s="1019"/>
      <c r="G98" s="1007"/>
      <c r="H98" s="1019"/>
      <c r="I98" s="1007"/>
      <c r="J98" s="1085"/>
      <c r="K98" s="1085"/>
      <c r="L98" s="1085"/>
    </row>
    <row r="99" spans="1:12" ht="15.75">
      <c r="A99" s="966" t="s">
        <v>537</v>
      </c>
      <c r="B99" s="1020">
        <v>369140013</v>
      </c>
      <c r="C99" s="1006"/>
      <c r="D99" s="1020">
        <v>240486471.38252997</v>
      </c>
      <c r="E99" s="1007"/>
      <c r="F99" s="1020">
        <v>278122145.94309002</v>
      </c>
      <c r="G99" s="1007"/>
      <c r="H99" s="1020"/>
      <c r="I99" s="1007"/>
      <c r="J99" s="1085">
        <v>0.65147765864799378</v>
      </c>
      <c r="K99" s="1085">
        <v>0.75343267093369803</v>
      </c>
      <c r="L99" s="1085"/>
    </row>
    <row r="100" spans="1:12" ht="15.75">
      <c r="A100" s="969" t="s">
        <v>538</v>
      </c>
      <c r="B100" s="1019"/>
      <c r="C100" s="1009"/>
      <c r="D100" s="1019"/>
      <c r="E100" s="1007"/>
      <c r="F100" s="1019"/>
      <c r="G100" s="1007"/>
      <c r="H100" s="1019"/>
      <c r="I100" s="1007"/>
      <c r="J100" s="1085"/>
      <c r="K100" s="1085"/>
      <c r="L100" s="1085"/>
    </row>
    <row r="101" spans="1:12">
      <c r="A101" s="970" t="s">
        <v>539</v>
      </c>
      <c r="B101" s="1019">
        <v>181000000</v>
      </c>
      <c r="C101" s="1009"/>
      <c r="D101" s="1019">
        <v>121030001.77063</v>
      </c>
      <c r="E101" s="1010"/>
      <c r="F101" s="1019">
        <v>140021889.42149001</v>
      </c>
      <c r="G101" s="1010"/>
      <c r="H101" s="1019"/>
      <c r="I101" s="1010"/>
      <c r="J101" s="1086">
        <v>0.66867404293165744</v>
      </c>
      <c r="K101" s="1086">
        <v>0.77360159901375702</v>
      </c>
      <c r="L101" s="1086"/>
    </row>
    <row r="102" spans="1:12">
      <c r="A102" s="970" t="s">
        <v>540</v>
      </c>
      <c r="B102" s="1019">
        <v>71052000</v>
      </c>
      <c r="C102" s="1009"/>
      <c r="D102" s="1019">
        <v>40887680.24916999</v>
      </c>
      <c r="E102" s="1010"/>
      <c r="F102" s="1019">
        <v>48149083.724930011</v>
      </c>
      <c r="G102" s="1010"/>
      <c r="H102" s="1019"/>
      <c r="I102" s="1010"/>
      <c r="J102" s="1086">
        <v>0.57546135575592505</v>
      </c>
      <c r="K102" s="1086">
        <v>0.67765979458607795</v>
      </c>
      <c r="L102" s="1086"/>
    </row>
    <row r="103" spans="1:12">
      <c r="A103" s="971" t="s">
        <v>541</v>
      </c>
      <c r="B103" s="1019"/>
      <c r="C103" s="1009"/>
      <c r="D103" s="1019"/>
      <c r="E103" s="1010"/>
      <c r="F103" s="1019"/>
      <c r="G103" s="1010"/>
      <c r="H103" s="1019"/>
      <c r="I103" s="1010"/>
      <c r="J103" s="1086"/>
      <c r="K103" s="1086"/>
      <c r="L103" s="1086"/>
    </row>
    <row r="104" spans="1:12">
      <c r="A104" s="970" t="s">
        <v>542</v>
      </c>
      <c r="B104" s="1019">
        <v>3083023</v>
      </c>
      <c r="C104" s="1009"/>
      <c r="D104" s="1019">
        <v>2310886.5663700001</v>
      </c>
      <c r="E104" s="1010"/>
      <c r="F104" s="1019">
        <v>2626678.1203100001</v>
      </c>
      <c r="G104" s="1010"/>
      <c r="H104" s="1019"/>
      <c r="I104" s="1010"/>
      <c r="J104" s="1086">
        <v>0.74955216564067151</v>
      </c>
      <c r="K104" s="1086">
        <v>0.85198135735931912</v>
      </c>
      <c r="L104" s="1086"/>
    </row>
    <row r="105" spans="1:12">
      <c r="A105" s="970" t="s">
        <v>543</v>
      </c>
      <c r="B105" s="1019">
        <v>67715420</v>
      </c>
      <c r="C105" s="1009"/>
      <c r="D105" s="1019">
        <v>38304078.706669994</v>
      </c>
      <c r="E105" s="1010"/>
      <c r="F105" s="1019">
        <v>45213825.967950009</v>
      </c>
      <c r="G105" s="1010"/>
      <c r="H105" s="1019"/>
      <c r="I105" s="1010"/>
      <c r="J105" s="1086">
        <v>0.56566257296595068</v>
      </c>
      <c r="K105" s="1086">
        <v>0.66770354474579063</v>
      </c>
      <c r="L105" s="1086"/>
    </row>
    <row r="106" spans="1:12">
      <c r="A106" s="970" t="s">
        <v>544</v>
      </c>
      <c r="B106" s="1019">
        <v>253557</v>
      </c>
      <c r="C106" s="1009"/>
      <c r="D106" s="1019">
        <v>272714.97612999997</v>
      </c>
      <c r="E106" s="1010"/>
      <c r="F106" s="1019">
        <v>308579.63666999998</v>
      </c>
      <c r="G106" s="1010"/>
      <c r="H106" s="1019"/>
      <c r="I106" s="1010"/>
      <c r="J106" s="1086">
        <v>1.0755568812140859</v>
      </c>
      <c r="K106" s="1086">
        <v>1.2170030276032606</v>
      </c>
      <c r="L106" s="1086"/>
    </row>
    <row r="107" spans="1:12">
      <c r="A107" s="970" t="s">
        <v>545</v>
      </c>
      <c r="B107" s="1019">
        <v>2860000</v>
      </c>
      <c r="C107" s="1009"/>
      <c r="D107" s="1019">
        <v>1627970.1636700002</v>
      </c>
      <c r="E107" s="1010"/>
      <c r="F107" s="1019">
        <v>1891726.3451500002</v>
      </c>
      <c r="G107" s="1010"/>
      <c r="H107" s="1019"/>
      <c r="I107" s="1010"/>
      <c r="J107" s="1086">
        <v>0.56922033694755247</v>
      </c>
      <c r="K107" s="1086">
        <v>0.6614427780244756</v>
      </c>
      <c r="L107" s="1086"/>
    </row>
    <row r="108" spans="1:12">
      <c r="A108" s="970" t="s">
        <v>546</v>
      </c>
      <c r="B108" s="1019">
        <v>37100000</v>
      </c>
      <c r="C108" s="1009"/>
      <c r="D108" s="1019">
        <v>31019037.869719993</v>
      </c>
      <c r="E108" s="1010"/>
      <c r="F108" s="1019">
        <v>34958653.635709994</v>
      </c>
      <c r="G108" s="1010"/>
      <c r="H108" s="1019"/>
      <c r="I108" s="1010"/>
      <c r="J108" s="1086">
        <v>0.83609266495202139</v>
      </c>
      <c r="K108" s="1086">
        <v>0.94228176915660355</v>
      </c>
      <c r="L108" s="1086"/>
    </row>
    <row r="109" spans="1:12">
      <c r="A109" s="971" t="s">
        <v>547</v>
      </c>
      <c r="B109" s="1019"/>
      <c r="C109" s="1009"/>
      <c r="D109" s="1019"/>
      <c r="E109" s="1010"/>
      <c r="F109" s="1019"/>
      <c r="G109" s="1010"/>
      <c r="H109" s="1019"/>
      <c r="I109" s="1010"/>
      <c r="J109" s="1086"/>
      <c r="K109" s="1086"/>
      <c r="L109" s="1086"/>
    </row>
    <row r="110" spans="1:12">
      <c r="A110" s="970" t="s">
        <v>548</v>
      </c>
      <c r="B110" s="1019">
        <v>70000</v>
      </c>
      <c r="C110" s="1009"/>
      <c r="D110" s="1019">
        <v>-6.8000000000000005E-2</v>
      </c>
      <c r="E110" s="1010"/>
      <c r="F110" s="1019">
        <v>-3.0990000000000002</v>
      </c>
      <c r="G110" s="1010"/>
      <c r="H110" s="1019"/>
      <c r="I110" s="1010"/>
      <c r="J110" s="1086"/>
      <c r="K110" s="1086"/>
      <c r="L110" s="1086"/>
    </row>
    <row r="111" spans="1:12">
      <c r="A111" s="970" t="s">
        <v>549</v>
      </c>
      <c r="B111" s="1019">
        <v>69300000</v>
      </c>
      <c r="C111" s="1009"/>
      <c r="D111" s="1019">
        <v>39651530.237070002</v>
      </c>
      <c r="E111" s="1010"/>
      <c r="F111" s="1019">
        <v>45787031.25105001</v>
      </c>
      <c r="G111" s="1010"/>
      <c r="H111" s="1019"/>
      <c r="I111" s="1010"/>
      <c r="J111" s="1086">
        <v>0.5721721534930736</v>
      </c>
      <c r="K111" s="1086">
        <v>0.66070752166017332</v>
      </c>
      <c r="L111" s="1086"/>
    </row>
    <row r="112" spans="1:12">
      <c r="A112" s="971" t="s">
        <v>541</v>
      </c>
      <c r="B112" s="1019"/>
      <c r="C112" s="1009"/>
      <c r="D112" s="1019"/>
      <c r="E112" s="1010"/>
      <c r="F112" s="1019"/>
      <c r="G112" s="1010"/>
      <c r="H112" s="1019"/>
      <c r="I112" s="1010"/>
      <c r="J112" s="1086"/>
      <c r="K112" s="1086"/>
      <c r="L112" s="1086"/>
    </row>
    <row r="113" spans="1:12">
      <c r="A113" s="970" t="s">
        <v>550</v>
      </c>
      <c r="B113" s="1019">
        <v>55387000</v>
      </c>
      <c r="C113" s="1009"/>
      <c r="D113" s="1019">
        <v>31188427.759979997</v>
      </c>
      <c r="E113" s="1010"/>
      <c r="F113" s="1019">
        <v>36306057.743469998</v>
      </c>
      <c r="G113" s="1010"/>
      <c r="H113" s="1019"/>
      <c r="I113" s="1010"/>
      <c r="J113" s="1086">
        <v>0.56310014552115106</v>
      </c>
      <c r="K113" s="1086">
        <v>0.65549781976763499</v>
      </c>
      <c r="L113" s="1086"/>
    </row>
    <row r="114" spans="1:12">
      <c r="A114" s="970" t="s">
        <v>551</v>
      </c>
      <c r="B114" s="1019">
        <v>13900000</v>
      </c>
      <c r="C114" s="1009"/>
      <c r="D114" s="1019">
        <v>8463739.2852299996</v>
      </c>
      <c r="E114" s="1010"/>
      <c r="F114" s="1019">
        <v>9481610.31635</v>
      </c>
      <c r="G114" s="1010"/>
      <c r="H114" s="1019"/>
      <c r="I114" s="1010"/>
      <c r="J114" s="1086">
        <v>0.60890210685107915</v>
      </c>
      <c r="K114" s="1086">
        <v>0.68213023858633093</v>
      </c>
      <c r="L114" s="1086"/>
    </row>
    <row r="115" spans="1:12">
      <c r="A115" s="970" t="s">
        <v>552</v>
      </c>
      <c r="B115" s="1019">
        <v>13000</v>
      </c>
      <c r="C115" s="1009"/>
      <c r="D115" s="1019">
        <v>-636.80813999999998</v>
      </c>
      <c r="E115" s="1010"/>
      <c r="F115" s="1019">
        <v>-636.80876999999998</v>
      </c>
      <c r="G115" s="1010"/>
      <c r="H115" s="1019"/>
      <c r="I115" s="1010"/>
      <c r="J115" s="1086"/>
      <c r="K115" s="1086"/>
      <c r="L115" s="1086"/>
    </row>
    <row r="116" spans="1:12">
      <c r="A116" s="970" t="s">
        <v>553</v>
      </c>
      <c r="B116" s="1019">
        <v>1500000</v>
      </c>
      <c r="C116" s="1009"/>
      <c r="D116" s="1019">
        <v>1909951.6229999999</v>
      </c>
      <c r="E116" s="1010"/>
      <c r="F116" s="1019">
        <v>2245702.8509999998</v>
      </c>
      <c r="G116" s="1010"/>
      <c r="H116" s="1019"/>
      <c r="I116" s="1010"/>
      <c r="J116" s="1086">
        <v>1.2733010819999999</v>
      </c>
      <c r="K116" s="1086">
        <v>1.4971352339999999</v>
      </c>
      <c r="L116" s="1086"/>
    </row>
    <row r="117" spans="1:12">
      <c r="A117" s="970" t="s">
        <v>554</v>
      </c>
      <c r="B117" s="1019">
        <v>4870000</v>
      </c>
      <c r="C117" s="1009"/>
      <c r="D117" s="1019">
        <v>3003106.9569800003</v>
      </c>
      <c r="E117" s="1010"/>
      <c r="F117" s="1019">
        <v>3450311.53431</v>
      </c>
      <c r="G117" s="1010"/>
      <c r="H117" s="1019"/>
      <c r="I117" s="1010"/>
      <c r="J117" s="1086">
        <v>0.61665440595071874</v>
      </c>
      <c r="K117" s="1086">
        <v>0.70848286125462012</v>
      </c>
      <c r="L117" s="1086"/>
    </row>
    <row r="118" spans="1:12">
      <c r="A118" s="970" t="s">
        <v>754</v>
      </c>
      <c r="B118" s="1019">
        <v>1458013</v>
      </c>
      <c r="C118" s="1009"/>
      <c r="D118" s="1019">
        <v>1357182.5244500001</v>
      </c>
      <c r="E118" s="1010"/>
      <c r="F118" s="1019">
        <v>1617737.1638800001</v>
      </c>
      <c r="G118" s="1010"/>
      <c r="H118" s="1019"/>
      <c r="I118" s="1010"/>
      <c r="J118" s="1086">
        <v>0.93084391185126614</v>
      </c>
      <c r="K118" s="1086">
        <v>1.1095492042114852</v>
      </c>
      <c r="L118" s="1086"/>
    </row>
    <row r="119" spans="1:12" ht="15.75">
      <c r="A119" s="970" t="s">
        <v>751</v>
      </c>
      <c r="B119" s="1019"/>
      <c r="C119" s="1009"/>
      <c r="D119" s="1019">
        <v>0.182</v>
      </c>
      <c r="E119" s="1010"/>
      <c r="F119" s="1019">
        <v>0.20899999999999999</v>
      </c>
      <c r="G119" s="1010"/>
      <c r="H119" s="1019"/>
      <c r="I119" s="1010"/>
      <c r="J119" s="1086"/>
      <c r="K119" s="1085"/>
      <c r="L119" s="1086"/>
    </row>
    <row r="120" spans="1:12" ht="15.75">
      <c r="A120" s="970" t="s">
        <v>752</v>
      </c>
      <c r="B120" s="1019"/>
      <c r="C120" s="1009"/>
      <c r="D120" s="1019">
        <v>9.8058399999999999</v>
      </c>
      <c r="E120" s="1010"/>
      <c r="F120" s="1019">
        <v>9.8065699999999989</v>
      </c>
      <c r="G120" s="1010"/>
      <c r="H120" s="1019"/>
      <c r="I120" s="1010"/>
      <c r="J120" s="1086"/>
      <c r="K120" s="1085"/>
      <c r="L120" s="1086"/>
    </row>
    <row r="121" spans="1:12" ht="15.75">
      <c r="A121" s="972" t="s">
        <v>753</v>
      </c>
      <c r="B121" s="1019"/>
      <c r="C121" s="1009"/>
      <c r="D121" s="1019">
        <v>0</v>
      </c>
      <c r="E121" s="1010"/>
      <c r="F121" s="1019">
        <v>0</v>
      </c>
      <c r="G121" s="1010"/>
      <c r="H121" s="1019"/>
      <c r="I121" s="1010"/>
      <c r="J121" s="1086"/>
      <c r="K121" s="1085"/>
      <c r="L121" s="1086"/>
    </row>
    <row r="122" spans="1:12" ht="15.75">
      <c r="A122" s="966" t="s">
        <v>555</v>
      </c>
      <c r="B122" s="1020">
        <v>32752862</v>
      </c>
      <c r="C122" s="1006"/>
      <c r="D122" s="1020">
        <v>36790022.800139472</v>
      </c>
      <c r="E122" s="1007"/>
      <c r="F122" s="1020">
        <v>40794468.830058135</v>
      </c>
      <c r="G122" s="1007"/>
      <c r="H122" s="1020"/>
      <c r="I122" s="1007"/>
      <c r="J122" s="1085">
        <v>1.123261313778914</v>
      </c>
      <c r="K122" s="1085">
        <v>1.2455237905639553</v>
      </c>
      <c r="L122" s="1085"/>
    </row>
    <row r="123" spans="1:12" ht="15.75">
      <c r="A123" s="969" t="s">
        <v>538</v>
      </c>
      <c r="B123" s="1005"/>
      <c r="C123" s="1009"/>
      <c r="D123" s="1005"/>
      <c r="E123" s="1010"/>
      <c r="F123" s="1005"/>
      <c r="G123" s="1010"/>
      <c r="H123" s="1005"/>
      <c r="I123" s="1010"/>
      <c r="J123" s="1086"/>
      <c r="K123" s="1085"/>
      <c r="L123" s="1086"/>
    </row>
    <row r="124" spans="1:12">
      <c r="A124" s="970" t="s">
        <v>556</v>
      </c>
      <c r="B124" s="1008">
        <v>386740</v>
      </c>
      <c r="C124" s="1009"/>
      <c r="D124" s="1008">
        <v>119906.76018</v>
      </c>
      <c r="E124" s="1011"/>
      <c r="F124" s="1008">
        <v>1060663.9486500002</v>
      </c>
      <c r="G124" s="1011"/>
      <c r="H124" s="1008"/>
      <c r="I124" s="1011"/>
      <c r="J124" s="1086">
        <v>0.31004488850390444</v>
      </c>
      <c r="K124" s="1086">
        <v>2.7425762751460936</v>
      </c>
      <c r="L124" s="1086"/>
    </row>
    <row r="125" spans="1:12">
      <c r="A125" s="971" t="s">
        <v>557</v>
      </c>
      <c r="B125" s="1008"/>
      <c r="C125" s="1009"/>
      <c r="D125" s="1008"/>
      <c r="E125" s="1010"/>
      <c r="F125" s="1008"/>
      <c r="G125" s="1010"/>
      <c r="H125" s="1008"/>
      <c r="I125" s="1010"/>
      <c r="J125" s="1086"/>
      <c r="K125" s="1086"/>
      <c r="L125" s="1086"/>
    </row>
    <row r="126" spans="1:12">
      <c r="A126" s="973" t="s">
        <v>558</v>
      </c>
      <c r="B126" s="1019">
        <v>372540</v>
      </c>
      <c r="C126" s="1009"/>
      <c r="D126" s="1019">
        <v>118150.51228</v>
      </c>
      <c r="E126" s="1010"/>
      <c r="F126" s="1019">
        <v>1058907.49175</v>
      </c>
      <c r="G126" s="1010"/>
      <c r="H126" s="1019"/>
      <c r="I126" s="1010"/>
      <c r="J126" s="1086">
        <v>0.31714852708433994</v>
      </c>
      <c r="K126" s="1086">
        <v>2.8423994517367266</v>
      </c>
      <c r="L126" s="1086"/>
    </row>
    <row r="127" spans="1:12">
      <c r="A127" s="973" t="s">
        <v>729</v>
      </c>
      <c r="B127" s="1019">
        <v>14200</v>
      </c>
      <c r="C127" s="1009"/>
      <c r="D127" s="1019">
        <v>1756.2478999999998</v>
      </c>
      <c r="E127" s="1010"/>
      <c r="F127" s="1019">
        <v>1756.4568999999999</v>
      </c>
      <c r="G127" s="1010"/>
      <c r="H127" s="1019"/>
      <c r="I127" s="1010"/>
      <c r="J127" s="1086">
        <v>0.12367942957746478</v>
      </c>
      <c r="K127" s="1086">
        <v>0.12369414788732394</v>
      </c>
      <c r="L127" s="1086"/>
    </row>
    <row r="128" spans="1:12">
      <c r="A128" s="970" t="s">
        <v>725</v>
      </c>
      <c r="B128" s="1019">
        <v>1329145</v>
      </c>
      <c r="C128" s="1009"/>
      <c r="D128" s="1019">
        <v>8876858.4058400001</v>
      </c>
      <c r="E128" s="1010"/>
      <c r="F128" s="1019">
        <v>8876858.4058400001</v>
      </c>
      <c r="G128" s="1010"/>
      <c r="H128" s="1019"/>
      <c r="I128" s="1010"/>
      <c r="J128" s="1086">
        <v>6.678623028969751</v>
      </c>
      <c r="K128" s="1086">
        <v>6.678623028969751</v>
      </c>
      <c r="L128" s="1086"/>
    </row>
    <row r="129" spans="1:12">
      <c r="A129" s="970" t="s">
        <v>726</v>
      </c>
      <c r="B129" s="1019">
        <v>4428000</v>
      </c>
      <c r="C129" s="1009"/>
      <c r="D129" s="1019">
        <v>3254656.7919099997</v>
      </c>
      <c r="E129" s="1010"/>
      <c r="F129" s="1019">
        <v>3853683.3077500002</v>
      </c>
      <c r="G129" s="1010"/>
      <c r="H129" s="1019"/>
      <c r="I129" s="1010"/>
      <c r="J129" s="1086">
        <v>0.73501734234643168</v>
      </c>
      <c r="K129" s="1086">
        <v>0.87029884998870821</v>
      </c>
      <c r="L129" s="1086"/>
    </row>
    <row r="130" spans="1:12">
      <c r="A130" s="970" t="s">
        <v>727</v>
      </c>
      <c r="B130" s="1019">
        <v>23463464</v>
      </c>
      <c r="C130" s="1009"/>
      <c r="D130" s="1019">
        <v>22709759.113489471</v>
      </c>
      <c r="E130" s="1010"/>
      <c r="F130" s="1019">
        <v>24911087.582818136</v>
      </c>
      <c r="G130" s="1010"/>
      <c r="H130" s="1019"/>
      <c r="I130" s="1010"/>
      <c r="J130" s="1086">
        <v>0.96787751005092304</v>
      </c>
      <c r="K130" s="1086">
        <v>1.0616969251777204</v>
      </c>
      <c r="L130" s="1086"/>
    </row>
    <row r="131" spans="1:12">
      <c r="A131" s="970" t="s">
        <v>728</v>
      </c>
      <c r="B131" s="1019">
        <v>3145513</v>
      </c>
      <c r="C131" s="1009"/>
      <c r="D131" s="1019">
        <v>1828841.7287199998</v>
      </c>
      <c r="E131" s="1010"/>
      <c r="F131" s="1019">
        <v>2092175.585</v>
      </c>
      <c r="G131" s="1010"/>
      <c r="H131" s="1019"/>
      <c r="I131" s="1010"/>
      <c r="J131" s="1086">
        <v>0.58141286611118748</v>
      </c>
      <c r="K131" s="1086">
        <v>0.66513016636713951</v>
      </c>
      <c r="L131" s="1086"/>
    </row>
    <row r="132" spans="1:12" ht="15.75">
      <c r="A132" s="974" t="s">
        <v>559</v>
      </c>
      <c r="B132" s="1021">
        <v>2591153</v>
      </c>
      <c r="C132" s="1012"/>
      <c r="D132" s="1021">
        <v>807036.00499000004</v>
      </c>
      <c r="E132" s="1013"/>
      <c r="F132" s="1021">
        <v>1186810.9172999999</v>
      </c>
      <c r="G132" s="1013"/>
      <c r="H132" s="1021"/>
      <c r="I132" s="1012"/>
      <c r="J132" s="1087">
        <v>0.31145826008344552</v>
      </c>
      <c r="K132" s="1087">
        <v>0.45802425302558353</v>
      </c>
      <c r="L132" s="1087"/>
    </row>
  </sheetData>
  <mergeCells count="7">
    <mergeCell ref="D93:I93"/>
    <mergeCell ref="J93:L93"/>
    <mergeCell ref="A2:L2"/>
    <mergeCell ref="D5:I5"/>
    <mergeCell ref="J5:L5"/>
    <mergeCell ref="D49:I49"/>
    <mergeCell ref="J49:L49"/>
  </mergeCells>
  <printOptions horizontalCentered="1" gridLinesSet="0"/>
  <pageMargins left="0.15748031496062992" right="0.15748031496062992" top="0.78740157480314965" bottom="0" header="0.47244094488188981" footer="0"/>
  <pageSetup paperSize="9" scale="69" firstPageNumber="13" fitToHeight="100" orientation="landscape" useFirstPageNumber="1" r:id="rId1"/>
  <headerFooter alignWithMargins="0">
    <oddHeader>&amp;C&amp;"Arial,Normalny"&amp;12- &amp;P -</oddHeader>
  </headerFooter>
  <rowBreaks count="2" manualBreakCount="2">
    <brk id="45" max="11" man="1"/>
    <brk id="89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192"/>
  <sheetViews>
    <sheetView showGridLines="0" zoomScale="70" zoomScaleNormal="70" workbookViewId="0">
      <selection activeCell="E60" sqref="E60"/>
    </sheetView>
  </sheetViews>
  <sheetFormatPr defaultColWidth="96.42578125" defaultRowHeight="15"/>
  <cols>
    <col min="1" max="1" width="101.140625" style="76" customWidth="1"/>
    <col min="2" max="3" width="21.140625" style="76" customWidth="1"/>
    <col min="4" max="4" width="2.42578125" style="76" customWidth="1"/>
    <col min="5" max="5" width="18.5703125" style="76" customWidth="1"/>
    <col min="6" max="6" width="4" style="1041" customWidth="1"/>
    <col min="7" max="16384" width="96.42578125" style="76"/>
  </cols>
  <sheetData>
    <row r="1" spans="1:6" ht="18" customHeight="1">
      <c r="A1" s="73" t="s">
        <v>225</v>
      </c>
      <c r="B1" s="74"/>
      <c r="C1" s="74"/>
      <c r="D1" s="74"/>
      <c r="E1" s="74"/>
      <c r="F1" s="1035"/>
    </row>
    <row r="2" spans="1:6" ht="18" customHeight="1">
      <c r="A2" s="1739" t="s">
        <v>226</v>
      </c>
      <c r="B2" s="1739"/>
      <c r="C2" s="1739"/>
      <c r="D2" s="1739"/>
      <c r="E2" s="1739"/>
      <c r="F2" s="1036"/>
    </row>
    <row r="3" spans="1:6" ht="18" customHeight="1">
      <c r="A3" s="77"/>
      <c r="B3" s="78"/>
      <c r="C3" s="78"/>
      <c r="D3" s="78"/>
      <c r="E3" s="78"/>
      <c r="F3" s="1036"/>
    </row>
    <row r="4" spans="1:6" ht="18" customHeight="1">
      <c r="A4" s="79"/>
      <c r="C4" s="76" t="s">
        <v>4</v>
      </c>
      <c r="E4" s="80" t="s">
        <v>2</v>
      </c>
      <c r="F4" s="1037"/>
    </row>
    <row r="5" spans="1:6" ht="15.95" customHeight="1">
      <c r="A5" s="81"/>
      <c r="B5" s="82" t="s">
        <v>227</v>
      </c>
      <c r="C5" s="1740" t="s">
        <v>229</v>
      </c>
      <c r="D5" s="1741"/>
      <c r="E5" s="285"/>
      <c r="F5" s="83"/>
    </row>
    <row r="6" spans="1:6" ht="15.95" customHeight="1">
      <c r="A6" s="84" t="s">
        <v>3</v>
      </c>
      <c r="B6" s="85" t="s">
        <v>228</v>
      </c>
      <c r="C6" s="1742"/>
      <c r="D6" s="1743"/>
      <c r="E6" s="286" t="s">
        <v>230</v>
      </c>
      <c r="F6" s="86"/>
    </row>
    <row r="7" spans="1:6" ht="15.95" customHeight="1">
      <c r="A7" s="87"/>
      <c r="B7" s="88" t="s">
        <v>746</v>
      </c>
      <c r="C7" s="1742"/>
      <c r="D7" s="1743"/>
      <c r="E7" s="284" t="s">
        <v>232</v>
      </c>
      <c r="F7" s="89"/>
    </row>
    <row r="8" spans="1:6" s="91" customFormat="1" ht="9.9499999999999993" customHeight="1">
      <c r="A8" s="1215">
        <v>1</v>
      </c>
      <c r="B8" s="1216">
        <v>2</v>
      </c>
      <c r="C8" s="1744">
        <v>3</v>
      </c>
      <c r="D8" s="1745"/>
      <c r="E8" s="1217">
        <v>4</v>
      </c>
      <c r="F8" s="90"/>
    </row>
    <row r="9" spans="1:6" ht="31.5" customHeight="1">
      <c r="A9" s="1167" t="s">
        <v>233</v>
      </c>
      <c r="B9" s="1168">
        <v>404484028000</v>
      </c>
      <c r="C9" s="1174">
        <v>320103425690.44989</v>
      </c>
      <c r="D9" s="1177"/>
      <c r="E9" s="1178">
        <v>0.79138705988768954</v>
      </c>
      <c r="F9" s="1038"/>
    </row>
    <row r="10" spans="1:6" ht="19.5" customHeight="1">
      <c r="A10" s="680" t="s">
        <v>234</v>
      </c>
      <c r="B10" s="1169">
        <v>505000</v>
      </c>
      <c r="C10" s="1175">
        <v>424668.8</v>
      </c>
      <c r="D10" s="1171"/>
      <c r="E10" s="1022">
        <v>0.84092831683168312</v>
      </c>
      <c r="F10" s="1039"/>
    </row>
    <row r="11" spans="1:6" ht="19.5" customHeight="1">
      <c r="A11" s="680" t="s">
        <v>235</v>
      </c>
      <c r="B11" s="1169">
        <v>2626000</v>
      </c>
      <c r="C11" s="1175">
        <v>2637803.4</v>
      </c>
      <c r="D11" s="1171"/>
      <c r="E11" s="1022">
        <v>1.0044948210205635</v>
      </c>
      <c r="F11" s="1039"/>
    </row>
    <row r="12" spans="1:6" ht="19.5" customHeight="1">
      <c r="A12" s="680" t="s">
        <v>236</v>
      </c>
      <c r="B12" s="1169">
        <v>110000</v>
      </c>
      <c r="C12" s="1175">
        <v>171228.72000000003</v>
      </c>
      <c r="D12" s="1171"/>
      <c r="E12" s="1022">
        <v>1.5566247272727276</v>
      </c>
      <c r="F12" s="1039"/>
    </row>
    <row r="13" spans="1:6" ht="20.100000000000001" customHeight="1">
      <c r="A13" s="680" t="s">
        <v>237</v>
      </c>
      <c r="B13" s="1169">
        <v>268000</v>
      </c>
      <c r="C13" s="1175">
        <v>1186866.3699999999</v>
      </c>
      <c r="D13" s="1171"/>
      <c r="E13" s="1022">
        <v>4.4286058582089547</v>
      </c>
      <c r="F13" s="1039"/>
    </row>
    <row r="14" spans="1:6" ht="20.100000000000001" customHeight="1">
      <c r="A14" s="680" t="s">
        <v>238</v>
      </c>
      <c r="B14" s="1169">
        <v>48490000</v>
      </c>
      <c r="C14" s="1175">
        <v>35463503.949999996</v>
      </c>
      <c r="D14" s="1171"/>
      <c r="E14" s="1022">
        <v>0.7313570622808826</v>
      </c>
      <c r="F14" s="1039"/>
    </row>
    <row r="15" spans="1:6" ht="20.100000000000001" customHeight="1">
      <c r="A15" s="680" t="s">
        <v>239</v>
      </c>
      <c r="B15" s="1169">
        <v>30000</v>
      </c>
      <c r="C15" s="1175">
        <v>32032.920000000002</v>
      </c>
      <c r="D15" s="1171"/>
      <c r="E15" s="1022">
        <v>1.0677640000000002</v>
      </c>
      <c r="F15" s="1039"/>
    </row>
    <row r="16" spans="1:6" ht="20.100000000000001" customHeight="1">
      <c r="A16" s="680" t="s">
        <v>240</v>
      </c>
      <c r="B16" s="1169">
        <v>911000</v>
      </c>
      <c r="C16" s="1175">
        <v>251810.79000000004</v>
      </c>
      <c r="D16" s="1171"/>
      <c r="E16" s="1022">
        <v>0.27641140504939632</v>
      </c>
      <c r="F16" s="1039"/>
    </row>
    <row r="17" spans="1:6" ht="20.100000000000001" customHeight="1">
      <c r="A17" s="680" t="s">
        <v>241</v>
      </c>
      <c r="B17" s="1169">
        <v>31000</v>
      </c>
      <c r="C17" s="1175">
        <v>13440.47</v>
      </c>
      <c r="D17" s="1171"/>
      <c r="E17" s="1022">
        <v>0.43356354838709676</v>
      </c>
      <c r="F17" s="1039"/>
    </row>
    <row r="18" spans="1:6" ht="20.100000000000001" customHeight="1">
      <c r="A18" s="680" t="s">
        <v>242</v>
      </c>
      <c r="B18" s="1169">
        <v>50180000</v>
      </c>
      <c r="C18" s="1175">
        <v>29618600.110000003</v>
      </c>
      <c r="D18" s="1171"/>
      <c r="E18" s="1022">
        <v>0.59024711259465934</v>
      </c>
      <c r="F18" s="1039"/>
    </row>
    <row r="19" spans="1:6" ht="19.5" customHeight="1">
      <c r="A19" s="681" t="s">
        <v>701</v>
      </c>
      <c r="B19" s="1169">
        <v>0</v>
      </c>
      <c r="C19" s="1175">
        <v>11709.72</v>
      </c>
      <c r="D19" s="1171"/>
      <c r="E19" s="1022">
        <v>0</v>
      </c>
      <c r="F19" s="1039"/>
    </row>
    <row r="20" spans="1:6" ht="20.100000000000001" customHeight="1">
      <c r="A20" s="680" t="s">
        <v>243</v>
      </c>
      <c r="B20" s="1169">
        <v>10000</v>
      </c>
      <c r="C20" s="1175">
        <v>81874.930000000008</v>
      </c>
      <c r="D20" s="1171"/>
      <c r="E20" s="1022">
        <v>8.1874929999999999</v>
      </c>
      <c r="F20" s="1039"/>
    </row>
    <row r="21" spans="1:6" ht="20.100000000000001" customHeight="1">
      <c r="A21" s="680" t="s">
        <v>244</v>
      </c>
      <c r="B21" s="1169">
        <v>2105000</v>
      </c>
      <c r="C21" s="1175">
        <v>1546150.8299999998</v>
      </c>
      <c r="D21" s="1171"/>
      <c r="E21" s="1022">
        <v>0.73451345843230398</v>
      </c>
      <c r="F21" s="1039"/>
    </row>
    <row r="22" spans="1:6" ht="20.100000000000001" customHeight="1">
      <c r="A22" s="680" t="s">
        <v>245</v>
      </c>
      <c r="B22" s="1169">
        <v>2188000</v>
      </c>
      <c r="C22" s="1175">
        <v>1921597.3299999996</v>
      </c>
      <c r="D22" s="1171"/>
      <c r="E22" s="1022">
        <v>0.8782437522851918</v>
      </c>
      <c r="F22" s="1039"/>
    </row>
    <row r="23" spans="1:6" ht="20.100000000000001" customHeight="1">
      <c r="A23" s="680" t="s">
        <v>246</v>
      </c>
      <c r="B23" s="1169">
        <v>2000</v>
      </c>
      <c r="C23" s="1175">
        <v>2146.41</v>
      </c>
      <c r="D23" s="1171"/>
      <c r="E23" s="1022">
        <v>1.073205</v>
      </c>
      <c r="F23" s="1039"/>
    </row>
    <row r="24" spans="1:6" ht="20.100000000000001" customHeight="1">
      <c r="A24" s="680" t="s">
        <v>247</v>
      </c>
      <c r="B24" s="1169">
        <v>2464794000</v>
      </c>
      <c r="C24" s="1175">
        <v>1970431611.97</v>
      </c>
      <c r="D24" s="1171"/>
      <c r="E24" s="1022">
        <v>0.79943054550197701</v>
      </c>
      <c r="F24" s="1039"/>
    </row>
    <row r="25" spans="1:6" ht="20.100000000000001" customHeight="1">
      <c r="A25" s="680" t="s">
        <v>248</v>
      </c>
      <c r="B25" s="1169">
        <v>1731000</v>
      </c>
      <c r="C25" s="1175">
        <v>4096039.5500000003</v>
      </c>
      <c r="D25" s="1171"/>
      <c r="E25" s="1022">
        <v>2.3662851242056617</v>
      </c>
      <c r="F25" s="1039"/>
    </row>
    <row r="26" spans="1:6" ht="20.100000000000001" customHeight="1">
      <c r="A26" s="680" t="s">
        <v>249</v>
      </c>
      <c r="B26" s="1169">
        <v>27000</v>
      </c>
      <c r="C26" s="1175">
        <v>62589.68</v>
      </c>
      <c r="D26" s="1171"/>
      <c r="E26" s="1022">
        <v>2.3181362962962964</v>
      </c>
      <c r="F26" s="1039"/>
    </row>
    <row r="27" spans="1:6" ht="20.100000000000001" customHeight="1">
      <c r="A27" s="682" t="s">
        <v>250</v>
      </c>
      <c r="B27" s="1169">
        <v>6672000</v>
      </c>
      <c r="C27" s="1175">
        <v>24199372.599999998</v>
      </c>
      <c r="D27" s="1171"/>
      <c r="E27" s="1022">
        <v>3.627004286570743</v>
      </c>
      <c r="F27" s="1039"/>
    </row>
    <row r="28" spans="1:6" ht="20.100000000000001" customHeight="1">
      <c r="A28" s="680" t="s">
        <v>251</v>
      </c>
      <c r="B28" s="1169">
        <v>288945000</v>
      </c>
      <c r="C28" s="1175">
        <v>82449789.010000005</v>
      </c>
      <c r="D28" s="1171"/>
      <c r="E28" s="1022">
        <v>0.28534769250203329</v>
      </c>
      <c r="F28" s="1039"/>
    </row>
    <row r="29" spans="1:6" ht="20.100000000000001" customHeight="1">
      <c r="A29" s="680" t="s">
        <v>252</v>
      </c>
      <c r="B29" s="1169">
        <v>277744000</v>
      </c>
      <c r="C29" s="1175">
        <v>51649193.56000001</v>
      </c>
      <c r="D29" s="1171"/>
      <c r="E29" s="1022">
        <v>0.18595970951667726</v>
      </c>
      <c r="F29" s="1039"/>
    </row>
    <row r="30" spans="1:6" ht="20.100000000000001" customHeight="1">
      <c r="A30" s="680" t="s">
        <v>253</v>
      </c>
      <c r="B30" s="1169">
        <v>11510000</v>
      </c>
      <c r="C30" s="1175">
        <v>11275666.190000001</v>
      </c>
      <c r="D30" s="1171"/>
      <c r="E30" s="1022">
        <v>0.9796408505647265</v>
      </c>
      <c r="F30" s="1039"/>
    </row>
    <row r="31" spans="1:6" ht="20.100000000000001" customHeight="1">
      <c r="A31" s="680" t="s">
        <v>254</v>
      </c>
      <c r="B31" s="1169">
        <v>25297000</v>
      </c>
      <c r="C31" s="1175">
        <v>3305508.29</v>
      </c>
      <c r="D31" s="1171"/>
      <c r="E31" s="1022">
        <v>0.13066799580977981</v>
      </c>
      <c r="F31" s="1039"/>
    </row>
    <row r="32" spans="1:6" ht="20.100000000000001" customHeight="1">
      <c r="A32" s="680" t="s">
        <v>255</v>
      </c>
      <c r="B32" s="1169">
        <v>0</v>
      </c>
      <c r="C32" s="1175">
        <v>71092.41</v>
      </c>
      <c r="D32" s="1171"/>
      <c r="E32" s="1022">
        <v>0</v>
      </c>
      <c r="F32" s="1039"/>
    </row>
    <row r="33" spans="1:6" ht="20.100000000000001" customHeight="1">
      <c r="A33" s="680" t="s">
        <v>256</v>
      </c>
      <c r="B33" s="1169">
        <v>5490000</v>
      </c>
      <c r="C33" s="1175">
        <v>9669116.2599999979</v>
      </c>
      <c r="D33" s="1171"/>
      <c r="E33" s="1022">
        <v>1.7612233624772309</v>
      </c>
      <c r="F33" s="1039"/>
    </row>
    <row r="34" spans="1:6" ht="20.100000000000001" customHeight="1">
      <c r="A34" s="680" t="s">
        <v>257</v>
      </c>
      <c r="B34" s="1169">
        <v>289000</v>
      </c>
      <c r="C34" s="1175">
        <v>606985.79</v>
      </c>
      <c r="D34" s="1171"/>
      <c r="E34" s="1022">
        <v>2.1002968512110729</v>
      </c>
      <c r="F34" s="1039"/>
    </row>
    <row r="35" spans="1:6" ht="20.100000000000001" customHeight="1">
      <c r="A35" s="680" t="s">
        <v>258</v>
      </c>
      <c r="B35" s="1169">
        <v>0</v>
      </c>
      <c r="C35" s="1175">
        <v>11131.33</v>
      </c>
      <c r="D35" s="1171"/>
      <c r="E35" s="1022">
        <v>0</v>
      </c>
      <c r="F35" s="1039"/>
    </row>
    <row r="36" spans="1:6" ht="20.100000000000001" customHeight="1">
      <c r="A36" s="680" t="s">
        <v>259</v>
      </c>
      <c r="B36" s="1169">
        <v>247000</v>
      </c>
      <c r="C36" s="1175">
        <v>9047621.0500000007</v>
      </c>
      <c r="D36" s="1171"/>
      <c r="E36" s="1022" t="s">
        <v>767</v>
      </c>
      <c r="F36" s="1039"/>
    </row>
    <row r="37" spans="1:6" ht="20.100000000000001" customHeight="1">
      <c r="A37" s="680" t="s">
        <v>714</v>
      </c>
      <c r="B37" s="1169">
        <v>32650000</v>
      </c>
      <c r="C37" s="1175">
        <v>123933352.47999997</v>
      </c>
      <c r="D37" s="1171"/>
      <c r="E37" s="1022">
        <v>3.7958147773353743</v>
      </c>
      <c r="F37" s="1039"/>
    </row>
    <row r="38" spans="1:6" ht="20.100000000000001" customHeight="1">
      <c r="A38" s="680" t="s">
        <v>260</v>
      </c>
      <c r="B38" s="1169">
        <v>132985000</v>
      </c>
      <c r="C38" s="1175">
        <v>123003467.17</v>
      </c>
      <c r="D38" s="1171"/>
      <c r="E38" s="1022">
        <v>0.92494241583637249</v>
      </c>
      <c r="F38" s="1039"/>
    </row>
    <row r="39" spans="1:6" ht="20.100000000000001" customHeight="1">
      <c r="A39" s="680" t="s">
        <v>261</v>
      </c>
      <c r="B39" s="1169">
        <v>7732000</v>
      </c>
      <c r="C39" s="1175">
        <v>6329598.6500000013</v>
      </c>
      <c r="D39" s="1171"/>
      <c r="E39" s="1022">
        <v>0.81862372607346112</v>
      </c>
      <c r="F39" s="1039"/>
    </row>
    <row r="40" spans="1:6" ht="20.100000000000001" customHeight="1">
      <c r="A40" s="680" t="s">
        <v>262</v>
      </c>
      <c r="B40" s="1169">
        <v>28672000</v>
      </c>
      <c r="C40" s="1175">
        <v>14518457.939999998</v>
      </c>
      <c r="D40" s="1171"/>
      <c r="E40" s="1022">
        <v>0.50636362792968737</v>
      </c>
      <c r="F40" s="1039"/>
    </row>
    <row r="41" spans="1:6" s="92" customFormat="1" ht="20.100000000000001" customHeight="1">
      <c r="A41" s="680" t="s">
        <v>263</v>
      </c>
      <c r="B41" s="1169">
        <v>42847000</v>
      </c>
      <c r="C41" s="1175">
        <v>33384947.270000007</v>
      </c>
      <c r="D41" s="1171"/>
      <c r="E41" s="1022">
        <v>0.77916650570635071</v>
      </c>
      <c r="F41" s="1039"/>
    </row>
    <row r="42" spans="1:6" ht="20.100000000000001" customHeight="1">
      <c r="A42" s="680" t="s">
        <v>264</v>
      </c>
      <c r="B42" s="1169">
        <v>30006000</v>
      </c>
      <c r="C42" s="1175">
        <v>593701453.53000021</v>
      </c>
      <c r="D42" s="1171"/>
      <c r="E42" s="1022" t="s">
        <v>767</v>
      </c>
      <c r="F42" s="1039"/>
    </row>
    <row r="43" spans="1:6" ht="20.100000000000001" customHeight="1">
      <c r="A43" s="680" t="s">
        <v>265</v>
      </c>
      <c r="B43" s="1169">
        <v>352000</v>
      </c>
      <c r="C43" s="1175">
        <v>33659749.880000003</v>
      </c>
      <c r="D43" s="1171"/>
      <c r="E43" s="1022" t="s">
        <v>767</v>
      </c>
      <c r="F43" s="1040"/>
    </row>
    <row r="44" spans="1:6" ht="20.100000000000001" customHeight="1">
      <c r="A44" s="680" t="s">
        <v>266</v>
      </c>
      <c r="B44" s="1169">
        <v>416000</v>
      </c>
      <c r="C44" s="1175">
        <v>459768.65999999992</v>
      </c>
      <c r="D44" s="1171"/>
      <c r="E44" s="1022">
        <v>1.1052131249999999</v>
      </c>
      <c r="F44" s="1039"/>
    </row>
    <row r="45" spans="1:6" ht="20.100000000000001" customHeight="1">
      <c r="A45" s="680" t="s">
        <v>267</v>
      </c>
      <c r="B45" s="1169">
        <v>60551000</v>
      </c>
      <c r="C45" s="1175">
        <v>62845981.50999999</v>
      </c>
      <c r="D45" s="1171"/>
      <c r="E45" s="1022">
        <v>1.0379016285445326</v>
      </c>
      <c r="F45" s="1039"/>
    </row>
    <row r="46" spans="1:6" ht="20.100000000000001" customHeight="1">
      <c r="A46" s="680" t="s">
        <v>268</v>
      </c>
      <c r="B46" s="1169">
        <v>85460000</v>
      </c>
      <c r="C46" s="1175">
        <v>105925132.26000002</v>
      </c>
      <c r="D46" s="1171"/>
      <c r="E46" s="1022">
        <v>1.2394703049379829</v>
      </c>
      <c r="F46" s="1039"/>
    </row>
    <row r="47" spans="1:6" ht="20.100000000000001" customHeight="1">
      <c r="A47" s="680" t="s">
        <v>269</v>
      </c>
      <c r="B47" s="1169">
        <v>0</v>
      </c>
      <c r="C47" s="1175">
        <v>2312481.3899999997</v>
      </c>
      <c r="D47" s="1171"/>
      <c r="E47" s="1022">
        <v>0</v>
      </c>
      <c r="F47" s="1039"/>
    </row>
    <row r="48" spans="1:6" ht="20.100000000000001" customHeight="1">
      <c r="A48" s="680" t="s">
        <v>270</v>
      </c>
      <c r="B48" s="1169">
        <v>166603000</v>
      </c>
      <c r="C48" s="1175">
        <v>152585014.17999998</v>
      </c>
      <c r="D48" s="1171"/>
      <c r="E48" s="1022">
        <v>0.9158599435784468</v>
      </c>
      <c r="F48" s="1039"/>
    </row>
    <row r="49" spans="1:6" ht="20.100000000000001" customHeight="1">
      <c r="A49" s="680" t="s">
        <v>271</v>
      </c>
      <c r="B49" s="1169">
        <v>77938000</v>
      </c>
      <c r="C49" s="1175">
        <v>66029753.389999986</v>
      </c>
      <c r="D49" s="1171"/>
      <c r="E49" s="1022">
        <v>0.84720872218943244</v>
      </c>
      <c r="F49" s="1039"/>
    </row>
    <row r="50" spans="1:6" ht="20.100000000000001" customHeight="1">
      <c r="A50" s="680" t="s">
        <v>272</v>
      </c>
      <c r="B50" s="1169">
        <v>11000</v>
      </c>
      <c r="C50" s="1175">
        <v>166597.96000000002</v>
      </c>
      <c r="D50" s="1171"/>
      <c r="E50" s="1022" t="s">
        <v>767</v>
      </c>
      <c r="F50" s="1039"/>
    </row>
    <row r="51" spans="1:6" ht="20.100000000000001" customHeight="1">
      <c r="A51" s="680" t="s">
        <v>273</v>
      </c>
      <c r="B51" s="1169">
        <v>194000</v>
      </c>
      <c r="C51" s="1175">
        <v>239044.28000000003</v>
      </c>
      <c r="D51" s="1171"/>
      <c r="E51" s="1022">
        <v>1.2321870103092785</v>
      </c>
      <c r="F51" s="1039"/>
    </row>
    <row r="52" spans="1:6" ht="20.100000000000001" customHeight="1">
      <c r="A52" s="680" t="s">
        <v>274</v>
      </c>
      <c r="B52" s="1169">
        <v>206510000</v>
      </c>
      <c r="C52" s="1175">
        <v>110033954.76000002</v>
      </c>
      <c r="D52" s="1171"/>
      <c r="E52" s="1022">
        <v>0.53282627843687969</v>
      </c>
      <c r="F52" s="1039"/>
    </row>
    <row r="53" spans="1:6" ht="20.100000000000001" customHeight="1">
      <c r="A53" s="680" t="s">
        <v>275</v>
      </c>
      <c r="B53" s="1169">
        <v>239342000</v>
      </c>
      <c r="C53" s="1175">
        <v>185038146.50999993</v>
      </c>
      <c r="D53" s="1171"/>
      <c r="E53" s="1022">
        <v>0.77311189222952903</v>
      </c>
      <c r="F53" s="1039"/>
    </row>
    <row r="54" spans="1:6" ht="20.100000000000001" customHeight="1">
      <c r="A54" s="680" t="s">
        <v>276</v>
      </c>
      <c r="B54" s="1169">
        <v>57000</v>
      </c>
      <c r="C54" s="1175">
        <v>1453223.23</v>
      </c>
      <c r="D54" s="1171"/>
      <c r="E54" s="1022" t="s">
        <v>767</v>
      </c>
      <c r="F54" s="1039"/>
    </row>
    <row r="55" spans="1:6" ht="20.100000000000001" customHeight="1">
      <c r="A55" s="680" t="s">
        <v>277</v>
      </c>
      <c r="B55" s="1169">
        <v>5283000</v>
      </c>
      <c r="C55" s="1175">
        <v>7184482.4299999997</v>
      </c>
      <c r="D55" s="1171"/>
      <c r="E55" s="1022">
        <v>1.3599247454098049</v>
      </c>
      <c r="F55" s="1039"/>
    </row>
    <row r="56" spans="1:6" ht="20.100000000000001" customHeight="1">
      <c r="A56" s="680" t="s">
        <v>278</v>
      </c>
      <c r="B56" s="1169">
        <v>22040000</v>
      </c>
      <c r="C56" s="1175">
        <v>18523986.539999999</v>
      </c>
      <c r="D56" s="1171"/>
      <c r="E56" s="1022">
        <v>0.84047125862068961</v>
      </c>
      <c r="F56" s="1039"/>
    </row>
    <row r="57" spans="1:6" ht="20.100000000000001" customHeight="1">
      <c r="A57" s="680" t="s">
        <v>279</v>
      </c>
      <c r="B57" s="1169">
        <v>130800000</v>
      </c>
      <c r="C57" s="1175">
        <v>145347938.80000001</v>
      </c>
      <c r="D57" s="1171"/>
      <c r="E57" s="1022">
        <v>1.111222773700306</v>
      </c>
      <c r="F57" s="1039"/>
    </row>
    <row r="58" spans="1:6" s="850" customFormat="1" ht="20.100000000000001" customHeight="1">
      <c r="A58" s="680" t="s">
        <v>733</v>
      </c>
      <c r="B58" s="1169">
        <v>10699861000</v>
      </c>
      <c r="C58" s="1175">
        <v>14710168318.409998</v>
      </c>
      <c r="D58" s="1171"/>
      <c r="E58" s="1022">
        <v>1.3747999453834026</v>
      </c>
      <c r="F58" s="1039"/>
    </row>
    <row r="59" spans="1:6" ht="20.100000000000001" customHeight="1">
      <c r="A59" s="680" t="s">
        <v>280</v>
      </c>
      <c r="B59" s="1169">
        <v>0</v>
      </c>
      <c r="C59" s="1175">
        <v>4414.92</v>
      </c>
      <c r="D59" s="1171"/>
      <c r="E59" s="1022">
        <v>0</v>
      </c>
      <c r="F59" s="1039"/>
    </row>
    <row r="60" spans="1:6" ht="20.100000000000001" customHeight="1">
      <c r="A60" s="680" t="s">
        <v>281</v>
      </c>
      <c r="B60" s="1169">
        <v>25651000</v>
      </c>
      <c r="C60" s="1175">
        <v>-120957923.05000004</v>
      </c>
      <c r="D60" s="1172" t="s">
        <v>756</v>
      </c>
      <c r="E60" s="1022">
        <v>0</v>
      </c>
      <c r="F60" s="1039"/>
    </row>
    <row r="61" spans="1:6" ht="20.100000000000001" customHeight="1">
      <c r="A61" s="680" t="s">
        <v>282</v>
      </c>
      <c r="B61" s="1169">
        <v>1000</v>
      </c>
      <c r="C61" s="1175">
        <v>55074.45</v>
      </c>
      <c r="D61" s="1171"/>
      <c r="E61" s="1022" t="s">
        <v>767</v>
      </c>
      <c r="F61" s="1039"/>
    </row>
    <row r="62" spans="1:6" s="850" customFormat="1" ht="20.100000000000001" customHeight="1">
      <c r="A62" s="680" t="s">
        <v>737</v>
      </c>
      <c r="B62" s="1169">
        <v>350510000</v>
      </c>
      <c r="C62" s="1175">
        <v>1035565098.24</v>
      </c>
      <c r="D62" s="1171"/>
      <c r="E62" s="1022">
        <v>2.9544523643833274</v>
      </c>
      <c r="F62" s="1039"/>
    </row>
    <row r="63" spans="1:6" ht="20.100000000000001" customHeight="1">
      <c r="A63" s="680" t="s">
        <v>283</v>
      </c>
      <c r="B63" s="1169">
        <v>124000</v>
      </c>
      <c r="C63" s="1175">
        <v>183478</v>
      </c>
      <c r="D63" s="1171"/>
      <c r="E63" s="1022">
        <v>1.4796612903225805</v>
      </c>
      <c r="F63" s="1039"/>
    </row>
    <row r="64" spans="1:6" ht="20.100000000000001" customHeight="1">
      <c r="A64" s="680" t="s">
        <v>284</v>
      </c>
      <c r="B64" s="1169">
        <v>10110000</v>
      </c>
      <c r="C64" s="1175">
        <v>7215822.4699999997</v>
      </c>
      <c r="D64" s="1171"/>
      <c r="E64" s="1022">
        <v>0.71373120375865473</v>
      </c>
      <c r="F64" s="1039"/>
    </row>
    <row r="65" spans="1:6" ht="20.100000000000001" customHeight="1">
      <c r="A65" s="680" t="s">
        <v>285</v>
      </c>
      <c r="B65" s="1169">
        <v>1843000</v>
      </c>
      <c r="C65" s="1175">
        <v>1106822.1400000001</v>
      </c>
      <c r="D65" s="1171"/>
      <c r="E65" s="1022">
        <v>0.600554606619642</v>
      </c>
      <c r="F65" s="1039"/>
    </row>
    <row r="66" spans="1:6" ht="20.100000000000001" customHeight="1">
      <c r="A66" s="680" t="s">
        <v>286</v>
      </c>
      <c r="B66" s="1169">
        <v>166000</v>
      </c>
      <c r="C66" s="1175">
        <v>470899.73</v>
      </c>
      <c r="D66" s="1171"/>
      <c r="E66" s="1022">
        <v>2.8367453614457832</v>
      </c>
      <c r="F66" s="1039"/>
    </row>
    <row r="67" spans="1:6" ht="20.100000000000001" customHeight="1">
      <c r="A67" s="680" t="s">
        <v>287</v>
      </c>
      <c r="B67" s="1169">
        <v>650000</v>
      </c>
      <c r="C67" s="1175">
        <v>424027.73</v>
      </c>
      <c r="D67" s="1171"/>
      <c r="E67" s="1022">
        <v>0.65235035384615381</v>
      </c>
      <c r="F67" s="1039"/>
    </row>
    <row r="68" spans="1:6" ht="20.100000000000001" customHeight="1">
      <c r="A68" s="680" t="s">
        <v>288</v>
      </c>
      <c r="B68" s="1169">
        <v>76000000</v>
      </c>
      <c r="C68" s="1175">
        <v>56985009.490000002</v>
      </c>
      <c r="D68" s="1171"/>
      <c r="E68" s="1022">
        <v>0.74980275644736849</v>
      </c>
      <c r="F68" s="1039"/>
    </row>
    <row r="69" spans="1:6" ht="20.100000000000001" customHeight="1">
      <c r="A69" s="680" t="s">
        <v>289</v>
      </c>
      <c r="B69" s="1169">
        <v>1690000</v>
      </c>
      <c r="C69" s="1175">
        <v>4275129.8099999996</v>
      </c>
      <c r="D69" s="1173"/>
      <c r="E69" s="1022">
        <v>2.5296626094674552</v>
      </c>
      <c r="F69" s="1039"/>
    </row>
    <row r="70" spans="1:6" ht="19.5" customHeight="1">
      <c r="A70" s="680" t="s">
        <v>290</v>
      </c>
      <c r="B70" s="1169">
        <v>0</v>
      </c>
      <c r="C70" s="1175">
        <v>48942.239999999998</v>
      </c>
      <c r="D70" s="1171"/>
      <c r="E70" s="1022">
        <v>0</v>
      </c>
      <c r="F70" s="1039"/>
    </row>
    <row r="71" spans="1:6" ht="20.100000000000001" customHeight="1">
      <c r="A71" s="680" t="s">
        <v>291</v>
      </c>
      <c r="B71" s="1169">
        <v>64313000</v>
      </c>
      <c r="C71" s="1175">
        <v>49792063.490000002</v>
      </c>
      <c r="D71" s="1171"/>
      <c r="E71" s="1022">
        <v>0.77421459875919341</v>
      </c>
      <c r="F71" s="1039"/>
    </row>
    <row r="72" spans="1:6" ht="20.100000000000001" customHeight="1">
      <c r="A72" s="680" t="s">
        <v>292</v>
      </c>
      <c r="B72" s="1169">
        <v>9325000</v>
      </c>
      <c r="C72" s="1175">
        <v>7271286.7300000004</v>
      </c>
      <c r="D72" s="1171"/>
      <c r="E72" s="1022">
        <v>0.77976265201072392</v>
      </c>
      <c r="F72" s="1039"/>
    </row>
    <row r="73" spans="1:6" ht="20.100000000000001" customHeight="1">
      <c r="A73" s="680" t="s">
        <v>293</v>
      </c>
      <c r="B73" s="1169">
        <v>32000</v>
      </c>
      <c r="C73" s="1175">
        <v>99367.48</v>
      </c>
      <c r="D73" s="1171"/>
      <c r="E73" s="1022">
        <v>3.10523375</v>
      </c>
      <c r="F73" s="1039"/>
    </row>
    <row r="74" spans="1:6" ht="20.100000000000001" customHeight="1">
      <c r="A74" s="680" t="s">
        <v>294</v>
      </c>
      <c r="B74" s="1169">
        <v>0</v>
      </c>
      <c r="C74" s="1175">
        <v>42862.279999999992</v>
      </c>
      <c r="D74" s="1171"/>
      <c r="E74" s="1022">
        <v>0</v>
      </c>
      <c r="F74" s="1039"/>
    </row>
    <row r="75" spans="1:6" ht="20.100000000000001" customHeight="1">
      <c r="A75" s="680" t="s">
        <v>295</v>
      </c>
      <c r="B75" s="1169">
        <v>371000</v>
      </c>
      <c r="C75" s="1175">
        <v>171708.12</v>
      </c>
      <c r="D75" s="1171"/>
      <c r="E75" s="1022">
        <v>0.46282512129380055</v>
      </c>
      <c r="F75" s="1039"/>
    </row>
    <row r="76" spans="1:6" ht="20.100000000000001" customHeight="1">
      <c r="A76" s="680" t="s">
        <v>296</v>
      </c>
      <c r="B76" s="1169">
        <v>800000</v>
      </c>
      <c r="C76" s="1175">
        <v>499063.98</v>
      </c>
      <c r="D76" s="1171"/>
      <c r="E76" s="1022">
        <v>0.62382997499999993</v>
      </c>
      <c r="F76" s="1039"/>
    </row>
    <row r="77" spans="1:6" ht="20.100000000000001" customHeight="1">
      <c r="A77" s="680" t="s">
        <v>297</v>
      </c>
      <c r="B77" s="1169">
        <v>3466000</v>
      </c>
      <c r="C77" s="1175">
        <v>2994396.7199999997</v>
      </c>
      <c r="D77" s="1171"/>
      <c r="E77" s="1022">
        <v>0.86393442585112512</v>
      </c>
      <c r="F77" s="1039"/>
    </row>
    <row r="78" spans="1:6" ht="20.100000000000001" customHeight="1">
      <c r="A78" s="680" t="s">
        <v>298</v>
      </c>
      <c r="B78" s="1169">
        <v>2000</v>
      </c>
      <c r="C78" s="1175">
        <v>155291.54999999999</v>
      </c>
      <c r="D78" s="1171"/>
      <c r="E78" s="1022" t="s">
        <v>767</v>
      </c>
      <c r="F78" s="1039"/>
    </row>
    <row r="79" spans="1:6" ht="20.100000000000001" customHeight="1">
      <c r="A79" s="680" t="s">
        <v>299</v>
      </c>
      <c r="B79" s="1169">
        <v>94314000</v>
      </c>
      <c r="C79" s="1175">
        <v>168940352.42000002</v>
      </c>
      <c r="D79" s="1171"/>
      <c r="E79" s="1022">
        <v>1.7912542403036666</v>
      </c>
      <c r="F79" s="1039"/>
    </row>
    <row r="80" spans="1:6" ht="20.100000000000001" customHeight="1">
      <c r="A80" s="680" t="s">
        <v>347</v>
      </c>
      <c r="B80" s="1169">
        <v>5992000</v>
      </c>
      <c r="C80" s="1175">
        <v>5585253.1399999997</v>
      </c>
      <c r="D80" s="1171"/>
      <c r="E80" s="1022">
        <v>0.93211834779706271</v>
      </c>
      <c r="F80" s="1039"/>
    </row>
    <row r="81" spans="1:6" ht="20.100000000000001" customHeight="1">
      <c r="A81" s="680" t="s">
        <v>300</v>
      </c>
      <c r="B81" s="1169">
        <v>627000</v>
      </c>
      <c r="C81" s="1175">
        <v>360134.97000000003</v>
      </c>
      <c r="D81" s="1171"/>
      <c r="E81" s="1022">
        <v>0.57437794258373209</v>
      </c>
      <c r="F81" s="1039"/>
    </row>
    <row r="82" spans="1:6" ht="20.100000000000001" customHeight="1">
      <c r="A82" s="680" t="s">
        <v>301</v>
      </c>
      <c r="B82" s="1169">
        <v>2672689000</v>
      </c>
      <c r="C82" s="1175">
        <v>173952408.76999998</v>
      </c>
      <c r="D82" s="1171"/>
      <c r="E82" s="1022">
        <v>6.5085166575684625E-2</v>
      </c>
      <c r="F82" s="1039"/>
    </row>
    <row r="83" spans="1:6" ht="20.100000000000001" customHeight="1">
      <c r="A83" s="680" t="s">
        <v>302</v>
      </c>
      <c r="B83" s="1169">
        <v>379700474000</v>
      </c>
      <c r="C83" s="1175">
        <v>294063116122.10992</v>
      </c>
      <c r="D83" s="1171"/>
      <c r="E83" s="1022">
        <v>0.77446075593287234</v>
      </c>
      <c r="F83" s="1039"/>
    </row>
    <row r="84" spans="1:6" ht="20.100000000000001" customHeight="1">
      <c r="A84" s="680" t="s">
        <v>303</v>
      </c>
      <c r="B84" s="1169">
        <v>630613000</v>
      </c>
      <c r="C84" s="1175">
        <v>1410172062.3400002</v>
      </c>
      <c r="D84" s="1171"/>
      <c r="E84" s="1022">
        <v>2.2361925021209523</v>
      </c>
      <c r="F84" s="1039"/>
    </row>
    <row r="85" spans="1:6" ht="20.100000000000001" customHeight="1">
      <c r="A85" s="680" t="s">
        <v>304</v>
      </c>
      <c r="B85" s="1169">
        <v>1688000</v>
      </c>
      <c r="C85" s="1175">
        <v>1157118.8899999999</v>
      </c>
      <c r="D85" s="1171"/>
      <c r="E85" s="1022">
        <v>0.68549697274881516</v>
      </c>
      <c r="F85" s="1039"/>
    </row>
    <row r="86" spans="1:6" ht="19.5" customHeight="1">
      <c r="A86" s="680" t="s">
        <v>305</v>
      </c>
      <c r="B86" s="1169">
        <v>3145513000</v>
      </c>
      <c r="C86" s="1175">
        <v>2116089866.99</v>
      </c>
      <c r="D86" s="1171"/>
      <c r="E86" s="1022">
        <v>0.67273283149362284</v>
      </c>
      <c r="F86" s="1039"/>
    </row>
    <row r="87" spans="1:6" ht="20.100000000000001" customHeight="1">
      <c r="A87" s="680" t="s">
        <v>307</v>
      </c>
      <c r="B87" s="1169">
        <v>2517087000</v>
      </c>
      <c r="C87" s="1175">
        <v>2370727964.6899924</v>
      </c>
      <c r="D87" s="1171"/>
      <c r="E87" s="1022">
        <v>0.94185380349983627</v>
      </c>
      <c r="F87" s="1039"/>
    </row>
    <row r="88" spans="1:6" ht="20.100000000000001" customHeight="1">
      <c r="A88" s="680" t="s">
        <v>308</v>
      </c>
      <c r="B88" s="1169">
        <v>0</v>
      </c>
      <c r="C88" s="1175">
        <v>480828.91000000003</v>
      </c>
      <c r="D88" s="1171"/>
      <c r="E88" s="1022">
        <v>0</v>
      </c>
      <c r="F88" s="1039"/>
    </row>
    <row r="89" spans="1:6" ht="20.100000000000001" customHeight="1">
      <c r="A89" s="680" t="s">
        <v>309</v>
      </c>
      <c r="B89" s="1169">
        <v>9465000</v>
      </c>
      <c r="C89" s="1175">
        <v>9343904.1699999981</v>
      </c>
      <c r="D89" s="1171"/>
      <c r="E89" s="1022">
        <v>0.98720593449550953</v>
      </c>
      <c r="F89" s="1039"/>
    </row>
    <row r="90" spans="1:6" ht="36.75" customHeight="1">
      <c r="A90" s="1077" t="s">
        <v>771</v>
      </c>
      <c r="B90" s="1170">
        <v>0</v>
      </c>
      <c r="C90" s="1176">
        <v>12832.86</v>
      </c>
      <c r="D90" s="1078"/>
      <c r="E90" s="1079">
        <v>0</v>
      </c>
      <c r="F90" s="1039"/>
    </row>
    <row r="91" spans="1:6" ht="18">
      <c r="A91" s="621" t="s">
        <v>718</v>
      </c>
      <c r="C91" s="93"/>
      <c r="D91" s="93"/>
    </row>
    <row r="92" spans="1:6" ht="18">
      <c r="A92" s="621" t="s">
        <v>758</v>
      </c>
    </row>
    <row r="93" spans="1:6">
      <c r="A93" s="809"/>
      <c r="C93" s="280"/>
      <c r="D93" s="280"/>
      <c r="E93" s="280"/>
    </row>
    <row r="94" spans="1:6">
      <c r="C94" s="278"/>
      <c r="D94" s="278"/>
      <c r="E94" s="279"/>
    </row>
    <row r="95" spans="1:6">
      <c r="C95" s="280"/>
      <c r="D95" s="280"/>
      <c r="E95" s="280"/>
    </row>
    <row r="192" spans="3:3">
      <c r="C192" s="76" t="s">
        <v>124</v>
      </c>
    </row>
  </sheetData>
  <mergeCells count="3">
    <mergeCell ref="A2:E2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7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6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1"/>
  <sheetViews>
    <sheetView showGridLines="0" zoomScale="70" zoomScaleNormal="70" zoomScaleSheetLayoutView="70" workbookViewId="0">
      <selection activeCell="D24" sqref="D24"/>
    </sheetView>
  </sheetViews>
  <sheetFormatPr defaultColWidth="16.28515625" defaultRowHeight="15"/>
  <cols>
    <col min="1" max="1" width="52" style="95" customWidth="1"/>
    <col min="2" max="4" width="26.5703125" style="95" customWidth="1"/>
    <col min="5" max="5" width="19.7109375" style="95" customWidth="1"/>
    <col min="6" max="6" width="44.5703125" style="95" customWidth="1"/>
    <col min="7" max="16384" width="16.28515625" style="95"/>
  </cols>
  <sheetData>
    <row r="1" spans="1:6" ht="15" customHeight="1">
      <c r="A1" s="94" t="s">
        <v>310</v>
      </c>
    </row>
    <row r="2" spans="1:6" ht="15.75">
      <c r="A2" s="96" t="s">
        <v>311</v>
      </c>
      <c r="B2" s="97"/>
      <c r="C2" s="97"/>
      <c r="D2" s="97"/>
    </row>
    <row r="3" spans="1:6" ht="15.75">
      <c r="A3" s="96"/>
      <c r="B3" s="97"/>
      <c r="C3" s="97"/>
      <c r="D3" s="97"/>
    </row>
    <row r="4" spans="1:6" ht="15.75" customHeight="1">
      <c r="A4" s="96"/>
      <c r="B4" s="97"/>
      <c r="C4" s="97"/>
      <c r="D4" s="99" t="s">
        <v>2</v>
      </c>
    </row>
    <row r="5" spans="1:6" ht="15.95" customHeight="1">
      <c r="A5" s="100"/>
      <c r="B5" s="101" t="s">
        <v>227</v>
      </c>
      <c r="C5" s="102"/>
      <c r="D5" s="310"/>
    </row>
    <row r="6" spans="1:6" ht="15.95" customHeight="1">
      <c r="A6" s="103" t="s">
        <v>3</v>
      </c>
      <c r="B6" s="104" t="s">
        <v>228</v>
      </c>
      <c r="C6" s="105" t="s">
        <v>229</v>
      </c>
      <c r="D6" s="311" t="s">
        <v>230</v>
      </c>
    </row>
    <row r="7" spans="1:6" ht="15.95" customHeight="1">
      <c r="A7" s="106"/>
      <c r="B7" s="107" t="s">
        <v>746</v>
      </c>
      <c r="C7" s="108"/>
      <c r="D7" s="312" t="s">
        <v>232</v>
      </c>
      <c r="E7" s="319"/>
    </row>
    <row r="8" spans="1:6" s="113" customFormat="1" ht="13.5" customHeight="1">
      <c r="A8" s="109">
        <v>1</v>
      </c>
      <c r="B8" s="110">
        <v>2</v>
      </c>
      <c r="C8" s="111">
        <v>3</v>
      </c>
      <c r="D8" s="309">
        <v>4</v>
      </c>
      <c r="E8" s="320"/>
    </row>
    <row r="9" spans="1:6" ht="19.5" customHeight="1">
      <c r="A9" s="114" t="s">
        <v>312</v>
      </c>
      <c r="B9" s="726">
        <v>2517087000</v>
      </c>
      <c r="C9" s="727">
        <v>2370727964.690001</v>
      </c>
      <c r="D9" s="683">
        <v>0.94185380349983971</v>
      </c>
      <c r="E9" s="112"/>
      <c r="F9" s="98"/>
    </row>
    <row r="10" spans="1:6" ht="22.5" customHeight="1">
      <c r="A10" s="115" t="s">
        <v>313</v>
      </c>
      <c r="B10" s="728">
        <v>182643000</v>
      </c>
      <c r="C10" s="729">
        <v>184092844.0799998</v>
      </c>
      <c r="D10" s="663">
        <v>1.0079381311082265</v>
      </c>
      <c r="E10" s="112"/>
      <c r="F10" s="116"/>
    </row>
    <row r="11" spans="1:6" ht="24" customHeight="1">
      <c r="A11" s="115" t="s">
        <v>314</v>
      </c>
      <c r="B11" s="728">
        <v>93356000</v>
      </c>
      <c r="C11" s="729">
        <v>109298133.82999995</v>
      </c>
      <c r="D11" s="663">
        <v>1.1707671047388486</v>
      </c>
      <c r="E11" s="112"/>
      <c r="F11" s="117"/>
    </row>
    <row r="12" spans="1:6" ht="24" customHeight="1">
      <c r="A12" s="115" t="s">
        <v>315</v>
      </c>
      <c r="B12" s="728">
        <v>95967000</v>
      </c>
      <c r="C12" s="729">
        <v>86710335.249999985</v>
      </c>
      <c r="D12" s="663">
        <v>0.90354325184698892</v>
      </c>
      <c r="E12" s="112"/>
      <c r="F12" s="117"/>
    </row>
    <row r="13" spans="1:6" ht="24" customHeight="1">
      <c r="A13" s="115" t="s">
        <v>316</v>
      </c>
      <c r="B13" s="728">
        <v>50390000</v>
      </c>
      <c r="C13" s="729">
        <v>47286748.889999986</v>
      </c>
      <c r="D13" s="663">
        <v>0.93841533816233347</v>
      </c>
      <c r="E13" s="112"/>
      <c r="F13" s="117"/>
    </row>
    <row r="14" spans="1:6" ht="24" customHeight="1">
      <c r="A14" s="115" t="s">
        <v>317</v>
      </c>
      <c r="B14" s="728">
        <v>145893000</v>
      </c>
      <c r="C14" s="729">
        <v>126541730.99000005</v>
      </c>
      <c r="D14" s="663">
        <v>0.86735985270026705</v>
      </c>
      <c r="E14" s="112"/>
      <c r="F14" s="117"/>
    </row>
    <row r="15" spans="1:6" ht="24" customHeight="1">
      <c r="A15" s="115" t="s">
        <v>318</v>
      </c>
      <c r="B15" s="728">
        <v>213596000</v>
      </c>
      <c r="C15" s="729">
        <v>208472524.88000029</v>
      </c>
      <c r="D15" s="663">
        <v>0.9760132440682423</v>
      </c>
      <c r="E15" s="112"/>
      <c r="F15" s="117"/>
    </row>
    <row r="16" spans="1:6" ht="24" customHeight="1">
      <c r="A16" s="115" t="s">
        <v>319</v>
      </c>
      <c r="B16" s="728">
        <v>530734000</v>
      </c>
      <c r="C16" s="729">
        <v>496115333.22000068</v>
      </c>
      <c r="D16" s="663">
        <v>0.93477209528690586</v>
      </c>
      <c r="E16" s="112"/>
      <c r="F16" s="118"/>
    </row>
    <row r="17" spans="1:6" ht="24" customHeight="1">
      <c r="A17" s="115" t="s">
        <v>320</v>
      </c>
      <c r="B17" s="728">
        <v>46571000</v>
      </c>
      <c r="C17" s="729">
        <v>42642775.69000002</v>
      </c>
      <c r="D17" s="663">
        <v>0.91565084902621852</v>
      </c>
      <c r="E17" s="112"/>
      <c r="F17" s="117"/>
    </row>
    <row r="18" spans="1:6" ht="24" customHeight="1">
      <c r="A18" s="115" t="s">
        <v>321</v>
      </c>
      <c r="B18" s="728">
        <v>81384000</v>
      </c>
      <c r="C18" s="729">
        <v>73015052.040000036</v>
      </c>
      <c r="D18" s="663">
        <v>0.89716715865526442</v>
      </c>
      <c r="E18" s="112"/>
      <c r="F18" s="118"/>
    </row>
    <row r="19" spans="1:6" ht="24" customHeight="1">
      <c r="A19" s="115" t="s">
        <v>322</v>
      </c>
      <c r="B19" s="728">
        <v>63241000</v>
      </c>
      <c r="C19" s="729">
        <v>69025101.50999999</v>
      </c>
      <c r="D19" s="663">
        <v>1.0914612594677502</v>
      </c>
      <c r="E19" s="112"/>
      <c r="F19" s="117" t="s">
        <v>4</v>
      </c>
    </row>
    <row r="20" spans="1:6" ht="24" customHeight="1">
      <c r="A20" s="115" t="s">
        <v>323</v>
      </c>
      <c r="B20" s="728">
        <v>181408000</v>
      </c>
      <c r="C20" s="729">
        <v>174111052.07000014</v>
      </c>
      <c r="D20" s="663">
        <v>0.95977604113379866</v>
      </c>
      <c r="E20" s="112"/>
      <c r="F20" s="117"/>
    </row>
    <row r="21" spans="1:6" ht="24" customHeight="1">
      <c r="A21" s="115" t="s">
        <v>324</v>
      </c>
      <c r="B21" s="728">
        <v>308714000</v>
      </c>
      <c r="C21" s="729">
        <v>286728714.8500002</v>
      </c>
      <c r="D21" s="663">
        <v>0.92878429501091686</v>
      </c>
      <c r="E21" s="112"/>
      <c r="F21" s="117"/>
    </row>
    <row r="22" spans="1:6" ht="24" customHeight="1">
      <c r="A22" s="115" t="s">
        <v>325</v>
      </c>
      <c r="B22" s="728">
        <v>56104000</v>
      </c>
      <c r="C22" s="729">
        <v>52391706.649999999</v>
      </c>
      <c r="D22" s="663">
        <v>0.93383193087836869</v>
      </c>
      <c r="E22" s="112"/>
      <c r="F22" s="117"/>
    </row>
    <row r="23" spans="1:6" ht="24" customHeight="1">
      <c r="A23" s="115" t="s">
        <v>326</v>
      </c>
      <c r="B23" s="728">
        <v>78878000</v>
      </c>
      <c r="C23" s="729">
        <v>66617078.100000031</v>
      </c>
      <c r="D23" s="663">
        <v>0.84455840792109371</v>
      </c>
      <c r="E23" s="112"/>
      <c r="F23" s="117"/>
    </row>
    <row r="24" spans="1:6" ht="24" customHeight="1">
      <c r="A24" s="115" t="s">
        <v>327</v>
      </c>
      <c r="B24" s="728">
        <v>279191000</v>
      </c>
      <c r="C24" s="729">
        <v>231366064.19999975</v>
      </c>
      <c r="D24" s="663">
        <v>0.82870172820757027</v>
      </c>
      <c r="E24" s="112"/>
      <c r="F24" s="117"/>
    </row>
    <row r="25" spans="1:6" ht="24" customHeight="1">
      <c r="A25" s="119" t="s">
        <v>328</v>
      </c>
      <c r="B25" s="730">
        <v>109017000</v>
      </c>
      <c r="C25" s="731">
        <v>116312768.43999992</v>
      </c>
      <c r="D25" s="664">
        <v>1.0669232178467571</v>
      </c>
      <c r="E25" s="112"/>
      <c r="F25" s="117"/>
    </row>
    <row r="26" spans="1:6" ht="23.25" customHeight="1">
      <c r="A26" s="621"/>
    </row>
    <row r="31" spans="1:6">
      <c r="D31" s="95" t="s">
        <v>4</v>
      </c>
    </row>
  </sheetData>
  <phoneticPr fontId="55" type="noConversion"/>
  <conditionalFormatting sqref="E9:E25">
    <cfRule type="cellIs" dxfId="14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20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showGridLines="0" showZeros="0" topLeftCell="B1" zoomScale="70" zoomScaleNormal="70" zoomScaleSheetLayoutView="50" workbookViewId="0">
      <selection activeCell="B1" sqref="B1"/>
    </sheetView>
  </sheetViews>
  <sheetFormatPr defaultColWidth="7.85546875" defaultRowHeight="15"/>
  <cols>
    <col min="1" max="1" width="6.7109375" style="563" hidden="1" customWidth="1"/>
    <col min="2" max="2" width="2.28515625" style="563" customWidth="1"/>
    <col min="3" max="3" width="5.28515625" style="563" customWidth="1"/>
    <col min="4" max="4" width="71.5703125" style="563" customWidth="1"/>
    <col min="5" max="5" width="15.7109375" style="565" customWidth="1"/>
    <col min="6" max="6" width="16.140625" style="563" customWidth="1"/>
    <col min="7" max="8" width="15.5703125" style="563" customWidth="1"/>
    <col min="9" max="9" width="16.42578125" style="563" customWidth="1"/>
    <col min="10" max="10" width="8.7109375" style="563" customWidth="1"/>
    <col min="11" max="11" width="9" style="563" customWidth="1"/>
    <col min="12" max="12" width="8.28515625" style="563" customWidth="1"/>
    <col min="13" max="13" width="7.85546875" style="563" customWidth="1"/>
    <col min="14" max="14" width="22" style="1101" bestFit="1" customWidth="1"/>
    <col min="15" max="15" width="20.5703125" style="563" bestFit="1" customWidth="1"/>
    <col min="16" max="16" width="16.42578125" style="563" customWidth="1"/>
    <col min="17" max="18" width="7.85546875" style="563"/>
    <col min="19" max="19" width="16" style="563" customWidth="1"/>
    <col min="20" max="16384" width="7.85546875" style="563"/>
  </cols>
  <sheetData>
    <row r="1" spans="1:16" ht="19.5" customHeight="1">
      <c r="B1" s="564" t="s">
        <v>644</v>
      </c>
      <c r="C1" s="564"/>
      <c r="D1" s="564"/>
      <c r="I1" s="566"/>
    </row>
    <row r="2" spans="1:16" ht="15.75" customHeight="1">
      <c r="B2" s="1751" t="s">
        <v>645</v>
      </c>
      <c r="C2" s="1751"/>
      <c r="D2" s="1751"/>
      <c r="E2" s="1751"/>
      <c r="F2" s="1751"/>
      <c r="G2" s="1751"/>
      <c r="H2" s="1751"/>
      <c r="I2" s="1751"/>
      <c r="J2" s="1751"/>
      <c r="K2" s="1751"/>
      <c r="L2" s="1751"/>
    </row>
    <row r="3" spans="1:16" ht="15" customHeight="1"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</row>
    <row r="4" spans="1:16" ht="15" customHeight="1">
      <c r="B4" s="670"/>
      <c r="C4" s="670"/>
      <c r="D4" s="670"/>
      <c r="E4" s="670"/>
      <c r="F4" s="670"/>
      <c r="G4" s="670"/>
      <c r="H4" s="670"/>
      <c r="I4" s="670"/>
      <c r="J4" s="670"/>
      <c r="K4" s="670"/>
      <c r="L4" s="670"/>
    </row>
    <row r="5" spans="1:16" ht="15.75">
      <c r="B5" s="567"/>
      <c r="C5" s="568"/>
      <c r="D5" s="569"/>
      <c r="E5" s="101" t="s">
        <v>227</v>
      </c>
      <c r="F5" s="834" t="s">
        <v>516</v>
      </c>
      <c r="G5" s="570" t="s">
        <v>229</v>
      </c>
      <c r="H5" s="571"/>
      <c r="I5" s="571"/>
      <c r="J5" s="571" t="s">
        <v>433</v>
      </c>
      <c r="K5" s="571"/>
      <c r="L5" s="572"/>
    </row>
    <row r="6" spans="1:16" ht="15.75">
      <c r="B6" s="573" t="s">
        <v>3</v>
      </c>
      <c r="C6" s="574"/>
      <c r="D6" s="575"/>
      <c r="E6" s="104" t="s">
        <v>228</v>
      </c>
      <c r="F6" s="835" t="s">
        <v>519</v>
      </c>
      <c r="G6" s="577"/>
      <c r="H6" s="577"/>
      <c r="I6" s="577"/>
      <c r="J6" s="577"/>
      <c r="K6" s="722"/>
      <c r="L6" s="722"/>
    </row>
    <row r="7" spans="1:16" ht="15.75">
      <c r="B7" s="578"/>
      <c r="C7" s="565"/>
      <c r="D7" s="579"/>
      <c r="E7" s="107" t="s">
        <v>746</v>
      </c>
      <c r="F7" s="576"/>
      <c r="G7" s="580" t="s">
        <v>434</v>
      </c>
      <c r="H7" s="581" t="s">
        <v>534</v>
      </c>
      <c r="I7" s="581" t="s">
        <v>436</v>
      </c>
      <c r="J7" s="995" t="s">
        <v>531</v>
      </c>
      <c r="K7" s="996" t="s">
        <v>456</v>
      </c>
      <c r="L7" s="996" t="s">
        <v>760</v>
      </c>
    </row>
    <row r="8" spans="1:16" s="582" customFormat="1" ht="15" customHeight="1">
      <c r="B8" s="583"/>
      <c r="C8" s="584"/>
      <c r="D8" s="585"/>
      <c r="E8" s="1746" t="s">
        <v>646</v>
      </c>
      <c r="F8" s="1747"/>
      <c r="G8" s="1747"/>
      <c r="H8" s="1747"/>
      <c r="I8" s="1748"/>
      <c r="J8" s="723"/>
      <c r="K8" s="723"/>
      <c r="L8" s="723"/>
      <c r="M8" s="563"/>
      <c r="N8" s="1102"/>
    </row>
    <row r="9" spans="1:16" s="582" customFormat="1" ht="9.9499999999999993" customHeight="1">
      <c r="B9" s="1749">
        <v>1</v>
      </c>
      <c r="C9" s="1750"/>
      <c r="D9" s="1750"/>
      <c r="E9" s="586">
        <v>2</v>
      </c>
      <c r="F9" s="587">
        <v>3</v>
      </c>
      <c r="G9" s="587">
        <v>4</v>
      </c>
      <c r="H9" s="588">
        <v>5</v>
      </c>
      <c r="I9" s="588">
        <v>6</v>
      </c>
      <c r="J9" s="665">
        <v>7</v>
      </c>
      <c r="K9" s="810">
        <v>8</v>
      </c>
      <c r="L9" s="665">
        <v>9</v>
      </c>
      <c r="N9" s="1102"/>
    </row>
    <row r="10" spans="1:16" ht="21.75" customHeight="1">
      <c r="A10" s="589" t="s">
        <v>647</v>
      </c>
      <c r="B10" s="590" t="s">
        <v>648</v>
      </c>
      <c r="C10" s="591"/>
      <c r="D10" s="592"/>
      <c r="E10" s="1075">
        <v>486784028000</v>
      </c>
      <c r="F10" s="1075">
        <v>486784027999.99976</v>
      </c>
      <c r="G10" s="1075">
        <v>34010718642.37001</v>
      </c>
      <c r="H10" s="1075">
        <v>70220863380.580002</v>
      </c>
      <c r="I10" s="1075">
        <v>104474948837.72998</v>
      </c>
      <c r="J10" s="1219">
        <v>6.9868189353102655E-2</v>
      </c>
      <c r="K10" s="1219">
        <v>0.14425465779781096</v>
      </c>
      <c r="L10" s="1220">
        <v>0.21462279538417811</v>
      </c>
      <c r="N10" s="1241"/>
      <c r="O10" s="631"/>
    </row>
    <row r="11" spans="1:16" ht="15.75">
      <c r="A11" s="589"/>
      <c r="B11" s="593" t="s">
        <v>536</v>
      </c>
      <c r="C11" s="594"/>
      <c r="D11" s="592"/>
      <c r="E11" s="1071"/>
      <c r="F11" s="1071"/>
      <c r="G11" s="1071"/>
      <c r="H11" s="1071"/>
      <c r="I11" s="1071"/>
      <c r="J11" s="1221"/>
      <c r="K11" s="1221"/>
      <c r="L11" s="1222"/>
      <c r="N11" s="1241"/>
      <c r="O11" s="631"/>
    </row>
    <row r="12" spans="1:16" ht="21.75" customHeight="1">
      <c r="A12" s="589" t="s">
        <v>649</v>
      </c>
      <c r="B12" s="595" t="s">
        <v>622</v>
      </c>
      <c r="C12" s="596" t="s">
        <v>650</v>
      </c>
      <c r="D12" s="597"/>
      <c r="E12" s="1071">
        <v>272213318000</v>
      </c>
      <c r="F12" s="1071">
        <v>270322255141.24991</v>
      </c>
      <c r="G12" s="1071">
        <v>19492990784.659992</v>
      </c>
      <c r="H12" s="1071">
        <v>39111514133.800018</v>
      </c>
      <c r="I12" s="1071">
        <v>58196588028.810013</v>
      </c>
      <c r="J12" s="1221">
        <v>7.2110195938082988E-2</v>
      </c>
      <c r="K12" s="1221">
        <v>0.14468477304380029</v>
      </c>
      <c r="L12" s="1222">
        <v>0.21528596673774006</v>
      </c>
      <c r="N12" s="1241"/>
      <c r="O12" s="631"/>
      <c r="P12" s="631"/>
    </row>
    <row r="13" spans="1:16" ht="12" customHeight="1">
      <c r="A13" s="589"/>
      <c r="B13" s="598"/>
      <c r="C13" s="599" t="s">
        <v>564</v>
      </c>
      <c r="D13" s="600"/>
      <c r="E13" s="1070"/>
      <c r="F13" s="1070"/>
      <c r="G13" s="1070"/>
      <c r="H13" s="1070"/>
      <c r="I13" s="1070"/>
      <c r="J13" s="1223"/>
      <c r="K13" s="1223"/>
      <c r="L13" s="1224"/>
      <c r="N13" s="1241"/>
      <c r="O13" s="631"/>
    </row>
    <row r="14" spans="1:16" ht="15.95" customHeight="1">
      <c r="A14" s="589" t="s">
        <v>651</v>
      </c>
      <c r="B14" s="598"/>
      <c r="C14" s="601" t="s">
        <v>652</v>
      </c>
      <c r="D14" s="600" t="s">
        <v>653</v>
      </c>
      <c r="E14" s="1070">
        <v>70128232000</v>
      </c>
      <c r="F14" s="1070">
        <v>69899071042</v>
      </c>
      <c r="G14" s="1070">
        <v>9387220051</v>
      </c>
      <c r="H14" s="1070">
        <v>18772621050</v>
      </c>
      <c r="I14" s="1070">
        <v>24172191997</v>
      </c>
      <c r="J14" s="1223">
        <v>0.13429677835574574</v>
      </c>
      <c r="K14" s="1223">
        <v>0.26856753273187511</v>
      </c>
      <c r="L14" s="1224">
        <v>0.34581564013169419</v>
      </c>
      <c r="N14" s="1241"/>
      <c r="O14" s="631"/>
    </row>
    <row r="15" spans="1:16" ht="15.95" customHeight="1">
      <c r="A15" s="589" t="s">
        <v>654</v>
      </c>
      <c r="B15" s="598"/>
      <c r="C15" s="601" t="s">
        <v>655</v>
      </c>
      <c r="D15" s="600" t="s">
        <v>656</v>
      </c>
      <c r="E15" s="1070">
        <v>80124762000</v>
      </c>
      <c r="F15" s="1070">
        <v>69582762000</v>
      </c>
      <c r="G15" s="1070">
        <v>2145378226.02</v>
      </c>
      <c r="H15" s="1070">
        <v>3809550402.6099997</v>
      </c>
      <c r="I15" s="1070">
        <v>5855983822.6300001</v>
      </c>
      <c r="J15" s="1223">
        <v>3.0832036043927088E-2</v>
      </c>
      <c r="K15" s="1223">
        <v>5.4748479265741126E-2</v>
      </c>
      <c r="L15" s="1224">
        <v>8.4158542350330962E-2</v>
      </c>
      <c r="N15" s="1241"/>
      <c r="O15" s="631"/>
      <c r="P15" s="631"/>
    </row>
    <row r="16" spans="1:16" ht="12" customHeight="1">
      <c r="A16" s="589"/>
      <c r="B16" s="598"/>
      <c r="C16" s="601"/>
      <c r="D16" s="600" t="s">
        <v>564</v>
      </c>
      <c r="E16" s="1070"/>
      <c r="F16" s="1070"/>
      <c r="G16" s="1070"/>
      <c r="H16" s="1070"/>
      <c r="I16" s="1070"/>
      <c r="J16" s="1223" t="e">
        <v>#DIV/0!</v>
      </c>
      <c r="K16" s="1223"/>
      <c r="L16" s="1224"/>
      <c r="N16" s="1241"/>
      <c r="O16" s="631"/>
    </row>
    <row r="17" spans="1:15" ht="15.95" customHeight="1">
      <c r="A17" s="589" t="s">
        <v>657</v>
      </c>
      <c r="B17" s="602"/>
      <c r="C17" s="601"/>
      <c r="D17" s="600" t="s">
        <v>658</v>
      </c>
      <c r="E17" s="1070">
        <v>59490124000</v>
      </c>
      <c r="F17" s="1070">
        <v>47490124000</v>
      </c>
      <c r="G17" s="1070">
        <v>347465921.22000003</v>
      </c>
      <c r="H17" s="1070">
        <v>680277007.17999995</v>
      </c>
      <c r="I17" s="1070">
        <v>1029874922.1</v>
      </c>
      <c r="J17" s="1223">
        <v>7.3165932609483191E-3</v>
      </c>
      <c r="K17" s="1223">
        <v>1.4324599514206364E-2</v>
      </c>
      <c r="L17" s="1224">
        <v>2.1686086187098608E-2</v>
      </c>
      <c r="N17" s="1241"/>
      <c r="O17" s="631"/>
    </row>
    <row r="18" spans="1:15" ht="15.95" customHeight="1">
      <c r="A18" s="589" t="s">
        <v>659</v>
      </c>
      <c r="B18" s="598"/>
      <c r="C18" s="601"/>
      <c r="D18" s="603" t="s">
        <v>660</v>
      </c>
      <c r="E18" s="1070">
        <v>18569122000</v>
      </c>
      <c r="F18" s="1070">
        <v>18569122000</v>
      </c>
      <c r="G18" s="1070">
        <v>1645162304.8</v>
      </c>
      <c r="H18" s="1070">
        <v>2820873395.4299998</v>
      </c>
      <c r="I18" s="1070">
        <v>4354584900.5299997</v>
      </c>
      <c r="J18" s="1223">
        <v>8.8596666272104843E-2</v>
      </c>
      <c r="K18" s="1223">
        <v>0.15191205030749433</v>
      </c>
      <c r="L18" s="1224">
        <v>0.23450677423143645</v>
      </c>
      <c r="N18" s="1241"/>
      <c r="O18" s="631"/>
    </row>
    <row r="19" spans="1:15" ht="45">
      <c r="A19" s="604" t="s">
        <v>661</v>
      </c>
      <c r="B19" s="598"/>
      <c r="C19" s="605" t="s">
        <v>662</v>
      </c>
      <c r="D19" s="606" t="s">
        <v>663</v>
      </c>
      <c r="E19" s="1070">
        <v>61545349000</v>
      </c>
      <c r="F19" s="1070">
        <v>61698311012.040001</v>
      </c>
      <c r="G19" s="1070">
        <v>5308759784.2900009</v>
      </c>
      <c r="H19" s="1070">
        <v>10725239106.800003</v>
      </c>
      <c r="I19" s="1070">
        <v>15984878369.66</v>
      </c>
      <c r="J19" s="1223">
        <v>8.6043842970904547E-2</v>
      </c>
      <c r="K19" s="1223">
        <v>0.17383359334920928</v>
      </c>
      <c r="L19" s="1224">
        <v>0.25908129586465761</v>
      </c>
      <c r="N19" s="1241"/>
      <c r="O19" s="631"/>
    </row>
    <row r="20" spans="1:15" ht="30">
      <c r="A20" s="604" t="s">
        <v>664</v>
      </c>
      <c r="B20" s="598"/>
      <c r="C20" s="605" t="s">
        <v>665</v>
      </c>
      <c r="D20" s="606" t="s">
        <v>666</v>
      </c>
      <c r="E20" s="1070">
        <v>3258596000</v>
      </c>
      <c r="F20" s="1070">
        <v>5286212397.6200008</v>
      </c>
      <c r="G20" s="1070">
        <v>245652002.81</v>
      </c>
      <c r="H20" s="1070">
        <v>530725216.59000003</v>
      </c>
      <c r="I20" s="1070">
        <v>1229940119.24</v>
      </c>
      <c r="J20" s="1223">
        <v>4.6470323992391857E-2</v>
      </c>
      <c r="K20" s="1223">
        <v>0.10039801216253573</v>
      </c>
      <c r="L20" s="1224">
        <v>0.23266944774934756</v>
      </c>
      <c r="N20" s="1241"/>
      <c r="O20" s="631"/>
    </row>
    <row r="21" spans="1:15" ht="30">
      <c r="A21" s="604" t="s">
        <v>667</v>
      </c>
      <c r="B21" s="598"/>
      <c r="C21" s="605" t="s">
        <v>668</v>
      </c>
      <c r="D21" s="606" t="s">
        <v>730</v>
      </c>
      <c r="E21" s="1070">
        <v>21031376000</v>
      </c>
      <c r="F21" s="1070">
        <v>21410565054</v>
      </c>
      <c r="G21" s="1070">
        <v>1684410334</v>
      </c>
      <c r="H21" s="1070">
        <v>3365295337.8800001</v>
      </c>
      <c r="I21" s="1070">
        <v>5288079868.8800001</v>
      </c>
      <c r="J21" s="1223">
        <v>7.8671923405651184E-2</v>
      </c>
      <c r="K21" s="1223">
        <v>0.15717919304755965</v>
      </c>
      <c r="L21" s="1224">
        <v>0.24698460108562439</v>
      </c>
      <c r="N21" s="1241"/>
      <c r="O21" s="631"/>
    </row>
    <row r="22" spans="1:15" ht="21.75" customHeight="1">
      <c r="A22" s="589" t="s">
        <v>669</v>
      </c>
      <c r="B22" s="590" t="s">
        <v>637</v>
      </c>
      <c r="C22" s="591" t="s">
        <v>670</v>
      </c>
      <c r="D22" s="607"/>
      <c r="E22" s="1071">
        <v>28644786000</v>
      </c>
      <c r="F22" s="1071">
        <v>29744842912.5</v>
      </c>
      <c r="G22" s="1071">
        <v>2092153905.3999987</v>
      </c>
      <c r="H22" s="1071">
        <v>4244251418.8999944</v>
      </c>
      <c r="I22" s="1071">
        <v>6665345644.2000065</v>
      </c>
      <c r="J22" s="1221">
        <v>7.0336693710383993E-2</v>
      </c>
      <c r="K22" s="1221">
        <v>0.14268864795774014</v>
      </c>
      <c r="L22" s="1222">
        <v>0.22408407614749767</v>
      </c>
      <c r="N22" s="1241"/>
      <c r="O22" s="631"/>
    </row>
    <row r="23" spans="1:15" ht="21.75" customHeight="1">
      <c r="A23" s="589" t="s">
        <v>671</v>
      </c>
      <c r="B23" s="608" t="s">
        <v>672</v>
      </c>
      <c r="C23" s="591" t="s">
        <v>673</v>
      </c>
      <c r="D23" s="607"/>
      <c r="E23" s="1071">
        <v>93634712000</v>
      </c>
      <c r="F23" s="1071">
        <v>93085975938.289886</v>
      </c>
      <c r="G23" s="1071">
        <v>5184555476.3800201</v>
      </c>
      <c r="H23" s="1071">
        <v>13518990865.579981</v>
      </c>
      <c r="I23" s="1071">
        <v>21087605560.679951</v>
      </c>
      <c r="J23" s="1221">
        <v>5.5696418543401773E-2</v>
      </c>
      <c r="K23" s="1221">
        <v>0.14523123090574047</v>
      </c>
      <c r="L23" s="1222">
        <v>0.22653901780714744</v>
      </c>
      <c r="N23" s="1241"/>
      <c r="O23" s="631"/>
    </row>
    <row r="24" spans="1:15" ht="12" customHeight="1">
      <c r="A24" s="589"/>
      <c r="B24" s="608"/>
      <c r="C24" s="599" t="s">
        <v>564</v>
      </c>
      <c r="D24" s="607"/>
      <c r="E24" s="1070"/>
      <c r="F24" s="1070"/>
      <c r="G24" s="1070"/>
      <c r="H24" s="1070"/>
      <c r="I24" s="1070"/>
      <c r="J24" s="1223"/>
      <c r="K24" s="1223"/>
      <c r="L24" s="1224"/>
      <c r="N24" s="1241"/>
      <c r="O24" s="631"/>
    </row>
    <row r="25" spans="1:15" ht="15.75" customHeight="1">
      <c r="A25" s="589" t="s">
        <v>674</v>
      </c>
      <c r="B25" s="608"/>
      <c r="C25" s="601" t="s">
        <v>675</v>
      </c>
      <c r="D25" s="600" t="s">
        <v>676</v>
      </c>
      <c r="E25" s="1070">
        <v>58731213000</v>
      </c>
      <c r="F25" s="1070">
        <v>59140358940.76001</v>
      </c>
      <c r="G25" s="1070">
        <v>3732005181.25</v>
      </c>
      <c r="H25" s="1070">
        <v>10414161076.750002</v>
      </c>
      <c r="I25" s="1070">
        <v>16268548151.260002</v>
      </c>
      <c r="J25" s="1223">
        <v>6.3104202410883103E-2</v>
      </c>
      <c r="K25" s="1223">
        <v>0.17609228728526499</v>
      </c>
      <c r="L25" s="1224">
        <v>0.27508368976177433</v>
      </c>
      <c r="N25" s="1241"/>
      <c r="O25" s="631"/>
    </row>
    <row r="26" spans="1:15" ht="15.75" customHeight="1">
      <c r="A26" s="589" t="s">
        <v>677</v>
      </c>
      <c r="B26" s="608"/>
      <c r="C26" s="601" t="s">
        <v>678</v>
      </c>
      <c r="D26" s="600" t="s">
        <v>679</v>
      </c>
      <c r="E26" s="1070">
        <v>21415198000</v>
      </c>
      <c r="F26" s="1070">
        <v>22440577269.250011</v>
      </c>
      <c r="G26" s="1070">
        <v>834993165.48000038</v>
      </c>
      <c r="H26" s="1070">
        <v>1960702634.1000016</v>
      </c>
      <c r="I26" s="1070">
        <v>3297523665.2699971</v>
      </c>
      <c r="J26" s="1223">
        <v>3.7209076908381454E-2</v>
      </c>
      <c r="K26" s="1223">
        <v>8.7373092526756124E-2</v>
      </c>
      <c r="L26" s="1224">
        <v>0.14694468977803635</v>
      </c>
      <c r="N26" s="1241"/>
      <c r="O26" s="631"/>
    </row>
    <row r="27" spans="1:15" ht="21.75" customHeight="1">
      <c r="A27" s="589" t="s">
        <v>680</v>
      </c>
      <c r="B27" s="608" t="s">
        <v>681</v>
      </c>
      <c r="C27" s="591" t="s">
        <v>682</v>
      </c>
      <c r="D27" s="607"/>
      <c r="E27" s="1071">
        <v>23888606000</v>
      </c>
      <c r="F27" s="1071">
        <v>25276006449.520008</v>
      </c>
      <c r="G27" s="1071">
        <v>316466145.71999997</v>
      </c>
      <c r="H27" s="1071">
        <v>753946115.38999999</v>
      </c>
      <c r="I27" s="1071">
        <v>2009672960.8399999</v>
      </c>
      <c r="J27" s="1221">
        <v>1.2520417192962445E-2</v>
      </c>
      <c r="K27" s="1221">
        <v>2.9828529949766546E-2</v>
      </c>
      <c r="L27" s="1222">
        <v>7.9509117267145005E-2</v>
      </c>
      <c r="N27" s="1241"/>
      <c r="O27" s="631"/>
    </row>
    <row r="28" spans="1:15" ht="12" customHeight="1">
      <c r="A28" s="589"/>
      <c r="B28" s="608"/>
      <c r="C28" s="599" t="s">
        <v>564</v>
      </c>
      <c r="D28" s="607"/>
      <c r="E28" s="1070"/>
      <c r="F28" s="1070"/>
      <c r="G28" s="1070"/>
      <c r="H28" s="1070"/>
      <c r="I28" s="1070"/>
      <c r="J28" s="1223"/>
      <c r="K28" s="1223"/>
      <c r="L28" s="1224"/>
      <c r="O28" s="631"/>
    </row>
    <row r="29" spans="1:15" ht="30" customHeight="1">
      <c r="A29" s="604" t="s">
        <v>683</v>
      </c>
      <c r="B29" s="608"/>
      <c r="C29" s="605" t="s">
        <v>684</v>
      </c>
      <c r="D29" s="609" t="s">
        <v>685</v>
      </c>
      <c r="E29" s="1070">
        <v>17639756000</v>
      </c>
      <c r="F29" s="1070">
        <v>18631095460.970001</v>
      </c>
      <c r="G29" s="1070">
        <v>254206257.46000004</v>
      </c>
      <c r="H29" s="1070">
        <v>603763659.1500001</v>
      </c>
      <c r="I29" s="1070">
        <v>1718530266.28</v>
      </c>
      <c r="J29" s="1223">
        <v>1.3644192741781226E-2</v>
      </c>
      <c r="K29" s="1223">
        <v>3.2406235071620743E-2</v>
      </c>
      <c r="L29" s="1224">
        <v>9.2239893777589343E-2</v>
      </c>
      <c r="O29" s="1101"/>
    </row>
    <row r="30" spans="1:15" ht="47.25" customHeight="1">
      <c r="A30" s="604" t="s">
        <v>686</v>
      </c>
      <c r="B30" s="608"/>
      <c r="C30" s="605" t="s">
        <v>687</v>
      </c>
      <c r="D30" s="609" t="s">
        <v>688</v>
      </c>
      <c r="E30" s="1070">
        <v>17124000</v>
      </c>
      <c r="F30" s="1070">
        <v>55033607.079999998</v>
      </c>
      <c r="G30" s="1070">
        <v>18189.52</v>
      </c>
      <c r="H30" s="1070">
        <v>153804.51999999999</v>
      </c>
      <c r="I30" s="1070">
        <v>545068.9</v>
      </c>
      <c r="J30" s="1223">
        <v>3.3051658732015648E-4</v>
      </c>
      <c r="K30" s="1223">
        <v>2.7947381274940047E-3</v>
      </c>
      <c r="L30" s="1224">
        <v>9.9042917395484667E-3</v>
      </c>
      <c r="O30" s="631"/>
    </row>
    <row r="31" spans="1:15" ht="30">
      <c r="A31" s="604" t="s">
        <v>689</v>
      </c>
      <c r="B31" s="608"/>
      <c r="C31" s="605" t="s">
        <v>690</v>
      </c>
      <c r="D31" s="609" t="s">
        <v>691</v>
      </c>
      <c r="E31" s="1070">
        <v>20150000</v>
      </c>
      <c r="F31" s="1070">
        <v>398723616.67000002</v>
      </c>
      <c r="G31" s="1070"/>
      <c r="H31" s="1070">
        <v>273059.64</v>
      </c>
      <c r="I31" s="1070">
        <v>9633167.2499999981</v>
      </c>
      <c r="J31" s="1223"/>
      <c r="K31" s="1223">
        <v>6.848343779595964E-4</v>
      </c>
      <c r="L31" s="1224">
        <v>2.4160011715515718E-2</v>
      </c>
      <c r="O31" s="631"/>
    </row>
    <row r="32" spans="1:15" ht="21.75" customHeight="1">
      <c r="A32" s="604" t="s">
        <v>692</v>
      </c>
      <c r="B32" s="611" t="s">
        <v>693</v>
      </c>
      <c r="C32" s="612" t="s">
        <v>694</v>
      </c>
      <c r="D32" s="613"/>
      <c r="E32" s="1069">
        <v>27999900000</v>
      </c>
      <c r="F32" s="1069">
        <v>27999900000</v>
      </c>
      <c r="G32" s="1069">
        <v>3236700828.1799998</v>
      </c>
      <c r="H32" s="1069">
        <v>3836168333.0100002</v>
      </c>
      <c r="I32" s="1069">
        <v>5450005672.3500004</v>
      </c>
      <c r="J32" s="1221">
        <v>0.11559687099525355</v>
      </c>
      <c r="K32" s="1221">
        <v>0.13700650120214716</v>
      </c>
      <c r="L32" s="1222">
        <v>0.19464375488305316</v>
      </c>
      <c r="O32" s="631"/>
    </row>
    <row r="33" spans="1:16" ht="21.75" customHeight="1">
      <c r="A33" s="604" t="s">
        <v>695</v>
      </c>
      <c r="B33" s="611" t="s">
        <v>696</v>
      </c>
      <c r="C33" s="612" t="s">
        <v>697</v>
      </c>
      <c r="D33" s="613"/>
      <c r="E33" s="1071">
        <v>28520043000</v>
      </c>
      <c r="F33" s="1071">
        <v>28520043000</v>
      </c>
      <c r="G33" s="1071">
        <v>3143462296.5500002</v>
      </c>
      <c r="H33" s="1071">
        <v>7559663828.2399998</v>
      </c>
      <c r="I33" s="1071">
        <v>9220670066.3600006</v>
      </c>
      <c r="J33" s="1221">
        <v>0.11021940943602365</v>
      </c>
      <c r="K33" s="1221">
        <v>0.26506495197920982</v>
      </c>
      <c r="L33" s="1222">
        <v>0.32330491459497451</v>
      </c>
      <c r="O33" s="631"/>
    </row>
    <row r="34" spans="1:16" ht="21.75" customHeight="1">
      <c r="A34" s="604" t="s">
        <v>698</v>
      </c>
      <c r="B34" s="614" t="s">
        <v>699</v>
      </c>
      <c r="C34" s="615" t="s">
        <v>700</v>
      </c>
      <c r="D34" s="616"/>
      <c r="E34" s="1072">
        <v>11882663000</v>
      </c>
      <c r="F34" s="1072">
        <v>11835004558.439993</v>
      </c>
      <c r="G34" s="1072">
        <v>544389205.47999966</v>
      </c>
      <c r="H34" s="1072">
        <v>1196328685.6600006</v>
      </c>
      <c r="I34" s="1072">
        <v>1845060904.4900041</v>
      </c>
      <c r="J34" s="1225">
        <v>4.5998225247135621E-2</v>
      </c>
      <c r="K34" s="1225">
        <v>0.10108392267638401</v>
      </c>
      <c r="L34" s="1225">
        <v>0.1558986222083219</v>
      </c>
      <c r="O34" s="631"/>
    </row>
    <row r="35" spans="1:16" s="720" customFormat="1" ht="14.25">
      <c r="E35" s="721"/>
      <c r="N35" s="1103"/>
    </row>
    <row r="38" spans="1:16" ht="15.75">
      <c r="B38" s="567"/>
      <c r="C38" s="568"/>
      <c r="D38" s="569"/>
      <c r="E38" s="101" t="s">
        <v>227</v>
      </c>
      <c r="F38" s="834" t="s">
        <v>516</v>
      </c>
      <c r="G38" s="570" t="s">
        <v>229</v>
      </c>
      <c r="H38" s="571"/>
      <c r="I38" s="571"/>
      <c r="J38" s="571" t="s">
        <v>433</v>
      </c>
      <c r="K38" s="571"/>
      <c r="L38" s="572"/>
    </row>
    <row r="39" spans="1:16" ht="15.75">
      <c r="B39" s="573" t="s">
        <v>3</v>
      </c>
      <c r="C39" s="574"/>
      <c r="D39" s="575"/>
      <c r="E39" s="104" t="s">
        <v>228</v>
      </c>
      <c r="F39" s="835" t="s">
        <v>519</v>
      </c>
      <c r="G39" s="577"/>
      <c r="H39" s="577"/>
      <c r="I39" s="577"/>
      <c r="J39" s="577"/>
      <c r="K39" s="722"/>
      <c r="L39" s="722"/>
    </row>
    <row r="40" spans="1:16" ht="15.75">
      <c r="B40" s="578"/>
      <c r="C40" s="565"/>
      <c r="D40" s="579"/>
      <c r="E40" s="107" t="s">
        <v>746</v>
      </c>
      <c r="F40" s="576"/>
      <c r="G40" s="580" t="s">
        <v>763</v>
      </c>
      <c r="H40" s="581" t="s">
        <v>761</v>
      </c>
      <c r="I40" s="581" t="s">
        <v>762</v>
      </c>
      <c r="J40" s="995" t="s">
        <v>531</v>
      </c>
      <c r="K40" s="996" t="s">
        <v>456</v>
      </c>
      <c r="L40" s="996" t="s">
        <v>760</v>
      </c>
    </row>
    <row r="41" spans="1:16" s="582" customFormat="1" ht="15" customHeight="1">
      <c r="B41" s="583"/>
      <c r="C41" s="584"/>
      <c r="D41" s="585"/>
      <c r="E41" s="1746" t="s">
        <v>646</v>
      </c>
      <c r="F41" s="1747"/>
      <c r="G41" s="1747"/>
      <c r="H41" s="1747"/>
      <c r="I41" s="1748"/>
      <c r="J41" s="723"/>
      <c r="K41" s="723"/>
      <c r="L41" s="723"/>
      <c r="M41" s="563"/>
      <c r="N41" s="1102"/>
    </row>
    <row r="42" spans="1:16" s="582" customFormat="1" ht="9.9499999999999993" customHeight="1">
      <c r="B42" s="1749">
        <v>1</v>
      </c>
      <c r="C42" s="1750"/>
      <c r="D42" s="1750"/>
      <c r="E42" s="1115">
        <v>2</v>
      </c>
      <c r="F42" s="587">
        <v>3</v>
      </c>
      <c r="G42" s="587">
        <v>4</v>
      </c>
      <c r="H42" s="588">
        <v>5</v>
      </c>
      <c r="I42" s="588">
        <v>6</v>
      </c>
      <c r="J42" s="665">
        <v>7</v>
      </c>
      <c r="K42" s="810">
        <v>8</v>
      </c>
      <c r="L42" s="1145">
        <v>9</v>
      </c>
      <c r="N42" s="1102"/>
    </row>
    <row r="43" spans="1:16" ht="21.75" customHeight="1">
      <c r="A43" s="589" t="s">
        <v>647</v>
      </c>
      <c r="B43" s="590" t="s">
        <v>648</v>
      </c>
      <c r="C43" s="591"/>
      <c r="D43" s="592"/>
      <c r="E43" s="1075">
        <v>486784028000</v>
      </c>
      <c r="F43" s="1075">
        <v>486784027999.99976</v>
      </c>
      <c r="G43" s="1075">
        <v>137907798186.25986</v>
      </c>
      <c r="H43" s="1075">
        <v>172128604876.71988</v>
      </c>
      <c r="I43" s="1075">
        <v>205979636905.13992</v>
      </c>
      <c r="J43" s="1219">
        <v>0.283303868355886</v>
      </c>
      <c r="K43" s="1219">
        <v>0.35360364140115125</v>
      </c>
      <c r="L43" s="1220">
        <v>0.42314378668385566</v>
      </c>
      <c r="O43" s="631"/>
    </row>
    <row r="44" spans="1:16" ht="15.75">
      <c r="A44" s="589"/>
      <c r="B44" s="593" t="s">
        <v>536</v>
      </c>
      <c r="C44" s="594"/>
      <c r="D44" s="592"/>
      <c r="E44" s="1071"/>
      <c r="F44" s="1071"/>
      <c r="G44" s="1071"/>
      <c r="H44" s="1071"/>
      <c r="I44" s="1071"/>
      <c r="J44" s="1221"/>
      <c r="K44" s="1221"/>
      <c r="L44" s="1222"/>
      <c r="O44" s="631"/>
    </row>
    <row r="45" spans="1:16" ht="21.75" customHeight="1">
      <c r="A45" s="589" t="s">
        <v>649</v>
      </c>
      <c r="B45" s="595" t="s">
        <v>622</v>
      </c>
      <c r="C45" s="596" t="s">
        <v>650</v>
      </c>
      <c r="D45" s="597"/>
      <c r="E45" s="1071">
        <v>272213318000</v>
      </c>
      <c r="F45" s="1071">
        <v>270322255141.24991</v>
      </c>
      <c r="G45" s="1071">
        <v>75236144919.699997</v>
      </c>
      <c r="H45" s="1071">
        <v>96365141248.730011</v>
      </c>
      <c r="I45" s="1071">
        <v>116506811530.10011</v>
      </c>
      <c r="J45" s="1221">
        <v>0.278320202975472</v>
      </c>
      <c r="K45" s="1221">
        <v>0.35648245535084372</v>
      </c>
      <c r="L45" s="1222">
        <v>0.4309923038679242</v>
      </c>
      <c r="O45" s="631"/>
      <c r="P45" s="631"/>
    </row>
    <row r="46" spans="1:16" ht="12" customHeight="1">
      <c r="A46" s="589"/>
      <c r="B46" s="598"/>
      <c r="C46" s="599" t="s">
        <v>564</v>
      </c>
      <c r="D46" s="600"/>
      <c r="E46" s="1070"/>
      <c r="F46" s="1070"/>
      <c r="G46" s="1070"/>
      <c r="H46" s="1070"/>
      <c r="I46" s="1070"/>
      <c r="J46" s="1223"/>
      <c r="K46" s="1221"/>
      <c r="L46" s="1222"/>
      <c r="O46" s="631"/>
    </row>
    <row r="47" spans="1:16" ht="15.95" customHeight="1">
      <c r="A47" s="589" t="s">
        <v>651</v>
      </c>
      <c r="B47" s="598"/>
      <c r="C47" s="601" t="s">
        <v>652</v>
      </c>
      <c r="D47" s="600" t="s">
        <v>653</v>
      </c>
      <c r="E47" s="1070">
        <v>70128232000</v>
      </c>
      <c r="F47" s="1070">
        <v>69899071042</v>
      </c>
      <c r="G47" s="1070">
        <v>29571013510</v>
      </c>
      <c r="H47" s="1070">
        <v>35295863865</v>
      </c>
      <c r="I47" s="1070">
        <v>40701073494</v>
      </c>
      <c r="J47" s="1223">
        <v>0.42305302587257237</v>
      </c>
      <c r="K47" s="1223">
        <v>0.50495469165522822</v>
      </c>
      <c r="L47" s="1224">
        <v>0.58228346796689323</v>
      </c>
      <c r="O47" s="631"/>
    </row>
    <row r="48" spans="1:16" ht="15.95" customHeight="1">
      <c r="A48" s="589" t="s">
        <v>654</v>
      </c>
      <c r="B48" s="598"/>
      <c r="C48" s="601" t="s">
        <v>655</v>
      </c>
      <c r="D48" s="600" t="s">
        <v>656</v>
      </c>
      <c r="E48" s="1070">
        <v>80124762000</v>
      </c>
      <c r="F48" s="1070">
        <v>69582762000</v>
      </c>
      <c r="G48" s="1070">
        <v>7927632423.46</v>
      </c>
      <c r="H48" s="1070">
        <v>14462765626.360001</v>
      </c>
      <c r="I48" s="1070">
        <v>20272276626.470001</v>
      </c>
      <c r="J48" s="1223">
        <v>0.11393098226626876</v>
      </c>
      <c r="K48" s="1223">
        <v>0.20784983537100757</v>
      </c>
      <c r="L48" s="1224">
        <v>0.2913404993390461</v>
      </c>
      <c r="O48" s="631"/>
      <c r="P48" s="631"/>
    </row>
    <row r="49" spans="1:15" ht="12" customHeight="1">
      <c r="A49" s="589"/>
      <c r="B49" s="598"/>
      <c r="C49" s="601"/>
      <c r="D49" s="600" t="s">
        <v>564</v>
      </c>
      <c r="E49" s="1070"/>
      <c r="F49" s="1070"/>
      <c r="G49" s="1070"/>
      <c r="H49" s="1070"/>
      <c r="I49" s="1070"/>
      <c r="J49" s="1223" t="e">
        <v>#DIV/0!</v>
      </c>
      <c r="K49" s="1223"/>
      <c r="L49" s="1224"/>
      <c r="O49" s="631"/>
    </row>
    <row r="50" spans="1:15" ht="15.95" customHeight="1">
      <c r="A50" s="589" t="s">
        <v>657</v>
      </c>
      <c r="B50" s="602"/>
      <c r="C50" s="601"/>
      <c r="D50" s="600" t="s">
        <v>658</v>
      </c>
      <c r="E50" s="1070">
        <v>59490124000</v>
      </c>
      <c r="F50" s="1070">
        <v>47490124000</v>
      </c>
      <c r="G50" s="1070">
        <v>1384527966.4200001</v>
      </c>
      <c r="H50" s="1070">
        <v>6268910981.6199999</v>
      </c>
      <c r="I50" s="1070">
        <v>10370786416.610001</v>
      </c>
      <c r="J50" s="1223">
        <v>2.9154018768618083E-2</v>
      </c>
      <c r="K50" s="1223">
        <v>0.13200451912107031</v>
      </c>
      <c r="L50" s="1224">
        <v>0.21837774979509425</v>
      </c>
      <c r="O50" s="631"/>
    </row>
    <row r="51" spans="1:15" ht="15.95" customHeight="1">
      <c r="A51" s="589" t="s">
        <v>659</v>
      </c>
      <c r="B51" s="598"/>
      <c r="C51" s="601"/>
      <c r="D51" s="603" t="s">
        <v>660</v>
      </c>
      <c r="E51" s="1070">
        <v>18569122000</v>
      </c>
      <c r="F51" s="1070">
        <v>18569122000</v>
      </c>
      <c r="G51" s="1070">
        <v>5905920457.04</v>
      </c>
      <c r="H51" s="1070">
        <v>7381570644.7399998</v>
      </c>
      <c r="I51" s="1070">
        <v>8926556209.8600006</v>
      </c>
      <c r="J51" s="1223">
        <v>0.31805060341786756</v>
      </c>
      <c r="K51" s="1223">
        <v>0.39751856036812078</v>
      </c>
      <c r="L51" s="1224">
        <v>0.48072042446918062</v>
      </c>
      <c r="O51" s="631"/>
    </row>
    <row r="52" spans="1:15" ht="45">
      <c r="A52" s="604" t="s">
        <v>661</v>
      </c>
      <c r="B52" s="598"/>
      <c r="C52" s="605" t="s">
        <v>662</v>
      </c>
      <c r="D52" s="606" t="s">
        <v>663</v>
      </c>
      <c r="E52" s="1070">
        <v>61545349000</v>
      </c>
      <c r="F52" s="1070">
        <v>61698311012.040001</v>
      </c>
      <c r="G52" s="1070">
        <v>21833335683.879997</v>
      </c>
      <c r="H52" s="1070">
        <v>26917230663.509998</v>
      </c>
      <c r="I52" s="1070">
        <v>32048866148.549995</v>
      </c>
      <c r="J52" s="1223">
        <v>0.35387250194935438</v>
      </c>
      <c r="K52" s="1223">
        <v>0.43627175885345204</v>
      </c>
      <c r="L52" s="1224">
        <v>0.51944478905258651</v>
      </c>
      <c r="O52" s="631"/>
    </row>
    <row r="53" spans="1:15" ht="30">
      <c r="A53" s="604" t="s">
        <v>664</v>
      </c>
      <c r="B53" s="598"/>
      <c r="C53" s="605" t="s">
        <v>665</v>
      </c>
      <c r="D53" s="606" t="s">
        <v>666</v>
      </c>
      <c r="E53" s="1070">
        <v>3258596000</v>
      </c>
      <c r="F53" s="1070">
        <v>5286212397.6200008</v>
      </c>
      <c r="G53" s="1070">
        <v>1703633173.6400001</v>
      </c>
      <c r="H53" s="1070">
        <v>2131644644.6400001</v>
      </c>
      <c r="I53" s="1070">
        <v>2615028940.5799999</v>
      </c>
      <c r="J53" s="1223">
        <v>0.32227860810266024</v>
      </c>
      <c r="K53" s="1223">
        <v>0.40324612109791985</v>
      </c>
      <c r="L53" s="1224">
        <v>0.49468858681451361</v>
      </c>
      <c r="O53" s="631"/>
    </row>
    <row r="54" spans="1:15" ht="30">
      <c r="A54" s="604" t="s">
        <v>667</v>
      </c>
      <c r="B54" s="598"/>
      <c r="C54" s="605" t="s">
        <v>668</v>
      </c>
      <c r="D54" s="606" t="s">
        <v>730</v>
      </c>
      <c r="E54" s="1070">
        <v>21031376000</v>
      </c>
      <c r="F54" s="1070">
        <v>21410565054</v>
      </c>
      <c r="G54" s="1070">
        <v>7152863515.8800001</v>
      </c>
      <c r="H54" s="1070">
        <v>8889432504.8799992</v>
      </c>
      <c r="I54" s="1070">
        <v>10800091604.880001</v>
      </c>
      <c r="J54" s="1223">
        <v>0.33408102485103147</v>
      </c>
      <c r="K54" s="1223">
        <v>0.41518906588685489</v>
      </c>
      <c r="L54" s="1224">
        <v>0.50442814459314278</v>
      </c>
      <c r="O54" s="631"/>
    </row>
    <row r="55" spans="1:15" ht="21.75" customHeight="1">
      <c r="A55" s="589" t="s">
        <v>669</v>
      </c>
      <c r="B55" s="590" t="s">
        <v>637</v>
      </c>
      <c r="C55" s="591" t="s">
        <v>670</v>
      </c>
      <c r="D55" s="607"/>
      <c r="E55" s="1071">
        <v>28644786000</v>
      </c>
      <c r="F55" s="1071">
        <v>29744842912.5</v>
      </c>
      <c r="G55" s="1071">
        <v>9265233055.7300091</v>
      </c>
      <c r="H55" s="1071">
        <v>11463724391.809998</v>
      </c>
      <c r="I55" s="1071">
        <v>13771205474.759987</v>
      </c>
      <c r="J55" s="1221">
        <v>0.31149040131041938</v>
      </c>
      <c r="K55" s="1221">
        <v>0.38540208215362509</v>
      </c>
      <c r="L55" s="1222">
        <v>0.46297791907224234</v>
      </c>
      <c r="O55" s="631"/>
    </row>
    <row r="56" spans="1:15" ht="21.75" customHeight="1">
      <c r="A56" s="589" t="s">
        <v>671</v>
      </c>
      <c r="B56" s="608" t="s">
        <v>672</v>
      </c>
      <c r="C56" s="591" t="s">
        <v>673</v>
      </c>
      <c r="D56" s="607"/>
      <c r="E56" s="1071">
        <v>93634712000</v>
      </c>
      <c r="F56" s="1071">
        <v>93085975938.289886</v>
      </c>
      <c r="G56" s="1071">
        <v>27767023637.779884</v>
      </c>
      <c r="H56" s="1071">
        <v>34340783632.359863</v>
      </c>
      <c r="I56" s="1071">
        <v>40998941233.579826</v>
      </c>
      <c r="J56" s="1221">
        <v>0.29829438170350886</v>
      </c>
      <c r="K56" s="1221">
        <v>0.36891468651653425</v>
      </c>
      <c r="L56" s="1222">
        <v>0.44044165429129228</v>
      </c>
      <c r="O56" s="631"/>
    </row>
    <row r="57" spans="1:15" ht="12" customHeight="1">
      <c r="A57" s="589"/>
      <c r="B57" s="608"/>
      <c r="C57" s="599" t="s">
        <v>564</v>
      </c>
      <c r="D57" s="607"/>
      <c r="E57" s="1070"/>
      <c r="F57" s="1070"/>
      <c r="G57" s="1070"/>
      <c r="H57" s="1070"/>
      <c r="I57" s="1070"/>
      <c r="J57" s="1223"/>
      <c r="K57" s="1223"/>
      <c r="L57" s="1224"/>
      <c r="O57" s="631"/>
    </row>
    <row r="58" spans="1:15" ht="15.75" customHeight="1">
      <c r="A58" s="589" t="s">
        <v>674</v>
      </c>
      <c r="B58" s="608"/>
      <c r="C58" s="601" t="s">
        <v>675</v>
      </c>
      <c r="D58" s="600" t="s">
        <v>676</v>
      </c>
      <c r="E58" s="1070">
        <v>58731213000</v>
      </c>
      <c r="F58" s="1070">
        <v>59140358940.76001</v>
      </c>
      <c r="G58" s="1070">
        <v>20990605410.280014</v>
      </c>
      <c r="H58" s="1070">
        <v>25264911181.280006</v>
      </c>
      <c r="I58" s="1070">
        <v>29678191622.070004</v>
      </c>
      <c r="J58" s="1223">
        <v>0.35492861027958894</v>
      </c>
      <c r="K58" s="1223">
        <v>0.42720253366381289</v>
      </c>
      <c r="L58" s="1224">
        <v>0.50182636956597093</v>
      </c>
      <c r="O58" s="631"/>
    </row>
    <row r="59" spans="1:15" ht="15.75" customHeight="1">
      <c r="A59" s="589" t="s">
        <v>677</v>
      </c>
      <c r="B59" s="608"/>
      <c r="C59" s="601" t="s">
        <v>678</v>
      </c>
      <c r="D59" s="600" t="s">
        <v>679</v>
      </c>
      <c r="E59" s="1070">
        <v>21415198000</v>
      </c>
      <c r="F59" s="1070">
        <v>22440577269.250011</v>
      </c>
      <c r="G59" s="1070">
        <v>4553720898.079999</v>
      </c>
      <c r="H59" s="1070">
        <v>6019842548.079998</v>
      </c>
      <c r="I59" s="1070">
        <v>7705266022.609993</v>
      </c>
      <c r="J59" s="1223">
        <v>0.20292351856384261</v>
      </c>
      <c r="K59" s="1223">
        <v>0.26825702725254302</v>
      </c>
      <c r="L59" s="1224">
        <v>0.34336309312186919</v>
      </c>
      <c r="O59" s="631"/>
    </row>
    <row r="60" spans="1:15" ht="21.75" customHeight="1">
      <c r="A60" s="589" t="s">
        <v>680</v>
      </c>
      <c r="B60" s="608" t="s">
        <v>681</v>
      </c>
      <c r="C60" s="591" t="s">
        <v>682</v>
      </c>
      <c r="D60" s="607"/>
      <c r="E60" s="1071">
        <v>23888606000</v>
      </c>
      <c r="F60" s="1071">
        <v>25276006449.520008</v>
      </c>
      <c r="G60" s="1071">
        <v>2625650710.2500029</v>
      </c>
      <c r="H60" s="1071">
        <v>3430216922.8700023</v>
      </c>
      <c r="I60" s="1071">
        <v>4635195338.4800005</v>
      </c>
      <c r="J60" s="1221">
        <v>0.10387917551349826</v>
      </c>
      <c r="K60" s="1221">
        <v>0.13571039909807991</v>
      </c>
      <c r="L60" s="1222">
        <v>0.18338321553039574</v>
      </c>
      <c r="O60" s="631"/>
    </row>
    <row r="61" spans="1:15" ht="12" customHeight="1">
      <c r="A61" s="589"/>
      <c r="B61" s="608"/>
      <c r="C61" s="599" t="s">
        <v>564</v>
      </c>
      <c r="D61" s="607"/>
      <c r="E61" s="1070"/>
      <c r="F61" s="1070"/>
      <c r="G61" s="1070"/>
      <c r="H61" s="1070"/>
      <c r="I61" s="1070"/>
      <c r="J61" s="1223"/>
      <c r="K61" s="1223"/>
      <c r="L61" s="1224"/>
      <c r="O61" s="631"/>
    </row>
    <row r="62" spans="1:15" ht="30" customHeight="1">
      <c r="A62" s="604" t="s">
        <v>683</v>
      </c>
      <c r="B62" s="608"/>
      <c r="C62" s="605" t="s">
        <v>684</v>
      </c>
      <c r="D62" s="609" t="s">
        <v>685</v>
      </c>
      <c r="E62" s="1070">
        <v>17639756000</v>
      </c>
      <c r="F62" s="1070">
        <v>18631095460.970001</v>
      </c>
      <c r="G62" s="1070">
        <v>2163740682.6999998</v>
      </c>
      <c r="H62" s="1070">
        <v>2663409385.6800003</v>
      </c>
      <c r="I62" s="1070">
        <v>3647208802.6000004</v>
      </c>
      <c r="J62" s="1223">
        <v>0.11613598820492264</v>
      </c>
      <c r="K62" s="1223">
        <v>0.14295506086904747</v>
      </c>
      <c r="L62" s="1224">
        <v>0.19575922469188581</v>
      </c>
      <c r="O62" s="1101"/>
    </row>
    <row r="63" spans="1:15" ht="47.25" customHeight="1">
      <c r="A63" s="604" t="s">
        <v>686</v>
      </c>
      <c r="B63" s="608"/>
      <c r="C63" s="605" t="s">
        <v>687</v>
      </c>
      <c r="D63" s="609" t="s">
        <v>688</v>
      </c>
      <c r="E63" s="1070">
        <v>17124000</v>
      </c>
      <c r="F63" s="1070">
        <v>55033607.079999998</v>
      </c>
      <c r="G63" s="1070">
        <v>1674636.41</v>
      </c>
      <c r="H63" s="1070">
        <v>1880680.17</v>
      </c>
      <c r="I63" s="1070">
        <v>5975818.4199999999</v>
      </c>
      <c r="J63" s="1223">
        <v>3.0429341248987236E-2</v>
      </c>
      <c r="K63" s="1223">
        <v>3.41733037281408E-2</v>
      </c>
      <c r="L63" s="1224">
        <v>0.10858489452296319</v>
      </c>
      <c r="M63" s="610"/>
      <c r="O63" s="631"/>
    </row>
    <row r="64" spans="1:15" ht="30">
      <c r="A64" s="604" t="s">
        <v>689</v>
      </c>
      <c r="B64" s="608"/>
      <c r="C64" s="605" t="s">
        <v>690</v>
      </c>
      <c r="D64" s="609" t="s">
        <v>691</v>
      </c>
      <c r="E64" s="1070">
        <v>20150000</v>
      </c>
      <c r="F64" s="1070">
        <v>398723616.67000002</v>
      </c>
      <c r="G64" s="1070">
        <v>16974423.57</v>
      </c>
      <c r="H64" s="1070">
        <v>45679208.510000005</v>
      </c>
      <c r="I64" s="1070">
        <v>72809225.400000006</v>
      </c>
      <c r="J64" s="1223">
        <v>4.2571904096788751E-2</v>
      </c>
      <c r="K64" s="1223">
        <v>0.11456358891278313</v>
      </c>
      <c r="L64" s="1224">
        <v>0.18260575084083847</v>
      </c>
      <c r="O64" s="631"/>
    </row>
    <row r="65" spans="1:15" ht="21.75" customHeight="1">
      <c r="A65" s="604" t="s">
        <v>692</v>
      </c>
      <c r="B65" s="611" t="s">
        <v>693</v>
      </c>
      <c r="C65" s="612" t="s">
        <v>694</v>
      </c>
      <c r="D65" s="613"/>
      <c r="E65" s="1069">
        <v>27999900000</v>
      </c>
      <c r="F65" s="1069">
        <v>27999900000</v>
      </c>
      <c r="G65" s="1069">
        <v>9423137433.5100002</v>
      </c>
      <c r="H65" s="1069">
        <v>10116669784.460001</v>
      </c>
      <c r="I65" s="1069">
        <v>10797797373.050001</v>
      </c>
      <c r="J65" s="1221">
        <v>0.33654182456044485</v>
      </c>
      <c r="K65" s="1221">
        <v>0.36131092555544847</v>
      </c>
      <c r="L65" s="1222">
        <v>0.38563699774106341</v>
      </c>
      <c r="O65" s="631"/>
    </row>
    <row r="66" spans="1:15" ht="21.75" customHeight="1">
      <c r="A66" s="604" t="s">
        <v>695</v>
      </c>
      <c r="B66" s="611" t="s">
        <v>696</v>
      </c>
      <c r="C66" s="612" t="s">
        <v>697</v>
      </c>
      <c r="D66" s="613"/>
      <c r="E66" s="1071">
        <v>28520043000</v>
      </c>
      <c r="F66" s="1071">
        <v>28520043000</v>
      </c>
      <c r="G66" s="1071">
        <v>11118560395.940001</v>
      </c>
      <c r="H66" s="1071">
        <v>13249487245.75</v>
      </c>
      <c r="I66" s="1071">
        <v>15446983633.130001</v>
      </c>
      <c r="J66" s="1221">
        <v>0.38985075849780454</v>
      </c>
      <c r="K66" s="1221">
        <v>0.46456757606396315</v>
      </c>
      <c r="L66" s="1222">
        <v>0.54161852536933419</v>
      </c>
      <c r="O66" s="631"/>
    </row>
    <row r="67" spans="1:15" ht="21.75" customHeight="1">
      <c r="A67" s="604" t="s">
        <v>698</v>
      </c>
      <c r="B67" s="614" t="s">
        <v>699</v>
      </c>
      <c r="C67" s="615" t="s">
        <v>700</v>
      </c>
      <c r="D67" s="616"/>
      <c r="E67" s="1072">
        <v>11882663000</v>
      </c>
      <c r="F67" s="1072">
        <v>11835004558.439993</v>
      </c>
      <c r="G67" s="1072">
        <v>2472048033.3499966</v>
      </c>
      <c r="H67" s="1072">
        <v>3162581650.7399998</v>
      </c>
      <c r="I67" s="1072">
        <v>3822702322.0400004</v>
      </c>
      <c r="J67" s="1226">
        <v>0.20887596799336125</v>
      </c>
      <c r="K67" s="1226">
        <v>0.26722268125233989</v>
      </c>
      <c r="L67" s="1225">
        <v>0.32299964931689745</v>
      </c>
      <c r="O67" s="631"/>
    </row>
    <row r="71" spans="1:15" ht="15.75">
      <c r="B71" s="567"/>
      <c r="C71" s="568"/>
      <c r="D71" s="569"/>
      <c r="E71" s="101" t="s">
        <v>227</v>
      </c>
      <c r="F71" s="834" t="s">
        <v>516</v>
      </c>
      <c r="G71" s="570" t="s">
        <v>229</v>
      </c>
      <c r="H71" s="571"/>
      <c r="I71" s="571"/>
      <c r="J71" s="571" t="s">
        <v>433</v>
      </c>
      <c r="K71" s="571"/>
      <c r="L71" s="572"/>
    </row>
    <row r="72" spans="1:15" ht="15.75">
      <c r="B72" s="573" t="s">
        <v>3</v>
      </c>
      <c r="C72" s="574"/>
      <c r="D72" s="575"/>
      <c r="E72" s="104" t="s">
        <v>228</v>
      </c>
      <c r="F72" s="835" t="s">
        <v>519</v>
      </c>
      <c r="G72" s="577"/>
      <c r="H72" s="577"/>
      <c r="I72" s="577"/>
      <c r="J72" s="577"/>
      <c r="K72" s="722"/>
      <c r="L72" s="722"/>
    </row>
    <row r="73" spans="1:15" ht="15.75">
      <c r="B73" s="578"/>
      <c r="C73" s="565"/>
      <c r="D73" s="579"/>
      <c r="E73" s="107" t="s">
        <v>746</v>
      </c>
      <c r="F73" s="576"/>
      <c r="G73" s="580" t="s">
        <v>774</v>
      </c>
      <c r="H73" s="581" t="s">
        <v>777</v>
      </c>
      <c r="I73" s="581" t="s">
        <v>776</v>
      </c>
      <c r="J73" s="995" t="s">
        <v>531</v>
      </c>
      <c r="K73" s="996" t="s">
        <v>456</v>
      </c>
      <c r="L73" s="996" t="s">
        <v>760</v>
      </c>
    </row>
    <row r="74" spans="1:15">
      <c r="B74" s="583"/>
      <c r="C74" s="584"/>
      <c r="D74" s="585"/>
      <c r="E74" s="1746" t="s">
        <v>646</v>
      </c>
      <c r="F74" s="1747"/>
      <c r="G74" s="1747"/>
      <c r="H74" s="1747"/>
      <c r="I74" s="1748"/>
      <c r="J74" s="723"/>
      <c r="K74" s="723"/>
      <c r="L74" s="723"/>
    </row>
    <row r="75" spans="1:15" ht="10.5" customHeight="1">
      <c r="B75" s="1749">
        <v>1</v>
      </c>
      <c r="C75" s="1750"/>
      <c r="D75" s="1750"/>
      <c r="E75" s="1179">
        <v>2</v>
      </c>
      <c r="F75" s="587">
        <v>3</v>
      </c>
      <c r="G75" s="587">
        <v>4</v>
      </c>
      <c r="H75" s="588">
        <v>5</v>
      </c>
      <c r="I75" s="588">
        <v>6</v>
      </c>
      <c r="J75" s="665">
        <v>7</v>
      </c>
      <c r="K75" s="810">
        <v>8</v>
      </c>
      <c r="L75" s="1145">
        <v>9</v>
      </c>
    </row>
    <row r="76" spans="1:15" ht="15.75">
      <c r="B76" s="590" t="s">
        <v>648</v>
      </c>
      <c r="C76" s="591"/>
      <c r="D76" s="592"/>
      <c r="E76" s="1075">
        <v>486784028000</v>
      </c>
      <c r="F76" s="1075">
        <v>486784027999.99976</v>
      </c>
      <c r="G76" s="1075">
        <v>242829947783.03992</v>
      </c>
      <c r="H76" s="1075">
        <v>276736272789.46979</v>
      </c>
      <c r="I76" s="1075"/>
      <c r="J76" s="1219">
        <v>0.49884534786552209</v>
      </c>
      <c r="K76" s="1219">
        <v>0.56849908146425443</v>
      </c>
      <c r="L76" s="1220"/>
    </row>
    <row r="77" spans="1:15" ht="15.75">
      <c r="B77" s="593" t="s">
        <v>536</v>
      </c>
      <c r="C77" s="594"/>
      <c r="D77" s="592"/>
      <c r="E77" s="1071"/>
      <c r="F77" s="1071"/>
      <c r="G77" s="1071"/>
      <c r="H77" s="1071"/>
      <c r="I77" s="1071"/>
      <c r="J77" s="1221"/>
      <c r="K77" s="1221"/>
      <c r="L77" s="1222"/>
    </row>
    <row r="78" spans="1:15" ht="18.75" customHeight="1">
      <c r="B78" s="1211" t="s">
        <v>622</v>
      </c>
      <c r="C78" s="1244" t="s">
        <v>650</v>
      </c>
      <c r="D78" s="1243"/>
      <c r="E78" s="1071">
        <v>272213318000</v>
      </c>
      <c r="F78" s="1071">
        <v>270322255141.24991</v>
      </c>
      <c r="G78" s="1071">
        <v>136339340108.85007</v>
      </c>
      <c r="H78" s="1071">
        <v>156491010214.89984</v>
      </c>
      <c r="I78" s="1071"/>
      <c r="J78" s="1221">
        <v>0.50435854805076807</v>
      </c>
      <c r="K78" s="1221">
        <v>0.57890538880392772</v>
      </c>
      <c r="L78" s="1222"/>
    </row>
    <row r="79" spans="1:15" ht="15.75">
      <c r="B79" s="598"/>
      <c r="C79" s="599" t="s">
        <v>564</v>
      </c>
      <c r="D79" s="600"/>
      <c r="E79" s="1070"/>
      <c r="F79" s="1070"/>
      <c r="G79" s="1070"/>
      <c r="H79" s="1070"/>
      <c r="I79" s="1070"/>
      <c r="J79" s="1223"/>
      <c r="K79" s="1221"/>
      <c r="L79" s="1222"/>
    </row>
    <row r="80" spans="1:15">
      <c r="B80" s="598"/>
      <c r="C80" s="601" t="s">
        <v>652</v>
      </c>
      <c r="D80" s="600" t="s">
        <v>653</v>
      </c>
      <c r="E80" s="1070">
        <v>70128232000</v>
      </c>
      <c r="F80" s="1070">
        <v>69899071042</v>
      </c>
      <c r="G80" s="1070">
        <v>46187934009</v>
      </c>
      <c r="H80" s="1070">
        <v>51591782337</v>
      </c>
      <c r="I80" s="1070"/>
      <c r="J80" s="1223">
        <v>0.66078036975981014</v>
      </c>
      <c r="K80" s="1223">
        <v>0.73808967083411214</v>
      </c>
      <c r="L80" s="1224"/>
    </row>
    <row r="81" spans="2:12">
      <c r="B81" s="598"/>
      <c r="C81" s="601" t="s">
        <v>655</v>
      </c>
      <c r="D81" s="600" t="s">
        <v>656</v>
      </c>
      <c r="E81" s="1070">
        <v>80124762000</v>
      </c>
      <c r="F81" s="1070">
        <v>69582762000</v>
      </c>
      <c r="G81" s="1070">
        <v>25213521234.09</v>
      </c>
      <c r="H81" s="1070">
        <v>30633906212.610001</v>
      </c>
      <c r="I81" s="1070"/>
      <c r="J81" s="1223">
        <v>0.36235298095942209</v>
      </c>
      <c r="K81" s="1223">
        <v>0.44025136876012483</v>
      </c>
      <c r="L81" s="1224"/>
    </row>
    <row r="82" spans="2:12">
      <c r="B82" s="598"/>
      <c r="C82" s="601"/>
      <c r="D82" s="600" t="s">
        <v>564</v>
      </c>
      <c r="E82" s="1070"/>
      <c r="F82" s="1070"/>
      <c r="G82" s="1070"/>
      <c r="H82" s="1070"/>
      <c r="I82" s="1070"/>
      <c r="J82" s="1223"/>
      <c r="K82" s="1223"/>
      <c r="L82" s="1224"/>
    </row>
    <row r="83" spans="2:12">
      <c r="B83" s="602"/>
      <c r="C83" s="601"/>
      <c r="D83" s="600" t="s">
        <v>658</v>
      </c>
      <c r="E83" s="1070">
        <v>59490124000</v>
      </c>
      <c r="F83" s="1070">
        <v>47490124000</v>
      </c>
      <c r="G83" s="1070">
        <v>13469047689.76</v>
      </c>
      <c r="H83" s="1070">
        <v>17102048873.59</v>
      </c>
      <c r="I83" s="1070"/>
      <c r="J83" s="1223">
        <v>0.28361786736459144</v>
      </c>
      <c r="K83" s="1223">
        <v>0.36011800840086244</v>
      </c>
      <c r="L83" s="1224"/>
    </row>
    <row r="84" spans="2:12">
      <c r="B84" s="598"/>
      <c r="C84" s="601"/>
      <c r="D84" s="603" t="s">
        <v>660</v>
      </c>
      <c r="E84" s="1070">
        <v>18569122000</v>
      </c>
      <c r="F84" s="1070">
        <v>18569122000</v>
      </c>
      <c r="G84" s="1070">
        <v>10606739544.33</v>
      </c>
      <c r="H84" s="1070">
        <v>11951213339.02</v>
      </c>
      <c r="I84" s="1070"/>
      <c r="J84" s="1223">
        <v>0.57120307273171023</v>
      </c>
      <c r="K84" s="1223">
        <v>0.64360680806663884</v>
      </c>
      <c r="L84" s="1224"/>
    </row>
    <row r="85" spans="2:12" ht="45">
      <c r="B85" s="598"/>
      <c r="C85" s="605" t="s">
        <v>662</v>
      </c>
      <c r="D85" s="606" t="s">
        <v>663</v>
      </c>
      <c r="E85" s="1070">
        <v>61545349000</v>
      </c>
      <c r="F85" s="1070">
        <v>61698311012.040001</v>
      </c>
      <c r="G85" s="1070">
        <v>37063052065.18</v>
      </c>
      <c r="H85" s="1070">
        <v>42128538314.25</v>
      </c>
      <c r="I85" s="1070"/>
      <c r="J85" s="1223">
        <v>0.60071420849668644</v>
      </c>
      <c r="K85" s="1223">
        <v>0.68281509855316636</v>
      </c>
      <c r="L85" s="1224"/>
    </row>
    <row r="86" spans="2:12" ht="30">
      <c r="B86" s="598"/>
      <c r="C86" s="605" t="s">
        <v>665</v>
      </c>
      <c r="D86" s="606" t="s">
        <v>666</v>
      </c>
      <c r="E86" s="1070">
        <v>3258596000</v>
      </c>
      <c r="F86" s="1070">
        <v>5286212397.6200008</v>
      </c>
      <c r="G86" s="1070">
        <v>3048670093.8100009</v>
      </c>
      <c r="H86" s="1070">
        <v>3541251769.8000002</v>
      </c>
      <c r="I86" s="1070"/>
      <c r="J86" s="1223">
        <v>0.57672107446583054</v>
      </c>
      <c r="K86" s="1223">
        <v>0.66990342109491663</v>
      </c>
      <c r="L86" s="1224"/>
    </row>
    <row r="87" spans="2:12" ht="30">
      <c r="B87" s="598"/>
      <c r="C87" s="605" t="s">
        <v>668</v>
      </c>
      <c r="D87" s="606" t="s">
        <v>730</v>
      </c>
      <c r="E87" s="1070">
        <v>21031376000</v>
      </c>
      <c r="F87" s="1070">
        <v>21410565054</v>
      </c>
      <c r="G87" s="1070">
        <v>12495461675.880001</v>
      </c>
      <c r="H87" s="1070">
        <v>14172340608.880001</v>
      </c>
      <c r="I87" s="1070"/>
      <c r="J87" s="1223">
        <v>0.58361195252740672</v>
      </c>
      <c r="K87" s="1223">
        <v>0.66193211496920645</v>
      </c>
      <c r="L87" s="1224"/>
    </row>
    <row r="88" spans="2:12" ht="23.25" customHeight="1">
      <c r="B88" s="608" t="s">
        <v>637</v>
      </c>
      <c r="C88" s="591" t="s">
        <v>670</v>
      </c>
      <c r="D88" s="607"/>
      <c r="E88" s="1071">
        <v>28644786000</v>
      </c>
      <c r="F88" s="1071">
        <v>29744842912.5</v>
      </c>
      <c r="G88" s="1071">
        <v>16391919352.179998</v>
      </c>
      <c r="H88" s="1071">
        <v>19421992502.590008</v>
      </c>
      <c r="I88" s="1071"/>
      <c r="J88" s="1221">
        <v>0.55108441488159421</v>
      </c>
      <c r="K88" s="1221">
        <v>0.65295327192425989</v>
      </c>
      <c r="L88" s="1222"/>
    </row>
    <row r="89" spans="2:12" ht="23.25" customHeight="1">
      <c r="B89" s="608" t="s">
        <v>672</v>
      </c>
      <c r="C89" s="591" t="s">
        <v>673</v>
      </c>
      <c r="D89" s="607"/>
      <c r="E89" s="1071">
        <v>93634712000</v>
      </c>
      <c r="F89" s="1071">
        <v>93085975938.289886</v>
      </c>
      <c r="G89" s="1071">
        <v>47630724413.399857</v>
      </c>
      <c r="H89" s="1071">
        <v>54338793760.789978</v>
      </c>
      <c r="I89" s="1071"/>
      <c r="J89" s="1221">
        <v>0.51168528807149227</v>
      </c>
      <c r="K89" s="1221">
        <v>0.5837484455962858</v>
      </c>
      <c r="L89" s="1222"/>
    </row>
    <row r="90" spans="2:12" ht="15.75">
      <c r="B90" s="608"/>
      <c r="C90" s="599" t="s">
        <v>564</v>
      </c>
      <c r="D90" s="607"/>
      <c r="E90" s="1070"/>
      <c r="F90" s="1070"/>
      <c r="G90" s="1070"/>
      <c r="H90" s="1070"/>
      <c r="I90" s="1070"/>
      <c r="J90" s="1223"/>
      <c r="K90" s="1223"/>
      <c r="L90" s="1224"/>
    </row>
    <row r="91" spans="2:12" ht="15.75">
      <c r="B91" s="608"/>
      <c r="C91" s="601" t="s">
        <v>675</v>
      </c>
      <c r="D91" s="600" t="s">
        <v>676</v>
      </c>
      <c r="E91" s="1070">
        <v>58731213000</v>
      </c>
      <c r="F91" s="1070">
        <v>59140358940.76001</v>
      </c>
      <c r="G91" s="1070">
        <v>34196044019.560001</v>
      </c>
      <c r="H91" s="1070">
        <v>38742624771.679985</v>
      </c>
      <c r="I91" s="1070"/>
      <c r="J91" s="1223">
        <v>0.57821840502885102</v>
      </c>
      <c r="K91" s="1223">
        <v>0.65509620613713015</v>
      </c>
      <c r="L91" s="1224"/>
    </row>
    <row r="92" spans="2:12" ht="15.75">
      <c r="B92" s="608"/>
      <c r="C92" s="601" t="s">
        <v>678</v>
      </c>
      <c r="D92" s="600" t="s">
        <v>679</v>
      </c>
      <c r="E92" s="1070">
        <v>21415198000</v>
      </c>
      <c r="F92" s="1070">
        <v>22440577269.250011</v>
      </c>
      <c r="G92" s="1070">
        <v>9138518422.8400002</v>
      </c>
      <c r="H92" s="1070">
        <v>10700485370.639994</v>
      </c>
      <c r="I92" s="1070"/>
      <c r="J92" s="1223">
        <v>0.40723187791440535</v>
      </c>
      <c r="K92" s="1223">
        <v>0.47683645755863463</v>
      </c>
      <c r="L92" s="1224"/>
    </row>
    <row r="93" spans="2:12" ht="22.5" customHeight="1">
      <c r="B93" s="608" t="s">
        <v>681</v>
      </c>
      <c r="C93" s="591" t="s">
        <v>682</v>
      </c>
      <c r="D93" s="607"/>
      <c r="E93" s="1071">
        <v>23888606000</v>
      </c>
      <c r="F93" s="1071">
        <v>25276006449.520008</v>
      </c>
      <c r="G93" s="1071">
        <v>5763391022.5200024</v>
      </c>
      <c r="H93" s="1071">
        <v>6711559982.0699921</v>
      </c>
      <c r="I93" s="1071"/>
      <c r="J93" s="1221">
        <v>0.22801826048075918</v>
      </c>
      <c r="K93" s="1221">
        <v>0.26553086997639397</v>
      </c>
      <c r="L93" s="1222"/>
    </row>
    <row r="94" spans="2:12" ht="15.75">
      <c r="B94" s="608"/>
      <c r="C94" s="599" t="s">
        <v>564</v>
      </c>
      <c r="D94" s="607"/>
      <c r="E94" s="1070"/>
      <c r="F94" s="1070"/>
      <c r="G94" s="1070"/>
      <c r="H94" s="1070"/>
      <c r="I94" s="1070"/>
      <c r="J94" s="1223"/>
      <c r="K94" s="1223"/>
      <c r="L94" s="1224"/>
    </row>
    <row r="95" spans="2:12" ht="30">
      <c r="B95" s="608"/>
      <c r="C95" s="605" t="s">
        <v>684</v>
      </c>
      <c r="D95" s="609" t="s">
        <v>685</v>
      </c>
      <c r="E95" s="1070">
        <v>17639756000</v>
      </c>
      <c r="F95" s="1070">
        <v>18631095460.970001</v>
      </c>
      <c r="G95" s="1070">
        <v>4507028939.7299986</v>
      </c>
      <c r="H95" s="1070">
        <v>5179067554.3200006</v>
      </c>
      <c r="I95" s="1070"/>
      <c r="J95" s="1223">
        <v>0.24190896070344897</v>
      </c>
      <c r="K95" s="1223">
        <v>0.2779797658795507</v>
      </c>
      <c r="L95" s="1224"/>
    </row>
    <row r="96" spans="2:12" ht="45">
      <c r="B96" s="608"/>
      <c r="C96" s="605" t="s">
        <v>687</v>
      </c>
      <c r="D96" s="609" t="s">
        <v>688</v>
      </c>
      <c r="E96" s="1070">
        <v>17124000</v>
      </c>
      <c r="F96" s="1070">
        <v>55033607.079999998</v>
      </c>
      <c r="G96" s="1070">
        <v>11231723.389999999</v>
      </c>
      <c r="H96" s="1070">
        <v>14155279.18</v>
      </c>
      <c r="I96" s="1070"/>
      <c r="J96" s="1223">
        <v>0.20408844678621416</v>
      </c>
      <c r="K96" s="1223">
        <v>0.25721154638152421</v>
      </c>
      <c r="L96" s="1224"/>
    </row>
    <row r="97" spans="2:12" ht="30">
      <c r="B97" s="608"/>
      <c r="C97" s="605" t="s">
        <v>690</v>
      </c>
      <c r="D97" s="609" t="s">
        <v>691</v>
      </c>
      <c r="E97" s="1070">
        <v>20150000</v>
      </c>
      <c r="F97" s="1070">
        <v>398723616.67000002</v>
      </c>
      <c r="G97" s="1070">
        <v>113124982.73999999</v>
      </c>
      <c r="H97" s="1070">
        <v>174029160.27999997</v>
      </c>
      <c r="I97" s="1070"/>
      <c r="J97" s="1223">
        <v>0.28371778848912993</v>
      </c>
      <c r="K97" s="1223">
        <v>0.43646564438151558</v>
      </c>
      <c r="L97" s="1224"/>
    </row>
    <row r="98" spans="2:12" ht="18.75" customHeight="1">
      <c r="B98" s="611" t="s">
        <v>693</v>
      </c>
      <c r="C98" s="612" t="s">
        <v>694</v>
      </c>
      <c r="D98" s="613"/>
      <c r="E98" s="1069">
        <v>27999900000</v>
      </c>
      <c r="F98" s="1069">
        <v>27999900000</v>
      </c>
      <c r="G98" s="1069">
        <v>15560118656.51</v>
      </c>
      <c r="H98" s="1069">
        <v>15986684183.820002</v>
      </c>
      <c r="I98" s="1069"/>
      <c r="J98" s="1221">
        <v>0.55572050816288632</v>
      </c>
      <c r="K98" s="1221">
        <v>0.5709550456901632</v>
      </c>
      <c r="L98" s="1222"/>
    </row>
    <row r="99" spans="2:12" ht="18.75" customHeight="1">
      <c r="B99" s="611" t="s">
        <v>696</v>
      </c>
      <c r="C99" s="612" t="s">
        <v>697</v>
      </c>
      <c r="D99" s="613"/>
      <c r="E99" s="1071">
        <v>28520043000</v>
      </c>
      <c r="F99" s="1071">
        <v>28520043000</v>
      </c>
      <c r="G99" s="1071">
        <v>16793406622.330002</v>
      </c>
      <c r="H99" s="1071">
        <v>18873329193.57</v>
      </c>
      <c r="I99" s="1071"/>
      <c r="J99" s="1221">
        <v>0.58882823642061133</v>
      </c>
      <c r="K99" s="1221">
        <v>0.66175668786929953</v>
      </c>
      <c r="L99" s="1222"/>
    </row>
    <row r="100" spans="2:12" ht="18.75" customHeight="1">
      <c r="B100" s="614" t="s">
        <v>699</v>
      </c>
      <c r="C100" s="615" t="s">
        <v>700</v>
      </c>
      <c r="D100" s="616"/>
      <c r="E100" s="1072">
        <v>11882663000</v>
      </c>
      <c r="F100" s="1072">
        <v>11835004558.439993</v>
      </c>
      <c r="G100" s="1072">
        <v>4351047607.2500086</v>
      </c>
      <c r="H100" s="1072">
        <v>4912902951.7299948</v>
      </c>
      <c r="I100" s="1072"/>
      <c r="J100" s="1226">
        <v>0.36764224177227806</v>
      </c>
      <c r="K100" s="1226">
        <v>0.41511627033775972</v>
      </c>
      <c r="L100" s="1225"/>
    </row>
  </sheetData>
  <mergeCells count="7">
    <mergeCell ref="E74:I74"/>
    <mergeCell ref="B75:D75"/>
    <mergeCell ref="B2:L2"/>
    <mergeCell ref="E8:I8"/>
    <mergeCell ref="B9:D9"/>
    <mergeCell ref="E41:I41"/>
    <mergeCell ref="B42:D42"/>
  </mergeCells>
  <conditionalFormatting sqref="J10:J11">
    <cfRule type="containsErrors" dxfId="13" priority="53">
      <formula>ISERROR(J10)</formula>
    </cfRule>
  </conditionalFormatting>
  <conditionalFormatting sqref="J12:J34">
    <cfRule type="containsErrors" dxfId="12" priority="39">
      <formula>ISERROR(J12)</formula>
    </cfRule>
  </conditionalFormatting>
  <conditionalFormatting sqref="K10:K11">
    <cfRule type="containsErrors" dxfId="11" priority="14">
      <formula>ISERROR(K10)</formula>
    </cfRule>
  </conditionalFormatting>
  <conditionalFormatting sqref="K12:K34">
    <cfRule type="containsErrors" dxfId="10" priority="13">
      <formula>ISERROR(K12)</formula>
    </cfRule>
  </conditionalFormatting>
  <conditionalFormatting sqref="L10:L11">
    <cfRule type="containsErrors" dxfId="9" priority="12">
      <formula>ISERROR(L10)</formula>
    </cfRule>
  </conditionalFormatting>
  <conditionalFormatting sqref="L12:L34">
    <cfRule type="containsErrors" dxfId="8" priority="11">
      <formula>ISERROR(L12)</formula>
    </cfRule>
  </conditionalFormatting>
  <conditionalFormatting sqref="J43:J44">
    <cfRule type="containsErrors" dxfId="7" priority="10">
      <formula>ISERROR(J43)</formula>
    </cfRule>
  </conditionalFormatting>
  <conditionalFormatting sqref="J45:J67">
    <cfRule type="containsErrors" dxfId="6" priority="9">
      <formula>ISERROR(J45)</formula>
    </cfRule>
  </conditionalFormatting>
  <conditionalFormatting sqref="K43:K67">
    <cfRule type="containsErrors" dxfId="5" priority="8">
      <formula>ISERROR(K43)</formula>
    </cfRule>
  </conditionalFormatting>
  <conditionalFormatting sqref="L43:L67">
    <cfRule type="containsErrors" dxfId="4" priority="6">
      <formula>ISERROR(L43)</formula>
    </cfRule>
  </conditionalFormatting>
  <conditionalFormatting sqref="J76:J77">
    <cfRule type="containsErrors" dxfId="3" priority="4">
      <formula>ISERROR(J76)</formula>
    </cfRule>
  </conditionalFormatting>
  <conditionalFormatting sqref="J78:J100">
    <cfRule type="containsErrors" dxfId="2" priority="3">
      <formula>ISERROR(J78)</formula>
    </cfRule>
  </conditionalFormatting>
  <conditionalFormatting sqref="K76:K100">
    <cfRule type="containsErrors" dxfId="1" priority="2">
      <formula>ISERROR(K76)</formula>
    </cfRule>
  </conditionalFormatting>
  <conditionalFormatting sqref="L76:L100">
    <cfRule type="containsErrors" dxfId="0" priority="1">
      <formula>ISERROR(L76)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22" fitToWidth="0" fitToHeight="4" orientation="landscape" useFirstPageNumber="1" r:id="rId1"/>
  <headerFooter alignWithMargins="0">
    <oddHeader>&amp;C&amp;"Helv,Standardowy"&amp;12- &amp;P -</oddHeader>
  </headerFooter>
  <rowBreaks count="2" manualBreakCount="2">
    <brk id="35" min="1" max="11" man="1"/>
    <brk id="6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styczeń - sierpień 2021 r.</dc:title>
  <cp:lastPrinted>2021-10-01T10:36:58Z</cp:lastPrinted>
  <dcterms:created xsi:type="dcterms:W3CDTF">2019-07-31T09:18:36Z</dcterms:created>
  <dcterms:modified xsi:type="dcterms:W3CDTF">2021-10-01T10:37:09Z</dcterms:modified>
</cp:coreProperties>
</file>