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\\obcy.gov.pl\udscdfs\katalogi wydziałowe\BSZ\Statystyki nowe\SZABLONY RAPORTÓW CYKLICZNYCH\meldunek miesięczny\"/>
    </mc:Choice>
  </mc:AlternateContent>
  <bookViews>
    <workbookView xWindow="0" yWindow="0" windowWidth="28800" windowHeight="12435"/>
  </bookViews>
  <sheets>
    <sheet name="Meldunek tygodniowy" sheetId="1" r:id="rId1"/>
    <sheet name="Arkusz15" sheetId="20" state="hidden" r:id="rId2"/>
    <sheet name="Arkusz1" sheetId="19" state="hidden" r:id="rId3"/>
    <sheet name="Arkusz2" sheetId="2" state="hidden" r:id="rId4"/>
    <sheet name="Arkusz3" sheetId="3" state="hidden" r:id="rId5"/>
    <sheet name="Arkusz4" sheetId="4" state="hidden" r:id="rId6"/>
    <sheet name="Arkusz5" sheetId="5" state="hidden" r:id="rId7"/>
    <sheet name="Arkusz18" sheetId="18" state="hidden" r:id="rId8"/>
    <sheet name="Arkusz16" sheetId="16" state="hidden" r:id="rId9"/>
    <sheet name="Arkusz17" sheetId="17" state="hidden" r:id="rId10"/>
    <sheet name="Arkusz6" sheetId="6" state="hidden" r:id="rId11"/>
    <sheet name="Arkusz7" sheetId="7" state="hidden" r:id="rId12"/>
    <sheet name="Arkusz8" sheetId="8" state="hidden" r:id="rId13"/>
    <sheet name="Arkusz9" sheetId="9" state="hidden" r:id="rId14"/>
    <sheet name="Arkusz10" sheetId="10" state="hidden" r:id="rId15"/>
    <sheet name="Arkusz11" sheetId="11" state="hidden" r:id="rId16"/>
    <sheet name="Arkusz12" sheetId="12" state="hidden" r:id="rId17"/>
    <sheet name="Arkusz13" sheetId="13" state="hidden" r:id="rId18"/>
    <sheet name="Arkusz14" sheetId="14" state="hidden" r:id="rId19"/>
  </sheets>
  <definedNames>
    <definedName name="AHDPROD_SP_Meldunek_parametry" localSheetId="7" hidden="1">Arkusz18!$A$1:$C$2</definedName>
    <definedName name="AHDPROD_SP_Meldunek_sekcja_I_tab_1" localSheetId="3" hidden="1">Arkusz2!$A$1:$G$37</definedName>
    <definedName name="AHDPROD_SP_Meldunek_sekcja_I_tab_2" localSheetId="4" hidden="1">Arkusz3!$A$1:$G$37</definedName>
    <definedName name="AHDPROD_SP_Meldunek_sekcja_II_tab_1" localSheetId="5" hidden="1">Arkusz4!$A$1:$E$7</definedName>
    <definedName name="AHDPROD_SP_Meldunek_sekcja_II_tab_2" localSheetId="6" hidden="1">Arkusz5!$A$1:$E$7</definedName>
    <definedName name="AHDPROD_SP_Meldunek_sekcja_III_tab_1" localSheetId="10" hidden="1">Arkusz6!$A$1:$G$7</definedName>
    <definedName name="AHDPROD_SP_Meldunek_sekcja_III_tab_2" localSheetId="11" hidden="1">Arkusz7!$A$1:$G$7</definedName>
    <definedName name="AHDPROD_SP_Meldunek_sekcja_IV" localSheetId="12" hidden="1">Arkusz8!$A$1:$C$26</definedName>
    <definedName name="AHDPROD_SP_Meldunek_sekcja_IX_tab_1" localSheetId="8" hidden="1">Arkusz16!$A$1:$D$13</definedName>
    <definedName name="AHDPROD_SP_Meldunek_sekcja_IX_tab_2" localSheetId="9" hidden="1">Arkusz17!$A$1:$D$13</definedName>
    <definedName name="AHDPROD_SP_Meldunek_sekcja_V_tab_1" localSheetId="13" hidden="1">Arkusz9!$A$1:$C$13</definedName>
    <definedName name="AHDPROD_SP_Meldunek_sekcja_V_tab_2" localSheetId="14" hidden="1">Arkusz10!$A$1:$D$9</definedName>
    <definedName name="AHDPROD_SP_Meldunek_sekcja_V_tab_3" localSheetId="15" hidden="1">Arkusz11!$A$1:$C$13</definedName>
    <definedName name="AHDPROD_SP_Meldunek_sekcja_V_tab_4" localSheetId="16" hidden="1">Arkusz12!$A$1:$D$9</definedName>
    <definedName name="AHDPROD_SP_Meldunek_sekcja_VI_tab_1" localSheetId="17" hidden="1">Arkusz13!$A$1:$E$145</definedName>
    <definedName name="AHDPROD_SP_Meldunek_sekcja_VI_tab_2" localSheetId="18" hidden="1">Arkusz14!$A$1:$D$4</definedName>
    <definedName name="AHDPROD_SP_Meldunek_sekcja_VII" localSheetId="1" hidden="1">Arkusz15!$A$1:$C$12</definedName>
    <definedName name="AHDPROD_SP_Meldunek_sekcja_VIII" localSheetId="2" hidden="1">Arkusz1!$A$1:$D$4</definedName>
  </definedNames>
  <calcPr calcId="162913"/>
</workbook>
</file>

<file path=xl/calcChain.xml><?xml version="1.0" encoding="utf-8"?>
<calcChain xmlns="http://schemas.openxmlformats.org/spreadsheetml/2006/main">
  <c r="K213" i="1" l="1"/>
  <c r="H213" i="1"/>
  <c r="T150" i="1" l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S150" i="1"/>
  <c r="T151" i="1" l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U150" i="1" l="1"/>
  <c r="V150" i="1" s="1"/>
  <c r="U142" i="1"/>
  <c r="V142" i="1" s="1"/>
  <c r="U138" i="1"/>
  <c r="V138" i="1" s="1"/>
  <c r="U146" i="1"/>
  <c r="V146" i="1" s="1"/>
  <c r="U149" i="1"/>
  <c r="V149" i="1" s="1"/>
  <c r="U145" i="1"/>
  <c r="V145" i="1" s="1"/>
  <c r="U141" i="1"/>
  <c r="V141" i="1" s="1"/>
  <c r="U137" i="1"/>
  <c r="V137" i="1" s="1"/>
  <c r="U140" i="1"/>
  <c r="V140" i="1" s="1"/>
  <c r="U148" i="1"/>
  <c r="V148" i="1" s="1"/>
  <c r="U144" i="1"/>
  <c r="V144" i="1" s="1"/>
  <c r="U136" i="1"/>
  <c r="U147" i="1"/>
  <c r="V147" i="1" s="1"/>
  <c r="U143" i="1"/>
  <c r="V143" i="1" s="1"/>
  <c r="U139" i="1"/>
  <c r="V139" i="1" s="1"/>
  <c r="J432" i="1"/>
  <c r="V433" i="1" l="1"/>
  <c r="S433" i="1"/>
  <c r="P433" i="1"/>
  <c r="M433" i="1"/>
  <c r="J433" i="1"/>
  <c r="O269" i="1" l="1"/>
  <c r="S269" i="1" s="1"/>
  <c r="I267" i="1" l="1"/>
  <c r="M267" i="1" s="1"/>
  <c r="O266" i="1"/>
  <c r="S266" i="1" s="1"/>
  <c r="T352" i="1" l="1"/>
  <c r="T353" i="1"/>
  <c r="T354" i="1"/>
  <c r="T355" i="1"/>
  <c r="T356" i="1"/>
  <c r="T351" i="1"/>
  <c r="R352" i="1"/>
  <c r="R353" i="1"/>
  <c r="R354" i="1"/>
  <c r="R355" i="1"/>
  <c r="R356" i="1"/>
  <c r="R351" i="1"/>
  <c r="P352" i="1"/>
  <c r="P353" i="1"/>
  <c r="P354" i="1"/>
  <c r="P355" i="1"/>
  <c r="P356" i="1"/>
  <c r="P351" i="1"/>
  <c r="M352" i="1"/>
  <c r="M353" i="1"/>
  <c r="M354" i="1"/>
  <c r="M355" i="1"/>
  <c r="M356" i="1"/>
  <c r="M351" i="1"/>
  <c r="H352" i="1"/>
  <c r="H353" i="1"/>
  <c r="H354" i="1"/>
  <c r="H355" i="1"/>
  <c r="H356" i="1"/>
  <c r="F352" i="1"/>
  <c r="F353" i="1"/>
  <c r="F354" i="1"/>
  <c r="F355" i="1"/>
  <c r="F356" i="1"/>
  <c r="D352" i="1"/>
  <c r="D353" i="1"/>
  <c r="D354" i="1"/>
  <c r="D355" i="1"/>
  <c r="D356" i="1"/>
  <c r="A352" i="1"/>
  <c r="A353" i="1"/>
  <c r="A354" i="1"/>
  <c r="A355" i="1"/>
  <c r="A356" i="1"/>
  <c r="R357" i="1" l="1"/>
  <c r="T357" i="1"/>
  <c r="P357" i="1"/>
  <c r="G247" i="1"/>
  <c r="G240" i="1"/>
  <c r="M53" i="1"/>
  <c r="L134" i="1"/>
  <c r="M20" i="1"/>
  <c r="G371" i="1"/>
  <c r="G263" i="1"/>
  <c r="G381" i="1"/>
  <c r="M348" i="1"/>
  <c r="A348" i="1"/>
  <c r="G295" i="1"/>
  <c r="E9" i="1"/>
  <c r="P251" i="1"/>
  <c r="M251" i="1"/>
  <c r="J251" i="1"/>
  <c r="G251" i="1"/>
  <c r="P250" i="1"/>
  <c r="M250" i="1"/>
  <c r="J250" i="1"/>
  <c r="G250" i="1"/>
  <c r="P249" i="1"/>
  <c r="M249" i="1"/>
  <c r="J249" i="1"/>
  <c r="G249" i="1"/>
  <c r="P244" i="1"/>
  <c r="M244" i="1"/>
  <c r="J244" i="1"/>
  <c r="G244" i="1"/>
  <c r="J243" i="1"/>
  <c r="M243" i="1"/>
  <c r="P243" i="1"/>
  <c r="G243" i="1"/>
  <c r="P242" i="1"/>
  <c r="M242" i="1"/>
  <c r="M245" i="1" s="1"/>
  <c r="J242" i="1"/>
  <c r="G242" i="1"/>
  <c r="Q180" i="1"/>
  <c r="N180" i="1"/>
  <c r="L180" i="1"/>
  <c r="L136" i="1"/>
  <c r="Q85" i="1"/>
  <c r="O85" i="1"/>
  <c r="Q84" i="1"/>
  <c r="O84" i="1"/>
  <c r="Q83" i="1"/>
  <c r="O83" i="1"/>
  <c r="Q82" i="1"/>
  <c r="O82" i="1"/>
  <c r="Q57" i="1"/>
  <c r="O57" i="1"/>
  <c r="M57" i="1"/>
  <c r="K57" i="1"/>
  <c r="Q56" i="1"/>
  <c r="O56" i="1"/>
  <c r="M56" i="1"/>
  <c r="K56" i="1"/>
  <c r="Q55" i="1"/>
  <c r="O55" i="1"/>
  <c r="M55" i="1"/>
  <c r="K55" i="1"/>
  <c r="Q24" i="1"/>
  <c r="O24" i="1"/>
  <c r="M24" i="1"/>
  <c r="K24" i="1"/>
  <c r="Q23" i="1"/>
  <c r="O23" i="1"/>
  <c r="M23" i="1"/>
  <c r="K23" i="1"/>
  <c r="Q22" i="1"/>
  <c r="O22" i="1"/>
  <c r="M22" i="1"/>
  <c r="K22" i="1"/>
  <c r="Q49" i="1"/>
  <c r="O49" i="1"/>
  <c r="Q48" i="1"/>
  <c r="O48" i="1"/>
  <c r="Q47" i="1"/>
  <c r="O47" i="1"/>
  <c r="Q46" i="1"/>
  <c r="O46" i="1"/>
  <c r="V432" i="1"/>
  <c r="S432" i="1"/>
  <c r="P432" i="1"/>
  <c r="M432" i="1"/>
  <c r="V431" i="1"/>
  <c r="S431" i="1"/>
  <c r="P431" i="1"/>
  <c r="M431" i="1"/>
  <c r="J431" i="1"/>
  <c r="V430" i="1"/>
  <c r="S430" i="1"/>
  <c r="P430" i="1"/>
  <c r="M430" i="1"/>
  <c r="J430" i="1"/>
  <c r="V429" i="1"/>
  <c r="S429" i="1"/>
  <c r="P429" i="1"/>
  <c r="M429" i="1"/>
  <c r="J429" i="1"/>
  <c r="V428" i="1"/>
  <c r="S428" i="1"/>
  <c r="P428" i="1"/>
  <c r="M428" i="1"/>
  <c r="J428" i="1"/>
  <c r="S384" i="1"/>
  <c r="S385" i="1"/>
  <c r="S386" i="1"/>
  <c r="S387" i="1"/>
  <c r="S388" i="1"/>
  <c r="S383" i="1"/>
  <c r="P384" i="1"/>
  <c r="P385" i="1"/>
  <c r="P386" i="1"/>
  <c r="P387" i="1"/>
  <c r="P388" i="1"/>
  <c r="P383" i="1"/>
  <c r="M384" i="1"/>
  <c r="M385" i="1"/>
  <c r="M386" i="1"/>
  <c r="M387" i="1"/>
  <c r="M388" i="1"/>
  <c r="M383" i="1"/>
  <c r="J384" i="1"/>
  <c r="J385" i="1"/>
  <c r="J386" i="1"/>
  <c r="J387" i="1"/>
  <c r="J388" i="1"/>
  <c r="J383" i="1"/>
  <c r="G384" i="1"/>
  <c r="G385" i="1"/>
  <c r="G386" i="1"/>
  <c r="G387" i="1"/>
  <c r="G388" i="1"/>
  <c r="G383" i="1"/>
  <c r="C384" i="1"/>
  <c r="C385" i="1"/>
  <c r="C386" i="1"/>
  <c r="C387" i="1"/>
  <c r="C388" i="1"/>
  <c r="C383" i="1"/>
  <c r="S374" i="1"/>
  <c r="S375" i="1"/>
  <c r="S376" i="1"/>
  <c r="S377" i="1"/>
  <c r="S378" i="1"/>
  <c r="S373" i="1"/>
  <c r="P374" i="1"/>
  <c r="P375" i="1"/>
  <c r="P376" i="1"/>
  <c r="P377" i="1"/>
  <c r="P378" i="1"/>
  <c r="P373" i="1"/>
  <c r="M374" i="1"/>
  <c r="M375" i="1"/>
  <c r="M376" i="1"/>
  <c r="M377" i="1"/>
  <c r="M378" i="1"/>
  <c r="M373" i="1"/>
  <c r="J374" i="1"/>
  <c r="J375" i="1"/>
  <c r="J376" i="1"/>
  <c r="J377" i="1"/>
  <c r="J378" i="1"/>
  <c r="J373" i="1"/>
  <c r="G374" i="1"/>
  <c r="G375" i="1"/>
  <c r="G376" i="1"/>
  <c r="G377" i="1"/>
  <c r="G378" i="1"/>
  <c r="G373" i="1"/>
  <c r="C374" i="1"/>
  <c r="C375" i="1"/>
  <c r="C376" i="1"/>
  <c r="C377" i="1"/>
  <c r="C378" i="1"/>
  <c r="C373" i="1"/>
  <c r="H351" i="1"/>
  <c r="F351" i="1"/>
  <c r="D351" i="1"/>
  <c r="A351" i="1"/>
  <c r="Q299" i="1"/>
  <c r="U299" i="1" s="1"/>
  <c r="Q300" i="1"/>
  <c r="U300" i="1" s="1"/>
  <c r="Q301" i="1"/>
  <c r="U301" i="1" s="1"/>
  <c r="Q302" i="1"/>
  <c r="U302" i="1" s="1"/>
  <c r="Q303" i="1"/>
  <c r="U303" i="1" s="1"/>
  <c r="Q298" i="1"/>
  <c r="U298" i="1" s="1"/>
  <c r="O299" i="1"/>
  <c r="S299" i="1" s="1"/>
  <c r="O300" i="1"/>
  <c r="S300" i="1" s="1"/>
  <c r="O301" i="1"/>
  <c r="S301" i="1" s="1"/>
  <c r="O302" i="1"/>
  <c r="S302" i="1" s="1"/>
  <c r="O303" i="1"/>
  <c r="S303" i="1" s="1"/>
  <c r="O298" i="1"/>
  <c r="S298" i="1" s="1"/>
  <c r="I299" i="1"/>
  <c r="M299" i="1" s="1"/>
  <c r="I300" i="1"/>
  <c r="M300" i="1" s="1"/>
  <c r="I301" i="1"/>
  <c r="M301" i="1" s="1"/>
  <c r="I302" i="1"/>
  <c r="M302" i="1" s="1"/>
  <c r="I303" i="1"/>
  <c r="M303" i="1" s="1"/>
  <c r="I298" i="1"/>
  <c r="M298" i="1" s="1"/>
  <c r="G298" i="1"/>
  <c r="K298" i="1" s="1"/>
  <c r="G299" i="1"/>
  <c r="K299" i="1" s="1"/>
  <c r="G300" i="1"/>
  <c r="K300" i="1" s="1"/>
  <c r="G301" i="1"/>
  <c r="K301" i="1" s="1"/>
  <c r="G302" i="1"/>
  <c r="K302" i="1" s="1"/>
  <c r="G303" i="1"/>
  <c r="K303" i="1" s="1"/>
  <c r="C299" i="1"/>
  <c r="C300" i="1"/>
  <c r="C301" i="1"/>
  <c r="C302" i="1"/>
  <c r="C303" i="1"/>
  <c r="C298" i="1"/>
  <c r="Q267" i="1"/>
  <c r="U267" i="1" s="1"/>
  <c r="Q268" i="1"/>
  <c r="U268" i="1" s="1"/>
  <c r="Q269" i="1"/>
  <c r="U269" i="1" s="1"/>
  <c r="Q270" i="1"/>
  <c r="U270" i="1" s="1"/>
  <c r="Q271" i="1"/>
  <c r="U271" i="1" s="1"/>
  <c r="Q266" i="1"/>
  <c r="U266" i="1" s="1"/>
  <c r="O267" i="1"/>
  <c r="S267" i="1" s="1"/>
  <c r="O268" i="1"/>
  <c r="S268" i="1" s="1"/>
  <c r="O270" i="1"/>
  <c r="S270" i="1" s="1"/>
  <c r="O271" i="1"/>
  <c r="S271" i="1" s="1"/>
  <c r="C267" i="1"/>
  <c r="C268" i="1"/>
  <c r="C269" i="1"/>
  <c r="C270" i="1"/>
  <c r="C271" i="1"/>
  <c r="I268" i="1"/>
  <c r="M268" i="1" s="1"/>
  <c r="I269" i="1"/>
  <c r="M269" i="1" s="1"/>
  <c r="I270" i="1"/>
  <c r="M270" i="1" s="1"/>
  <c r="I271" i="1"/>
  <c r="M271" i="1" s="1"/>
  <c r="I266" i="1"/>
  <c r="M266" i="1" s="1"/>
  <c r="G267" i="1"/>
  <c r="K267" i="1" s="1"/>
  <c r="G268" i="1"/>
  <c r="K268" i="1" s="1"/>
  <c r="G269" i="1"/>
  <c r="K269" i="1" s="1"/>
  <c r="G270" i="1"/>
  <c r="K270" i="1" s="1"/>
  <c r="G271" i="1"/>
  <c r="K271" i="1" s="1"/>
  <c r="G266" i="1"/>
  <c r="K266" i="1" s="1"/>
  <c r="C266" i="1"/>
  <c r="M58" i="1" l="1"/>
  <c r="Q58" i="1"/>
  <c r="G252" i="1"/>
  <c r="J252" i="1"/>
  <c r="M252" i="1"/>
  <c r="P252" i="1"/>
  <c r="M272" i="1"/>
  <c r="K58" i="1"/>
  <c r="J434" i="1"/>
  <c r="V434" i="1"/>
  <c r="S434" i="1"/>
  <c r="V136" i="1"/>
  <c r="P434" i="1"/>
  <c r="M434" i="1"/>
  <c r="O58" i="1"/>
  <c r="G245" i="1"/>
  <c r="J245" i="1"/>
  <c r="Q86" i="1"/>
  <c r="S389" i="1"/>
  <c r="P245" i="1"/>
  <c r="G379" i="1"/>
  <c r="M379" i="1"/>
  <c r="S379" i="1"/>
  <c r="F357" i="1"/>
  <c r="O86" i="1"/>
  <c r="J389" i="1"/>
  <c r="P389" i="1"/>
  <c r="G389" i="1"/>
  <c r="M389" i="1"/>
  <c r="P379" i="1"/>
  <c r="J379" i="1"/>
  <c r="D357" i="1"/>
  <c r="H357" i="1"/>
  <c r="S151" i="1"/>
  <c r="R151" i="1"/>
  <c r="Q151" i="1"/>
  <c r="P151" i="1"/>
  <c r="O151" i="1"/>
  <c r="N151" i="1"/>
  <c r="L151" i="1"/>
  <c r="Q50" i="1"/>
  <c r="O50" i="1"/>
  <c r="Q25" i="1"/>
  <c r="O25" i="1"/>
  <c r="M25" i="1"/>
  <c r="K25" i="1"/>
  <c r="Q304" i="1"/>
  <c r="O304" i="1"/>
  <c r="M304" i="1"/>
  <c r="K304" i="1"/>
  <c r="I304" i="1"/>
  <c r="G304" i="1"/>
  <c r="Q272" i="1"/>
  <c r="O272" i="1"/>
  <c r="I272" i="1"/>
  <c r="G272" i="1"/>
  <c r="U151" i="1" l="1"/>
  <c r="V151" i="1"/>
  <c r="S272" i="1"/>
  <c r="U272" i="1"/>
  <c r="S304" i="1"/>
  <c r="U304" i="1"/>
  <c r="K272" i="1"/>
</calcChain>
</file>

<file path=xl/connections.xml><?xml version="1.0" encoding="utf-8"?>
<connections xmlns="http://schemas.openxmlformats.org/spreadsheetml/2006/main">
  <connection id="1" keepAlive="1" name="SP_Meldunek_parametry" type="5" refreshedVersion="4" savePassword="1" deleted="1" background="1" saveData="1" credentials="none">
    <dbPr connection="" command=""/>
  </connection>
  <connection id="2" keepAlive="1" name="SP_Meldunek_sekcja_I_tab_1" type="5" refreshedVersion="4" savePassword="1" deleted="1" background="1" saveData="1" credentials="none">
    <dbPr connection="" command=""/>
  </connection>
  <connection id="3" keepAlive="1" name="SP_Meldunek_sekcja_I_tab_2" type="5" refreshedVersion="4" savePassword="1" deleted="1" background="1" saveData="1" credentials="none">
    <dbPr connection="" command=""/>
  </connection>
  <connection id="4" keepAlive="1" name="SP_Meldunek_sekcja_II_tab_1" type="5" refreshedVersion="4" savePassword="1" deleted="1" background="1" saveData="1" credentials="none">
    <dbPr connection="" command=""/>
  </connection>
  <connection id="5" keepAlive="1" name="SP_Meldunek_sekcja_II_tab_2" type="5" refreshedVersion="4" savePassword="1" deleted="1" background="1" saveData="1" credentials="none">
    <dbPr connection="" command=""/>
  </connection>
  <connection id="6" keepAlive="1" name="SP_Meldunek_sekcja_III_tab_1" type="5" refreshedVersion="4" savePassword="1" deleted="1" background="1" saveData="1" credentials="none">
    <dbPr connection="" command=""/>
  </connection>
  <connection id="7" keepAlive="1" name="SP_Meldunek_sekcja_III_tab_2" type="5" refreshedVersion="4" savePassword="1" deleted="1" background="1" saveData="1" credentials="none">
    <dbPr connection="" command=""/>
  </connection>
  <connection id="8" keepAlive="1" name="SP_Meldunek_sekcja_IV" type="5" refreshedVersion="4" savePassword="1" deleted="1" background="1" saveData="1" credentials="none">
    <dbPr connection="" command=""/>
  </connection>
  <connection id="9" keepAlive="1" name="SP_Meldunek_sekcja_IX_tab_1" type="5" refreshedVersion="4" savePassword="1" deleted="1" background="1" saveData="1" credentials="none">
    <dbPr connection="" command=""/>
  </connection>
  <connection id="10" keepAlive="1" name="SP_Meldunek_sekcja_IX_tab_2" type="5" refreshedVersion="4" savePassword="1" deleted="1" background="1" saveData="1" credentials="none">
    <dbPr connection="" command=""/>
  </connection>
  <connection id="11" keepAlive="1" name="SP_Meldunek_sekcja_V_tab_1" type="5" refreshedVersion="4" savePassword="1" deleted="1" background="1" saveData="1" credentials="none">
    <dbPr connection="" command=""/>
  </connection>
  <connection id="12" keepAlive="1" name="SP_Meldunek_sekcja_V_tab_2" type="5" refreshedVersion="4" savePassword="1" deleted="1" background="1" saveData="1" credentials="none">
    <dbPr connection="" command=""/>
  </connection>
  <connection id="13" keepAlive="1" name="SP_Meldunek_sekcja_V_tab_3" type="5" refreshedVersion="4" savePassword="1" deleted="1" background="1" saveData="1" credentials="none">
    <dbPr connection="" command=""/>
  </connection>
  <connection id="14" keepAlive="1" name="SP_Meldunek_sekcja_V_tab_4" type="5" refreshedVersion="4" savePassword="1" deleted="1" background="1" saveData="1" credentials="none">
    <dbPr connection="" command=""/>
  </connection>
  <connection id="15" keepAlive="1" name="SP_Meldunek_sekcja_VI_tab_1" type="5" refreshedVersion="4" savePassword="1" deleted="1" background="1" saveData="1" credentials="none">
    <dbPr connection="" command=""/>
  </connection>
  <connection id="16" keepAlive="1" name="SP_Meldunek_sekcja_VI_tab_2" type="5" refreshedVersion="4" savePassword="1" deleted="1" background="1" saveData="1" credentials="none">
    <dbPr connection="" command=""/>
  </connection>
  <connection id="17" keepAlive="1" name="SP_Meldunek_sekcja_V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"/>
  </connection>
  <connection id="18" keepAlive="1" name="SP_Meldunek_sekcja_VIII" type="5" refreshedVersion="4" savePassword="1" deleted="1" background="1" saveData="1" credentials="none">
    <dbPr connection="" command=""/>
  </connection>
</connections>
</file>

<file path=xl/sharedStrings.xml><?xml version="1.0" encoding="utf-8"?>
<sst xmlns="http://schemas.openxmlformats.org/spreadsheetml/2006/main" count="986" uniqueCount="178">
  <si>
    <t>Obywatelstwo</t>
  </si>
  <si>
    <t>Razem</t>
  </si>
  <si>
    <t>Sprawa</t>
  </si>
  <si>
    <t>wnioski</t>
  </si>
  <si>
    <t>pobyt tolerowany</t>
  </si>
  <si>
    <t>świadczenia poza ośrodkiem</t>
  </si>
  <si>
    <t>opuścili ośrodek</t>
  </si>
  <si>
    <t>nowo przyjęci</t>
  </si>
  <si>
    <t>Cudzoziemcy</t>
  </si>
  <si>
    <t>Osoby</t>
  </si>
  <si>
    <t>zaproszenie</t>
  </si>
  <si>
    <t>utrzymanie</t>
  </si>
  <si>
    <t>wpis</t>
  </si>
  <si>
    <t>wpis SIS</t>
  </si>
  <si>
    <t>wykreślenie</t>
  </si>
  <si>
    <t>wykreślenie SIS</t>
  </si>
  <si>
    <t>wnioski cudz.</t>
  </si>
  <si>
    <t>konsultacje</t>
  </si>
  <si>
    <t>telegramy</t>
  </si>
  <si>
    <t>inne państwo</t>
  </si>
  <si>
    <t>fakultatywne</t>
  </si>
  <si>
    <t>decyzje</t>
  </si>
  <si>
    <t>pobyt rezyd. UE</t>
  </si>
  <si>
    <t>pozytywne</t>
  </si>
  <si>
    <t>negatywne</t>
  </si>
  <si>
    <t>umorzenia</t>
  </si>
  <si>
    <t>Wnioskujący</t>
  </si>
  <si>
    <t>przebywający 
w ośrodku</t>
  </si>
  <si>
    <t>Wnioski</t>
  </si>
  <si>
    <t>PIERWSZE</t>
  </si>
  <si>
    <t>KOLEJNE</t>
  </si>
  <si>
    <t xml:space="preserve">Wnioski </t>
  </si>
  <si>
    <t>pobyt czasowy</t>
  </si>
  <si>
    <t>pobyt stały</t>
  </si>
  <si>
    <t>pobyt rezydenta długoterminowego UE</t>
  </si>
  <si>
    <t>prawo pobytu ob. UE</t>
  </si>
  <si>
    <t>prawo stałego pobytu obywatela UE</t>
  </si>
  <si>
    <t>pobyt humanitarny</t>
  </si>
  <si>
    <t>wydalenie</t>
  </si>
  <si>
    <t>zobowiązanie do powrotu</t>
  </si>
  <si>
    <t>cofnięcie zakazu wjazdu</t>
  </si>
  <si>
    <t>polski dokument podróży</t>
  </si>
  <si>
    <t>polski dokument tożsamości cudzoziemca</t>
  </si>
  <si>
    <t>wiza (nowa + Schengen)</t>
  </si>
  <si>
    <t>prawo pobytu członka rodziny ob. UE</t>
  </si>
  <si>
    <t>prawo stałego pobytu członka rodziny ob.. UE</t>
  </si>
  <si>
    <t>Placówka</t>
  </si>
  <si>
    <t>RAZEM</t>
  </si>
  <si>
    <t>Lwów</t>
  </si>
  <si>
    <t>Łuck</t>
  </si>
  <si>
    <t>uchylenie 
i umorzenie</t>
  </si>
  <si>
    <t>Transfer</t>
  </si>
  <si>
    <t>SUMA</t>
  </si>
  <si>
    <t>Państwo</t>
  </si>
  <si>
    <t>Wniosek IN</t>
  </si>
  <si>
    <t>Decyzja pozytywna</t>
  </si>
  <si>
    <t>Wniosek OUT</t>
  </si>
  <si>
    <t>Status uchodźcy</t>
  </si>
  <si>
    <t>Ochrona uzupełniająca</t>
  </si>
  <si>
    <t>Pobyt tolerowany</t>
  </si>
  <si>
    <t>Umorzenie</t>
  </si>
  <si>
    <t>Zezwolenia cofnięte</t>
  </si>
  <si>
    <t>Zezwolenia wydane</t>
  </si>
  <si>
    <t xml:space="preserve">Informacja o działalności 
Urzędu do Spraw Cudzoziemców 
</t>
  </si>
  <si>
    <t>Ochrona międzynarodowa</t>
  </si>
  <si>
    <t>* ustanawiającego kryteria określania, które państwo członkowskie jest odpowiedzialne za rozpatrzenie wniosku o ochronę międzynarodową</t>
  </si>
  <si>
    <t>Suma</t>
  </si>
  <si>
    <t>Legalizacja pobytu</t>
  </si>
  <si>
    <t>Negatywna</t>
  </si>
  <si>
    <t>suma</t>
  </si>
  <si>
    <t>prawo pob. obyw. UE</t>
  </si>
  <si>
    <t>prawo st. pobytu obyw. UE</t>
  </si>
  <si>
    <t xml:space="preserve">prawo pob. członka rodz. obyw. UE </t>
  </si>
  <si>
    <t>prawo st. pob. członka rodz. obyw. UE</t>
  </si>
  <si>
    <t>wydane dokumenty</t>
  </si>
  <si>
    <t>Suma decyzji</t>
  </si>
  <si>
    <t>odwołania</t>
  </si>
  <si>
    <t>korekta wpisów</t>
  </si>
  <si>
    <t>odmowa wpisu</t>
  </si>
  <si>
    <t>alerty pobytowe</t>
  </si>
  <si>
    <t>inne</t>
  </si>
  <si>
    <t>uchylenie i przekazanie do ponownego rozp.</t>
  </si>
  <si>
    <t>pob. stały dla członków rodzin repatrianta</t>
  </si>
  <si>
    <t>wydane zezwolenia</t>
  </si>
  <si>
    <t>inne decyzje</t>
  </si>
  <si>
    <t>Kaliningrad</t>
  </si>
  <si>
    <t>Zezwolenia unieważnione</t>
  </si>
  <si>
    <t>Odmowy wydania</t>
  </si>
  <si>
    <t>małoletni bez opieki</t>
  </si>
  <si>
    <t>łącznie pod opieką UdSC</t>
  </si>
  <si>
    <t>decyzje pozytywne</t>
  </si>
  <si>
    <t>Lp</t>
  </si>
  <si>
    <t>Obywatelstwo_pl</t>
  </si>
  <si>
    <t>Grupa</t>
  </si>
  <si>
    <t>Typ</t>
  </si>
  <si>
    <t>Lp_typ</t>
  </si>
  <si>
    <t>Liczba</t>
  </si>
  <si>
    <t>Lp_grupa</t>
  </si>
  <si>
    <t>Pozostałe</t>
  </si>
  <si>
    <t>WZNOWIENIA*</t>
  </si>
  <si>
    <t>Decyzje pozytywne</t>
  </si>
  <si>
    <t>Nazwa_kraju</t>
  </si>
  <si>
    <t>Ilosc</t>
  </si>
  <si>
    <t>Tydzien</t>
  </si>
  <si>
    <t>przebywający w ośrodku</t>
  </si>
  <si>
    <t>Opis_rozstrzygniecia</t>
  </si>
  <si>
    <t>Opis</t>
  </si>
  <si>
    <t>NEGATYWNA</t>
  </si>
  <si>
    <t>POZYTYWNA</t>
  </si>
  <si>
    <t>UMORZENIE</t>
  </si>
  <si>
    <t>Lp_opis</t>
  </si>
  <si>
    <t>odwołanie</t>
  </si>
  <si>
    <t>prawo stałego pobytu członka rodziny ob. UE</t>
  </si>
  <si>
    <t>uchylenie i umorzenie</t>
  </si>
  <si>
    <t>Placowka</t>
  </si>
  <si>
    <t>Kolumna1</t>
  </si>
  <si>
    <t>Kolumna2</t>
  </si>
  <si>
    <t>Kolumna3</t>
  </si>
  <si>
    <t>UKRAINA</t>
  </si>
  <si>
    <t>ROSJA</t>
  </si>
  <si>
    <t>NIEMCY</t>
  </si>
  <si>
    <t>FRANCJA</t>
  </si>
  <si>
    <t>Wnioskujacy</t>
  </si>
  <si>
    <t>Decyzje</t>
  </si>
  <si>
    <t>Inne_panstwo</t>
  </si>
  <si>
    <t>Konsul_RP</t>
  </si>
  <si>
    <t>Czynnosc</t>
  </si>
  <si>
    <t>zawieszenie wpisów</t>
  </si>
  <si>
    <t>małoletni</t>
  </si>
  <si>
    <t>WNIOSEK O ZAREJESTROWANIE POBYTU OBYWATELA UE</t>
  </si>
  <si>
    <t>KIRGISTAN</t>
  </si>
  <si>
    <t>TADŻYKISTAN</t>
  </si>
  <si>
    <t>WZNOWIENIA</t>
  </si>
  <si>
    <t>BELGIA</t>
  </si>
  <si>
    <t>SZWECJA</t>
  </si>
  <si>
    <t>WŁOCHY</t>
  </si>
  <si>
    <r>
      <t>*</t>
    </r>
    <r>
      <rPr>
        <i/>
        <sz val="6"/>
        <color theme="1"/>
        <rFont val="Roboto"/>
        <charset val="238"/>
      </rPr>
      <t xml:space="preserve"> zgodnie z nowym aquis azylowym od 1.01.2014 r. wznowienie postępowania po tzw. transferze dublińskim liczy się jako kolejny wniosek o nadanie statusu uchodźcy</t>
    </r>
  </si>
  <si>
    <t>obligatoryjne</t>
  </si>
  <si>
    <t xml:space="preserve">I. Wnioski, które wpłynęły do wojewodów w sprawie zezwolenia na pobyt czasowy, pobyt stały i pobyt rezydenta długoterminowego UE oraz wydane w tych sprawach decyzje:
</t>
  </si>
  <si>
    <t>II. Odwołania od decyzji wydanych w I instancji w sprawie legalizacji pobytu cudzoziemców na terytorium RP, odpowiedzi na skargi oraz wnioski o udzielenie zezwolenia na pobyt stały dla członków rodzin repatriantów:</t>
  </si>
  <si>
    <t>01.07.2019</t>
  </si>
  <si>
    <t>31.07.2019</t>
  </si>
  <si>
    <t>01.01.2019</t>
  </si>
  <si>
    <t>ARMENIA</t>
  </si>
  <si>
    <t>KAZACHSTAN</t>
  </si>
  <si>
    <t>AFGANISTAN</t>
  </si>
  <si>
    <t>TURCJA</t>
  </si>
  <si>
    <t>NIDERLANDY</t>
  </si>
  <si>
    <t>GRECJA</t>
  </si>
  <si>
    <t>BUŁGARIA</t>
  </si>
  <si>
    <t>IRAK</t>
  </si>
  <si>
    <t>IRAN</t>
  </si>
  <si>
    <t>25.07.2019 - 31.07.2019</t>
  </si>
  <si>
    <t>18.07.2019 - 24.07.2019</t>
  </si>
  <si>
    <t>11.07.2019 - 17.07.2019</t>
  </si>
  <si>
    <t>04.07.2019 - 10.07.2019</t>
  </si>
  <si>
    <t>27.06.2019 - 03.07.2019</t>
  </si>
  <si>
    <t>WNIOSEK O WYDANIE DOKUMENTU POTWIERDZAJĄCEGO PRAWO STAŁEGO POBYTU</t>
  </si>
  <si>
    <t>WNIOSEK O WYDANIE KARTY POBYTU CZŁONKA RODZINY OBYWATELA UE</t>
  </si>
  <si>
    <t>WNIOSEK O WYDANIE KARTY STAŁEGO POBYTU CZŁONKA RODZINY OBYWATELA UE</t>
  </si>
  <si>
    <t>Tradycyjnie zdecydowaną większość działań związanych ze stosowaniem Procedur Dublińskich stanowiły w 2019 r. sprawy dotyczące przejęcia odpowiedzialności za wniosek o udzielenie ochrony złożony na terytorium innego państwa członkowskiego (tzw. IN). Liczba cudzoziemców objętych wnioskami IN wyniosła 2 273 os. Polska wystąpiła z takim wnioskiem do innych krajów europejskich (OUT) w przypadku 126 os.,  z czego 80% wniosków IN oraz 71% wniosków OUT zostało rozpatrzonych pozytywnie. 47% wniosków IN dotyczyło współpracy z Niemcami, a 30% - z Francją. Procedury OUT kierowane były głównie do Niemiec (21%) i Grecji (20%).
Wnioski IN dotyczyły najczęściej ob. Rosji (56%), a także Armenii (6%) i Ukrainy (5%).</t>
  </si>
  <si>
    <t>III. Konsultacje wizowe</t>
  </si>
  <si>
    <t>IV.  Informacja o Małym Ruchu Granicznym</t>
  </si>
  <si>
    <t>V. Przyjęte wnioski o udzielenie ochrony międzynarodowej w RP:</t>
  </si>
  <si>
    <t>VI. Stosowanie Rozporządzenia  Dublińskiego*:</t>
  </si>
  <si>
    <t>VII. Wydane decyzje w sprawie o udzielenie ochrony międzynarodowej:</t>
  </si>
  <si>
    <t>VIII. Cudzoziemcy, w sprawie których wszczęto postępowanie o udzielenie ochrony międzynarodowej i którym zapewniono zakwaterowanie w ośrodkach dla cudzoziemców:</t>
  </si>
  <si>
    <t>IX. Ogólne trendy</t>
  </si>
  <si>
    <t>W lipcu do Wydziału Konsultacji Wizowych wpłynęło prawie 108,4 tys. wniosków, w tym 93% od partnerów Schengen. Dalsze 7,3 tys. wniosków (6%)  nadesłali konsulowie RP z czego 3,6 tys. (3%) stanowiły konsultacje obligatoryjne, zaś 3,7 tys. (3%) - sprawy fakultatywne - tj. na życzenie konsula. W tym samym czasie w Urzędzie zrealizowano 110,1 tys. spraw: 103,3 tys. (94%) w odpowiedzi na wnioski innych państw, 6,8 tys. (6%) w odpowiedzi na wnioski otrzymane z konsulatów, z czego 3,6 tys. (3%) konsultacji obligatoryjnych, a 3,2 tys.(3%) - fakultatywnych.</t>
  </si>
  <si>
    <t>opracowała: Małgorzata Jankowska</t>
  </si>
  <si>
    <t>Warszawa, 19 sierpnia 2019 r.</t>
  </si>
  <si>
    <t xml:space="preserve">Największym wyzwaniem dla organów administracji państwowej ostatnich kilku lat jest sprostanie zwiększonemu napływowi cudzoziemców (głównie z Ukrainy). Najpopularniejszym typem zezwolenia jest pobyt czasowy. Większość wnioskodawców ubiega się o to zezwolenie w związku z planowanym podjęciem pracy na terytorium RP (78%) i łączeniem rodzin (11%). Pięciokrotny wzrost liczby wniosków w sprawach o legalizację pobytu nie jest powiązany  z proporcjonalnym wzrostem kadr i infrastruktury do obsługi cudzoziemców. W związku z tym średni czas trwania postępowania u wojewodów przekracza obecnie 7 miesięcy. 
</t>
  </si>
  <si>
    <t xml:space="preserve">Liczbę wniosków z obszaru legalizacji pobytu wciąż charakteryzuje tendencja wzrostowa  (+15% w porównaniu do zeszłego roku). Przez pierwsze siedem miesięcy 2019 r. do urzędów wojewódzkich wpłynęło 142,3 tys. wniosków, czyli więcej niż w całym 2016 r. 92% dotyczyło pobytu czasowego, a 7% - pobytu stałego. Najliczniejszą grupą wnioskodawców pozostali obywatele Ukrainy, stanowiąc 68% wnioskującej populacji. Kolejne miejsca w zestawieniu TOP 5 przypadły cudzoziemcom pochodzącym z Gruzji i Białorusi (po 5%), Indii (3%) oraz Wietnamu, Mołdawii i Chin (po 2%). Osoby legalizujące swój pobyt w Polsce czyniły to najczęściej w związku z podejmowaną aktywnością zawodową (78%) oraz łączeniem rodzin (9%).
2/3 wniosków wpłynęło do 5 urzędów zlokalizowanych w województwach z dużymi ośrodkami miejskimi: Mazowieckiego  UW (26%), Dolnośląskiego UW (11%), Wielkopolskiego UW (10%) oraz Małopolskiego UW i Śląskiego UW (po 9%).
W tym samym czasie cudzoziemcy otrzymali 120 tys. decyzji, z czego 78% stanowiły zgody na pobyt, 17% - odmowy udzielenia zezwolenia, a 5% - umorzenia procedury. Niemal co trzecia decyzja w skali kraju została wydana w Mazowieckim Urzędzie Wojewódzkim. Jednocześnie, co trzecia decyzja wydana przez ten urząd była decyzją odmowną. W skali kraju urzędami, które wydały 3/4 decyzji negatywnych były Mazowiecki UW (66% ogółu) oraz Wielkopolski UW (8%). Z kolei 2/3 decyzji pozytywnych zostało wydanych w 5 urzędach: Mazowieckim (24%), Małopolskim (13%), Wielkopolskim (9%), Łódzkim i Dolnośląskim (po 7%). W perspektywie poszczególnych urzędów wojewódzkich decyzje pozytywne stanowiły 80%-93% ogółu decyzji. Wyjątek stanowił tu jednak Mazowiecki UW, w którym decyzje przyznające prawo pobytu cudzoziemcowi stanowiły jedynie 60% ogółu wydawanych decyzji.
 W porównaniu z okresem styczeń-lipiec 2018 zmianie uległy ogólne proporcje wydawanych decyzji: odsetek pozytywnych rozstrzygnięć spadł o 4% na rzecz negatywnych z 13% na 17%.
Wskaźnikiem opisującym populację cudzoziemców w Polsce jest także liczba ważnych dokumentów pobytowych, która według stanu na 1-go sierpnia wynosiła niemal 408 tys.  Z tej liczby 8 na 10 dokumentów znajdowało się w posiadaniu cudzoziemców pochodzących z państw trzecich. Połowa należała do obywateli Ukrainy (204,5 tys.), 6% - Białorusi (23,5 tys.), 5% - Niemiec (23,3 tys.), po 3% - Rosji (12,3 tys.) i Wietnamu (12,2 tys.), po 2% Indii (10 tys.), Chin (8,7 tys.) i Włoch (8,5 tys.). Zestawienie TOP 10 zamknęli obywatele Wielkiej Brytanii z 6,1 tys. i Hiszpanii - 5,8 tys. ważnych dokumentów. 
¾ dokumentów wydano w związku z czasowymi formami pobytu (pobyt czasowy, zarejestrowanie pobytu obywatela UE, pobyt członka rodziny obywatele UE, pobyt ze względów humanitarnych oraz pobyt tolerowany), pozostała 1/4 obejmowała cudzoziemców korzystających z form pobytu stałego (pobyt stały, pobyt rezydenta długoterminowego UE, status uchodźcy, ochronę uzupełniającą, pobyt stały obywatela UE oraz pobyt stały członka rodziny obywatela UE). 
Stały napływ wniosków o legalizację pobytu sprawia, że liczba ważnych dokumentów rośnie. Od początku roku do końca lipca przybyło 35,7 tys. osób posiadających ważny dokument, z czego 35 tys. stanowili cudzoziemcy pochodzący z krajów trzecich, a 0,7 tys. z krajów UE +. W 2019 r. przybywało średnio o 5 tys. nowych dokumentów miesięcznie, wyjątkiem były czerwiec oraz lipiec kiedy liczba ważnych dokumentów wzrosła o rekordowe wartości odpowiednio 6,5 tys. oraz 8,4 tys. W podziale na kraj pochodzenia największy wzrost w ujęciu liczbowym dotyczył cudzoziemców z państw trzecich: Ukrainy (+25 tys.), Białorusi (+3,4 tys.), Gruzji (+1,5 tys.) i Indii (+1,1 tys.). Odsetkowo zaś największy przyrost odnotowano w przypadku cudzoziemców z Gruzji (+73%, 1,5 tys.), Mołdawii (+42%, 0,5 tys.), Nepalu (+40%, 0,6 tys.) oraz Kazachstanu (+31%, 0,4 tys.), Bangladeszu (+19%, 0,2 tys.) i Białorusi (+19%, 3,4 tys.). Wśród państw UE wzrost liczby ważnych dokumentów dotyczył obywateli Rumunii (0,3 tys., +7%) oraz Wielkiej Brytanii (0,3 tys., +5%). 
Rosnąca liczba wniosków o legalizację pobytu miała wpływ na wzrost liczby spraw oczekujących na wydanie decyzji. Liczba tego typu niezakończonych postępowań wynosi aktualnie blisko 168 tys., z czego 95% dotyczyło zezwolenia na pobyt czasowy, głównie dla obywateli Ukrainy (118 tys., 71% ogółu spraw w toku), Gruzji (8,3 tys., 5% ogółu spraw w toku), Indii (4 tys., 2% ogółu spraw w toku) i Białorusi (3,9 tys., 2% ogółu spraw w toku). Kolejne 4% stanowiły sprawy w toku cudzoziemców ubiegających się o pobyt stały, głównie obywateli Ukrainy (3,5 tys.,2% ogółu spraw w toku). Jednostkami z największą liczbą spraw w toku (łącznie 55% ogółu) były Dolnośląski UW (22%), Mazowiecki UW (19%) oraz Wielkopolski UW (14%).
</t>
  </si>
  <si>
    <t xml:space="preserve">Konsekwencją rosnącej liczby negatywnych decyzji w sprawach o legalizację pobytu jest wzrost liczby odwołań składanych do Szefa Urzędu jako organu II instancji. Ich liczba zaczęła gwałtowanie rosnąć od 2016 r., by w lipcu 2018 r. ponownie przyspieszyć. Od tej pory liczba odwołań tylko dwukrotnie spadła poniżej 1,5 tys. miesięcznie. W pierwszych siedmiu miesiącach cudzoziemcy złożyli 10,7 tys. odwołań, miesięcznie średnio 1,5 tys. 
Ponad połowa osób składających odwołania legitymowała się obywatelstwem ukraińskim (6 tys., 52% ogółu), po 6% - indyjskim i gruzińskim, 5% - wietnamskim, po 4% - rosyjskim i białoruskim.
Najwięcej odwołań złożonych zostało od decyzji wydanych przez Mazowiecki Urząd Wojewódzki (74% ogółu złożonych odwołań, a 86% wśród odwołań złożonych do wojewodów). Dalsze 13%  - od decyzji wydanych przez placówki Straży Granicznej.  
Niemal 80% odwołań dotyczyło pobytu czasowego, 13% - zobowiązania do powrotu, a 4% - pobytu stałego. Od decyzji odmownej w sprawie udzielenia zezwolenia na pobyt czasowy odwołania składali najczęściej obywatele Ukrainy (41% ogółu) oraz obywatele Gruzji  i Indii (po 6% ogółu), Wietnamu (5%), Rosji i Białorusi (po 4%) oraz Chin (3%). W sprawach o zobowiązanie cudzoziemca do powrotu sprzeciw wnosiły głównie osoby z Ukrainy (7% ogółu) i Rosji (2% ogółu). Z kolei z otrzymanym rozstrzygnięciem w sprawie zezwolenia na pobyt stały nie zgadzali się najczęściej obywatele Ukrainy (2% ogółu) i Białorusi (1% ogółu).
W tym samym czasie Szef Urzędu wydał blisko 4,5 tys. decyzji. 26% stanowiło utrzymanie decyzji organu pierwszej instancji, 15% decyzji uchylono i przekazano do ponownego rozpatrzenia, a 10% stanowiły rozstrzygnięcia pozytywne udzielające zgody na pobyt cudzoziemcowi. W kategorii inne znalazły się rozstrzygnięcia wydawane w sprawach ponagleń (1,3 tys. - 26% ogółu). 
Warto zwrócić uwagę, że w porównaniu z okresem styczeń-lipiec 2018 liczba decyzji wydanych w II instancji z 2019 r wzrosła o 35%.
</t>
  </si>
  <si>
    <t>W związku z zawieszeniem małego ruchu granicznego z Rosją w lipcu 2016 r., beneficjentami MRG byli w pierwszych 7 miesiącach 2019 r. mieszkańcy Ukrainy. W tym czasie wnioskodawcy otrzymali prawie 9,4 tys. zezwoleń, z czego 70% wydała placówka we Lwowie, a 30% w Łucku. Wydania zezwoleń MRG odmówiono 76 osobom, cofnięto 125 zezwoleń, a 18 zezwoleń unieważniono.</t>
  </si>
  <si>
    <t xml:space="preserve">Liczba wniosków o udzielenie ochrony międzynarodowej pozostaje wciąż niska, rok 2019 oraz 2018 charakteryzują wartości najniższe od lat.  W pierwszych siedmiu miesiącach 2019 r. w Polsce złożono 1 084 wnioski o udzielenie ochrony międzynarodowej obejmujące 2 180 osób. 75% wnioskodawców pochodziło z dwóch krajów: Rosji (63%, głównie narodowość czeczeńska) oraz Ukrainy (12%). Pozostali cudzoziemcy, którzy w większej liczbie ubiegali się o przyznanie ochrony pochodzili z Tadżykistanu (54 os., 2%), Afganistanu (49 os., 2%), Turcji (43 os., 2%), Gruzji (34 os., 2%), Iranu (34 os., 2%) oraz Wietnamu, Armenii i Kirgistanu (po 1%).
64% stanowiły wnioski pierwsze, dalsze 36% - wnioski kolejne.
Nieco ponad połowa wniosków została złożona na wschodniej granicy kraju, z czego najwięcej w placówce PSG w Terespolu (37%). Dalsze 25% przyjęła PSG w Warszawie, a kolejne 7% stanowiły wznowienia procedur przez Szefa Urzędu.
43% wnioskodawców stanowiły osoby niepełnoletnie (48% dziewczęta, 52% chłopcy), dalsze 57% - pełnoletnie (40% kobiety, 60% mężczyźni). Wzór z przewagą pełnoletnich wnioskodawców powielają wszystkie państwa listy TOP10 za wyjątkiem Rosji, w przypadku której odsetek niepełnoletnich wynosi 55% oraz Tadżykistanu (odesetek niepełnoletnich wnioskodawców: 57%).
W podziale na płeć 44% wnioskodawców stanowiły kobiety, 56% mężczyźni. W dwóch głównych grupach wnioskodawców proporcje płci rozkładają się następująco: Rosja: 51% kobiet, 49% mężczyzn, Ukraina: 41% kobiet, 59% mężczyzn. Większość pozostałych grup wnioskodawców TOP wpasowuje się we wzór rozkładu płci z przewagą mężczyzn.
</t>
  </si>
  <si>
    <t xml:space="preserve">Do końca lipca Szef Urzędu wydał blisko 2,4 tys. decyzji w sprawach o udzielenie ochrony międzynarodowej, z których 175 (7%) nadawało jedną z form ochrony.  1 058 (45%) stanowiły decyzje odmowne (w tym 598 dla ob. Rosji), a 1 130 procedur (48%) umorzono (w tym 858 ob. Rosji).  Status uchodźcy nadano 79 cudzoziemcom, ochronę uzupełniającą udzielono 92 osobom, a 4 wnioskodawców otrzymało zgodę na pobyt tolerowany. Głównymi beneficjentami ochrony byli cudzoziemcy z Rosji (35% ogółu, 62 decyzje, uznawalność 9%), Turcji (12% ogółu, 21 decyzji, uznawalność 84%), Tadżykistanu (10% ogółu, 18 decyzji, uznawalność 31%), Iraku (8% ogółu, 14 os., uznawalność 74%), Iranu (7% ogółu, 13 decyzji, uznawalność 59%) oraz Syrii (6% ogółu, 11 decyzji, uznawalność 100%).
Wśród TOP 10 krajów pochodzenia wnioskodawców najwyższą uznawalność maja wnioskodawcy z Bliskiego Wschodu: Afganistanu (100%), Turcji (84%), Iraku (74%) i Iranu (59%), a także Tadżykistanu (31%). Z kolei najniższe współczynniki uznawalności decyzji obejmowały cudzoziemców z Białorusi (5%), Ukrainy (4%), Gruzji, Armenii i Wietnamu (po 0%).
Średnia uznawalność w 2019 r. wynosiła 14% (tyle samo z pobytem tolerowanym oraz bez), co oznacza, że była zbliżona do tej z 2018 r. (15% z pobytem tolerowanym, 16% bez pobytu).
11 decyzji nadających ochronę wydała także Rada do Spraw Uchodźców: 5 dla obywateli Rosji, 6 dla obywateli Ukrainy. W podziale na formę otrzymanej ochrony było to: 6 statusów uchodźcy, 4 ochrony uzupełniające oraz 1 pobyt tolerowany. Oznacza to, że łącznie na terytorium RP w 2019 r. wydano 186 decyzji udzielających jednej z form ochrony, z czego 94% wydał Szef Urzędu, a 6%- Rada do Spraw Uchodźców. Ponadto Rada przekazała do ponownego rozpatrzenia przez I instancję 21 spraw, z czego 6 dotyczyło obywateli Rosji, a po 4 - Nigerii i Turcji.
Konsekwencją postępującego spadku liczby wniosków, jest mniejsza liczba wydawanych decyzji. W porównaniu do okresu styczeń-lipiec 2018 r. - liczba ta spadła o 18%. W proporcjach rodzajów rozstrzygnięć, w porównaniu do pierwszych siedmiu miesięcy 2018 r., widać nieduże przesunięcia: odsetek decyzji negatywnych spadł z 49% na 45%, podczas gdy odsetek umorzeń wzrósł z 41% do 48%. Ponadto odsetek decyzji przyznających ochronę spadł z 9% do 7%.
Liczba spraw w toku w I instancji według stanu na dzień 31 lipca wynosiła 3 098. 71% z nich było w toku od więcej niż 6 miesięcy, 29% - krócej niż pół roku. 3/4 cudzoziemców, których procedury były jeszcze niezakończone zadeklarowało obywatelstwo rosyjskie, co dziesiąty - ukraińskie. Dalsze 7% stanowili cudzoziemcy pochodzący z terenu byłego ZSRR: Tadżykistanu, Gruzji, Kirgistanu oraz Białorusi i Turcji.
Z kolei w II instancji w toku znajdowało się 1 520 spraw, w 87% cudzoziemcy odwoływali się od decyzji o nieprzyznaniu żadnej z form ochrony. Dziewięć na dziesięć odwołań złożyli obywatele byłych republik ZSRR: 63% spraw dotyczyło postępowań wobec obywateli Rosji, 15% -  Ukrainy, 4% - Tadżykistanu, po 2% -  Gruzji, Kirgistanu, Armenii i Białorusi, po 1% -  Kazachstanu i Azerbejdżanu. 62% spraw było w toku od 3 do 12 miesięcy. 
Podsumowując, w lipcu na rozstrzygnięcie procedury w obydwu instancjach oczekiwało 4 618 spraw, z czego 2/3 w I, a 1/3 w II instancji.
</t>
  </si>
  <si>
    <t>Od września 2018 r. liczba osób pozostających pod opieką Szefa Urzędu wynosi ok. 3 tys. Są to najniższe wartości od lat i są wynikiem spadku liczby cudzoziemców składających wnioski o udzielenie ochrony międzynarodowej. W czerwcu  i lipcu liczba cudzoziemców korzystających z opieki zbliżyła się do 3 tys. lub tymczasowo nieznacznie ją przekroczyła. 90% osób przebywających pod opieką Szefa Urzędu oczekiwało na zakończenie procedury o udzielenie ochrony, 5% -  pozostawało wciąż w ośrodku po otrzymaniu decyzji odmawiającej przyznania ochrony, 2% - stanowili cudzoziemcy, którzy uzyskali ochronę, a pozostałe 3% - inne osoby.
Najliczniejsze grupy beneficjentów pomocy socjalnej stanowili ob. Rosji (1,8 tys., 65% ogółu), Ukrainy (0,5 tys.,19%) oraz Tadżykistanu (0,1 tys., 5%) , co pokrywa się z grupami wnioskodawców o udzielenie ochrony.
43% osób korzystało z pobytu w ośrodkach, a 57% zdecydowało się na samodzielne zakwaterowanie. W ośrodkach  przebywali najczęściej cudzoziemcy z Rosji, a pozostałe obywatelstwa preferowały pobyt poza ośrodkami dla cudzoziemców.
59% osób przebywało pod opieką Szefa Urzędu dłużej niż 12 miesięcy, 25% poniżej 6 miesięcy, a 16% pomiędzy 6 a 12 miesięcy.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</si>
</sst>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zł&quot;* #,##0_);_(&quot;zł&quot;* \(#,##0\);_(&quot;zł&quot;* &quot;-&quot;_);_(@_)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Tahoma"/>
      <family val="2"/>
      <charset val="238"/>
    </font>
    <font>
      <sz val="11"/>
      <color theme="1"/>
      <name val="Roboto"/>
      <charset val="238"/>
    </font>
    <font>
      <b/>
      <sz val="11"/>
      <color theme="1"/>
      <name val="Roboto"/>
      <charset val="238"/>
    </font>
    <font>
      <b/>
      <sz val="18"/>
      <name val="Roboto"/>
      <charset val="238"/>
    </font>
    <font>
      <b/>
      <sz val="15"/>
      <name val="Roboto"/>
      <charset val="238"/>
    </font>
    <font>
      <b/>
      <i/>
      <sz val="14"/>
      <color theme="1"/>
      <name val="Roboto"/>
      <charset val="238"/>
    </font>
    <font>
      <sz val="11"/>
      <name val="Roboto"/>
      <charset val="238"/>
    </font>
    <font>
      <b/>
      <sz val="10"/>
      <color theme="1"/>
      <name val="Roboto"/>
      <charset val="238"/>
    </font>
    <font>
      <b/>
      <sz val="9"/>
      <name val="Roboto"/>
      <charset val="238"/>
    </font>
    <font>
      <sz val="9"/>
      <name val="Roboto"/>
      <charset val="238"/>
    </font>
    <font>
      <sz val="10"/>
      <name val="Roboto"/>
      <charset val="238"/>
    </font>
    <font>
      <sz val="6"/>
      <color theme="1"/>
      <name val="Roboto"/>
      <charset val="238"/>
    </font>
    <font>
      <i/>
      <sz val="6"/>
      <color theme="1"/>
      <name val="Roboto"/>
      <charset val="238"/>
    </font>
    <font>
      <i/>
      <sz val="9"/>
      <color theme="1"/>
      <name val="Roboto"/>
      <charset val="238"/>
    </font>
    <font>
      <b/>
      <sz val="8"/>
      <name val="Roboto"/>
      <charset val="238"/>
    </font>
    <font>
      <i/>
      <sz val="8"/>
      <color theme="1"/>
      <name val="Roboto"/>
      <charset val="238"/>
    </font>
    <font>
      <b/>
      <sz val="7"/>
      <name val="Roboto"/>
      <charset val="238"/>
    </font>
    <font>
      <sz val="10"/>
      <color theme="1"/>
      <name val="Roboto"/>
      <charset val="238"/>
    </font>
    <font>
      <sz val="9"/>
      <color theme="1"/>
      <name val="Roboto"/>
      <charset val="238"/>
    </font>
    <font>
      <sz val="8"/>
      <name val="Roboto"/>
      <charset val="238"/>
    </font>
    <font>
      <sz val="8"/>
      <color theme="1"/>
      <name val="Roboto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21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8" fillId="0" borderId="0"/>
  </cellStyleXfs>
  <cellXfs count="307">
    <xf numFmtId="0" fontId="0" fillId="0" borderId="0" xfId="0"/>
    <xf numFmtId="0" fontId="0" fillId="0" borderId="0" xfId="0"/>
    <xf numFmtId="0" fontId="0" fillId="0" borderId="0" xfId="0"/>
    <xf numFmtId="0" fontId="21" fillId="0" borderId="0" xfId="0" applyFont="1" applyProtection="1">
      <protection locked="0"/>
    </xf>
    <xf numFmtId="0" fontId="21" fillId="0" borderId="0" xfId="0" applyFont="1" applyBorder="1" applyProtection="1">
      <protection locked="0"/>
    </xf>
    <xf numFmtId="14" fontId="21" fillId="0" borderId="0" xfId="0" applyNumberFormat="1" applyFont="1" applyProtection="1">
      <protection locked="0"/>
    </xf>
    <xf numFmtId="0" fontId="21" fillId="0" borderId="0" xfId="0" applyFont="1" applyAlignment="1" applyProtection="1">
      <protection locked="0"/>
    </xf>
    <xf numFmtId="0" fontId="25" fillId="0" borderId="0" xfId="0" applyFont="1" applyAlignment="1" applyProtection="1">
      <alignment vertical="center"/>
      <protection locked="0"/>
    </xf>
    <xf numFmtId="0" fontId="26" fillId="0" borderId="0" xfId="0" applyFont="1" applyProtection="1"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30" fillId="0" borderId="0" xfId="43" applyFont="1" applyProtection="1">
      <protection locked="0"/>
    </xf>
    <xf numFmtId="0" fontId="21" fillId="0" borderId="0" xfId="0" applyFont="1" applyFill="1" applyBorder="1" applyProtection="1">
      <protection locked="0"/>
    </xf>
    <xf numFmtId="0" fontId="28" fillId="0" borderId="0" xfId="10" applyFont="1" applyFill="1" applyBorder="1" applyAlignment="1" applyProtection="1">
      <alignment horizontal="left" vertical="center"/>
      <protection locked="0"/>
    </xf>
    <xf numFmtId="0" fontId="28" fillId="0" borderId="0" xfId="1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wrapText="1"/>
      <protection locked="0"/>
    </xf>
    <xf numFmtId="0" fontId="33" fillId="0" borderId="0" xfId="0" applyFont="1" applyAlignment="1" applyProtection="1">
      <alignment vertical="top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31" fillId="0" borderId="0" xfId="0" applyFont="1" applyAlignment="1" applyProtection="1">
      <alignment horizontal="left" vertical="center" wrapText="1"/>
      <protection locked="0"/>
    </xf>
    <xf numFmtId="0" fontId="28" fillId="0" borderId="0" xfId="24" applyFont="1" applyFill="1" applyBorder="1" applyAlignment="1" applyProtection="1">
      <alignment horizontal="center" vertical="center" wrapText="1"/>
      <protection locked="0"/>
    </xf>
    <xf numFmtId="3" fontId="28" fillId="0" borderId="0" xfId="0" applyNumberFormat="1" applyFont="1" applyFill="1" applyBorder="1" applyAlignment="1" applyProtection="1">
      <alignment horizontal="center" vertical="center"/>
    </xf>
    <xf numFmtId="0" fontId="35" fillId="0" borderId="0" xfId="0" applyFont="1" applyAlignment="1" applyProtection="1">
      <alignment vertical="top"/>
      <protection locked="0"/>
    </xf>
    <xf numFmtId="0" fontId="28" fillId="35" borderId="0" xfId="0" applyFont="1" applyFill="1" applyBorder="1" applyAlignment="1" applyProtection="1">
      <alignment horizontal="center" vertical="center"/>
      <protection locked="0"/>
    </xf>
    <xf numFmtId="3" fontId="28" fillId="35" borderId="0" xfId="0" applyNumberFormat="1" applyFont="1" applyFill="1" applyBorder="1" applyAlignment="1" applyProtection="1">
      <alignment horizontal="center" vertical="center"/>
      <protection locked="0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3" fontId="29" fillId="0" borderId="10" xfId="0" applyNumberFormat="1" applyFont="1" applyBorder="1" applyAlignment="1" applyProtection="1">
      <alignment horizontal="right" vertical="center"/>
    </xf>
    <xf numFmtId="3" fontId="28" fillId="35" borderId="45" xfId="10" applyNumberFormat="1" applyFont="1" applyFill="1" applyBorder="1" applyAlignment="1" applyProtection="1">
      <alignment horizontal="center" vertical="center"/>
    </xf>
    <xf numFmtId="0" fontId="36" fillId="35" borderId="0" xfId="10" applyFont="1" applyFill="1" applyBorder="1" applyAlignment="1" applyProtection="1">
      <alignment horizontal="center" vertical="center" wrapText="1"/>
      <protection locked="0"/>
    </xf>
    <xf numFmtId="0" fontId="36" fillId="35" borderId="0" xfId="10" applyFont="1" applyFill="1" applyBorder="1" applyAlignment="1" applyProtection="1">
      <alignment horizontal="center" vertical="center"/>
      <protection locked="0"/>
    </xf>
    <xf numFmtId="0" fontId="28" fillId="35" borderId="0" xfId="10" applyFont="1" applyFill="1" applyBorder="1" applyAlignment="1" applyProtection="1">
      <alignment horizontal="center" vertical="center"/>
      <protection locked="0"/>
    </xf>
    <xf numFmtId="0" fontId="36" fillId="35" borderId="0" xfId="10" applyFont="1" applyFill="1" applyBorder="1" applyAlignment="1" applyProtection="1">
      <alignment horizontal="left" vertical="center" indent="1"/>
      <protection locked="0"/>
    </xf>
    <xf numFmtId="0" fontId="27" fillId="0" borderId="0" xfId="0" applyFont="1" applyAlignment="1" applyProtection="1">
      <alignment horizontal="left"/>
      <protection locked="0"/>
    </xf>
    <xf numFmtId="0" fontId="37" fillId="0" borderId="0" xfId="0" applyFont="1" applyAlignment="1" applyProtection="1">
      <alignment horizontal="left" vertical="top" wrapText="1"/>
      <protection locked="0"/>
    </xf>
    <xf numFmtId="0" fontId="38" fillId="0" borderId="0" xfId="0" applyFont="1" applyAlignment="1" applyProtection="1">
      <alignment horizontal="left" vertical="top" wrapText="1"/>
      <protection locked="0"/>
    </xf>
    <xf numFmtId="0" fontId="39" fillId="0" borderId="0" xfId="0" applyFont="1" applyAlignment="1" applyProtection="1">
      <alignment horizontal="left" vertical="top" wrapText="1"/>
      <protection locked="0"/>
    </xf>
    <xf numFmtId="0" fontId="40" fillId="0" borderId="0" xfId="0" applyFont="1" applyAlignment="1" applyProtection="1">
      <alignment horizontal="center" vertical="center"/>
      <protection locked="0"/>
    </xf>
    <xf numFmtId="0" fontId="40" fillId="0" borderId="0" xfId="0" applyFont="1" applyAlignment="1" applyProtection="1">
      <alignment horizontal="left" vertical="center" indent="1"/>
      <protection locked="0"/>
    </xf>
    <xf numFmtId="0" fontId="40" fillId="0" borderId="0" xfId="0" applyFont="1" applyAlignment="1" applyProtection="1">
      <alignment horizontal="center"/>
      <protection locked="0"/>
    </xf>
    <xf numFmtId="0" fontId="40" fillId="0" borderId="0" xfId="0" applyFont="1" applyProtection="1"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40" fillId="0" borderId="0" xfId="0" applyFont="1" applyAlignment="1" applyProtection="1">
      <protection locked="0"/>
    </xf>
    <xf numFmtId="0" fontId="37" fillId="0" borderId="0" xfId="0" applyFont="1" applyProtection="1">
      <protection locked="0"/>
    </xf>
    <xf numFmtId="0" fontId="21" fillId="0" borderId="0" xfId="0" applyFont="1" applyBorder="1" applyAlignment="1" applyProtection="1">
      <protection locked="0"/>
    </xf>
    <xf numFmtId="0" fontId="0" fillId="0" borderId="0" xfId="0" applyBorder="1" applyAlignment="1"/>
    <xf numFmtId="0" fontId="21" fillId="0" borderId="0" xfId="0" applyFont="1" applyProtection="1">
      <protection locked="0"/>
    </xf>
    <xf numFmtId="0" fontId="21" fillId="0" borderId="0" xfId="0" applyFont="1" applyProtection="1">
      <protection locked="0"/>
    </xf>
    <xf numFmtId="3" fontId="28" fillId="0" borderId="0" xfId="10" applyNumberFormat="1" applyFont="1" applyFill="1" applyBorder="1" applyAlignment="1" applyProtection="1">
      <alignment horizontal="center" vertical="center"/>
    </xf>
    <xf numFmtId="0" fontId="21" fillId="0" borderId="0" xfId="0" applyFont="1" applyProtection="1"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Protection="1">
      <protection locked="0"/>
    </xf>
    <xf numFmtId="0" fontId="35" fillId="35" borderId="0" xfId="0" applyFont="1" applyFill="1" applyAlignment="1" applyProtection="1">
      <alignment horizontal="left" vertical="center" indent="1"/>
      <protection locked="0"/>
    </xf>
    <xf numFmtId="0" fontId="29" fillId="35" borderId="0" xfId="0" applyFont="1" applyFill="1" applyBorder="1" applyAlignment="1" applyProtection="1">
      <alignment horizontal="center" vertical="center"/>
      <protection locked="0"/>
    </xf>
    <xf numFmtId="3" fontId="29" fillId="35" borderId="0" xfId="0" applyNumberFormat="1" applyFont="1" applyFill="1" applyBorder="1" applyAlignment="1" applyProtection="1">
      <alignment horizontal="right" vertical="center" wrapText="1"/>
    </xf>
    <xf numFmtId="0" fontId="37" fillId="33" borderId="0" xfId="0" applyFont="1" applyFill="1" applyAlignment="1" applyProtection="1">
      <alignment horizontal="left" vertical="top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Protection="1"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28" fillId="35" borderId="0" xfId="10" applyFont="1" applyFill="1" applyBorder="1" applyAlignment="1" applyProtection="1">
      <alignment horizontal="center" vertical="center" wrapText="1"/>
      <protection locked="0"/>
    </xf>
    <xf numFmtId="3" fontId="28" fillId="35" borderId="0" xfId="10" applyNumberFormat="1" applyFont="1" applyFill="1" applyBorder="1" applyAlignment="1" applyProtection="1">
      <alignment horizontal="center" vertical="center"/>
    </xf>
    <xf numFmtId="0" fontId="28" fillId="36" borderId="0" xfId="10" applyFont="1" applyFill="1" applyBorder="1" applyAlignment="1" applyProtection="1">
      <alignment horizontal="center" vertical="center"/>
      <protection locked="0"/>
    </xf>
    <xf numFmtId="3" fontId="28" fillId="36" borderId="0" xfId="10" applyNumberFormat="1" applyFont="1" applyFill="1" applyBorder="1" applyAlignment="1" applyProtection="1">
      <alignment horizontal="center" vertical="center"/>
    </xf>
    <xf numFmtId="0" fontId="29" fillId="35" borderId="25" xfId="0" applyFont="1" applyFill="1" applyBorder="1" applyAlignment="1" applyProtection="1">
      <alignment horizontal="left" vertical="center"/>
    </xf>
    <xf numFmtId="0" fontId="29" fillId="35" borderId="10" xfId="0" applyFont="1" applyFill="1" applyBorder="1" applyAlignment="1" applyProtection="1">
      <alignment horizontal="left" vertical="center"/>
    </xf>
    <xf numFmtId="3" fontId="29" fillId="35" borderId="10" xfId="0" applyNumberFormat="1" applyFont="1" applyFill="1" applyBorder="1" applyAlignment="1" applyProtection="1">
      <alignment horizontal="right" vertical="center" wrapText="1"/>
    </xf>
    <xf numFmtId="0" fontId="28" fillId="36" borderId="20" xfId="0" applyFont="1" applyFill="1" applyBorder="1" applyAlignment="1" applyProtection="1">
      <alignment horizontal="center" vertical="center"/>
      <protection locked="0"/>
    </xf>
    <xf numFmtId="0" fontId="28" fillId="36" borderId="21" xfId="0" applyFont="1" applyFill="1" applyBorder="1" applyAlignment="1" applyProtection="1">
      <alignment horizontal="center" vertical="center"/>
      <protection locked="0"/>
    </xf>
    <xf numFmtId="0" fontId="28" fillId="36" borderId="25" xfId="0" applyFont="1" applyFill="1" applyBorder="1" applyAlignment="1" applyProtection="1">
      <alignment horizontal="center" vertical="center"/>
      <protection locked="0"/>
    </xf>
    <xf numFmtId="0" fontId="28" fillId="36" borderId="10" xfId="0" applyFont="1" applyFill="1" applyBorder="1" applyAlignment="1" applyProtection="1">
      <alignment horizontal="center" vertical="center"/>
      <protection locked="0"/>
    </xf>
    <xf numFmtId="0" fontId="28" fillId="36" borderId="21" xfId="0" applyFont="1" applyFill="1" applyBorder="1" applyAlignment="1" applyProtection="1">
      <alignment horizontal="center" vertical="center" wrapText="1"/>
    </xf>
    <xf numFmtId="0" fontId="28" fillId="36" borderId="31" xfId="0" applyFont="1" applyFill="1" applyBorder="1" applyAlignment="1" applyProtection="1">
      <alignment horizontal="center" vertical="center" wrapText="1"/>
    </xf>
    <xf numFmtId="3" fontId="29" fillId="35" borderId="10" xfId="0" applyNumberFormat="1" applyFont="1" applyFill="1" applyBorder="1" applyAlignment="1" applyProtection="1">
      <alignment horizontal="right" vertical="center"/>
    </xf>
    <xf numFmtId="3" fontId="29" fillId="0" borderId="10" xfId="0" applyNumberFormat="1" applyFont="1" applyBorder="1" applyAlignment="1" applyProtection="1">
      <alignment horizontal="right" vertical="center" wrapText="1"/>
    </xf>
    <xf numFmtId="3" fontId="29" fillId="0" borderId="32" xfId="0" applyNumberFormat="1" applyFont="1" applyBorder="1" applyAlignment="1" applyProtection="1">
      <alignment horizontal="right" vertical="center" wrapText="1"/>
    </xf>
    <xf numFmtId="0" fontId="29" fillId="34" borderId="25" xfId="0" applyFont="1" applyFill="1" applyBorder="1" applyAlignment="1" applyProtection="1">
      <alignment horizontal="left" vertical="center" wrapText="1" indent="1"/>
    </xf>
    <xf numFmtId="0" fontId="29" fillId="34" borderId="10" xfId="0" applyFont="1" applyFill="1" applyBorder="1" applyAlignment="1" applyProtection="1">
      <alignment horizontal="left" vertical="center" wrapText="1" indent="1"/>
    </xf>
    <xf numFmtId="0" fontId="29" fillId="34" borderId="10" xfId="0" applyFont="1" applyFill="1" applyBorder="1" applyAlignment="1" applyProtection="1">
      <alignment horizontal="right" vertical="center"/>
    </xf>
    <xf numFmtId="3" fontId="29" fillId="34" borderId="10" xfId="0" applyNumberFormat="1" applyFont="1" applyFill="1" applyBorder="1" applyAlignment="1" applyProtection="1">
      <alignment horizontal="right" vertical="center"/>
    </xf>
    <xf numFmtId="0" fontId="28" fillId="36" borderId="31" xfId="0" applyFont="1" applyFill="1" applyBorder="1" applyAlignment="1" applyProtection="1">
      <alignment horizontal="center" vertical="center"/>
      <protection locked="0"/>
    </xf>
    <xf numFmtId="0" fontId="29" fillId="0" borderId="25" xfId="0" applyFont="1" applyFill="1" applyBorder="1" applyAlignment="1" applyProtection="1">
      <alignment horizontal="left" vertical="center" indent="1"/>
      <protection locked="0"/>
    </xf>
    <xf numFmtId="0" fontId="29" fillId="0" borderId="10" xfId="0" applyFont="1" applyFill="1" applyBorder="1" applyAlignment="1" applyProtection="1">
      <alignment horizontal="left" vertical="center" indent="1"/>
      <protection locked="0"/>
    </xf>
    <xf numFmtId="3" fontId="29" fillId="0" borderId="10" xfId="0" applyNumberFormat="1" applyFont="1" applyBorder="1" applyAlignment="1" applyProtection="1">
      <alignment horizontal="right" vertical="center"/>
    </xf>
    <xf numFmtId="3" fontId="29" fillId="0" borderId="32" xfId="0" applyNumberFormat="1" applyFont="1" applyBorder="1" applyAlignment="1" applyProtection="1">
      <alignment horizontal="right" vertical="center"/>
    </xf>
    <xf numFmtId="0" fontId="29" fillId="36" borderId="25" xfId="24" applyFont="1" applyFill="1" applyBorder="1" applyAlignment="1" applyProtection="1">
      <alignment horizontal="left" vertical="center" indent="1"/>
      <protection locked="0"/>
    </xf>
    <xf numFmtId="0" fontId="29" fillId="36" borderId="10" xfId="24" applyFont="1" applyFill="1" applyBorder="1" applyAlignment="1" applyProtection="1">
      <alignment horizontal="left" vertical="center" indent="1"/>
      <protection locked="0"/>
    </xf>
    <xf numFmtId="0" fontId="29" fillId="0" borderId="25" xfId="24" applyFont="1" applyFill="1" applyBorder="1" applyAlignment="1" applyProtection="1">
      <alignment horizontal="left" vertical="center" indent="1"/>
      <protection locked="0"/>
    </xf>
    <xf numFmtId="0" fontId="29" fillId="0" borderId="10" xfId="24" applyFont="1" applyFill="1" applyBorder="1" applyAlignment="1" applyProtection="1">
      <alignment horizontal="left" vertical="center" indent="1"/>
      <protection locked="0"/>
    </xf>
    <xf numFmtId="0" fontId="29" fillId="34" borderId="17" xfId="43" applyFont="1" applyFill="1" applyBorder="1" applyAlignment="1" applyProtection="1">
      <alignment horizontal="right" vertical="center"/>
    </xf>
    <xf numFmtId="0" fontId="29" fillId="34" borderId="26" xfId="43" applyFont="1" applyFill="1" applyBorder="1" applyAlignment="1" applyProtection="1">
      <alignment horizontal="right" vertical="center"/>
    </xf>
    <xf numFmtId="3" fontId="29" fillId="35" borderId="32" xfId="0" applyNumberFormat="1" applyFont="1" applyFill="1" applyBorder="1" applyAlignment="1" applyProtection="1">
      <alignment horizontal="right" vertical="center"/>
    </xf>
    <xf numFmtId="0" fontId="20" fillId="0" borderId="0" xfId="0" applyFont="1" applyAlignment="1" applyProtection="1">
      <alignment horizontal="left" vertical="top" wrapText="1"/>
      <protection locked="0"/>
    </xf>
    <xf numFmtId="3" fontId="29" fillId="35" borderId="17" xfId="0" applyNumberFormat="1" applyFont="1" applyFill="1" applyBorder="1" applyAlignment="1" applyProtection="1">
      <alignment horizontal="right" vertical="center" wrapText="1"/>
    </xf>
    <xf numFmtId="3" fontId="29" fillId="35" borderId="26" xfId="0" applyNumberFormat="1" applyFont="1" applyFill="1" applyBorder="1" applyAlignment="1" applyProtection="1">
      <alignment horizontal="right" vertical="center" wrapText="1"/>
    </xf>
    <xf numFmtId="3" fontId="29" fillId="36" borderId="11" xfId="0" applyNumberFormat="1" applyFont="1" applyFill="1" applyBorder="1" applyAlignment="1" applyProtection="1">
      <alignment horizontal="right" vertical="center" wrapText="1"/>
    </xf>
    <xf numFmtId="3" fontId="29" fillId="36" borderId="35" xfId="0" applyNumberFormat="1" applyFont="1" applyFill="1" applyBorder="1" applyAlignment="1" applyProtection="1">
      <alignment horizontal="right" vertical="center" wrapText="1"/>
    </xf>
    <xf numFmtId="3" fontId="28" fillId="35" borderId="47" xfId="24" applyNumberFormat="1" applyFont="1" applyFill="1" applyBorder="1" applyAlignment="1" applyProtection="1">
      <alignment horizontal="center" vertical="center" wrapText="1"/>
    </xf>
    <xf numFmtId="3" fontId="28" fillId="35" borderId="49" xfId="24" applyNumberFormat="1" applyFont="1" applyFill="1" applyBorder="1" applyAlignment="1" applyProtection="1">
      <alignment horizontal="center" vertical="center" wrapText="1"/>
    </xf>
    <xf numFmtId="3" fontId="29" fillId="36" borderId="17" xfId="0" applyNumberFormat="1" applyFont="1" applyFill="1" applyBorder="1" applyAlignment="1" applyProtection="1">
      <alignment horizontal="right" vertical="center" wrapText="1"/>
    </xf>
    <xf numFmtId="3" fontId="29" fillId="36" borderId="26" xfId="0" applyNumberFormat="1" applyFont="1" applyFill="1" applyBorder="1" applyAlignment="1" applyProtection="1">
      <alignment horizontal="right" vertical="center" wrapText="1"/>
    </xf>
    <xf numFmtId="3" fontId="28" fillId="35" borderId="45" xfId="0" applyNumberFormat="1" applyFont="1" applyFill="1" applyBorder="1" applyAlignment="1" applyProtection="1">
      <alignment horizontal="center" vertical="center"/>
    </xf>
    <xf numFmtId="3" fontId="28" fillId="35" borderId="46" xfId="0" applyNumberFormat="1" applyFont="1" applyFill="1" applyBorder="1" applyAlignment="1" applyProtection="1">
      <alignment horizontal="center" vertical="center"/>
    </xf>
    <xf numFmtId="0" fontId="22" fillId="36" borderId="38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9" xfId="0" applyFont="1" applyFill="1" applyBorder="1" applyAlignment="1" applyProtection="1">
      <alignment horizontal="center" vertical="center" textRotation="90" wrapText="1"/>
      <protection locked="0"/>
    </xf>
    <xf numFmtId="0" fontId="22" fillId="36" borderId="14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6" xfId="0" applyFont="1" applyFill="1" applyBorder="1" applyAlignment="1" applyProtection="1">
      <alignment horizontal="center" vertical="center" textRotation="90" wrapText="1"/>
      <protection locked="0"/>
    </xf>
    <xf numFmtId="0" fontId="27" fillId="0" borderId="40" xfId="0" applyFont="1" applyBorder="1" applyAlignment="1" applyProtection="1">
      <alignment horizontal="center" vertical="center" wrapText="1"/>
    </xf>
    <xf numFmtId="0" fontId="22" fillId="36" borderId="2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/>
      <protection locked="0"/>
    </xf>
    <xf numFmtId="0" fontId="22" fillId="36" borderId="25" xfId="0" applyFont="1" applyFill="1" applyBorder="1" applyAlignment="1" applyProtection="1">
      <alignment horizontal="center" vertical="center"/>
      <protection locked="0"/>
    </xf>
    <xf numFmtId="0" fontId="22" fillId="36" borderId="1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 textRotation="90"/>
      <protection locked="0"/>
    </xf>
    <xf numFmtId="0" fontId="22" fillId="36" borderId="10" xfId="0" applyFont="1" applyFill="1" applyBorder="1" applyAlignment="1" applyProtection="1">
      <alignment horizontal="center" vertical="center" textRotation="90"/>
      <protection locked="0"/>
    </xf>
    <xf numFmtId="0" fontId="29" fillId="36" borderId="25" xfId="0" applyFont="1" applyFill="1" applyBorder="1" applyAlignment="1" applyProtection="1">
      <alignment horizontal="left" vertical="center"/>
    </xf>
    <xf numFmtId="0" fontId="29" fillId="36" borderId="10" xfId="0" applyFont="1" applyFill="1" applyBorder="1" applyAlignment="1" applyProtection="1">
      <alignment horizontal="left" vertical="center"/>
    </xf>
    <xf numFmtId="3" fontId="29" fillId="36" borderId="10" xfId="0" applyNumberFormat="1" applyFont="1" applyFill="1" applyBorder="1" applyAlignment="1" applyProtection="1">
      <alignment horizontal="right" vertical="center" wrapText="1"/>
    </xf>
    <xf numFmtId="3" fontId="29" fillId="35" borderId="42" xfId="0" applyNumberFormat="1" applyFont="1" applyFill="1" applyBorder="1" applyAlignment="1" applyProtection="1">
      <alignment horizontal="right" vertical="center"/>
    </xf>
    <xf numFmtId="3" fontId="29" fillId="0" borderId="42" xfId="0" applyNumberFormat="1" applyFont="1" applyBorder="1" applyAlignment="1" applyProtection="1">
      <alignment horizontal="right" vertical="center" wrapText="1"/>
    </xf>
    <xf numFmtId="3" fontId="28" fillId="36" borderId="45" xfId="10" applyNumberFormat="1" applyFont="1" applyFill="1" applyBorder="1" applyAlignment="1" applyProtection="1">
      <alignment horizontal="center" vertical="center"/>
    </xf>
    <xf numFmtId="0" fontId="28" fillId="36" borderId="10" xfId="0" applyFont="1" applyFill="1" applyBorder="1" applyAlignment="1" applyProtection="1">
      <alignment horizontal="center" vertical="center" textRotation="90"/>
      <protection locked="0"/>
    </xf>
    <xf numFmtId="0" fontId="28" fillId="36" borderId="32" xfId="0" applyFont="1" applyFill="1" applyBorder="1" applyAlignment="1" applyProtection="1">
      <alignment horizontal="center" vertical="center" textRotation="90"/>
      <protection locked="0"/>
    </xf>
    <xf numFmtId="0" fontId="29" fillId="35" borderId="17" xfId="43" applyFont="1" applyFill="1" applyBorder="1" applyAlignment="1" applyProtection="1">
      <alignment horizontal="right" vertical="center"/>
    </xf>
    <xf numFmtId="0" fontId="29" fillId="35" borderId="19" xfId="43" applyFont="1" applyFill="1" applyBorder="1" applyAlignment="1" applyProtection="1">
      <alignment horizontal="right" vertical="center"/>
    </xf>
    <xf numFmtId="3" fontId="28" fillId="33" borderId="45" xfId="10" applyNumberFormat="1" applyFont="1" applyFill="1" applyBorder="1" applyAlignment="1" applyProtection="1">
      <alignment horizontal="center" vertical="center"/>
    </xf>
    <xf numFmtId="0" fontId="29" fillId="34" borderId="19" xfId="43" applyFont="1" applyFill="1" applyBorder="1" applyAlignment="1" applyProtection="1">
      <alignment horizontal="right" vertical="center"/>
    </xf>
    <xf numFmtId="0" fontId="28" fillId="35" borderId="17" xfId="44" applyFont="1" applyFill="1" applyBorder="1" applyAlignment="1" applyProtection="1">
      <alignment horizontal="center" vertical="center"/>
      <protection locked="0"/>
    </xf>
    <xf numFmtId="0" fontId="28" fillId="35" borderId="18" xfId="44" applyFont="1" applyFill="1" applyBorder="1" applyAlignment="1" applyProtection="1">
      <alignment horizontal="center" vertical="center"/>
      <protection locked="0"/>
    </xf>
    <xf numFmtId="0" fontId="28" fillId="35" borderId="19" xfId="44" applyFont="1" applyFill="1" applyBorder="1" applyAlignment="1" applyProtection="1">
      <alignment horizontal="center" vertical="center"/>
      <protection locked="0"/>
    </xf>
    <xf numFmtId="0" fontId="28" fillId="35" borderId="22" xfId="0" applyFont="1" applyFill="1" applyBorder="1" applyAlignment="1" applyProtection="1">
      <alignment horizontal="center" vertical="center"/>
    </xf>
    <xf numFmtId="0" fontId="28" fillId="35" borderId="23" xfId="0" applyFont="1" applyFill="1" applyBorder="1" applyAlignment="1" applyProtection="1">
      <alignment horizontal="center" vertical="center"/>
    </xf>
    <xf numFmtId="0" fontId="28" fillId="35" borderId="24" xfId="0" applyFont="1" applyFill="1" applyBorder="1" applyAlignment="1" applyProtection="1">
      <alignment horizontal="center" vertical="center"/>
    </xf>
    <xf numFmtId="0" fontId="29" fillId="34" borderId="25" xfId="0" applyFont="1" applyFill="1" applyBorder="1" applyAlignment="1" applyProtection="1">
      <alignment horizontal="left" vertical="center" wrapText="1"/>
    </xf>
    <xf numFmtId="0" fontId="29" fillId="34" borderId="10" xfId="0" applyFont="1" applyFill="1" applyBorder="1" applyAlignment="1" applyProtection="1">
      <alignment horizontal="left" vertical="center" wrapText="1"/>
    </xf>
    <xf numFmtId="0" fontId="28" fillId="35" borderId="20" xfId="44" applyFont="1" applyFill="1" applyBorder="1" applyAlignment="1" applyProtection="1">
      <alignment horizontal="center" vertical="center"/>
      <protection locked="0"/>
    </xf>
    <xf numFmtId="0" fontId="28" fillId="35" borderId="21" xfId="44" applyFont="1" applyFill="1" applyBorder="1" applyAlignment="1" applyProtection="1">
      <alignment horizontal="center" vertical="center"/>
      <protection locked="0"/>
    </xf>
    <xf numFmtId="0" fontId="28" fillId="35" borderId="25" xfId="44" applyFont="1" applyFill="1" applyBorder="1" applyAlignment="1" applyProtection="1">
      <alignment horizontal="center" vertical="center"/>
      <protection locked="0"/>
    </xf>
    <xf numFmtId="0" fontId="28" fillId="35" borderId="10" xfId="44" applyFont="1" applyFill="1" applyBorder="1" applyAlignment="1" applyProtection="1">
      <alignment horizontal="center" vertical="center"/>
      <protection locked="0"/>
    </xf>
    <xf numFmtId="0" fontId="28" fillId="35" borderId="17" xfId="44" applyFont="1" applyFill="1" applyBorder="1" applyAlignment="1" applyProtection="1">
      <alignment horizontal="center" vertical="center" wrapText="1"/>
      <protection locked="0"/>
    </xf>
    <xf numFmtId="0" fontId="28" fillId="35" borderId="19" xfId="44" applyFont="1" applyFill="1" applyBorder="1" applyAlignment="1" applyProtection="1">
      <alignment horizontal="center" vertical="center" wrapText="1"/>
      <protection locked="0"/>
    </xf>
    <xf numFmtId="0" fontId="28" fillId="33" borderId="10" xfId="0" applyFont="1" applyFill="1" applyBorder="1" applyAlignment="1" applyProtection="1">
      <alignment horizontal="center" vertical="center" wrapText="1"/>
      <protection locked="0"/>
    </xf>
    <xf numFmtId="0" fontId="28" fillId="33" borderId="32" xfId="0" applyFont="1" applyFill="1" applyBorder="1" applyAlignment="1" applyProtection="1">
      <alignment horizontal="center" vertical="center" wrapText="1"/>
      <protection locked="0"/>
    </xf>
    <xf numFmtId="3" fontId="28" fillId="33" borderId="46" xfId="10" applyNumberFormat="1" applyFont="1" applyFill="1" applyBorder="1" applyAlignment="1" applyProtection="1">
      <alignment horizontal="center" vertical="center"/>
    </xf>
    <xf numFmtId="0" fontId="29" fillId="33" borderId="25" xfId="0" applyFont="1" applyFill="1" applyBorder="1" applyAlignment="1" applyProtection="1">
      <alignment horizontal="left" vertical="center" indent="1"/>
      <protection locked="0"/>
    </xf>
    <xf numFmtId="0" fontId="29" fillId="33" borderId="10" xfId="0" applyFont="1" applyFill="1" applyBorder="1" applyAlignment="1" applyProtection="1">
      <alignment horizontal="left" vertical="center" indent="1"/>
      <protection locked="0"/>
    </xf>
    <xf numFmtId="3" fontId="29" fillId="33" borderId="10" xfId="24" applyNumberFormat="1" applyFont="1" applyFill="1" applyBorder="1" applyAlignment="1" applyProtection="1">
      <alignment horizontal="right" vertical="center"/>
    </xf>
    <xf numFmtId="3" fontId="29" fillId="0" borderId="42" xfId="24" applyNumberFormat="1" applyFont="1" applyFill="1" applyBorder="1" applyAlignment="1" applyProtection="1">
      <alignment horizontal="right" vertical="center"/>
    </xf>
    <xf numFmtId="3" fontId="29" fillId="33" borderId="32" xfId="24" applyNumberFormat="1" applyFont="1" applyFill="1" applyBorder="1" applyAlignment="1" applyProtection="1">
      <alignment horizontal="right" vertical="center"/>
    </xf>
    <xf numFmtId="0" fontId="29" fillId="34" borderId="25" xfId="0" applyFont="1" applyFill="1" applyBorder="1" applyAlignment="1" applyProtection="1">
      <alignment horizontal="left" vertical="center"/>
    </xf>
    <xf numFmtId="0" fontId="29" fillId="34" borderId="10" xfId="0" applyFont="1" applyFill="1" applyBorder="1" applyAlignment="1" applyProtection="1">
      <alignment horizontal="left" vertical="center"/>
    </xf>
    <xf numFmtId="0" fontId="29" fillId="34" borderId="44" xfId="0" applyFont="1" applyFill="1" applyBorder="1" applyAlignment="1" applyProtection="1">
      <alignment horizontal="left" vertical="center"/>
    </xf>
    <xf numFmtId="0" fontId="29" fillId="34" borderId="45" xfId="0" applyFont="1" applyFill="1" applyBorder="1" applyAlignment="1" applyProtection="1">
      <alignment horizontal="left" vertical="center"/>
    </xf>
    <xf numFmtId="0" fontId="29" fillId="35" borderId="41" xfId="0" applyFont="1" applyFill="1" applyBorder="1" applyAlignment="1" applyProtection="1">
      <alignment horizontal="left" vertical="center"/>
    </xf>
    <xf numFmtId="0" fontId="29" fillId="35" borderId="42" xfId="0" applyFont="1" applyFill="1" applyBorder="1" applyAlignment="1" applyProtection="1">
      <alignment horizontal="left" vertical="center"/>
    </xf>
    <xf numFmtId="0" fontId="29" fillId="35" borderId="25" xfId="0" applyFont="1" applyFill="1" applyBorder="1" applyAlignment="1" applyProtection="1">
      <alignment horizontal="left" vertical="center" wrapText="1"/>
    </xf>
    <xf numFmtId="0" fontId="29" fillId="35" borderId="10" xfId="0" applyFont="1" applyFill="1" applyBorder="1" applyAlignment="1" applyProtection="1">
      <alignment horizontal="left" vertical="center" wrapText="1"/>
    </xf>
    <xf numFmtId="0" fontId="28" fillId="35" borderId="17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8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9" xfId="0" applyFont="1" applyFill="1" applyBorder="1" applyAlignment="1" applyProtection="1">
      <alignment horizontal="center" vertical="center" textRotation="90" wrapText="1"/>
      <protection locked="0"/>
    </xf>
    <xf numFmtId="0" fontId="29" fillId="35" borderId="41" xfId="0" applyFont="1" applyFill="1" applyBorder="1" applyAlignment="1" applyProtection="1">
      <alignment horizontal="left" vertical="center" wrapText="1" indent="1"/>
    </xf>
    <xf numFmtId="0" fontId="29" fillId="35" borderId="42" xfId="0" applyFont="1" applyFill="1" applyBorder="1" applyAlignment="1" applyProtection="1">
      <alignment horizontal="left" vertical="center" wrapText="1" indent="1"/>
    </xf>
    <xf numFmtId="0" fontId="28" fillId="36" borderId="51" xfId="10" applyFont="1" applyFill="1" applyBorder="1" applyAlignment="1" applyProtection="1">
      <alignment horizontal="center" vertical="center"/>
    </xf>
    <xf numFmtId="0" fontId="28" fillId="36" borderId="52" xfId="10" applyFont="1" applyFill="1" applyBorder="1" applyAlignment="1" applyProtection="1">
      <alignment horizontal="center" vertical="center"/>
    </xf>
    <xf numFmtId="3" fontId="29" fillId="34" borderId="32" xfId="0" applyNumberFormat="1" applyFont="1" applyFill="1" applyBorder="1" applyAlignment="1" applyProtection="1">
      <alignment horizontal="right" vertical="center"/>
    </xf>
    <xf numFmtId="0" fontId="29" fillId="35" borderId="42" xfId="0" applyFont="1" applyFill="1" applyBorder="1" applyAlignment="1" applyProtection="1">
      <alignment horizontal="right" vertical="center"/>
    </xf>
    <xf numFmtId="0" fontId="37" fillId="33" borderId="0" xfId="0" applyFont="1" applyFill="1" applyAlignment="1" applyProtection="1">
      <alignment horizontal="left" vertical="top" wrapText="1"/>
      <protection locked="0"/>
    </xf>
    <xf numFmtId="0" fontId="37" fillId="33" borderId="0" xfId="0" applyFont="1" applyFill="1" applyAlignment="1" applyProtection="1">
      <alignment horizontal="left" vertical="top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29" fillId="35" borderId="43" xfId="0" applyFont="1" applyFill="1" applyBorder="1" applyAlignment="1" applyProtection="1">
      <alignment horizontal="right" vertical="center"/>
    </xf>
    <xf numFmtId="0" fontId="29" fillId="35" borderId="25" xfId="0" applyFont="1" applyFill="1" applyBorder="1" applyAlignment="1" applyProtection="1">
      <alignment horizontal="left" vertical="center" wrapText="1" indent="1"/>
    </xf>
    <xf numFmtId="0" fontId="29" fillId="35" borderId="10" xfId="0" applyFont="1" applyFill="1" applyBorder="1" applyAlignment="1" applyProtection="1">
      <alignment horizontal="left" vertical="center" wrapText="1" indent="1"/>
    </xf>
    <xf numFmtId="0" fontId="28" fillId="35" borderId="20" xfId="0" applyFont="1" applyFill="1" applyBorder="1" applyAlignment="1" applyProtection="1">
      <alignment horizontal="center" vertical="center" wrapText="1"/>
      <protection locked="0"/>
    </xf>
    <xf numFmtId="0" fontId="28" fillId="35" borderId="21" xfId="0" applyFont="1" applyFill="1" applyBorder="1" applyAlignment="1" applyProtection="1">
      <alignment horizontal="center" vertical="center" wrapText="1"/>
      <protection locked="0"/>
    </xf>
    <xf numFmtId="0" fontId="28" fillId="35" borderId="25" xfId="0" applyFont="1" applyFill="1" applyBorder="1" applyAlignment="1" applyProtection="1">
      <alignment horizontal="center" vertical="center" wrapText="1"/>
      <protection locked="0"/>
    </xf>
    <xf numFmtId="0" fontId="28" fillId="35" borderId="10" xfId="0" applyFont="1" applyFill="1" applyBorder="1" applyAlignment="1" applyProtection="1">
      <alignment horizontal="center" vertical="center" wrapText="1"/>
      <protection locked="0"/>
    </xf>
    <xf numFmtId="0" fontId="28" fillId="35" borderId="11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3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4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6" xfId="44" applyFont="1" applyFill="1" applyBorder="1" applyAlignment="1" applyProtection="1">
      <alignment horizontal="center" vertical="center" textRotation="90" wrapText="1"/>
      <protection locked="0"/>
    </xf>
    <xf numFmtId="0" fontId="21" fillId="0" borderId="0" xfId="0" applyFont="1" applyProtection="1"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0" fontId="29" fillId="34" borderId="32" xfId="0" applyFont="1" applyFill="1" applyBorder="1" applyAlignment="1" applyProtection="1">
      <alignment horizontal="right" vertical="center"/>
    </xf>
    <xf numFmtId="0" fontId="29" fillId="35" borderId="10" xfId="0" applyFont="1" applyFill="1" applyBorder="1" applyAlignment="1" applyProtection="1">
      <alignment horizontal="right" vertical="center"/>
    </xf>
    <xf numFmtId="0" fontId="29" fillId="35" borderId="32" xfId="0" applyFont="1" applyFill="1" applyBorder="1" applyAlignment="1" applyProtection="1">
      <alignment horizontal="right" vertical="center"/>
    </xf>
    <xf numFmtId="0" fontId="28" fillId="35" borderId="20" xfId="0" applyFont="1" applyFill="1" applyBorder="1" applyAlignment="1" applyProtection="1">
      <alignment horizontal="center"/>
    </xf>
    <xf numFmtId="0" fontId="28" fillId="35" borderId="21" xfId="0" applyFont="1" applyFill="1" applyBorder="1" applyAlignment="1" applyProtection="1">
      <alignment horizontal="center"/>
    </xf>
    <xf numFmtId="0" fontId="28" fillId="35" borderId="31" xfId="0" applyFont="1" applyFill="1" applyBorder="1" applyAlignment="1" applyProtection="1">
      <alignment horizontal="center"/>
    </xf>
    <xf numFmtId="0" fontId="28" fillId="36" borderId="47" xfId="10" applyFont="1" applyFill="1" applyBorder="1" applyAlignment="1" applyProtection="1">
      <alignment horizontal="center" vertical="center"/>
    </xf>
    <xf numFmtId="0" fontId="28" fillId="36" borderId="48" xfId="10" applyFont="1" applyFill="1" applyBorder="1" applyAlignment="1" applyProtection="1">
      <alignment horizontal="center" vertical="center"/>
    </xf>
    <xf numFmtId="0" fontId="29" fillId="35" borderId="11" xfId="43" applyFont="1" applyFill="1" applyBorder="1" applyAlignment="1" applyProtection="1">
      <alignment horizontal="right" vertical="center"/>
    </xf>
    <xf numFmtId="0" fontId="29" fillId="35" borderId="13" xfId="43" applyFont="1" applyFill="1" applyBorder="1" applyAlignment="1" applyProtection="1">
      <alignment horizontal="right" vertical="center"/>
    </xf>
    <xf numFmtId="0" fontId="29" fillId="34" borderId="10" xfId="43" applyFont="1" applyFill="1" applyBorder="1" applyAlignment="1" applyProtection="1">
      <alignment horizontal="right" vertical="center"/>
    </xf>
    <xf numFmtId="0" fontId="28" fillId="35" borderId="10" xfId="44" applyFont="1" applyFill="1" applyBorder="1" applyAlignment="1" applyProtection="1">
      <alignment horizontal="center" vertical="center" wrapText="1"/>
      <protection locked="0"/>
    </xf>
    <xf numFmtId="0" fontId="28" fillId="36" borderId="50" xfId="10" applyFont="1" applyFill="1" applyBorder="1" applyAlignment="1" applyProtection="1">
      <alignment horizontal="left" vertical="center"/>
    </xf>
    <xf numFmtId="0" fontId="28" fillId="36" borderId="51" xfId="10" applyFont="1" applyFill="1" applyBorder="1" applyAlignment="1" applyProtection="1">
      <alignment horizontal="left" vertical="center"/>
    </xf>
    <xf numFmtId="0" fontId="28" fillId="35" borderId="26" xfId="44" applyFont="1" applyFill="1" applyBorder="1" applyAlignment="1" applyProtection="1">
      <alignment horizontal="center" vertical="center"/>
      <protection locked="0"/>
    </xf>
    <xf numFmtId="0" fontId="28" fillId="35" borderId="33" xfId="44" applyFont="1" applyFill="1" applyBorder="1" applyAlignment="1" applyProtection="1">
      <alignment horizontal="center" vertical="center" textRotation="90"/>
      <protection locked="0"/>
    </xf>
    <xf numFmtId="0" fontId="28" fillId="35" borderId="12" xfId="44" applyFont="1" applyFill="1" applyBorder="1" applyAlignment="1" applyProtection="1">
      <alignment horizontal="center" vertical="center" textRotation="90"/>
      <protection locked="0"/>
    </xf>
    <xf numFmtId="0" fontId="28" fillId="35" borderId="13" xfId="44" applyFont="1" applyFill="1" applyBorder="1" applyAlignment="1" applyProtection="1">
      <alignment horizontal="center" vertical="center" textRotation="90"/>
      <protection locked="0"/>
    </xf>
    <xf numFmtId="0" fontId="28" fillId="35" borderId="34" xfId="44" applyFont="1" applyFill="1" applyBorder="1" applyAlignment="1" applyProtection="1">
      <alignment horizontal="center" vertical="center" textRotation="90"/>
      <protection locked="0"/>
    </xf>
    <xf numFmtId="0" fontId="28" fillId="35" borderId="15" xfId="44" applyFont="1" applyFill="1" applyBorder="1" applyAlignment="1" applyProtection="1">
      <alignment horizontal="center" vertical="center" textRotation="90"/>
      <protection locked="0"/>
    </xf>
    <xf numFmtId="0" fontId="28" fillId="35" borderId="16" xfId="44" applyFont="1" applyFill="1" applyBorder="1" applyAlignment="1" applyProtection="1">
      <alignment horizontal="center" vertical="center" textRotation="90"/>
      <protection locked="0"/>
    </xf>
    <xf numFmtId="0" fontId="29" fillId="34" borderId="25" xfId="24" applyFont="1" applyFill="1" applyBorder="1" applyAlignment="1" applyProtection="1">
      <alignment horizontal="left" vertical="center"/>
      <protection locked="0"/>
    </xf>
    <xf numFmtId="0" fontId="29" fillId="34" borderId="10" xfId="24" applyFont="1" applyFill="1" applyBorder="1" applyAlignment="1" applyProtection="1">
      <alignment horizontal="left" vertical="center"/>
      <protection locked="0"/>
    </xf>
    <xf numFmtId="0" fontId="29" fillId="0" borderId="25" xfId="0" applyFont="1" applyFill="1" applyBorder="1" applyAlignment="1" applyProtection="1">
      <alignment horizontal="left" vertical="center"/>
      <protection locked="0"/>
    </xf>
    <xf numFmtId="0" fontId="29" fillId="0" borderId="10" xfId="0" applyFont="1" applyFill="1" applyBorder="1" applyAlignment="1" applyProtection="1">
      <alignment horizontal="left" vertical="center"/>
      <protection locked="0"/>
    </xf>
    <xf numFmtId="3" fontId="29" fillId="0" borderId="10" xfId="0" applyNumberFormat="1" applyFont="1" applyFill="1" applyBorder="1" applyAlignment="1" applyProtection="1">
      <alignment horizontal="right" vertical="center"/>
    </xf>
    <xf numFmtId="0" fontId="28" fillId="36" borderId="44" xfId="10" applyFont="1" applyFill="1" applyBorder="1" applyAlignment="1" applyProtection="1">
      <alignment vertical="center" wrapText="1"/>
    </xf>
    <xf numFmtId="0" fontId="28" fillId="36" borderId="45" xfId="10" applyFont="1" applyFill="1" applyBorder="1" applyAlignment="1" applyProtection="1">
      <alignment vertical="center" wrapText="1"/>
    </xf>
    <xf numFmtId="3" fontId="29" fillId="35" borderId="43" xfId="0" applyNumberFormat="1" applyFont="1" applyFill="1" applyBorder="1" applyAlignment="1" applyProtection="1">
      <alignment horizontal="right" vertical="center"/>
    </xf>
    <xf numFmtId="3" fontId="28" fillId="36" borderId="46" xfId="10" applyNumberFormat="1" applyFont="1" applyFill="1" applyBorder="1" applyAlignment="1" applyProtection="1">
      <alignment horizontal="center" vertical="center"/>
    </xf>
    <xf numFmtId="0" fontId="29" fillId="35" borderId="41" xfId="0" applyFont="1" applyFill="1" applyBorder="1" applyAlignment="1" applyProtection="1">
      <alignment horizontal="left" vertical="center" wrapText="1"/>
    </xf>
    <xf numFmtId="0" fontId="29" fillId="35" borderId="42" xfId="0" applyFont="1" applyFill="1" applyBorder="1" applyAlignment="1" applyProtection="1">
      <alignment horizontal="left" vertical="center" wrapText="1"/>
    </xf>
    <xf numFmtId="0" fontId="28" fillId="35" borderId="26" xfId="0" applyFont="1" applyFill="1" applyBorder="1" applyAlignment="1" applyProtection="1">
      <alignment horizontal="center" vertical="center" textRotation="90" wrapText="1"/>
      <protection locked="0"/>
    </xf>
    <xf numFmtId="0" fontId="28" fillId="36" borderId="45" xfId="10" applyFont="1" applyFill="1" applyBorder="1" applyAlignment="1" applyProtection="1">
      <alignment horizontal="center" vertical="center"/>
    </xf>
    <xf numFmtId="0" fontId="28" fillId="36" borderId="46" xfId="10" applyFont="1" applyFill="1" applyBorder="1" applyAlignment="1" applyProtection="1">
      <alignment horizontal="center" vertical="center"/>
    </xf>
    <xf numFmtId="0" fontId="28" fillId="35" borderId="21" xfId="0" applyFont="1" applyFill="1" applyBorder="1" applyAlignment="1" applyProtection="1">
      <alignment horizontal="center" vertical="center"/>
    </xf>
    <xf numFmtId="0" fontId="28" fillId="35" borderId="31" xfId="0" applyFont="1" applyFill="1" applyBorder="1" applyAlignment="1" applyProtection="1">
      <alignment horizontal="center" vertical="center"/>
    </xf>
    <xf numFmtId="0" fontId="28" fillId="35" borderId="44" xfId="0" applyFont="1" applyFill="1" applyBorder="1" applyAlignment="1" applyProtection="1">
      <alignment horizontal="center" vertical="center"/>
    </xf>
    <xf numFmtId="0" fontId="28" fillId="35" borderId="45" xfId="0" applyFont="1" applyFill="1" applyBorder="1" applyAlignment="1" applyProtection="1">
      <alignment horizontal="center" vertical="center"/>
    </xf>
    <xf numFmtId="0" fontId="28" fillId="36" borderId="44" xfId="10" applyFont="1" applyFill="1" applyBorder="1" applyAlignment="1" applyProtection="1">
      <alignment horizontal="left" vertical="center" indent="1"/>
    </xf>
    <xf numFmtId="0" fontId="28" fillId="36" borderId="45" xfId="10" applyFont="1" applyFill="1" applyBorder="1" applyAlignment="1" applyProtection="1">
      <alignment horizontal="left" vertical="center" indent="1"/>
    </xf>
    <xf numFmtId="3" fontId="29" fillId="0" borderId="43" xfId="0" applyNumberFormat="1" applyFont="1" applyBorder="1" applyAlignment="1" applyProtection="1">
      <alignment horizontal="right" vertical="center" wrapText="1"/>
    </xf>
    <xf numFmtId="3" fontId="29" fillId="0" borderId="42" xfId="0" applyNumberFormat="1" applyFont="1" applyBorder="1" applyAlignment="1" applyProtection="1">
      <alignment horizontal="right" vertical="center"/>
    </xf>
    <xf numFmtId="0" fontId="29" fillId="0" borderId="25" xfId="0" applyFont="1" applyFill="1" applyBorder="1" applyAlignment="1" applyProtection="1">
      <alignment horizontal="left" vertical="center" wrapText="1"/>
    </xf>
    <xf numFmtId="0" fontId="29" fillId="0" borderId="10" xfId="0" applyFont="1" applyFill="1" applyBorder="1" applyAlignment="1" applyProtection="1">
      <alignment horizontal="left" vertical="center" wrapText="1"/>
    </xf>
    <xf numFmtId="0" fontId="29" fillId="36" borderId="41" xfId="0" applyFont="1" applyFill="1" applyBorder="1" applyAlignment="1" applyProtection="1">
      <alignment horizontal="left" vertical="center"/>
    </xf>
    <xf numFmtId="0" fontId="29" fillId="36" borderId="42" xfId="0" applyFont="1" applyFill="1" applyBorder="1" applyAlignment="1" applyProtection="1">
      <alignment horizontal="left" vertical="center"/>
    </xf>
    <xf numFmtId="3" fontId="29" fillId="36" borderId="42" xfId="24" applyNumberFormat="1" applyFont="1" applyFill="1" applyBorder="1" applyAlignment="1" applyProtection="1">
      <alignment horizontal="right" vertical="center" wrapText="1"/>
    </xf>
    <xf numFmtId="0" fontId="28" fillId="36" borderId="20" xfId="0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wrapText="1"/>
      <protection locked="0"/>
    </xf>
    <xf numFmtId="0" fontId="28" fillId="36" borderId="44" xfId="0" applyFont="1" applyFill="1" applyBorder="1" applyAlignment="1" applyProtection="1">
      <alignment horizontal="center" vertical="center"/>
    </xf>
    <xf numFmtId="0" fontId="28" fillId="36" borderId="45" xfId="0" applyFont="1" applyFill="1" applyBorder="1" applyAlignment="1" applyProtection="1">
      <alignment horizontal="center" vertical="center"/>
    </xf>
    <xf numFmtId="3" fontId="28" fillId="36" borderId="45" xfId="0" applyNumberFormat="1" applyFont="1" applyFill="1" applyBorder="1" applyAlignment="1" applyProtection="1">
      <alignment horizontal="center" vertical="center"/>
    </xf>
    <xf numFmtId="3" fontId="28" fillId="36" borderId="46" xfId="0" applyNumberFormat="1" applyFont="1" applyFill="1" applyBorder="1" applyAlignment="1" applyProtection="1">
      <alignment horizontal="center" vertical="center"/>
    </xf>
    <xf numFmtId="0" fontId="29" fillId="0" borderId="41" xfId="0" applyFont="1" applyFill="1" applyBorder="1" applyAlignment="1" applyProtection="1">
      <alignment horizontal="left" vertical="center" wrapText="1"/>
    </xf>
    <xf numFmtId="0" fontId="29" fillId="0" borderId="42" xfId="0" applyFont="1" applyFill="1" applyBorder="1" applyAlignment="1" applyProtection="1">
      <alignment horizontal="left" vertical="center" wrapText="1"/>
    </xf>
    <xf numFmtId="0" fontId="29" fillId="0" borderId="25" xfId="0" applyFont="1" applyFill="1" applyBorder="1" applyAlignment="1" applyProtection="1">
      <alignment horizontal="left" vertical="center" wrapText="1"/>
      <protection locked="0"/>
    </xf>
    <xf numFmtId="0" fontId="29" fillId="0" borderId="10" xfId="0" applyFont="1" applyFill="1" applyBorder="1" applyAlignment="1" applyProtection="1">
      <alignment horizontal="left" vertical="center" wrapText="1"/>
      <protection locked="0"/>
    </xf>
    <xf numFmtId="0" fontId="29" fillId="34" borderId="25" xfId="0" applyFont="1" applyFill="1" applyBorder="1" applyAlignment="1" applyProtection="1">
      <alignment horizontal="left" vertical="center" wrapText="1"/>
      <protection locked="0"/>
    </xf>
    <xf numFmtId="0" fontId="29" fillId="34" borderId="10" xfId="0" applyFont="1" applyFill="1" applyBorder="1" applyAlignment="1" applyProtection="1">
      <alignment horizontal="left" vertical="center" wrapText="1"/>
      <protection locked="0"/>
    </xf>
    <xf numFmtId="3" fontId="29" fillId="35" borderId="28" xfId="0" applyNumberFormat="1" applyFont="1" applyFill="1" applyBorder="1" applyAlignment="1" applyProtection="1">
      <alignment horizontal="right" vertical="center" wrapText="1"/>
    </xf>
    <xf numFmtId="0" fontId="29" fillId="35" borderId="27" xfId="0" applyFont="1" applyFill="1" applyBorder="1" applyAlignment="1" applyProtection="1">
      <alignment horizontal="center" vertical="center"/>
      <protection locked="0"/>
    </xf>
    <xf numFmtId="0" fontId="29" fillId="35" borderId="28" xfId="0" applyFont="1" applyFill="1" applyBorder="1" applyAlignment="1" applyProtection="1">
      <alignment horizontal="center" vertical="center"/>
      <protection locked="0"/>
    </xf>
    <xf numFmtId="0" fontId="29" fillId="35" borderId="10" xfId="43" applyFont="1" applyFill="1" applyBorder="1" applyAlignment="1" applyProtection="1">
      <alignment horizontal="right" vertical="center"/>
    </xf>
    <xf numFmtId="0" fontId="34" fillId="35" borderId="21" xfId="0" applyFont="1" applyFill="1" applyBorder="1" applyAlignment="1" applyProtection="1">
      <alignment horizontal="center" vertical="center" wrapText="1"/>
    </xf>
    <xf numFmtId="0" fontId="29" fillId="35" borderId="42" xfId="43" applyFont="1" applyFill="1" applyBorder="1" applyAlignment="1" applyProtection="1">
      <alignment horizontal="right" vertical="center"/>
    </xf>
    <xf numFmtId="0" fontId="29" fillId="35" borderId="35" xfId="43" applyFont="1" applyFill="1" applyBorder="1" applyAlignment="1" applyProtection="1">
      <alignment horizontal="right" vertical="center"/>
    </xf>
    <xf numFmtId="0" fontId="29" fillId="35" borderId="32" xfId="43" applyFont="1" applyFill="1" applyBorder="1" applyAlignment="1" applyProtection="1">
      <alignment horizontal="right" vertical="center"/>
    </xf>
    <xf numFmtId="0" fontId="29" fillId="34" borderId="32" xfId="43" applyFont="1" applyFill="1" applyBorder="1" applyAlignment="1" applyProtection="1">
      <alignment horizontal="right" vertical="center"/>
    </xf>
    <xf numFmtId="0" fontId="28" fillId="35" borderId="32" xfId="44" applyFont="1" applyFill="1" applyBorder="1" applyAlignment="1" applyProtection="1">
      <alignment horizontal="center" vertical="center"/>
      <protection locked="0"/>
    </xf>
    <xf numFmtId="0" fontId="28" fillId="36" borderId="49" xfId="10" applyFont="1" applyFill="1" applyBorder="1" applyAlignment="1" applyProtection="1">
      <alignment horizontal="center" vertical="center"/>
    </xf>
    <xf numFmtId="0" fontId="29" fillId="35" borderId="26" xfId="43" applyFont="1" applyFill="1" applyBorder="1" applyAlignment="1" applyProtection="1">
      <alignment horizontal="right" vertical="center"/>
    </xf>
    <xf numFmtId="0" fontId="29" fillId="0" borderId="41" xfId="0" applyFont="1" applyFill="1" applyBorder="1" applyAlignment="1" applyProtection="1">
      <alignment horizontal="left" vertical="center" wrapText="1"/>
      <protection locked="0"/>
    </xf>
    <xf numFmtId="0" fontId="29" fillId="0" borderId="42" xfId="0" applyFont="1" applyFill="1" applyBorder="1" applyAlignment="1" applyProtection="1">
      <alignment horizontal="left" vertical="center" wrapText="1"/>
      <protection locked="0"/>
    </xf>
    <xf numFmtId="0" fontId="29" fillId="34" borderId="25" xfId="24" applyFont="1" applyFill="1" applyBorder="1" applyAlignment="1" applyProtection="1">
      <alignment horizontal="left" vertical="center" wrapText="1"/>
      <protection locked="0"/>
    </xf>
    <xf numFmtId="0" fontId="29" fillId="34" borderId="10" xfId="24" applyFont="1" applyFill="1" applyBorder="1" applyAlignment="1" applyProtection="1">
      <alignment horizontal="left" vertical="center" wrapText="1"/>
      <protection locked="0"/>
    </xf>
    <xf numFmtId="0" fontId="29" fillId="35" borderId="43" xfId="43" applyFont="1" applyFill="1" applyBorder="1" applyAlignment="1" applyProtection="1">
      <alignment horizontal="right" vertical="center"/>
    </xf>
    <xf numFmtId="0" fontId="28" fillId="35" borderId="35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36" xfId="44" applyFont="1" applyFill="1" applyBorder="1" applyAlignment="1" applyProtection="1">
      <alignment horizontal="center" vertical="center" textRotation="90" wrapText="1"/>
      <protection locked="0"/>
    </xf>
    <xf numFmtId="3" fontId="29" fillId="0" borderId="42" xfId="0" applyNumberFormat="1" applyFont="1" applyFill="1" applyBorder="1" applyAlignment="1" applyProtection="1">
      <alignment horizontal="right" vertical="center"/>
    </xf>
    <xf numFmtId="3" fontId="28" fillId="34" borderId="45" xfId="0" applyNumberFormat="1" applyFont="1" applyFill="1" applyBorder="1" applyAlignment="1" applyProtection="1">
      <alignment horizontal="center" vertical="center"/>
    </xf>
    <xf numFmtId="0" fontId="28" fillId="34" borderId="44" xfId="24" applyFont="1" applyFill="1" applyBorder="1" applyAlignment="1" applyProtection="1">
      <alignment horizontal="center" vertical="center" wrapText="1"/>
      <protection locked="0"/>
    </xf>
    <xf numFmtId="0" fontId="28" fillId="34" borderId="45" xfId="24" applyFont="1" applyFill="1" applyBorder="1" applyAlignment="1" applyProtection="1">
      <alignment horizontal="center" vertical="center" wrapText="1"/>
      <protection locked="0"/>
    </xf>
    <xf numFmtId="3" fontId="29" fillId="36" borderId="10" xfId="24" applyNumberFormat="1" applyFont="1" applyFill="1" applyBorder="1" applyAlignment="1" applyProtection="1">
      <alignment horizontal="right" vertical="center"/>
    </xf>
    <xf numFmtId="0" fontId="29" fillId="36" borderId="25" xfId="24" applyFont="1" applyFill="1" applyBorder="1" applyAlignment="1" applyProtection="1">
      <alignment horizontal="left" vertical="center" wrapText="1"/>
    </xf>
    <xf numFmtId="0" fontId="29" fillId="36" borderId="10" xfId="24" applyFont="1" applyFill="1" applyBorder="1" applyAlignment="1" applyProtection="1">
      <alignment horizontal="left" vertical="center" wrapText="1"/>
    </xf>
    <xf numFmtId="3" fontId="29" fillId="36" borderId="10" xfId="24" applyNumberFormat="1" applyFont="1" applyFill="1" applyBorder="1" applyAlignment="1" applyProtection="1">
      <alignment horizontal="right" vertical="center" wrapText="1"/>
    </xf>
    <xf numFmtId="3" fontId="29" fillId="36" borderId="32" xfId="24" applyNumberFormat="1" applyFont="1" applyFill="1" applyBorder="1" applyAlignment="1" applyProtection="1">
      <alignment horizontal="right" vertical="center" wrapText="1"/>
    </xf>
    <xf numFmtId="3" fontId="28" fillId="35" borderId="45" xfId="10" applyNumberFormat="1" applyFont="1" applyFill="1" applyBorder="1" applyAlignment="1" applyProtection="1">
      <alignment horizontal="center" vertical="center"/>
    </xf>
    <xf numFmtId="3" fontId="29" fillId="0" borderId="10" xfId="24" applyNumberFormat="1" applyFont="1" applyFill="1" applyBorder="1" applyAlignment="1" applyProtection="1">
      <alignment horizontal="right" vertical="center"/>
    </xf>
    <xf numFmtId="3" fontId="29" fillId="0" borderId="32" xfId="24" applyNumberFormat="1" applyFont="1" applyFill="1" applyBorder="1" applyAlignment="1" applyProtection="1">
      <alignment horizontal="right" vertical="center"/>
    </xf>
    <xf numFmtId="3" fontId="29" fillId="0" borderId="43" xfId="24" applyNumberFormat="1" applyFont="1" applyFill="1" applyBorder="1" applyAlignment="1" applyProtection="1">
      <alignment horizontal="right" vertical="center"/>
    </xf>
    <xf numFmtId="0" fontId="27" fillId="0" borderId="0" xfId="0" applyFont="1" applyAlignment="1" applyProtection="1">
      <alignment horizontal="left" vertical="center"/>
      <protection locked="0"/>
    </xf>
    <xf numFmtId="0" fontId="28" fillId="33" borderId="44" xfId="10" applyFont="1" applyFill="1" applyBorder="1" applyAlignment="1" applyProtection="1">
      <alignment horizontal="center" vertical="center"/>
      <protection locked="0"/>
    </xf>
    <xf numFmtId="0" fontId="28" fillId="33" borderId="45" xfId="10" applyFont="1" applyFill="1" applyBorder="1" applyAlignment="1" applyProtection="1">
      <alignment horizontal="center" vertical="center"/>
      <protection locked="0"/>
    </xf>
    <xf numFmtId="0" fontId="28" fillId="33" borderId="21" xfId="0" applyFont="1" applyFill="1" applyBorder="1" applyAlignment="1" applyProtection="1">
      <alignment horizontal="center" vertical="center"/>
    </xf>
    <xf numFmtId="0" fontId="28" fillId="33" borderId="31" xfId="0" applyFont="1" applyFill="1" applyBorder="1" applyAlignment="1" applyProtection="1">
      <alignment horizontal="center" vertical="center"/>
    </xf>
    <xf numFmtId="0" fontId="28" fillId="33" borderId="20" xfId="0" applyFont="1" applyFill="1" applyBorder="1" applyAlignment="1" applyProtection="1">
      <alignment horizontal="center" vertical="center"/>
      <protection locked="0"/>
    </xf>
    <xf numFmtId="0" fontId="28" fillId="33" borderId="21" xfId="0" applyFont="1" applyFill="1" applyBorder="1" applyAlignment="1" applyProtection="1">
      <alignment horizontal="center" vertical="center"/>
      <protection locked="0"/>
    </xf>
    <xf numFmtId="0" fontId="28" fillId="33" borderId="25" xfId="0" applyFont="1" applyFill="1" applyBorder="1" applyAlignment="1" applyProtection="1">
      <alignment horizontal="center" vertical="center"/>
      <protection locked="0"/>
    </xf>
    <xf numFmtId="0" fontId="28" fillId="33" borderId="10" xfId="0" applyFont="1" applyFill="1" applyBorder="1" applyAlignment="1" applyProtection="1">
      <alignment horizontal="center" vertical="center"/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29" fillId="0" borderId="41" xfId="24" applyFont="1" applyFill="1" applyBorder="1" applyAlignment="1" applyProtection="1">
      <alignment horizontal="left" vertical="center" indent="1"/>
      <protection locked="0"/>
    </xf>
    <xf numFmtId="0" fontId="29" fillId="0" borderId="42" xfId="24" applyFont="1" applyFill="1" applyBorder="1" applyAlignment="1" applyProtection="1">
      <alignment horizontal="left" vertical="center" indent="1"/>
      <protection locked="0"/>
    </xf>
    <xf numFmtId="0" fontId="28" fillId="36" borderId="44" xfId="10" applyFont="1" applyFill="1" applyBorder="1" applyAlignment="1" applyProtection="1">
      <alignment horizontal="center" vertical="center"/>
      <protection locked="0"/>
    </xf>
    <xf numFmtId="0" fontId="28" fillId="36" borderId="45" xfId="10" applyFont="1" applyFill="1" applyBorder="1" applyAlignment="1" applyProtection="1">
      <alignment horizontal="center" vertical="center"/>
      <protection locked="0"/>
    </xf>
    <xf numFmtId="0" fontId="28" fillId="35" borderId="21" xfId="0" applyFont="1" applyFill="1" applyBorder="1" applyAlignment="1" applyProtection="1">
      <alignment horizontal="center" vertical="center"/>
      <protection locked="0"/>
    </xf>
    <xf numFmtId="3" fontId="29" fillId="35" borderId="29" xfId="0" applyNumberFormat="1" applyFont="1" applyFill="1" applyBorder="1" applyAlignment="1" applyProtection="1">
      <alignment horizontal="right" vertical="center" wrapText="1"/>
    </xf>
    <xf numFmtId="3" fontId="29" fillId="35" borderId="37" xfId="0" applyNumberFormat="1" applyFont="1" applyFill="1" applyBorder="1" applyAlignment="1" applyProtection="1">
      <alignment horizontal="right" vertical="center" wrapText="1"/>
    </xf>
    <xf numFmtId="3" fontId="29" fillId="35" borderId="30" xfId="0" applyNumberFormat="1" applyFont="1" applyFill="1" applyBorder="1" applyAlignment="1" applyProtection="1">
      <alignment horizontal="right" vertical="center" wrapText="1"/>
    </xf>
    <xf numFmtId="0" fontId="28" fillId="35" borderId="20" xfId="0" applyFont="1" applyFill="1" applyBorder="1" applyAlignment="1" applyProtection="1">
      <alignment horizontal="center" vertical="center"/>
      <protection locked="0"/>
    </xf>
    <xf numFmtId="0" fontId="29" fillId="0" borderId="41" xfId="0" applyFont="1" applyFill="1" applyBorder="1" applyAlignment="1" applyProtection="1">
      <alignment horizontal="left" vertical="center" indent="1"/>
      <protection locked="0"/>
    </xf>
    <xf numFmtId="0" fontId="29" fillId="0" borderId="42" xfId="0" applyFont="1" applyFill="1" applyBorder="1" applyAlignment="1" applyProtection="1">
      <alignment horizontal="left" vertical="center" indent="1"/>
      <protection locked="0"/>
    </xf>
    <xf numFmtId="0" fontId="28" fillId="35" borderId="44" xfId="10" applyFont="1" applyFill="1" applyBorder="1" applyAlignment="1" applyProtection="1">
      <alignment horizontal="center" vertical="center" wrapText="1"/>
      <protection locked="0"/>
    </xf>
    <xf numFmtId="0" fontId="28" fillId="35" borderId="45" xfId="10" applyFont="1" applyFill="1" applyBorder="1" applyAlignment="1" applyProtection="1">
      <alignment horizontal="center" vertical="center" wrapText="1"/>
      <protection locked="0"/>
    </xf>
    <xf numFmtId="0" fontId="23" fillId="35" borderId="0" xfId="1" applyFont="1" applyFill="1" applyBorder="1" applyAlignment="1" applyProtection="1">
      <alignment horizontal="center" vertical="center" wrapText="1"/>
      <protection locked="0"/>
    </xf>
    <xf numFmtId="164" fontId="24" fillId="0" borderId="0" xfId="2" applyNumberFormat="1" applyFont="1" applyBorder="1" applyAlignment="1" applyProtection="1">
      <alignment horizontal="center"/>
    </xf>
    <xf numFmtId="3" fontId="29" fillId="33" borderId="17" xfId="24" applyNumberFormat="1" applyFont="1" applyFill="1" applyBorder="1" applyAlignment="1" applyProtection="1">
      <alignment horizontal="right" vertical="center"/>
    </xf>
    <xf numFmtId="3" fontId="29" fillId="33" borderId="18" xfId="24" applyNumberFormat="1" applyFont="1" applyFill="1" applyBorder="1" applyAlignment="1" applyProtection="1">
      <alignment horizontal="right" vertical="center"/>
    </xf>
    <xf numFmtId="3" fontId="29" fillId="33" borderId="19" xfId="24" applyNumberFormat="1" applyFont="1" applyFill="1" applyBorder="1" applyAlignment="1" applyProtection="1">
      <alignment horizontal="right" vertical="center"/>
    </xf>
    <xf numFmtId="3" fontId="29" fillId="33" borderId="26" xfId="24" applyNumberFormat="1" applyFont="1" applyFill="1" applyBorder="1" applyAlignment="1" applyProtection="1">
      <alignment horizontal="right" vertical="center"/>
    </xf>
    <xf numFmtId="0" fontId="29" fillId="34" borderId="41" xfId="0" applyFont="1" applyFill="1" applyBorder="1" applyAlignment="1" applyProtection="1">
      <alignment horizontal="left" vertical="center" wrapText="1"/>
      <protection locked="0"/>
    </xf>
    <xf numFmtId="0" fontId="29" fillId="34" borderId="42" xfId="0" applyFont="1" applyFill="1" applyBorder="1" applyAlignment="1" applyProtection="1">
      <alignment horizontal="left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0" fontId="28" fillId="36" borderId="31" xfId="0" applyFont="1" applyFill="1" applyBorder="1" applyAlignment="1" applyProtection="1">
      <alignment horizontal="center" vertical="center" textRotation="90" wrapText="1"/>
      <protection locked="0"/>
    </xf>
    <xf numFmtId="0" fontId="28" fillId="35" borderId="22" xfId="0" applyFont="1" applyFill="1" applyBorder="1" applyAlignment="1" applyProtection="1">
      <alignment horizontal="center" vertical="center" wrapText="1"/>
      <protection locked="0"/>
    </xf>
    <xf numFmtId="0" fontId="28" fillId="35" borderId="23" xfId="0" applyFont="1" applyFill="1" applyBorder="1" applyAlignment="1" applyProtection="1">
      <alignment horizontal="center" vertical="center" wrapText="1"/>
      <protection locked="0"/>
    </xf>
    <xf numFmtId="0" fontId="28" fillId="35" borderId="24" xfId="0" applyFont="1" applyFill="1" applyBorder="1" applyAlignment="1" applyProtection="1">
      <alignment horizontal="center" vertical="center" wrapText="1"/>
      <protection locked="0"/>
    </xf>
    <xf numFmtId="3" fontId="28" fillId="35" borderId="46" xfId="10" applyNumberFormat="1" applyFont="1" applyFill="1" applyBorder="1" applyAlignment="1" applyProtection="1">
      <alignment horizontal="center" vertical="center"/>
    </xf>
  </cellXfs>
  <cellStyles count="46">
    <cellStyle name="20% - akcent 1 2" xfId="35"/>
    <cellStyle name="20% - akcent 2 2" xfId="36"/>
    <cellStyle name="20% — akcent 3" xfId="24" builtinId="38"/>
    <cellStyle name="20% - akcent 3 2" xfId="37"/>
    <cellStyle name="20% - akcent 4 2" xfId="38"/>
    <cellStyle name="20% — akcent 5" xfId="28" builtinId="46" customBuiltin="1"/>
    <cellStyle name="20% — akcent 6" xfId="32" builtinId="50" customBuiltin="1"/>
    <cellStyle name="40% — akcent 1" xfId="18" builtinId="31" customBuiltin="1"/>
    <cellStyle name="40% — akcent 2" xfId="21" builtinId="35" customBuiltin="1"/>
    <cellStyle name="40% - akcent 3 2" xfId="39"/>
    <cellStyle name="40% — akcent 4" xfId="26" builtinId="43" customBuiltin="1"/>
    <cellStyle name="40% — akcent 5" xfId="29" builtinId="47" customBuiltin="1"/>
    <cellStyle name="40% — akcent 6" xfId="33" builtinId="51" customBuiltin="1"/>
    <cellStyle name="60% — akcent 1" xfId="19" builtinId="32" customBuiltin="1"/>
    <cellStyle name="60% — akcent 2" xfId="22" builtinId="36" customBuiltin="1"/>
    <cellStyle name="60% - akcent 3 2" xfId="40"/>
    <cellStyle name="60% - akcent 4 2" xfId="41"/>
    <cellStyle name="60% — akcent 5" xfId="30" builtinId="48" customBuiltin="1"/>
    <cellStyle name="60% - akcent 6 2" xfId="42"/>
    <cellStyle name="Akcent 1" xfId="17" builtinId="29" customBuiltin="1"/>
    <cellStyle name="Akcent 2" xfId="20" builtinId="33" customBuiltin="1"/>
    <cellStyle name="Akcent 3" xfId="23" builtinId="37" customBuiltin="1"/>
    <cellStyle name="Akcent 4" xfId="25" builtinId="41" customBuiltin="1"/>
    <cellStyle name="Akcent 5" xfId="27" builtinId="45" customBuiltin="1"/>
    <cellStyle name="Akcent 6" xfId="31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3"/>
    <cellStyle name="Normalny 3" xfId="34"/>
    <cellStyle name="Normalny 4" xfId="45"/>
    <cellStyle name="Obliczenia" xfId="11" builtinId="22" customBuiltin="1"/>
    <cellStyle name="Suma" xfId="16" builtinId="25" customBuiltin="1"/>
    <cellStyle name="Tekst objaśnienia" xfId="15" builtinId="53" customBuiltin="1"/>
    <cellStyle name="Tekst ostrzeżenia" xfId="14" builtinId="11" customBuiltin="1"/>
    <cellStyle name="Tytuł" xfId="1" builtinId="15" customBuiltin="1"/>
    <cellStyle name="Uwaga 2" xfId="44"/>
    <cellStyle name="Zły" xfId="7" builtinId="27" customBuiltin="1"/>
  </cellStyles>
  <dxfs count="1">
    <dxf>
      <font>
        <b val="0"/>
        <i val="0"/>
        <color theme="1" tint="0.34998626667073579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Styl tabeli 1" pivot="0" count="1">
      <tableStyleElement type="wholeTable" dxfId="0"/>
    </tableStyle>
  </tableStyles>
  <colors>
    <mruColors>
      <color rgb="FFE8E8E8"/>
      <color rgb="FFF9F9F9"/>
      <color rgb="FFFDB714"/>
      <color rgb="FFE09B02"/>
      <color rgb="FFFDC039"/>
      <color rgb="FFF6B238"/>
      <color rgb="FFF8AC02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'Meldunek tygodniowy'!$C$298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4A-48FC-8AC9-0B5207F804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tygodniowy'!$G$296:$J$297,'Meldunek tygodniowy'!$K$296:$N$297,'Meldunek tygodniowy'!$O$296:$R$297)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tygodniowy'!$G$298:$R$298</c:f>
              <c:numCache>
                <c:formatCode>General</c:formatCode>
                <c:ptCount val="12"/>
                <c:pt idx="0">
                  <c:v>303</c:v>
                </c:pt>
                <c:pt idx="2">
                  <c:v>887</c:v>
                </c:pt>
                <c:pt idx="4">
                  <c:v>129</c:v>
                </c:pt>
                <c:pt idx="6">
                  <c:v>336</c:v>
                </c:pt>
                <c:pt idx="8">
                  <c:v>46</c:v>
                </c:pt>
                <c:pt idx="10">
                  <c:v>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4A-48FC-8AC9-0B5207F80441}"/>
            </c:ext>
          </c:extLst>
        </c:ser>
        <c:ser>
          <c:idx val="1"/>
          <c:order val="1"/>
          <c:tx>
            <c:strRef>
              <c:f>'Meldunek tygodniowy'!$C$299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4A-48FC-8AC9-0B5207F804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tygodniowy'!$G$296:$J$297,'Meldunek tygodniowy'!$K$296:$N$297,'Meldunek tygodniowy'!$O$296:$R$297)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tygodniowy'!$G$299:$R$299</c:f>
              <c:numCache>
                <c:formatCode>General</c:formatCode>
                <c:ptCount val="12"/>
                <c:pt idx="0">
                  <c:v>96</c:v>
                </c:pt>
                <c:pt idx="2">
                  <c:v>112</c:v>
                </c:pt>
                <c:pt idx="4">
                  <c:v>81</c:v>
                </c:pt>
                <c:pt idx="6">
                  <c:v>143</c:v>
                </c:pt>
                <c:pt idx="8">
                  <c:v>9</c:v>
                </c:pt>
                <c:pt idx="1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4A-48FC-8AC9-0B5207F80441}"/>
            </c:ext>
          </c:extLst>
        </c:ser>
        <c:ser>
          <c:idx val="2"/>
          <c:order val="2"/>
          <c:tx>
            <c:strRef>
              <c:f>'Meldunek tygodniowy'!$C$300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4A-48FC-8AC9-0B5207F804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tygodniowy'!$G$296:$J$297,'Meldunek tygodniowy'!$K$296:$N$297,'Meldunek tygodniowy'!$O$296:$R$297)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tygodniowy'!$G$300:$R$300</c:f>
              <c:numCache>
                <c:formatCode>General</c:formatCode>
                <c:ptCount val="12"/>
                <c:pt idx="0">
                  <c:v>18</c:v>
                </c:pt>
                <c:pt idx="2">
                  <c:v>37</c:v>
                </c:pt>
                <c:pt idx="4">
                  <c:v>7</c:v>
                </c:pt>
                <c:pt idx="6">
                  <c:v>17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E4A-48FC-8AC9-0B5207F80441}"/>
            </c:ext>
          </c:extLst>
        </c:ser>
        <c:ser>
          <c:idx val="3"/>
          <c:order val="3"/>
          <c:tx>
            <c:strRef>
              <c:f>'Meldunek tygodniowy'!$C$301</c:f>
              <c:strCache>
                <c:ptCount val="1"/>
                <c:pt idx="0">
                  <c:v>AFGANISTAN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E4A-48FC-8AC9-0B5207F804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tygodniowy'!$G$296:$J$297,'Meldunek tygodniowy'!$K$296:$N$297,'Meldunek tygodniowy'!$O$296:$R$297)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tygodniowy'!$G$301:$R$301</c:f>
              <c:numCache>
                <c:formatCode>General</c:formatCode>
                <c:ptCount val="12"/>
                <c:pt idx="0">
                  <c:v>47</c:v>
                </c:pt>
                <c:pt idx="2">
                  <c:v>47</c:v>
                </c:pt>
                <c:pt idx="4">
                  <c:v>2</c:v>
                </c:pt>
                <c:pt idx="6">
                  <c:v>2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E4A-48FC-8AC9-0B5207F80441}"/>
            </c:ext>
          </c:extLst>
        </c:ser>
        <c:ser>
          <c:idx val="5"/>
          <c:order val="4"/>
          <c:tx>
            <c:strRef>
              <c:f>'Meldunek tygodniowy'!$C$302</c:f>
              <c:strCache>
                <c:ptCount val="1"/>
                <c:pt idx="0">
                  <c:v>TURCJA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E4A-48FC-8AC9-0B5207F804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'Meldunek tygodniowy'!$G$302:$R$302</c:f>
              <c:numCache>
                <c:formatCode>General</c:formatCode>
                <c:ptCount val="12"/>
                <c:pt idx="0">
                  <c:v>24</c:v>
                </c:pt>
                <c:pt idx="2">
                  <c:v>42</c:v>
                </c:pt>
                <c:pt idx="4">
                  <c:v>1</c:v>
                </c:pt>
                <c:pt idx="6">
                  <c:v>1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E4A-48FC-8AC9-0B5207F80441}"/>
            </c:ext>
          </c:extLst>
        </c:ser>
        <c:ser>
          <c:idx val="4"/>
          <c:order val="5"/>
          <c:tx>
            <c:strRef>
              <c:f>'Meldunek tygodniowy'!$C$303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E4A-48FC-8AC9-0B5207F804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tygodniowy'!$G$296:$J$297,'Meldunek tygodniowy'!$K$296:$N$297,'Meldunek tygodniowy'!$O$296:$R$297)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tygodniowy'!$G$303:$R$303</c:f>
              <c:numCache>
                <c:formatCode>General</c:formatCode>
                <c:ptCount val="12"/>
                <c:pt idx="0">
                  <c:v>242</c:v>
                </c:pt>
                <c:pt idx="2">
                  <c:v>281</c:v>
                </c:pt>
                <c:pt idx="4">
                  <c:v>70</c:v>
                </c:pt>
                <c:pt idx="6">
                  <c:v>94</c:v>
                </c:pt>
                <c:pt idx="8">
                  <c:v>9</c:v>
                </c:pt>
                <c:pt idx="1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E4A-48FC-8AC9-0B5207F80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500487872"/>
        <c:axId val="500481600"/>
        <c:axId val="0"/>
      </c:bar3DChart>
      <c:catAx>
        <c:axId val="5004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 algn="ctr">
              <a:defRPr/>
            </a:pPr>
            <a:endParaRPr lang="pl-PL"/>
          </a:p>
        </c:txPr>
        <c:crossAx val="500481600"/>
        <c:crosses val="autoZero"/>
        <c:auto val="1"/>
        <c:lblAlgn val="ctr"/>
        <c:lblOffset val="100"/>
        <c:noMultiLvlLbl val="0"/>
      </c:catAx>
      <c:valAx>
        <c:axId val="5004816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5004878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'Meldunek tygodniowy'!$B$429</c:f>
              <c:strCache>
                <c:ptCount val="1"/>
                <c:pt idx="0">
                  <c:v>przebywający 
w ośrodku</c:v>
                </c:pt>
              </c:strCache>
            </c:strRef>
          </c:tx>
          <c:spPr>
            <a:solidFill>
              <a:srgbClr val="FF0000"/>
            </a:solidFill>
            <a:ln w="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tygodniowy'!$J$428,'Meldunek tygodniowy'!$M$428,'Meldunek tygodniowy'!$P$428,'Meldunek tygodniowy'!$S$428,'Meldunek tygodniowy'!$V$428)</c:f>
              <c:strCache>
                <c:ptCount val="5"/>
                <c:pt idx="0">
                  <c:v>27.06.2019 - 03.07.2019</c:v>
                </c:pt>
                <c:pt idx="1">
                  <c:v>04.07.2019 - 10.07.2019</c:v>
                </c:pt>
                <c:pt idx="2">
                  <c:v>11.07.2019 - 17.07.2019</c:v>
                </c:pt>
                <c:pt idx="3">
                  <c:v>18.07.2019 - 24.07.2019</c:v>
                </c:pt>
                <c:pt idx="4">
                  <c:v>25.07.2019 - 31.07.2019</c:v>
                </c:pt>
              </c:strCache>
            </c:strRef>
          </c:cat>
          <c:val>
            <c:numRef>
              <c:f>('Meldunek tygodniowy'!$J$429,'Meldunek tygodniowy'!$M$429,'Meldunek tygodniowy'!$P$429,'Meldunek tygodniowy'!$S$429,'Meldunek tygodniowy'!$V$429)</c:f>
              <c:numCache>
                <c:formatCode>#,##0</c:formatCode>
                <c:ptCount val="5"/>
                <c:pt idx="0">
                  <c:v>1281</c:v>
                </c:pt>
                <c:pt idx="1">
                  <c:v>1291</c:v>
                </c:pt>
                <c:pt idx="2">
                  <c:v>1308</c:v>
                </c:pt>
                <c:pt idx="3">
                  <c:v>1327</c:v>
                </c:pt>
                <c:pt idx="4">
                  <c:v>1317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4C-4C6B-9D6F-FCB79E34D0FE}"/>
            </c:ext>
          </c:extLst>
        </c:ser>
        <c:ser>
          <c:idx val="1"/>
          <c:order val="1"/>
          <c:tx>
            <c:strRef>
              <c:f>'Meldunek tygodniowy'!$B$430</c:f>
              <c:strCache>
                <c:ptCount val="1"/>
                <c:pt idx="0">
                  <c:v>świadczenia poza ośrodkiem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tygodniowy'!$J$428,'Meldunek tygodniowy'!$M$428,'Meldunek tygodniowy'!$P$428,'Meldunek tygodniowy'!$S$428,'Meldunek tygodniowy'!$V$428)</c:f>
              <c:strCache>
                <c:ptCount val="5"/>
                <c:pt idx="0">
                  <c:v>27.06.2019 - 03.07.2019</c:v>
                </c:pt>
                <c:pt idx="1">
                  <c:v>04.07.2019 - 10.07.2019</c:v>
                </c:pt>
                <c:pt idx="2">
                  <c:v>11.07.2019 - 17.07.2019</c:v>
                </c:pt>
                <c:pt idx="3">
                  <c:v>18.07.2019 - 24.07.2019</c:v>
                </c:pt>
                <c:pt idx="4">
                  <c:v>25.07.2019 - 31.07.2019</c:v>
                </c:pt>
              </c:strCache>
            </c:strRef>
          </c:cat>
          <c:val>
            <c:numRef>
              <c:f>('Meldunek tygodniowy'!$J$430,'Meldunek tygodniowy'!$M$430,'Meldunek tygodniowy'!$P$430,'Meldunek tygodniowy'!$S$430,'Meldunek tygodniowy'!$V$430)</c:f>
              <c:numCache>
                <c:formatCode>#,##0</c:formatCode>
                <c:ptCount val="5"/>
                <c:pt idx="0">
                  <c:v>1698</c:v>
                </c:pt>
                <c:pt idx="1">
                  <c:v>1693</c:v>
                </c:pt>
                <c:pt idx="2">
                  <c:v>1691</c:v>
                </c:pt>
                <c:pt idx="3">
                  <c:v>1685</c:v>
                </c:pt>
                <c:pt idx="4">
                  <c:v>1657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4C-4C6B-9D6F-FCB79E34D0FE}"/>
            </c:ext>
          </c:extLst>
        </c:ser>
        <c:ser>
          <c:idx val="5"/>
          <c:order val="2"/>
          <c:tx>
            <c:strRef>
              <c:f>'Meldunek tygodniowy'!$B$433</c:f>
              <c:strCache>
                <c:ptCount val="1"/>
                <c:pt idx="0">
                  <c:v>małoletni bez opieki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tygodniowy'!$J$428,'Meldunek tygodniowy'!$M$428,'Meldunek tygodniowy'!$P$428,'Meldunek tygodniowy'!$S$428,'Meldunek tygodniowy'!$V$428)</c:f>
              <c:strCache>
                <c:ptCount val="5"/>
                <c:pt idx="0">
                  <c:v>27.06.2019 - 03.07.2019</c:v>
                </c:pt>
                <c:pt idx="1">
                  <c:v>04.07.2019 - 10.07.2019</c:v>
                </c:pt>
                <c:pt idx="2">
                  <c:v>11.07.2019 - 17.07.2019</c:v>
                </c:pt>
                <c:pt idx="3">
                  <c:v>18.07.2019 - 24.07.2019</c:v>
                </c:pt>
                <c:pt idx="4">
                  <c:v>25.07.2019 - 31.07.2019</c:v>
                </c:pt>
              </c:strCache>
            </c:strRef>
          </c:cat>
          <c:val>
            <c:numRef>
              <c:f>('Meldunek tygodniowy'!$J$433,'Meldunek tygodniowy'!$M$433,'Meldunek tygodniowy'!$P$433,'Meldunek tygodniowy'!$S$433,'Meldunek tygodniowy'!$V$433)</c:f>
              <c:numCache>
                <c:formatCode>#,##0</c:formatCode>
                <c:ptCount val="5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4C-4C6B-9D6F-FCB79E34D0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95"/>
        <c:shape val="cylinder"/>
        <c:axId val="500489440"/>
        <c:axId val="500480424"/>
        <c:axId val="0"/>
      </c:bar3DChart>
      <c:catAx>
        <c:axId val="50048944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00480424"/>
        <c:crosses val="autoZero"/>
        <c:auto val="1"/>
        <c:lblAlgn val="ctr"/>
        <c:lblOffset val="100"/>
        <c:noMultiLvlLbl val="0"/>
      </c:catAx>
      <c:valAx>
        <c:axId val="50048042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pl-PL"/>
          </a:p>
        </c:txPr>
        <c:crossAx val="5004894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041496877702183E-2"/>
          <c:y val="0.81125517608891773"/>
          <c:w val="0.96885940616939481"/>
          <c:h val="0.18101909107665692"/>
        </c:manualLayout>
      </c:layout>
      <c:overlay val="0"/>
      <c:spPr>
        <a:ln w="9525"/>
        <a:effectLst>
          <a:glow rad="304800">
            <a:schemeClr val="accent1">
              <a:alpha val="40000"/>
            </a:schemeClr>
          </a:glow>
        </a:effectLst>
      </c:spPr>
      <c:txPr>
        <a:bodyPr/>
        <a:lstStyle/>
        <a:p>
          <a:pPr>
            <a:defRPr lang="pl-PL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8"/>
          <c:order val="0"/>
          <c:tx>
            <c:strRef>
              <c:f>'Meldunek tygodniowy'!$C$136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'Meldunek tygodniowy'!$L$135:$U$135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tygodniowy'!$L$136:$U$136</c:f>
              <c:numCache>
                <c:formatCode>#,##0</c:formatCode>
                <c:ptCount val="10"/>
                <c:pt idx="0">
                  <c:v>8538</c:v>
                </c:pt>
                <c:pt idx="2">
                  <c:v>643</c:v>
                </c:pt>
                <c:pt idx="3">
                  <c:v>375</c:v>
                </c:pt>
                <c:pt idx="4">
                  <c:v>448</c:v>
                </c:pt>
                <c:pt idx="5">
                  <c:v>37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DC-44DD-A88D-1B041F0EA57C}"/>
            </c:ext>
          </c:extLst>
        </c:ser>
        <c:ser>
          <c:idx val="0"/>
          <c:order val="1"/>
          <c:tx>
            <c:strRef>
              <c:f>'Meldunek tygodniowy'!$C$137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'Meldunek tygodniowy'!$L$135:$U$135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tygodniowy'!$L$137:$U$137</c:f>
              <c:numCache>
                <c:formatCode>#,##0</c:formatCode>
                <c:ptCount val="10"/>
                <c:pt idx="0">
                  <c:v>474</c:v>
                </c:pt>
                <c:pt idx="2">
                  <c:v>85</c:v>
                </c:pt>
                <c:pt idx="3">
                  <c:v>30</c:v>
                </c:pt>
                <c:pt idx="4">
                  <c:v>36</c:v>
                </c:pt>
                <c:pt idx="5">
                  <c:v>11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DC-44DD-A88D-1B041F0EA57C}"/>
            </c:ext>
          </c:extLst>
        </c:ser>
        <c:ser>
          <c:idx val="1"/>
          <c:order val="2"/>
          <c:tx>
            <c:strRef>
              <c:f>'Meldunek tygodniowy'!$C$138</c:f>
              <c:strCache>
                <c:ptCount val="1"/>
                <c:pt idx="0">
                  <c:v>pobyt rezydenta długoterminowego UE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'Meldunek tygodniowy'!$L$135:$U$135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tygodniowy'!$L$138:$U$138</c:f>
              <c:numCache>
                <c:formatCode>#,##0</c:formatCode>
                <c:ptCount val="10"/>
                <c:pt idx="0">
                  <c:v>282</c:v>
                </c:pt>
                <c:pt idx="2">
                  <c:v>32</c:v>
                </c:pt>
                <c:pt idx="3">
                  <c:v>17</c:v>
                </c:pt>
                <c:pt idx="4">
                  <c:v>85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DC-44DD-A88D-1B041F0EA57C}"/>
            </c:ext>
          </c:extLst>
        </c:ser>
        <c:ser>
          <c:idx val="2"/>
          <c:order val="3"/>
          <c:tx>
            <c:strRef>
              <c:f>'Meldunek tygodniowy'!$C$139</c:f>
              <c:strCache>
                <c:ptCount val="1"/>
                <c:pt idx="0">
                  <c:v>prawo pobytu ob.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'Meldunek tygodniowy'!$L$135:$U$135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tygodniowy'!$L$139:$U$139</c:f>
              <c:numCache>
                <c:formatCode>#,##0</c:formatCode>
                <c:ptCount val="10"/>
                <c:pt idx="0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DC-44DD-A88D-1B041F0EA57C}"/>
            </c:ext>
          </c:extLst>
        </c:ser>
        <c:ser>
          <c:idx val="3"/>
          <c:order val="4"/>
          <c:tx>
            <c:strRef>
              <c:f>'Meldunek tygodniowy'!$C$140</c:f>
              <c:strCache>
                <c:ptCount val="1"/>
                <c:pt idx="0">
                  <c:v>prawo stałego pobytu obywatela UE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'Meldunek tygodniowy'!$L$135:$U$135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tygodniowy'!$L$140:$U$140</c:f>
              <c:numCache>
                <c:formatCode>#,##0</c:formatCode>
                <c:ptCount val="10"/>
                <c:pt idx="0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DC-44DD-A88D-1B041F0EA57C}"/>
            </c:ext>
          </c:extLst>
        </c:ser>
        <c:ser>
          <c:idx val="4"/>
          <c:order val="5"/>
          <c:tx>
            <c:strRef>
              <c:f>'Meldunek tygodniowy'!$C$141</c:f>
              <c:strCache>
                <c:ptCount val="1"/>
                <c:pt idx="0">
                  <c:v>prawo pobytu członka rodziny ob. 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'Meldunek tygodniowy'!$L$135:$U$135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tygodniowy'!$L$141:$U$141</c:f>
              <c:numCache>
                <c:formatCode>#,##0</c:formatCode>
                <c:ptCount val="10"/>
                <c:pt idx="0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DC-44DD-A88D-1B041F0EA57C}"/>
            </c:ext>
          </c:extLst>
        </c:ser>
        <c:ser>
          <c:idx val="5"/>
          <c:order val="6"/>
          <c:tx>
            <c:strRef>
              <c:f>'Meldunek tygodniowy'!$C$142</c:f>
              <c:strCache>
                <c:ptCount val="1"/>
                <c:pt idx="0">
                  <c:v>prawo stałego pobytu członka rodziny ob.. UE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'Meldunek tygodniowy'!$L$135:$U$135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tygodniowy'!$L$142:$U$142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DC-44DD-A88D-1B041F0EA57C}"/>
            </c:ext>
          </c:extLst>
        </c:ser>
        <c:ser>
          <c:idx val="6"/>
          <c:order val="7"/>
          <c:tx>
            <c:strRef>
              <c:f>'Meldunek tygodniowy'!$C$143</c:f>
              <c:strCache>
                <c:ptCount val="1"/>
                <c:pt idx="0">
                  <c:v>pobyt tolerowany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'Meldunek tygodniowy'!$L$135:$U$135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tygodniowy'!$L$143:$U$143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8DC-44DD-A88D-1B041F0EA57C}"/>
            </c:ext>
          </c:extLst>
        </c:ser>
        <c:ser>
          <c:idx val="7"/>
          <c:order val="8"/>
          <c:tx>
            <c:strRef>
              <c:f>'Meldunek tygodniowy'!$C$144</c:f>
              <c:strCache>
                <c:ptCount val="1"/>
                <c:pt idx="0">
                  <c:v>pobyt humanitarny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'Meldunek tygodniowy'!$L$135:$U$135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tygodniowy'!$L$144:$U$144</c:f>
              <c:numCache>
                <c:formatCode>#,##0</c:formatCode>
                <c:ptCount val="10"/>
                <c:pt idx="0">
                  <c:v>11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DC-44DD-A88D-1B041F0EA57C}"/>
            </c:ext>
          </c:extLst>
        </c:ser>
        <c:ser>
          <c:idx val="9"/>
          <c:order val="9"/>
          <c:tx>
            <c:strRef>
              <c:f>'Meldunek tygodniowy'!$C$145</c:f>
              <c:strCache>
                <c:ptCount val="1"/>
                <c:pt idx="0">
                  <c:v>wydalenie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'Meldunek tygodniowy'!$L$135:$U$135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tygodniowy'!$L$145:$U$145</c:f>
              <c:numCache>
                <c:formatCode>#,##0</c:formatCode>
                <c:ptCount val="10"/>
                <c:pt idx="0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8DC-44DD-A88D-1B041F0EA57C}"/>
            </c:ext>
          </c:extLst>
        </c:ser>
        <c:ser>
          <c:idx val="10"/>
          <c:order val="10"/>
          <c:tx>
            <c:strRef>
              <c:f>'Meldunek tygodniowy'!$C$146</c:f>
              <c:strCache>
                <c:ptCount val="1"/>
                <c:pt idx="0">
                  <c:v>zobowiązanie do powrotu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'Meldunek tygodniowy'!$L$135:$U$135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tygodniowy'!$L$146:$U$146</c:f>
              <c:numCache>
                <c:formatCode>#,##0</c:formatCode>
                <c:ptCount val="10"/>
                <c:pt idx="0">
                  <c:v>1355</c:v>
                </c:pt>
                <c:pt idx="2">
                  <c:v>403</c:v>
                </c:pt>
                <c:pt idx="3">
                  <c:v>11</c:v>
                </c:pt>
                <c:pt idx="4">
                  <c:v>88</c:v>
                </c:pt>
                <c:pt idx="5">
                  <c:v>116</c:v>
                </c:pt>
                <c:pt idx="6">
                  <c:v>23</c:v>
                </c:pt>
                <c:pt idx="7">
                  <c:v>0</c:v>
                </c:pt>
                <c:pt idx="8">
                  <c:v>99</c:v>
                </c:pt>
                <c:pt idx="9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8DC-44DD-A88D-1B041F0EA57C}"/>
            </c:ext>
          </c:extLst>
        </c:ser>
        <c:ser>
          <c:idx val="11"/>
          <c:order val="11"/>
          <c:tx>
            <c:strRef>
              <c:f>'Meldunek tygodniowy'!$C$147</c:f>
              <c:strCache>
                <c:ptCount val="1"/>
                <c:pt idx="0">
                  <c:v>zaproszenie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'Meldunek tygodniowy'!$L$135:$U$135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tygodniowy'!$L$147:$U$147</c:f>
              <c:numCache>
                <c:formatCode>#,##0</c:formatCode>
                <c:ptCount val="10"/>
                <c:pt idx="0">
                  <c:v>14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8DC-44DD-A88D-1B041F0EA57C}"/>
            </c:ext>
          </c:extLst>
        </c:ser>
        <c:ser>
          <c:idx val="12"/>
          <c:order val="12"/>
          <c:tx>
            <c:strRef>
              <c:f>'Meldunek tygodniowy'!$C$148</c:f>
              <c:strCache>
                <c:ptCount val="1"/>
                <c:pt idx="0">
                  <c:v>polski dokument podróży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'Meldunek tygodniowy'!$L$135:$U$135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tygodniowy'!$L$148:$U$148</c:f>
              <c:numCache>
                <c:formatCode>#,##0</c:formatCode>
                <c:ptCount val="10"/>
                <c:pt idx="0">
                  <c:v>7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8DC-44DD-A88D-1B041F0EA57C}"/>
            </c:ext>
          </c:extLst>
        </c:ser>
        <c:ser>
          <c:idx val="13"/>
          <c:order val="13"/>
          <c:tx>
            <c:strRef>
              <c:f>'Meldunek tygodniowy'!$C$149</c:f>
              <c:strCache>
                <c:ptCount val="1"/>
                <c:pt idx="0">
                  <c:v>polski dokument tożsamości cudzoziemca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'Meldunek tygodniowy'!$L$135:$U$135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tygodniowy'!$L$149:$U$149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8DC-44DD-A88D-1B041F0EA57C}"/>
            </c:ext>
          </c:extLst>
        </c:ser>
        <c:ser>
          <c:idx val="14"/>
          <c:order val="14"/>
          <c:tx>
            <c:strRef>
              <c:f>'Meldunek tygodniowy'!$C$150</c:f>
              <c:strCache>
                <c:ptCount val="1"/>
                <c:pt idx="0">
                  <c:v>wiza (nowa + Schengen)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'Meldunek tygodniowy'!$L$135:$U$135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tygodniowy'!$L$150:$U$150</c:f>
              <c:numCache>
                <c:formatCode>#,##0</c:formatCode>
                <c:ptCount val="10"/>
                <c:pt idx="0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8DC-44DD-A88D-1B041F0EA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500481208"/>
        <c:axId val="500481992"/>
        <c:axId val="0"/>
      </c:bar3DChart>
      <c:catAx>
        <c:axId val="500481208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 rot="-5400000" vert="horz" anchor="t" anchorCtr="0"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00481992"/>
        <c:crosses val="autoZero"/>
        <c:auto val="1"/>
        <c:lblAlgn val="ctr"/>
        <c:lblOffset val="100"/>
        <c:noMultiLvlLbl val="0"/>
      </c:catAx>
      <c:valAx>
        <c:axId val="5004819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  <a:effectLst/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004812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251452155132784"/>
          <c:y val="2.7374354472252129E-3"/>
          <c:w val="0.33523866131118779"/>
          <c:h val="0.9957065607164561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3543307086614173" l="0.31496062992125984" r="0.51181102362204722" t="0.3543307086614173" header="0.11811023622047244" footer="0.11811023622047244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654561851946242E-2"/>
          <c:y val="5.7529610829103212E-2"/>
          <c:w val="0.93469135107447721"/>
          <c:h val="0.767002411500592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tygodniowy'!$C$266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tygodniowy'!$G$264:$J$265,'Meldunek tygodniowy'!$K$264:$N$265,'Meldunek tygodniowy'!$O$264:$R$265)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tygodniowy'!$G$266:$R$266</c:f>
              <c:numCache>
                <c:formatCode>General</c:formatCode>
                <c:ptCount val="12"/>
                <c:pt idx="0">
                  <c:v>62</c:v>
                </c:pt>
                <c:pt idx="2">
                  <c:v>150</c:v>
                </c:pt>
                <c:pt idx="4">
                  <c:v>17</c:v>
                </c:pt>
                <c:pt idx="6">
                  <c:v>48</c:v>
                </c:pt>
                <c:pt idx="8">
                  <c:v>5</c:v>
                </c:pt>
                <c:pt idx="1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6D-4BCB-9490-854FAAF00E88}"/>
            </c:ext>
          </c:extLst>
        </c:ser>
        <c:ser>
          <c:idx val="1"/>
          <c:order val="1"/>
          <c:tx>
            <c:strRef>
              <c:f>'Meldunek tygodniowy'!$C$267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tygodniowy'!$G$264:$J$265,'Meldunek tygodniowy'!$K$264:$N$265,'Meldunek tygodniowy'!$O$264:$R$265)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tygodniowy'!$G$267:$R$267</c:f>
              <c:numCache>
                <c:formatCode>General</c:formatCode>
                <c:ptCount val="12"/>
                <c:pt idx="0">
                  <c:v>8</c:v>
                </c:pt>
                <c:pt idx="2">
                  <c:v>9</c:v>
                </c:pt>
                <c:pt idx="4">
                  <c:v>15</c:v>
                </c:pt>
                <c:pt idx="6">
                  <c:v>34</c:v>
                </c:pt>
                <c:pt idx="8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6D-4BCB-9490-854FAAF00E88}"/>
            </c:ext>
          </c:extLst>
        </c:ser>
        <c:ser>
          <c:idx val="2"/>
          <c:order val="2"/>
          <c:tx>
            <c:strRef>
              <c:f>'Meldunek tygodniowy'!$C$268</c:f>
              <c:strCache>
                <c:ptCount val="1"/>
                <c:pt idx="0">
                  <c:v>ARMENIA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tygodniowy'!$G$264:$J$265,'Meldunek tygodniowy'!$K$264:$N$265,'Meldunek tygodniowy'!$O$264:$R$265)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tygodniowy'!$G$268:$R$268</c:f>
              <c:numCache>
                <c:formatCode>General</c:formatCode>
                <c:ptCount val="12"/>
                <c:pt idx="0">
                  <c:v>1</c:v>
                </c:pt>
                <c:pt idx="2">
                  <c:v>3</c:v>
                </c:pt>
                <c:pt idx="4">
                  <c:v>2</c:v>
                </c:pt>
                <c:pt idx="6">
                  <c:v>6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6D-4BCB-9490-854FAAF00E88}"/>
            </c:ext>
          </c:extLst>
        </c:ser>
        <c:ser>
          <c:idx val="3"/>
          <c:order val="3"/>
          <c:tx>
            <c:strRef>
              <c:f>'Meldunek tygodniowy'!$C$269</c:f>
              <c:strCache>
                <c:ptCount val="1"/>
                <c:pt idx="0">
                  <c:v>KIRGISTAN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tygodniowy'!$G$264:$J$265,'Meldunek tygodniowy'!$K$264:$N$265,'Meldunek tygodniowy'!$O$264:$R$265)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tygodniowy'!$G$269:$R$269</c:f>
              <c:numCache>
                <c:formatCode>General</c:formatCode>
                <c:ptCount val="12"/>
                <c:pt idx="0">
                  <c:v>1</c:v>
                </c:pt>
                <c:pt idx="2">
                  <c:v>1</c:v>
                </c:pt>
                <c:pt idx="4">
                  <c:v>2</c:v>
                </c:pt>
                <c:pt idx="6">
                  <c:v>6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6D-4BCB-9490-854FAAF00E88}"/>
            </c:ext>
          </c:extLst>
        </c:ser>
        <c:ser>
          <c:idx val="5"/>
          <c:order val="4"/>
          <c:tx>
            <c:strRef>
              <c:f>'Meldunek tygodniowy'!$C$270</c:f>
              <c:strCache>
                <c:ptCount val="1"/>
                <c:pt idx="0">
                  <c:v>KAZACHSTAN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'Meldunek tygodniowy'!$G$270:$R$270</c:f>
              <c:numCache>
                <c:formatCode>General</c:formatCode>
                <c:ptCount val="12"/>
                <c:pt idx="0">
                  <c:v>0</c:v>
                </c:pt>
                <c:pt idx="2">
                  <c:v>0</c:v>
                </c:pt>
                <c:pt idx="4">
                  <c:v>2</c:v>
                </c:pt>
                <c:pt idx="6">
                  <c:v>6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6D-4BCB-9490-854FAAF00E88}"/>
            </c:ext>
          </c:extLst>
        </c:ser>
        <c:ser>
          <c:idx val="4"/>
          <c:order val="5"/>
          <c:tx>
            <c:strRef>
              <c:f>'Meldunek tygodniowy'!$C$271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tygodniowy'!$G$264:$J$265,'Meldunek tygodniowy'!$K$264:$N$265,'Meldunek tygodniowy'!$O$264:$R$265)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tygodniowy'!$G$271:$R$271</c:f>
              <c:numCache>
                <c:formatCode>General</c:formatCode>
                <c:ptCount val="12"/>
                <c:pt idx="0">
                  <c:v>43</c:v>
                </c:pt>
                <c:pt idx="2">
                  <c:v>45</c:v>
                </c:pt>
                <c:pt idx="4">
                  <c:v>7</c:v>
                </c:pt>
                <c:pt idx="6">
                  <c:v>8</c:v>
                </c:pt>
                <c:pt idx="8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B6D-4BCB-9490-854FAAF00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500483168"/>
        <c:axId val="500483560"/>
        <c:axId val="0"/>
      </c:bar3DChart>
      <c:catAx>
        <c:axId val="500483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500483560"/>
        <c:crosses val="autoZero"/>
        <c:auto val="1"/>
        <c:lblAlgn val="ctr"/>
        <c:lblOffset val="100"/>
        <c:noMultiLvlLbl val="0"/>
      </c:catAx>
      <c:valAx>
        <c:axId val="500483560"/>
        <c:scaling>
          <c:orientation val="minMax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tx1"/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5004831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tygodniowy'!$G$22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tygodniowy'!$K$20:$K$21,'Meldunek tygodniowy'!$M$20:$M$21,'Meldunek tygodniowy'!$O$20:$O$21,'Meldunek tygodniowy'!$Q$20:$Q$21)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01.07.2019 - 31.07.2019 r.</c:v>
                  </c:pt>
                </c:lvl>
              </c:multiLvlStrCache>
            </c:multiLvlStrRef>
          </c:cat>
          <c:val>
            <c:numRef>
              <c:f>('Meldunek tygodniowy'!$K$22,'Meldunek tygodniowy'!$M$22,'Meldunek tygodniowy'!$O$22,'Meldunek tygodniowy'!$Q$22)</c:f>
              <c:numCache>
                <c:formatCode>#,##0</c:formatCode>
                <c:ptCount val="4"/>
                <c:pt idx="0">
                  <c:v>18533</c:v>
                </c:pt>
                <c:pt idx="1">
                  <c:v>13900</c:v>
                </c:pt>
                <c:pt idx="2">
                  <c:v>2430</c:v>
                </c:pt>
                <c:pt idx="3">
                  <c:v>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18-40A6-9FB7-6473F7F2FB56}"/>
            </c:ext>
          </c:extLst>
        </c:ser>
        <c:ser>
          <c:idx val="2"/>
          <c:order val="1"/>
          <c:tx>
            <c:strRef>
              <c:f>'Meldunek tygodniowy'!$G$23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tygodniowy'!$K$20:$K$21,'Meldunek tygodniowy'!$M$20:$M$21,'Meldunek tygodniowy'!$O$20:$O$21,'Meldunek tygodniowy'!$Q$20:$Q$21)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01.07.2019 - 31.07.2019 r.</c:v>
                  </c:pt>
                </c:lvl>
              </c:multiLvlStrCache>
            </c:multiLvlStrRef>
          </c:cat>
          <c:val>
            <c:numRef>
              <c:f>('Meldunek tygodniowy'!$K$23,'Meldunek tygodniowy'!$M$23,'Meldunek tygodniowy'!$O$23,'Meldunek tygodniowy'!$Q$23)</c:f>
              <c:numCache>
                <c:formatCode>#,##0</c:formatCode>
                <c:ptCount val="4"/>
                <c:pt idx="0">
                  <c:v>1513</c:v>
                </c:pt>
                <c:pt idx="1">
                  <c:v>1300</c:v>
                </c:pt>
                <c:pt idx="2">
                  <c:v>272</c:v>
                </c:pt>
                <c:pt idx="3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18-40A6-9FB7-6473F7F2FB56}"/>
            </c:ext>
          </c:extLst>
        </c:ser>
        <c:ser>
          <c:idx val="4"/>
          <c:order val="2"/>
          <c:tx>
            <c:strRef>
              <c:f>'Meldunek tygodniowy'!$G$24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tygodniowy'!$K$20:$K$21,'Meldunek tygodniowy'!$M$20:$M$21,'Meldunek tygodniowy'!$O$20:$O$21,'Meldunek tygodniowy'!$Q$20:$Q$21)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01.07.2019 - 31.07.2019 r.</c:v>
                  </c:pt>
                </c:lvl>
              </c:multiLvlStrCache>
            </c:multiLvlStrRef>
          </c:cat>
          <c:val>
            <c:numRef>
              <c:f>('Meldunek tygodniowy'!$K$24,'Meldunek tygodniowy'!$M$24,'Meldunek tygodniowy'!$O$24,'Meldunek tygodniowy'!$Q$24)</c:f>
              <c:numCache>
                <c:formatCode>#,##0</c:formatCode>
                <c:ptCount val="4"/>
                <c:pt idx="0">
                  <c:v>286</c:v>
                </c:pt>
                <c:pt idx="1">
                  <c:v>227</c:v>
                </c:pt>
                <c:pt idx="2">
                  <c:v>125</c:v>
                </c:pt>
                <c:pt idx="3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18-40A6-9FB7-6473F7F2F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00484344"/>
        <c:axId val="500494928"/>
        <c:axId val="0"/>
      </c:bar3DChart>
      <c:catAx>
        <c:axId val="500484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00494928"/>
        <c:crosses val="autoZero"/>
        <c:auto val="1"/>
        <c:lblAlgn val="ctr"/>
        <c:lblOffset val="100"/>
        <c:noMultiLvlLbl val="0"/>
      </c:catAx>
      <c:valAx>
        <c:axId val="50049492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50048434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2"/>
          <c:order val="0"/>
          <c:tx>
            <c:strRef>
              <c:f>'Meldunek tygodniowy'!$D$210</c:f>
              <c:strCache>
                <c:ptCount val="1"/>
                <c:pt idx="0">
                  <c:v>inne państwo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3409961685823755E-2"/>
                  <c:y val="-2.0779229278752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E7-482C-AB59-E9F021FEE928}"/>
                </c:ext>
              </c:extLst>
            </c:dLbl>
            <c:dLbl>
              <c:idx val="3"/>
              <c:layout>
                <c:manualLayout>
                  <c:x val="1.7241379310344827E-2"/>
                  <c:y val="-1.558442195906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E7-482C-AB59-E9F021FEE9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'Meldunek tygodniowy'!$H$209:$K$209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tygodniowy'!$H$210:$K$210</c:f>
              <c:numCache>
                <c:formatCode>#,##0</c:formatCode>
                <c:ptCount val="4"/>
                <c:pt idx="0">
                  <c:v>101038</c:v>
                </c:pt>
                <c:pt idx="3">
                  <c:v>103318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38-4859-A492-26553103AAD5}"/>
            </c:ext>
          </c:extLst>
        </c:ser>
        <c:ser>
          <c:idx val="1"/>
          <c:order val="1"/>
          <c:tx>
            <c:strRef>
              <c:f>'Meldunek tygodniowy'!$D$211</c:f>
              <c:strCache>
                <c:ptCount val="1"/>
                <c:pt idx="0">
                  <c:v>obligatoryjne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873563218390808E-2"/>
                  <c:y val="-2.597403659844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E7-482C-AB59-E9F021FEE928}"/>
                </c:ext>
              </c:extLst>
            </c:dLbl>
            <c:dLbl>
              <c:idx val="3"/>
              <c:layout>
                <c:manualLayout>
                  <c:x val="2.2988505747126436E-2"/>
                  <c:y val="-1.558442195906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E7-482C-AB59-E9F021FEE9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'Meldunek tygodniowy'!$H$209:$K$209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tygodniowy'!$H$211:$K$211</c:f>
              <c:numCache>
                <c:formatCode>#,##0</c:formatCode>
                <c:ptCount val="4"/>
                <c:pt idx="0">
                  <c:v>3613</c:v>
                </c:pt>
                <c:pt idx="3">
                  <c:v>3597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38-4859-A492-26553103AAD5}"/>
            </c:ext>
          </c:extLst>
        </c:ser>
        <c:ser>
          <c:idx val="0"/>
          <c:order val="2"/>
          <c:tx>
            <c:strRef>
              <c:f>'Meldunek tygodniowy'!$D$212</c:f>
              <c:strCache>
                <c:ptCount val="1"/>
                <c:pt idx="0">
                  <c:v>fakultatywne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2988505747126436E-2"/>
                  <c:y val="-3.1168843918128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AE7-482C-AB59-E9F021FEE928}"/>
                </c:ext>
              </c:extLst>
            </c:dLbl>
            <c:dLbl>
              <c:idx val="3"/>
              <c:layout>
                <c:manualLayout>
                  <c:x val="2.4904214559386833E-2"/>
                  <c:y val="-3.11688439181282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E7-482C-AB59-E9F021FEE9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'Meldunek tygodniowy'!$H$209:$K$209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tygodniowy'!$H$212:$K$212</c:f>
              <c:numCache>
                <c:formatCode>#,##0</c:formatCode>
                <c:ptCount val="4"/>
                <c:pt idx="0">
                  <c:v>3722</c:v>
                </c:pt>
                <c:pt idx="3">
                  <c:v>3221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38-4859-A492-26553103AAD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00494536"/>
        <c:axId val="500495712"/>
        <c:axId val="133445880"/>
      </c:bar3DChart>
      <c:catAx>
        <c:axId val="500494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00495712"/>
        <c:crosses val="autoZero"/>
        <c:auto val="1"/>
        <c:lblAlgn val="ctr"/>
        <c:lblOffset val="100"/>
        <c:noMultiLvlLbl val="0"/>
      </c:catAx>
      <c:valAx>
        <c:axId val="50049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00494536"/>
        <c:crosses val="autoZero"/>
        <c:crossBetween val="between"/>
      </c:valAx>
      <c:serAx>
        <c:axId val="1334458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00495712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tygodniowy'!$G$55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tygodniowy'!$K$53:$K$54,'Meldunek tygodniowy'!$M$53:$M$54,'Meldunek tygodniowy'!$O$53:$O$54,'Meldunek tygodniowy'!$Q$53:$Q$54)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01.01.2019 - 31.07.2019 r.</c:v>
                  </c:pt>
                </c:lvl>
              </c:multiLvlStrCache>
            </c:multiLvlStrRef>
          </c:cat>
          <c:val>
            <c:numRef>
              <c:f>('Meldunek tygodniowy'!$K$55,'Meldunek tygodniowy'!$M$55,'Meldunek tygodniowy'!$O$55,'Meldunek tygodniowy'!$Q$55)</c:f>
              <c:numCache>
                <c:formatCode>#,##0</c:formatCode>
                <c:ptCount val="4"/>
                <c:pt idx="0">
                  <c:v>130727</c:v>
                </c:pt>
                <c:pt idx="1">
                  <c:v>83639</c:v>
                </c:pt>
                <c:pt idx="2">
                  <c:v>18377</c:v>
                </c:pt>
                <c:pt idx="3">
                  <c:v>5544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3E-4838-B12C-5A9CCCCE20A1}"/>
            </c:ext>
          </c:extLst>
        </c:ser>
        <c:ser>
          <c:idx val="2"/>
          <c:order val="1"/>
          <c:tx>
            <c:strRef>
              <c:f>'Meldunek tygodniowy'!$G$56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tygodniowy'!$K$53:$K$54,'Meldunek tygodniowy'!$M$53:$M$54,'Meldunek tygodniowy'!$O$53:$O$54,'Meldunek tygodniowy'!$Q$53:$Q$54)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01.01.2019 - 31.07.2019 r.</c:v>
                  </c:pt>
                </c:lvl>
              </c:multiLvlStrCache>
            </c:multiLvlStrRef>
          </c:cat>
          <c:val>
            <c:numRef>
              <c:f>('Meldunek tygodniowy'!$K$56,'Meldunek tygodniowy'!$M$56,'Meldunek tygodniowy'!$O$56,'Meldunek tygodniowy'!$Q$56)</c:f>
              <c:numCache>
                <c:formatCode>#,##0</c:formatCode>
                <c:ptCount val="4"/>
                <c:pt idx="0">
                  <c:v>10163</c:v>
                </c:pt>
                <c:pt idx="1">
                  <c:v>8987</c:v>
                </c:pt>
                <c:pt idx="2">
                  <c:v>1583</c:v>
                </c:pt>
                <c:pt idx="3">
                  <c:v>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3E-4838-B12C-5A9CCCCE20A1}"/>
            </c:ext>
          </c:extLst>
        </c:ser>
        <c:ser>
          <c:idx val="4"/>
          <c:order val="2"/>
          <c:tx>
            <c:strRef>
              <c:f>'Meldunek tygodniowy'!$G$57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tygodniowy'!$K$53:$K$54,'Meldunek tygodniowy'!$M$53:$M$54,'Meldunek tygodniowy'!$O$53:$O$54,'Meldunek tygodniowy'!$Q$53:$Q$54)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01.01.2019 - 31.07.2019 r.</c:v>
                  </c:pt>
                </c:lvl>
              </c:multiLvlStrCache>
            </c:multiLvlStrRef>
          </c:cat>
          <c:val>
            <c:numRef>
              <c:f>('Meldunek tygodniowy'!$K$57,'Meldunek tygodniowy'!$M$57,'Meldunek tygodniowy'!$O$57,'Meldunek tygodniowy'!$Q$57)</c:f>
              <c:numCache>
                <c:formatCode>#,##0</c:formatCode>
                <c:ptCount val="4"/>
                <c:pt idx="0">
                  <c:v>1456</c:v>
                </c:pt>
                <c:pt idx="1">
                  <c:v>950</c:v>
                </c:pt>
                <c:pt idx="2">
                  <c:v>604</c:v>
                </c:pt>
                <c:pt idx="3">
                  <c:v>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3E-4838-B12C-5A9CCCCE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3392544"/>
        <c:axId val="133393720"/>
        <c:axId val="0"/>
      </c:bar3DChart>
      <c:catAx>
        <c:axId val="133392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3393720"/>
        <c:crosses val="autoZero"/>
        <c:auto val="1"/>
        <c:lblAlgn val="ctr"/>
        <c:lblOffset val="100"/>
        <c:noMultiLvlLbl val="0"/>
      </c:catAx>
      <c:valAx>
        <c:axId val="1333937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3339254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307</xdr:row>
      <xdr:rowOff>52389</xdr:rowOff>
    </xdr:from>
    <xdr:to>
      <xdr:col>23</xdr:col>
      <xdr:colOff>0</xdr:colOff>
      <xdr:row>328</xdr:row>
      <xdr:rowOff>133351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436</xdr:row>
      <xdr:rowOff>0</xdr:rowOff>
    </xdr:from>
    <xdr:to>
      <xdr:col>23</xdr:col>
      <xdr:colOff>0</xdr:colOff>
      <xdr:row>449</xdr:row>
      <xdr:rowOff>133350</xdr:rowOff>
    </xdr:to>
    <xdr:graphicFrame macro="">
      <xdr:nvGraphicFramePr>
        <xdr:cNvPr id="35" name="Wykres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152</xdr:row>
      <xdr:rowOff>120197</xdr:rowOff>
    </xdr:from>
    <xdr:to>
      <xdr:col>23</xdr:col>
      <xdr:colOff>0</xdr:colOff>
      <xdr:row>174</xdr:row>
      <xdr:rowOff>174625</xdr:rowOff>
    </xdr:to>
    <xdr:graphicFrame macro="">
      <xdr:nvGraphicFramePr>
        <xdr:cNvPr id="38" name="Wykres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27215</xdr:colOff>
      <xdr:row>272</xdr:row>
      <xdr:rowOff>142193</xdr:rowOff>
    </xdr:from>
    <xdr:to>
      <xdr:col>23</xdr:col>
      <xdr:colOff>0</xdr:colOff>
      <xdr:row>291</xdr:row>
      <xdr:rowOff>161925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47626</xdr:colOff>
      <xdr:row>26</xdr:row>
      <xdr:rowOff>9526</xdr:rowOff>
    </xdr:from>
    <xdr:to>
      <xdr:col>23</xdr:col>
      <xdr:colOff>0</xdr:colOff>
      <xdr:row>40</xdr:row>
      <xdr:rowOff>180976</xdr:rowOff>
    </xdr:to>
    <xdr:graphicFrame macro="">
      <xdr:nvGraphicFramePr>
        <xdr:cNvPr id="5" name="Wykres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257175</xdr:colOff>
      <xdr:row>215</xdr:row>
      <xdr:rowOff>1</xdr:rowOff>
    </xdr:from>
    <xdr:to>
      <xdr:col>20</xdr:col>
      <xdr:colOff>0</xdr:colOff>
      <xdr:row>227</xdr:row>
      <xdr:rowOff>158750</xdr:rowOff>
    </xdr:to>
    <xdr:graphicFrame macro="">
      <xdr:nvGraphicFramePr>
        <xdr:cNvPr id="7" name="Wykres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34925</xdr:colOff>
      <xdr:row>364</xdr:row>
      <xdr:rowOff>0</xdr:rowOff>
    </xdr:from>
    <xdr:to>
      <xdr:col>20</xdr:col>
      <xdr:colOff>234084</xdr:colOff>
      <xdr:row>364</xdr:row>
      <xdr:rowOff>95250</xdr:rowOff>
    </xdr:to>
    <xdr:sp macro="" textlink="">
      <xdr:nvSpPr>
        <xdr:cNvPr id="10" name="pole tekstowe 9"/>
        <xdr:cNvSpPr txBox="1"/>
      </xdr:nvSpPr>
      <xdr:spPr>
        <a:xfrm>
          <a:off x="34925" y="27500036"/>
          <a:ext cx="6186302" cy="612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8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  <a:p>
          <a:endParaRPr lang="pl-PL" sz="1100"/>
        </a:p>
      </xdr:txBody>
    </xdr:sp>
    <xdr:clientData/>
  </xdr:twoCellAnchor>
  <xdr:oneCellAnchor>
    <xdr:from>
      <xdr:col>23</xdr:col>
      <xdr:colOff>0</xdr:colOff>
      <xdr:row>300</xdr:row>
      <xdr:rowOff>0</xdr:rowOff>
    </xdr:from>
    <xdr:ext cx="184731" cy="264560"/>
    <xdr:sp macro="" textlink="">
      <xdr:nvSpPr>
        <xdr:cNvPr id="18" name="pole tekstowe 17"/>
        <xdr:cNvSpPr txBox="1"/>
      </xdr:nvSpPr>
      <xdr:spPr>
        <a:xfrm>
          <a:off x="8181975" y="1065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0</xdr:colOff>
      <xdr:row>63</xdr:row>
      <xdr:rowOff>0</xdr:rowOff>
    </xdr:from>
    <xdr:to>
      <xdr:col>22</xdr:col>
      <xdr:colOff>266700</xdr:colOff>
      <xdr:row>76</xdr:row>
      <xdr:rowOff>9525</xdr:rowOff>
    </xdr:to>
    <xdr:graphicFrame macro="">
      <xdr:nvGraphicFramePr>
        <xdr:cNvPr id="34" name="Wykres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10582</xdr:colOff>
      <xdr:row>330</xdr:row>
      <xdr:rowOff>31751</xdr:rowOff>
    </xdr:from>
    <xdr:to>
      <xdr:col>24</xdr:col>
      <xdr:colOff>209549</xdr:colOff>
      <xdr:row>344</xdr:row>
      <xdr:rowOff>0</xdr:rowOff>
    </xdr:to>
    <xdr:sp macro="" textlink="">
      <xdr:nvSpPr>
        <xdr:cNvPr id="6" name="Prostokąt 5"/>
        <xdr:cNvSpPr/>
      </xdr:nvSpPr>
      <xdr:spPr>
        <a:xfrm>
          <a:off x="10582" y="69192776"/>
          <a:ext cx="8466667" cy="2635249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358</xdr:row>
      <xdr:rowOff>0</xdr:rowOff>
    </xdr:from>
    <xdr:to>
      <xdr:col>24</xdr:col>
      <xdr:colOff>152400</xdr:colOff>
      <xdr:row>364</xdr:row>
      <xdr:rowOff>0</xdr:rowOff>
    </xdr:to>
    <xdr:sp macro="" textlink="">
      <xdr:nvSpPr>
        <xdr:cNvPr id="22" name="Prostokąt 21"/>
        <xdr:cNvSpPr/>
      </xdr:nvSpPr>
      <xdr:spPr>
        <a:xfrm>
          <a:off x="0" y="74999850"/>
          <a:ext cx="8420100" cy="1143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391</xdr:row>
      <xdr:rowOff>190499</xdr:rowOff>
    </xdr:from>
    <xdr:to>
      <xdr:col>24</xdr:col>
      <xdr:colOff>95249</xdr:colOff>
      <xdr:row>420</xdr:row>
      <xdr:rowOff>0</xdr:rowOff>
    </xdr:to>
    <xdr:sp macro="" textlink="">
      <xdr:nvSpPr>
        <xdr:cNvPr id="23" name="Prostokąt 22"/>
        <xdr:cNvSpPr/>
      </xdr:nvSpPr>
      <xdr:spPr>
        <a:xfrm>
          <a:off x="0" y="82991324"/>
          <a:ext cx="8362949" cy="5143501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451</xdr:row>
      <xdr:rowOff>0</xdr:rowOff>
    </xdr:from>
    <xdr:to>
      <xdr:col>24</xdr:col>
      <xdr:colOff>114299</xdr:colOff>
      <xdr:row>463</xdr:row>
      <xdr:rowOff>0</xdr:rowOff>
    </xdr:to>
    <xdr:sp macro="" textlink="">
      <xdr:nvSpPr>
        <xdr:cNvPr id="24" name="Prostokąt 23"/>
        <xdr:cNvSpPr/>
      </xdr:nvSpPr>
      <xdr:spPr>
        <a:xfrm>
          <a:off x="0" y="94449900"/>
          <a:ext cx="8381999" cy="2286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1</xdr:colOff>
      <xdr:row>88</xdr:row>
      <xdr:rowOff>190499</xdr:rowOff>
    </xdr:from>
    <xdr:to>
      <xdr:col>24</xdr:col>
      <xdr:colOff>123825</xdr:colOff>
      <xdr:row>118</xdr:row>
      <xdr:rowOff>10582</xdr:rowOff>
    </xdr:to>
    <xdr:sp macro="" textlink="">
      <xdr:nvSpPr>
        <xdr:cNvPr id="25" name="Prostokąt 24"/>
        <xdr:cNvSpPr/>
      </xdr:nvSpPr>
      <xdr:spPr>
        <a:xfrm>
          <a:off x="1" y="19973924"/>
          <a:ext cx="8391524" cy="553508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1</xdr:colOff>
      <xdr:row>188</xdr:row>
      <xdr:rowOff>0</xdr:rowOff>
    </xdr:from>
    <xdr:to>
      <xdr:col>24</xdr:col>
      <xdr:colOff>66675</xdr:colOff>
      <xdr:row>203</xdr:row>
      <xdr:rowOff>0</xdr:rowOff>
    </xdr:to>
    <xdr:sp macro="" textlink="">
      <xdr:nvSpPr>
        <xdr:cNvPr id="26" name="Prostokąt 25"/>
        <xdr:cNvSpPr/>
      </xdr:nvSpPr>
      <xdr:spPr>
        <a:xfrm>
          <a:off x="1" y="41500425"/>
          <a:ext cx="8334374" cy="28575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1</xdr:colOff>
      <xdr:row>230</xdr:row>
      <xdr:rowOff>0</xdr:rowOff>
    </xdr:from>
    <xdr:to>
      <xdr:col>24</xdr:col>
      <xdr:colOff>104775</xdr:colOff>
      <xdr:row>234</xdr:row>
      <xdr:rowOff>0</xdr:rowOff>
    </xdr:to>
    <xdr:sp macro="" textlink="">
      <xdr:nvSpPr>
        <xdr:cNvPr id="30" name="Prostokąt 29"/>
        <xdr:cNvSpPr/>
      </xdr:nvSpPr>
      <xdr:spPr>
        <a:xfrm>
          <a:off x="1" y="49720500"/>
          <a:ext cx="8372474" cy="762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1</xdr:colOff>
      <xdr:row>253</xdr:row>
      <xdr:rowOff>0</xdr:rowOff>
    </xdr:from>
    <xdr:to>
      <xdr:col>24</xdr:col>
      <xdr:colOff>161925</xdr:colOff>
      <xdr:row>256</xdr:row>
      <xdr:rowOff>0</xdr:rowOff>
    </xdr:to>
    <xdr:sp macro="" textlink="">
      <xdr:nvSpPr>
        <xdr:cNvPr id="31" name="Prostokąt 30"/>
        <xdr:cNvSpPr/>
      </xdr:nvSpPr>
      <xdr:spPr>
        <a:xfrm>
          <a:off x="1" y="54587775"/>
          <a:ext cx="8429624" cy="5715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467</xdr:row>
      <xdr:rowOff>190499</xdr:rowOff>
    </xdr:from>
    <xdr:to>
      <xdr:col>24</xdr:col>
      <xdr:colOff>219075</xdr:colOff>
      <xdr:row>473</xdr:row>
      <xdr:rowOff>21166</xdr:rowOff>
    </xdr:to>
    <xdr:sp macro="" textlink="">
      <xdr:nvSpPr>
        <xdr:cNvPr id="32" name="Prostokąt 31"/>
        <xdr:cNvSpPr/>
      </xdr:nvSpPr>
      <xdr:spPr>
        <a:xfrm>
          <a:off x="0" y="97688399"/>
          <a:ext cx="8486775" cy="973667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95250</xdr:colOff>
      <xdr:row>3</xdr:row>
      <xdr:rowOff>20149</xdr:rowOff>
    </xdr:to>
    <xdr:pic>
      <xdr:nvPicPr>
        <xdr:cNvPr id="28" name="Obraz 2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28875" cy="591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AHDPROD_SP_Meldunek_sekcja_VII" connectionId="17" autoFormatId="16" applyNumberFormats="0" applyBorderFormats="0" applyFontFormats="0" applyPatternFormats="0" applyAlignmentFormats="0" applyWidthHeightFormats="0">
  <queryTableRefresh nextId="4">
    <queryTableFields count="3">
      <queryTableField id="1" name="Lp" tableColumnId="1"/>
      <queryTableField id="2" name="Czynnosc" tableColumnId="2"/>
      <queryTableField id="3" name="Liczba" tableColumnId="3"/>
    </queryTableFields>
  </queryTableRefresh>
</queryTable>
</file>

<file path=xl/queryTables/queryTable10.xml><?xml version="1.0" encoding="utf-8"?>
<queryTable xmlns="http://schemas.openxmlformats.org/spreadsheetml/2006/main" name="AHDPROD_SP_Meldunek_sekcja_III_tab_1" connectionId="6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1.xml><?xml version="1.0" encoding="utf-8"?>
<queryTable xmlns="http://schemas.openxmlformats.org/spreadsheetml/2006/main" name="AHDPROD_SP_Meldunek_sekcja_III_tab_2" connectionId="7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2.xml><?xml version="1.0" encoding="utf-8"?>
<queryTable xmlns="http://schemas.openxmlformats.org/spreadsheetml/2006/main" name="AHDPROD_SP_Meldunek_sekcja_IV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losc" tableColumnId="1"/>
      <queryTableField id="2" name="Cudzoziemcy" tableColumnId="2"/>
      <queryTableField id="3" name="Tydzien" tableColumnId="3"/>
    </queryTableFields>
  </queryTableRefresh>
</queryTable>
</file>

<file path=xl/queryTables/queryTable13.xml><?xml version="1.0" encoding="utf-8"?>
<queryTable xmlns="http://schemas.openxmlformats.org/spreadsheetml/2006/main" name="AHDPROD_SP_Meldunek_sekcja_V_tab_1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4.xml><?xml version="1.0" encoding="utf-8"?>
<queryTable xmlns="http://schemas.openxmlformats.org/spreadsheetml/2006/main" name="AHDPROD_SP_Meldunek_sekcja_V_tab_2" connectionId="12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5.xml><?xml version="1.0" encoding="utf-8"?>
<queryTable xmlns="http://schemas.openxmlformats.org/spreadsheetml/2006/main" name="AHDPROD_SP_Meldunek_sekcja_V_tab_3" connectionId="13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6.xml><?xml version="1.0" encoding="utf-8"?>
<queryTable xmlns="http://schemas.openxmlformats.org/spreadsheetml/2006/main" name="AHDPROD_SP_Meldunek_sekcja_V_tab_4" connectionId="14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7.xml><?xml version="1.0" encoding="utf-8"?>
<queryTable xmlns="http://schemas.openxmlformats.org/spreadsheetml/2006/main" name="AHDPROD_SP_Meldunek_sekcja_VI_tab_1" connectionId="1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Sprawa" tableColumnId="2"/>
      <queryTableField id="3" name="Liczba" tableColumnId="3"/>
      <queryTableField id="4" name="Opis" tableColumnId="4"/>
      <queryTableField id="5" name="Lp_opis" tableColumnId="5"/>
    </queryTableFields>
  </queryTableRefresh>
</queryTable>
</file>

<file path=xl/queryTables/queryTable18.xml><?xml version="1.0" encoding="utf-8"?>
<queryTable xmlns="http://schemas.openxmlformats.org/spreadsheetml/2006/main" name="AHDPROD_SP_Meldunek_sekcja_VI_tab_2" connectionId="16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Liczba" tableColumnId="2"/>
      <queryTableField id="3" name="Sprawa" tableColumnId="3"/>
      <queryTableField id="4" name="Opis" tableColumnId="4"/>
    </queryTableFields>
  </queryTableRefresh>
</queryTable>
</file>

<file path=xl/queryTables/queryTable2.xml><?xml version="1.0" encoding="utf-8"?>
<queryTable xmlns="http://schemas.openxmlformats.org/spreadsheetml/2006/main" name="AHDPROD_SP_Meldunek_sekcja_VIII" connectionId="18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Wnioskujacy" tableColumnId="2"/>
      <queryTableField id="3" name="Wnioski" tableColumnId="3"/>
      <queryTableField id="4" name="Decyzje" tableColumnId="4"/>
    </queryTableFields>
  </queryTableRefresh>
</queryTable>
</file>

<file path=xl/queryTables/queryTable3.xml><?xml version="1.0" encoding="utf-8"?>
<queryTable xmlns="http://schemas.openxmlformats.org/spreadsheetml/2006/main" name="AHDPROD_SP_Meldunek_sekcja_I_tab_1" connectionId="2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4.xml><?xml version="1.0" encoding="utf-8"?>
<queryTable xmlns="http://schemas.openxmlformats.org/spreadsheetml/2006/main" name="AHDPROD_SP_Meldunek_sekcja_I_tab_2" connectionId="3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5.xml><?xml version="1.0" encoding="utf-8"?>
<queryTable xmlns="http://schemas.openxmlformats.org/spreadsheetml/2006/main" name="AHDPROD_SP_Meldunek_sekcja_II_tab_1" connectionId="4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IN" tableColumnId="3"/>
      <queryTableField id="4" name="Decyzje pozytywne" tableColumnId="4"/>
      <queryTableField id="5" name="Transfer" tableColumnId="5"/>
    </queryTableFields>
  </queryTableRefresh>
</queryTable>
</file>

<file path=xl/queryTables/queryTable6.xml><?xml version="1.0" encoding="utf-8"?>
<queryTable xmlns="http://schemas.openxmlformats.org/spreadsheetml/2006/main" name="AHDPROD_SP_Meldunek_sekcja_II_tab_2" connectionId="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OUT" tableColumnId="3"/>
      <queryTableField id="4" name="Decyzje pozytywne" tableColumnId="4"/>
      <queryTableField id="5" name="Transfer" tableColumnId="5"/>
    </queryTableFields>
  </queryTableRefresh>
</queryTable>
</file>

<file path=xl/queryTables/queryTable7.xml><?xml version="1.0" encoding="utf-8"?>
<queryTable xmlns="http://schemas.openxmlformats.org/spreadsheetml/2006/main" name="AHDPROD_SP_Meldunek_parametry" connectionId="1" autoFormatId="16" applyNumberFormats="0" applyBorderFormats="0" applyFontFormats="0" applyPatternFormats="0" applyAlignmentFormats="0" applyWidthHeightFormats="0">
  <queryTableRefresh nextId="4">
    <queryTableFields count="3">
      <queryTableField id="1" tableColumnId="1"/>
      <queryTableField id="2" tableColumnId="2"/>
      <queryTableField id="3" tableColumnId="3"/>
    </queryTableFields>
  </queryTableRefresh>
</queryTable>
</file>

<file path=xl/queryTables/queryTable8.xml><?xml version="1.0" encoding="utf-8"?>
<queryTable xmlns="http://schemas.openxmlformats.org/spreadsheetml/2006/main" name="AHDPROD_SP_Meldunek_sekcja_IX_tab_1" connectionId="9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queryTables/queryTable9.xml><?xml version="1.0" encoding="utf-8"?>
<queryTable xmlns="http://schemas.openxmlformats.org/spreadsheetml/2006/main" name="AHDPROD_SP_Meldunek_sekcja_IX_tab_2" connectionId="10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8" name="Tabela_AHDPROD_SP_Meldunek_sekcja_VII" displayName="Tabela_AHDPROD_SP_Meldunek_sekcja_VII" ref="A1:C12" tableType="queryTable" totalsRowShown="0">
  <autoFilter ref="A1:C12"/>
  <tableColumns count="3">
    <tableColumn id="1" uniqueName="1" name="Lp" queryTableFieldId="1"/>
    <tableColumn id="2" uniqueName="2" name="Czynnosc" queryTableFieldId="2"/>
    <tableColumn id="3" uniqueName="3" name="Liczba" queryTableFieldId="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5" name="Tabela_AHDPROD_SP_Meldunek_sekcja_III_tab_1" displayName="Tabela_AHDPROD_SP_Meldunek_sekcja_III_tab_1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6" name="Tabela_AHDPROD_SP_Meldunek_sekcja_III_tab_2" displayName="Tabela_AHDPROD_SP_Meldunek_sekcja_III_tab_2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7" name="Tabela_AHDPROD_SP_Meldunek_sekcja_IV" displayName="Tabela_AHDPROD_SP_Meldunek_sekcja_IV" ref="A1:C26" tableType="queryTable" totalsRowShown="0">
  <autoFilter ref="A1:C26"/>
  <tableColumns count="3">
    <tableColumn id="1" uniqueName="1" name="Ilosc" queryTableFieldId="1"/>
    <tableColumn id="2" uniqueName="2" name="Cudzoziemcy" queryTableFieldId="2"/>
    <tableColumn id="3" uniqueName="3" name="Tydzien" queryTableField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8" name="Tabela_AHDPROD_SP_Meldunek_sekcja_V_tab_1" displayName="Tabela_AHDPROD_SP_Meldunek_sekcja_V_tab_1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9" name="Tabela_AHDPROD_SP_Meldunek_sekcja_V_tab_2" displayName="Tabela_AHDPROD_SP_Meldunek_sekcja_V_tab_2" ref="A1:D9" tableType="queryTable" totalsRowShown="0">
  <autoFilter ref="A1:D9"/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0" name="Tabela_AHDPROD_SP_Meldunek_sekcja_V_tab_3" displayName="Tabela_AHDPROD_SP_Meldunek_sekcja_V_tab_3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1" name="Tabela_AHDPROD_SP_Meldunek_sekcja_V_tab_4" displayName="Tabela_AHDPROD_SP_Meldunek_sekcja_V_tab_4" ref="A1:D9" tableType="queryTable" totalsRowShown="0">
  <autoFilter ref="A1:D9"/>
  <sortState ref="A2:D9">
    <sortCondition ref="D2:D9"/>
    <sortCondition ref="C2:C9"/>
  </sortState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2" name="Tabela_AHDPROD_SP_Meldunek_sekcja_VI_tab_1" displayName="Tabela_AHDPROD_SP_Meldunek_sekcja_VI_tab_1" ref="A1:E145" tableType="queryTable" totalsRowShown="0">
  <autoFilter ref="A1:E145"/>
  <tableColumns count="5">
    <tableColumn id="1" uniqueName="1" name="Lp" queryTableFieldId="1"/>
    <tableColumn id="2" uniqueName="2" name="Sprawa" queryTableFieldId="2"/>
    <tableColumn id="3" uniqueName="3" name="Liczba" queryTableFieldId="3"/>
    <tableColumn id="4" uniqueName="4" name="Opis" queryTableFieldId="4"/>
    <tableColumn id="5" uniqueName="5" name="Lp_opis" queryTableFieldId="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3" name="Tabela_AHDPROD_SP_Meldunek_sekcja_VI_tab_2" displayName="Tabela_AHDPROD_SP_Meldunek_sekcja_VI_tab_2" ref="A1:D4" tableType="queryTable" totalsRowShown="0">
  <autoFilter ref="A1:D4"/>
  <tableColumns count="4">
    <tableColumn id="1" uniqueName="1" name="Lp" queryTableFieldId="1"/>
    <tableColumn id="2" uniqueName="2" name="Liczba" queryTableFieldId="2"/>
    <tableColumn id="3" uniqueName="3" name="Sprawa" queryTableFieldId="3"/>
    <tableColumn id="4" uniqueName="4" name="Opis" queryTableField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7" name="Tabela_AHDPROD_SP_Meldunek_sekcja_VIII" displayName="Tabela_AHDPROD_SP_Meldunek_sekcja_VIII" ref="A1:D4" tableType="queryTable" totalsRowShown="0">
  <autoFilter ref="A1:D4"/>
  <tableColumns count="4">
    <tableColumn id="1" uniqueName="1" name="Lp" queryTableFieldId="1"/>
    <tableColumn id="2" uniqueName="2" name="Wnioskujacy" queryTableFieldId="2"/>
    <tableColumn id="3" uniqueName="3" name="Wnioski" queryTableFieldId="3"/>
    <tableColumn id="4" uniqueName="4" name="Decyzje" queryTableField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ela_AHDPROD_SP_Meldunek_sekcja_I_tab_1" displayName="Tabela_AHDPROD_SP_Meldunek_sekcja_I_tab_1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Tabela_AHDPROD_SP_Meldunek_sekcja_I_tab_2" displayName="Tabela_AHDPROD_SP_Meldunek_sekcja_I_tab_2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ela_AHDPROD_SP_Meldunek_sekcja_II_tab_1" displayName="Tabela_AHDPROD_SP_Meldunek_sekcja_II_tab_1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IN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4" name="Tabela_AHDPROD_SP_Meldunek_sekcja_II_tab_2" displayName="Tabela_AHDPROD_SP_Meldunek_sekcja_II_tab_2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OUT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6" name="Tabela_AHDPROD_SP_Meldunek_parametry" displayName="Tabela_AHDPROD_SP_Meldunek_parametry" ref="A1:C2" tableType="queryTable" totalsRowShown="0">
  <autoFilter ref="A1:C2"/>
  <tableColumns count="3">
    <tableColumn id="1" uniqueName="1" name="Kolumna1" queryTableFieldId="1"/>
    <tableColumn id="2" uniqueName="2" name="Kolumna2" queryTableFieldId="2"/>
    <tableColumn id="3" uniqueName="3" name="Kolumna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4" name="Tabela_AHDPROD_SP_Meldunek_sekcja_IX_tab_1" displayName="Tabela_AHDPROD_SP_Meldunek_sekcja_IX_tab_1" ref="A1:D13" tableType="queryTable" totalsRowShown="0">
  <autoFilter ref="A1:D13"/>
  <sortState ref="A2:D13">
    <sortCondition ref="B2:B13"/>
    <sortCondition ref="D2:D13"/>
    <sortCondition ref="C2:C13"/>
  </sortState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5" name="Tabela_AHDPROD_SP_Meldunek_sekcja_IX_tab_2" displayName="Tabela_AHDPROD_SP_Meldunek_sekcja_IX_tab_2" ref="A1:D13" tableType="queryTable" totalsRowShown="0">
  <autoFilter ref="A1:D13"/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W495"/>
  <sheetViews>
    <sheetView showGridLines="0" tabSelected="1" zoomScaleNormal="100" zoomScaleSheetLayoutView="85" zoomScalePageLayoutView="70" workbookViewId="0">
      <selection activeCell="AH20" sqref="AH20"/>
    </sheetView>
  </sheetViews>
  <sheetFormatPr defaultColWidth="4.140625" defaultRowHeight="15" x14ac:dyDescent="0.25"/>
  <cols>
    <col min="1" max="9" width="5" style="3" customWidth="1"/>
    <col min="10" max="10" width="6.7109375" style="3" customWidth="1"/>
    <col min="11" max="13" width="5" style="3" customWidth="1"/>
    <col min="14" max="14" width="6.5703125" style="3" customWidth="1"/>
    <col min="15" max="20" width="5" style="3" customWidth="1"/>
    <col min="21" max="21" width="6.5703125" style="3" customWidth="1"/>
    <col min="22" max="23" width="5" style="3" customWidth="1"/>
    <col min="24" max="16384" width="4.140625" style="3"/>
  </cols>
  <sheetData>
    <row r="1" spans="1:23" x14ac:dyDescent="0.25">
      <c r="T1" s="42"/>
      <c r="U1" s="43"/>
      <c r="V1" s="43"/>
      <c r="W1" s="43"/>
    </row>
    <row r="2" spans="1:23" x14ac:dyDescent="0.25">
      <c r="Q2" s="5"/>
      <c r="T2" s="43"/>
      <c r="U2" s="43"/>
      <c r="V2" s="43"/>
      <c r="W2" s="43"/>
    </row>
    <row r="3" spans="1:23" x14ac:dyDescent="0.25">
      <c r="T3" s="43"/>
      <c r="U3" s="43"/>
      <c r="V3" s="43"/>
      <c r="W3" s="43"/>
    </row>
    <row r="4" spans="1:23" x14ac:dyDescent="0.25">
      <c r="T4" s="43"/>
      <c r="U4" s="43"/>
      <c r="V4" s="43"/>
      <c r="W4" s="43"/>
    </row>
    <row r="5" spans="1:23" x14ac:dyDescent="0.25">
      <c r="E5" s="293" t="s">
        <v>63</v>
      </c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  <c r="T5" s="43"/>
      <c r="U5" s="43"/>
      <c r="V5" s="43"/>
      <c r="W5" s="43"/>
    </row>
    <row r="6" spans="1:23" x14ac:dyDescent="0.25"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3"/>
      <c r="T6" s="43"/>
      <c r="U6" s="43"/>
      <c r="V6" s="43"/>
      <c r="W6" s="43"/>
    </row>
    <row r="7" spans="1:23" x14ac:dyDescent="0.25">
      <c r="E7" s="293"/>
      <c r="F7" s="293"/>
      <c r="G7" s="293"/>
      <c r="H7" s="293"/>
      <c r="I7" s="293"/>
      <c r="J7" s="293"/>
      <c r="K7" s="293"/>
      <c r="L7" s="293"/>
      <c r="M7" s="293"/>
      <c r="N7" s="293"/>
      <c r="O7" s="293"/>
      <c r="P7" s="293"/>
      <c r="Q7" s="293"/>
      <c r="T7" s="43"/>
      <c r="U7" s="43"/>
      <c r="V7" s="43"/>
      <c r="W7" s="43"/>
    </row>
    <row r="8" spans="1:23" x14ac:dyDescent="0.25">
      <c r="E8" s="293"/>
      <c r="F8" s="293"/>
      <c r="G8" s="293"/>
      <c r="H8" s="293"/>
      <c r="I8" s="293"/>
      <c r="J8" s="293"/>
      <c r="K8" s="293"/>
      <c r="L8" s="293"/>
      <c r="M8" s="293"/>
      <c r="N8" s="293"/>
      <c r="O8" s="293"/>
      <c r="P8" s="293"/>
      <c r="Q8" s="293"/>
      <c r="T8" s="43"/>
      <c r="U8" s="43"/>
      <c r="V8" s="43"/>
      <c r="W8" s="43"/>
    </row>
    <row r="9" spans="1:23" ht="19.5" x14ac:dyDescent="0.3">
      <c r="E9" s="294" t="str">
        <f>CONCATENATE("w okresie ",Arkusz18!A2," - ",Arkusz18!B2," r.")</f>
        <v>w okresie 01.07.2019 - 31.07.2019 r.</v>
      </c>
      <c r="F9" s="294"/>
      <c r="G9" s="294"/>
      <c r="H9" s="294"/>
      <c r="I9" s="294"/>
      <c r="J9" s="294"/>
      <c r="K9" s="294"/>
      <c r="L9" s="294"/>
      <c r="M9" s="294"/>
      <c r="N9" s="294"/>
      <c r="O9" s="294"/>
      <c r="P9" s="294"/>
      <c r="Q9" s="294"/>
      <c r="T9" s="43"/>
      <c r="U9" s="43"/>
      <c r="V9" s="43"/>
      <c r="W9" s="43"/>
    </row>
    <row r="10" spans="1:23" x14ac:dyDescent="0.25">
      <c r="T10" s="43"/>
      <c r="U10" s="43"/>
      <c r="V10" s="43"/>
      <c r="W10" s="43"/>
    </row>
    <row r="11" spans="1:23" x14ac:dyDescent="0.25">
      <c r="T11" s="43"/>
      <c r="U11" s="43"/>
      <c r="V11" s="43"/>
      <c r="W11" s="43"/>
    </row>
    <row r="12" spans="1:23" x14ac:dyDescent="0.25">
      <c r="T12" s="43"/>
      <c r="U12" s="43"/>
      <c r="V12" s="43"/>
      <c r="W12" s="43"/>
    </row>
    <row r="13" spans="1:23" ht="18.75" x14ac:dyDescent="0.25">
      <c r="A13" s="7" t="s">
        <v>67</v>
      </c>
      <c r="T13" s="43"/>
      <c r="U13" s="43"/>
      <c r="V13" s="43"/>
      <c r="W13" s="43"/>
    </row>
    <row r="14" spans="1:23" ht="18.75" x14ac:dyDescent="0.25">
      <c r="A14" s="7"/>
    </row>
    <row r="16" spans="1:23" x14ac:dyDescent="0.25">
      <c r="A16" s="164" t="s">
        <v>138</v>
      </c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</row>
    <row r="17" spans="1:23" x14ac:dyDescent="0.25">
      <c r="A17" s="164"/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</row>
    <row r="18" spans="1:23" x14ac:dyDescent="0.25">
      <c r="A18" s="164"/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</row>
    <row r="19" spans="1:23" ht="15.75" thickBot="1" x14ac:dyDescent="0.3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3" ht="28.5" customHeight="1" x14ac:dyDescent="0.25">
      <c r="G20" s="64" t="s">
        <v>2</v>
      </c>
      <c r="H20" s="65"/>
      <c r="I20" s="65"/>
      <c r="J20" s="65"/>
      <c r="K20" s="65" t="s">
        <v>3</v>
      </c>
      <c r="L20" s="65"/>
      <c r="M20" s="68" t="str">
        <f>CONCATENATE("decyzje ",Arkusz18!A2," - ",Arkusz18!B2," r.")</f>
        <v>decyzje 01.07.2019 - 31.07.2019 r.</v>
      </c>
      <c r="N20" s="68"/>
      <c r="O20" s="68"/>
      <c r="P20" s="68"/>
      <c r="Q20" s="68"/>
      <c r="R20" s="69"/>
    </row>
    <row r="21" spans="1:23" ht="60" customHeight="1" x14ac:dyDescent="0.25">
      <c r="G21" s="66"/>
      <c r="H21" s="67"/>
      <c r="I21" s="67"/>
      <c r="J21" s="67"/>
      <c r="K21" s="67"/>
      <c r="L21" s="67"/>
      <c r="M21" s="117" t="s">
        <v>23</v>
      </c>
      <c r="N21" s="117"/>
      <c r="O21" s="117" t="s">
        <v>24</v>
      </c>
      <c r="P21" s="117"/>
      <c r="Q21" s="117" t="s">
        <v>25</v>
      </c>
      <c r="R21" s="118"/>
    </row>
    <row r="22" spans="1:23" x14ac:dyDescent="0.25">
      <c r="G22" s="221" t="s">
        <v>32</v>
      </c>
      <c r="H22" s="222"/>
      <c r="I22" s="222"/>
      <c r="J22" s="222"/>
      <c r="K22" s="80">
        <f>Arkusz9!B5</f>
        <v>18533</v>
      </c>
      <c r="L22" s="80"/>
      <c r="M22" s="71">
        <f>Arkusz9!B3</f>
        <v>13900</v>
      </c>
      <c r="N22" s="71"/>
      <c r="O22" s="71">
        <f>Arkusz9!B2</f>
        <v>2430</v>
      </c>
      <c r="P22" s="71"/>
      <c r="Q22" s="71">
        <f>Arkusz9!B4</f>
        <v>951</v>
      </c>
      <c r="R22" s="72"/>
    </row>
    <row r="23" spans="1:23" x14ac:dyDescent="0.25">
      <c r="G23" s="262" t="s">
        <v>33</v>
      </c>
      <c r="H23" s="263"/>
      <c r="I23" s="263"/>
      <c r="J23" s="263"/>
      <c r="K23" s="261">
        <f>Arkusz9!B13</f>
        <v>1513</v>
      </c>
      <c r="L23" s="261"/>
      <c r="M23" s="264">
        <f>Arkusz9!B11</f>
        <v>1300</v>
      </c>
      <c r="N23" s="264"/>
      <c r="O23" s="264">
        <f>Arkusz9!B10</f>
        <v>272</v>
      </c>
      <c r="P23" s="264"/>
      <c r="Q23" s="264">
        <f>Arkusz9!B12</f>
        <v>68</v>
      </c>
      <c r="R23" s="265"/>
    </row>
    <row r="24" spans="1:23" ht="15.75" thickBot="1" x14ac:dyDescent="0.3">
      <c r="G24" s="232" t="s">
        <v>22</v>
      </c>
      <c r="H24" s="233"/>
      <c r="I24" s="233"/>
      <c r="J24" s="233"/>
      <c r="K24" s="220">
        <f>Arkusz9!B9</f>
        <v>286</v>
      </c>
      <c r="L24" s="220"/>
      <c r="M24" s="115">
        <f>Arkusz9!B7</f>
        <v>227</v>
      </c>
      <c r="N24" s="115"/>
      <c r="O24" s="115">
        <f>Arkusz9!B6</f>
        <v>125</v>
      </c>
      <c r="P24" s="115"/>
      <c r="Q24" s="115">
        <f>Arkusz9!B8</f>
        <v>45</v>
      </c>
      <c r="R24" s="219"/>
    </row>
    <row r="25" spans="1:23" ht="15.75" thickBot="1" x14ac:dyDescent="0.3">
      <c r="G25" s="228" t="s">
        <v>69</v>
      </c>
      <c r="H25" s="229"/>
      <c r="I25" s="229"/>
      <c r="J25" s="229"/>
      <c r="K25" s="230">
        <f>SUM(K22:K24)</f>
        <v>20332</v>
      </c>
      <c r="L25" s="230"/>
      <c r="M25" s="230">
        <f>SUM(M22:M24)</f>
        <v>15427</v>
      </c>
      <c r="N25" s="230"/>
      <c r="O25" s="230">
        <f>SUM(O22:O24)</f>
        <v>2827</v>
      </c>
      <c r="P25" s="230"/>
      <c r="Q25" s="230">
        <f>SUM(Q22:Q24)</f>
        <v>1064</v>
      </c>
      <c r="R25" s="231"/>
    </row>
    <row r="29" spans="1:23" x14ac:dyDescent="0.25">
      <c r="V29" s="10"/>
      <c r="W29" s="10"/>
    </row>
    <row r="35" spans="7:23" x14ac:dyDescent="0.25">
      <c r="V35" s="21"/>
      <c r="W35" s="21"/>
    </row>
    <row r="36" spans="7:23" x14ac:dyDescent="0.25">
      <c r="V36" s="21"/>
      <c r="W36" s="21"/>
    </row>
    <row r="37" spans="7:23" x14ac:dyDescent="0.25">
      <c r="V37" s="21"/>
      <c r="W37" s="21"/>
    </row>
    <row r="38" spans="7:23" x14ac:dyDescent="0.25">
      <c r="V38" s="21"/>
      <c r="W38" s="21"/>
    </row>
    <row r="39" spans="7:23" x14ac:dyDescent="0.25">
      <c r="V39" s="21"/>
      <c r="W39" s="21"/>
    </row>
    <row r="40" spans="7:23" x14ac:dyDescent="0.25">
      <c r="V40" s="21"/>
      <c r="W40" s="21"/>
    </row>
    <row r="41" spans="7:23" x14ac:dyDescent="0.25">
      <c r="V41" s="21"/>
      <c r="W41" s="21"/>
    </row>
    <row r="42" spans="7:23" x14ac:dyDescent="0.25">
      <c r="V42" s="21"/>
      <c r="W42" s="21"/>
    </row>
    <row r="43" spans="7:23" ht="15.75" thickBot="1" x14ac:dyDescent="0.3">
      <c r="V43" s="21"/>
      <c r="W43" s="21"/>
    </row>
    <row r="44" spans="7:23" ht="63.75" customHeight="1" x14ac:dyDescent="0.25">
      <c r="G44" s="105" t="s">
        <v>2</v>
      </c>
      <c r="H44" s="106"/>
      <c r="I44" s="106"/>
      <c r="J44" s="106"/>
      <c r="K44" s="106"/>
      <c r="L44" s="106"/>
      <c r="M44" s="106"/>
      <c r="N44" s="106"/>
      <c r="O44" s="109" t="s">
        <v>3</v>
      </c>
      <c r="P44" s="109"/>
      <c r="Q44" s="100" t="s">
        <v>74</v>
      </c>
      <c r="R44" s="101"/>
      <c r="U44" s="21"/>
      <c r="V44" s="21"/>
      <c r="W44" s="21"/>
    </row>
    <row r="45" spans="7:23" x14ac:dyDescent="0.25">
      <c r="G45" s="107"/>
      <c r="H45" s="108"/>
      <c r="I45" s="108"/>
      <c r="J45" s="108"/>
      <c r="K45" s="108"/>
      <c r="L45" s="108"/>
      <c r="M45" s="108"/>
      <c r="N45" s="108"/>
      <c r="O45" s="110"/>
      <c r="P45" s="110"/>
      <c r="Q45" s="102"/>
      <c r="R45" s="103"/>
      <c r="U45" s="21"/>
      <c r="V45" s="21"/>
      <c r="W45" s="21"/>
    </row>
    <row r="46" spans="7:23" x14ac:dyDescent="0.25">
      <c r="G46" s="61" t="s">
        <v>70</v>
      </c>
      <c r="H46" s="62"/>
      <c r="I46" s="62"/>
      <c r="J46" s="62"/>
      <c r="K46" s="62"/>
      <c r="L46" s="62"/>
      <c r="M46" s="62"/>
      <c r="N46" s="62"/>
      <c r="O46" s="63">
        <f>Arkusz10!A2</f>
        <v>592</v>
      </c>
      <c r="P46" s="63"/>
      <c r="Q46" s="90">
        <f>Arkusz10!A3</f>
        <v>558</v>
      </c>
      <c r="R46" s="91"/>
      <c r="U46" s="21"/>
      <c r="V46" s="21"/>
      <c r="W46" s="21"/>
    </row>
    <row r="47" spans="7:23" x14ac:dyDescent="0.25">
      <c r="G47" s="111" t="s">
        <v>71</v>
      </c>
      <c r="H47" s="112"/>
      <c r="I47" s="112"/>
      <c r="J47" s="112"/>
      <c r="K47" s="112"/>
      <c r="L47" s="112"/>
      <c r="M47" s="112"/>
      <c r="N47" s="112"/>
      <c r="O47" s="113">
        <f>Arkusz10!A4</f>
        <v>54</v>
      </c>
      <c r="P47" s="113"/>
      <c r="Q47" s="96">
        <f>Arkusz10!A5</f>
        <v>171</v>
      </c>
      <c r="R47" s="97"/>
      <c r="U47" s="21"/>
      <c r="V47" s="21"/>
      <c r="W47" s="21"/>
    </row>
    <row r="48" spans="7:23" x14ac:dyDescent="0.25">
      <c r="G48" s="61" t="s">
        <v>72</v>
      </c>
      <c r="H48" s="62"/>
      <c r="I48" s="62"/>
      <c r="J48" s="62"/>
      <c r="K48" s="62"/>
      <c r="L48" s="62"/>
      <c r="M48" s="62"/>
      <c r="N48" s="62"/>
      <c r="O48" s="63">
        <f>Arkusz10!A6</f>
        <v>24</v>
      </c>
      <c r="P48" s="63"/>
      <c r="Q48" s="90">
        <f>Arkusz10!A7</f>
        <v>32</v>
      </c>
      <c r="R48" s="91"/>
      <c r="U48" s="21"/>
      <c r="V48" s="21"/>
      <c r="W48" s="21"/>
    </row>
    <row r="49" spans="7:23" ht="15.75" thickBot="1" x14ac:dyDescent="0.3">
      <c r="G49" s="223" t="s">
        <v>73</v>
      </c>
      <c r="H49" s="224"/>
      <c r="I49" s="224"/>
      <c r="J49" s="224"/>
      <c r="K49" s="224"/>
      <c r="L49" s="224"/>
      <c r="M49" s="224"/>
      <c r="N49" s="224"/>
      <c r="O49" s="225">
        <f>Arkusz10!A8</f>
        <v>0</v>
      </c>
      <c r="P49" s="225"/>
      <c r="Q49" s="92">
        <f>Arkusz10!A9</f>
        <v>0</v>
      </c>
      <c r="R49" s="93"/>
      <c r="U49" s="21"/>
      <c r="V49" s="21"/>
      <c r="W49" s="21"/>
    </row>
    <row r="50" spans="7:23" ht="15.75" thickBot="1" x14ac:dyDescent="0.3">
      <c r="G50" s="215" t="s">
        <v>69</v>
      </c>
      <c r="H50" s="216"/>
      <c r="I50" s="216"/>
      <c r="J50" s="216"/>
      <c r="K50" s="216"/>
      <c r="L50" s="216"/>
      <c r="M50" s="216"/>
      <c r="N50" s="216"/>
      <c r="O50" s="98">
        <f>SUM(O46:O49)</f>
        <v>670</v>
      </c>
      <c r="P50" s="98"/>
      <c r="Q50" s="94">
        <f>SUM(Q46:Q49)</f>
        <v>761</v>
      </c>
      <c r="R50" s="95"/>
      <c r="U50" s="21"/>
      <c r="V50" s="21"/>
      <c r="W50" s="21"/>
    </row>
    <row r="51" spans="7:23" x14ac:dyDescent="0.25">
      <c r="V51" s="21"/>
      <c r="W51" s="21"/>
    </row>
    <row r="52" spans="7:23" ht="15.75" thickBot="1" x14ac:dyDescent="0.3">
      <c r="V52" s="21"/>
      <c r="W52" s="21"/>
    </row>
    <row r="53" spans="7:23" ht="33" customHeight="1" x14ac:dyDescent="0.25">
      <c r="G53" s="64" t="s">
        <v>2</v>
      </c>
      <c r="H53" s="65"/>
      <c r="I53" s="65"/>
      <c r="J53" s="65"/>
      <c r="K53" s="65" t="s">
        <v>3</v>
      </c>
      <c r="L53" s="65"/>
      <c r="M53" s="68" t="str">
        <f>CONCATENATE("decyzje ",Arkusz18!C2," - ",Arkusz18!B2," r.")</f>
        <v>decyzje 01.01.2019 - 31.07.2019 r.</v>
      </c>
      <c r="N53" s="68"/>
      <c r="O53" s="68"/>
      <c r="P53" s="68"/>
      <c r="Q53" s="68"/>
      <c r="R53" s="69"/>
      <c r="V53" s="21"/>
      <c r="W53" s="21"/>
    </row>
    <row r="54" spans="7:23" ht="63.75" customHeight="1" x14ac:dyDescent="0.25">
      <c r="G54" s="66"/>
      <c r="H54" s="67"/>
      <c r="I54" s="67"/>
      <c r="J54" s="67"/>
      <c r="K54" s="67"/>
      <c r="L54" s="67"/>
      <c r="M54" s="117" t="s">
        <v>23</v>
      </c>
      <c r="N54" s="117"/>
      <c r="O54" s="117" t="s">
        <v>24</v>
      </c>
      <c r="P54" s="117"/>
      <c r="Q54" s="117" t="s">
        <v>25</v>
      </c>
      <c r="R54" s="118"/>
      <c r="V54" s="21"/>
      <c r="W54" s="21"/>
    </row>
    <row r="55" spans="7:23" x14ac:dyDescent="0.25">
      <c r="G55" s="221" t="s">
        <v>32</v>
      </c>
      <c r="H55" s="222"/>
      <c r="I55" s="222"/>
      <c r="J55" s="222"/>
      <c r="K55" s="80">
        <f>Arkusz11!B5</f>
        <v>130727</v>
      </c>
      <c r="L55" s="80"/>
      <c r="M55" s="71">
        <f>Arkusz11!B3</f>
        <v>83639</v>
      </c>
      <c r="N55" s="71"/>
      <c r="O55" s="71">
        <f>Arkusz11!B2</f>
        <v>18377</v>
      </c>
      <c r="P55" s="71"/>
      <c r="Q55" s="71">
        <f>Arkusz11!B4</f>
        <v>5544</v>
      </c>
      <c r="R55" s="72"/>
      <c r="V55" s="21"/>
      <c r="W55" s="21"/>
    </row>
    <row r="56" spans="7:23" x14ac:dyDescent="0.25">
      <c r="G56" s="262" t="s">
        <v>33</v>
      </c>
      <c r="H56" s="263"/>
      <c r="I56" s="263"/>
      <c r="J56" s="263"/>
      <c r="K56" s="261">
        <f>Arkusz11!B13</f>
        <v>10163</v>
      </c>
      <c r="L56" s="261"/>
      <c r="M56" s="264">
        <f>Arkusz11!B11</f>
        <v>8987</v>
      </c>
      <c r="N56" s="264"/>
      <c r="O56" s="264">
        <f>Arkusz11!B10</f>
        <v>1583</v>
      </c>
      <c r="P56" s="264"/>
      <c r="Q56" s="264">
        <f>Arkusz11!B12</f>
        <v>477</v>
      </c>
      <c r="R56" s="265"/>
      <c r="V56" s="21"/>
      <c r="W56" s="21"/>
    </row>
    <row r="57" spans="7:23" ht="15.75" thickBot="1" x14ac:dyDescent="0.3">
      <c r="G57" s="232" t="s">
        <v>22</v>
      </c>
      <c r="H57" s="233"/>
      <c r="I57" s="233"/>
      <c r="J57" s="233"/>
      <c r="K57" s="220">
        <f>Arkusz11!B9</f>
        <v>1456</v>
      </c>
      <c r="L57" s="220"/>
      <c r="M57" s="115">
        <f>Arkusz11!B7</f>
        <v>950</v>
      </c>
      <c r="N57" s="115"/>
      <c r="O57" s="115">
        <f>Arkusz11!B6</f>
        <v>604</v>
      </c>
      <c r="P57" s="115"/>
      <c r="Q57" s="115">
        <f>Arkusz11!B8</f>
        <v>257</v>
      </c>
      <c r="R57" s="219"/>
      <c r="V57" s="21"/>
      <c r="W57" s="21"/>
    </row>
    <row r="58" spans="7:23" ht="15.75" thickBot="1" x14ac:dyDescent="0.3">
      <c r="G58" s="228" t="s">
        <v>69</v>
      </c>
      <c r="H58" s="229"/>
      <c r="I58" s="229"/>
      <c r="J58" s="229"/>
      <c r="K58" s="230">
        <f>SUM(K55:L57)</f>
        <v>142346</v>
      </c>
      <c r="L58" s="230"/>
      <c r="M58" s="230">
        <f t="shared" ref="M58" si="0">SUM(M55:N57)</f>
        <v>93576</v>
      </c>
      <c r="N58" s="230"/>
      <c r="O58" s="230">
        <f t="shared" ref="O58" si="1">SUM(O55:P57)</f>
        <v>20564</v>
      </c>
      <c r="P58" s="230"/>
      <c r="Q58" s="230">
        <f t="shared" ref="Q58" si="2">SUM(Q55:R57)</f>
        <v>6278</v>
      </c>
      <c r="R58" s="231"/>
      <c r="V58" s="21"/>
      <c r="W58" s="21"/>
    </row>
    <row r="59" spans="7:23" x14ac:dyDescent="0.25">
      <c r="V59" s="21"/>
      <c r="W59" s="21"/>
    </row>
    <row r="60" spans="7:23" x14ac:dyDescent="0.25">
      <c r="V60" s="21"/>
      <c r="W60" s="21"/>
    </row>
    <row r="61" spans="7:23" x14ac:dyDescent="0.25">
      <c r="V61" s="21"/>
      <c r="W61" s="21"/>
    </row>
    <row r="63" spans="7:23" x14ac:dyDescent="0.25">
      <c r="N63" s="22"/>
      <c r="O63" s="22"/>
      <c r="P63" s="22"/>
      <c r="Q63" s="22"/>
      <c r="R63" s="22"/>
      <c r="S63" s="22"/>
      <c r="T63" s="22"/>
      <c r="U63" s="22"/>
      <c r="V63" s="23"/>
      <c r="W63" s="22"/>
    </row>
    <row r="78" spans="7:18" s="55" customFormat="1" x14ac:dyDescent="0.25"/>
    <row r="79" spans="7:18" ht="15.75" thickBot="1" x14ac:dyDescent="0.3"/>
    <row r="80" spans="7:18" ht="57.75" customHeight="1" x14ac:dyDescent="0.25">
      <c r="G80" s="105" t="s">
        <v>2</v>
      </c>
      <c r="H80" s="106"/>
      <c r="I80" s="106"/>
      <c r="J80" s="106"/>
      <c r="K80" s="106"/>
      <c r="L80" s="106"/>
      <c r="M80" s="106"/>
      <c r="N80" s="106"/>
      <c r="O80" s="109" t="s">
        <v>3</v>
      </c>
      <c r="P80" s="109"/>
      <c r="Q80" s="100" t="s">
        <v>74</v>
      </c>
      <c r="R80" s="101"/>
    </row>
    <row r="81" spans="1:23" x14ac:dyDescent="0.25">
      <c r="G81" s="107"/>
      <c r="H81" s="108"/>
      <c r="I81" s="108"/>
      <c r="J81" s="108"/>
      <c r="K81" s="108"/>
      <c r="L81" s="108"/>
      <c r="M81" s="108"/>
      <c r="N81" s="108"/>
      <c r="O81" s="110"/>
      <c r="P81" s="110"/>
      <c r="Q81" s="102"/>
      <c r="R81" s="103"/>
    </row>
    <row r="82" spans="1:23" x14ac:dyDescent="0.25">
      <c r="G82" s="61" t="s">
        <v>70</v>
      </c>
      <c r="H82" s="62"/>
      <c r="I82" s="62"/>
      <c r="J82" s="62"/>
      <c r="K82" s="62"/>
      <c r="L82" s="62"/>
      <c r="M82" s="62"/>
      <c r="N82" s="62"/>
      <c r="O82" s="63">
        <f>Arkusz12!A2</f>
        <v>4073</v>
      </c>
      <c r="P82" s="63"/>
      <c r="Q82" s="90">
        <f>Arkusz12!A3</f>
        <v>4324</v>
      </c>
      <c r="R82" s="91"/>
    </row>
    <row r="83" spans="1:23" x14ac:dyDescent="0.25">
      <c r="G83" s="111" t="s">
        <v>71</v>
      </c>
      <c r="H83" s="112"/>
      <c r="I83" s="112"/>
      <c r="J83" s="112"/>
      <c r="K83" s="112"/>
      <c r="L83" s="112"/>
      <c r="M83" s="112"/>
      <c r="N83" s="112"/>
      <c r="O83" s="113">
        <f>Arkusz12!A4</f>
        <v>478</v>
      </c>
      <c r="P83" s="113"/>
      <c r="Q83" s="96">
        <f>Arkusz12!A5</f>
        <v>985</v>
      </c>
      <c r="R83" s="97"/>
    </row>
    <row r="84" spans="1:23" x14ac:dyDescent="0.25">
      <c r="G84" s="61" t="s">
        <v>72</v>
      </c>
      <c r="H84" s="62"/>
      <c r="I84" s="62"/>
      <c r="J84" s="62"/>
      <c r="K84" s="62"/>
      <c r="L84" s="62"/>
      <c r="M84" s="62"/>
      <c r="N84" s="62"/>
      <c r="O84" s="63">
        <f>Arkusz12!A6</f>
        <v>184</v>
      </c>
      <c r="P84" s="63"/>
      <c r="Q84" s="90">
        <f>Arkusz12!A7</f>
        <v>207</v>
      </c>
      <c r="R84" s="91"/>
    </row>
    <row r="85" spans="1:23" ht="15.75" thickBot="1" x14ac:dyDescent="0.3">
      <c r="G85" s="223" t="s">
        <v>73</v>
      </c>
      <c r="H85" s="224"/>
      <c r="I85" s="224"/>
      <c r="J85" s="224"/>
      <c r="K85" s="224"/>
      <c r="L85" s="224"/>
      <c r="M85" s="224"/>
      <c r="N85" s="224"/>
      <c r="O85" s="225">
        <f>Arkusz12!A8</f>
        <v>13</v>
      </c>
      <c r="P85" s="225"/>
      <c r="Q85" s="92">
        <f>Arkusz12!A9</f>
        <v>15</v>
      </c>
      <c r="R85" s="93"/>
    </row>
    <row r="86" spans="1:23" ht="15.75" thickBot="1" x14ac:dyDescent="0.3">
      <c r="G86" s="215" t="s">
        <v>69</v>
      </c>
      <c r="H86" s="216"/>
      <c r="I86" s="216"/>
      <c r="J86" s="216"/>
      <c r="K86" s="216"/>
      <c r="L86" s="216"/>
      <c r="M86" s="216"/>
      <c r="N86" s="216"/>
      <c r="O86" s="98">
        <f>SUM(O82:P85)</f>
        <v>4748</v>
      </c>
      <c r="P86" s="98"/>
      <c r="Q86" s="98">
        <f>SUM(Q82:R85)</f>
        <v>5531</v>
      </c>
      <c r="R86" s="99"/>
    </row>
    <row r="88" spans="1:23" s="55" customFormat="1" x14ac:dyDescent="0.25"/>
    <row r="90" spans="1:23" x14ac:dyDescent="0.25">
      <c r="A90" s="162" t="s">
        <v>172</v>
      </c>
      <c r="B90" s="163"/>
      <c r="C90" s="163"/>
      <c r="D90" s="163"/>
      <c r="E90" s="163"/>
      <c r="F90" s="163"/>
      <c r="G90" s="163"/>
      <c r="H90" s="163"/>
      <c r="I90" s="163"/>
      <c r="J90" s="163"/>
      <c r="K90" s="163"/>
      <c r="L90" s="163"/>
      <c r="M90" s="163"/>
      <c r="N90" s="163"/>
      <c r="O90" s="163"/>
      <c r="P90" s="163"/>
      <c r="Q90" s="163"/>
      <c r="R90" s="163"/>
      <c r="S90" s="163"/>
      <c r="T90" s="163"/>
      <c r="U90" s="163"/>
      <c r="V90" s="163"/>
      <c r="W90" s="163"/>
    </row>
    <row r="91" spans="1:23" s="45" customFormat="1" x14ac:dyDescent="0.25">
      <c r="A91" s="163"/>
      <c r="B91" s="163"/>
      <c r="C91" s="163"/>
      <c r="D91" s="163"/>
      <c r="E91" s="163"/>
      <c r="F91" s="163"/>
      <c r="G91" s="163"/>
      <c r="H91" s="163"/>
      <c r="I91" s="163"/>
      <c r="J91" s="163"/>
      <c r="K91" s="163"/>
      <c r="L91" s="163"/>
      <c r="M91" s="163"/>
      <c r="N91" s="163"/>
      <c r="O91" s="163"/>
      <c r="P91" s="163"/>
      <c r="Q91" s="163"/>
      <c r="R91" s="163"/>
      <c r="S91" s="163"/>
      <c r="T91" s="163"/>
      <c r="U91" s="163"/>
      <c r="V91" s="163"/>
      <c r="W91" s="163"/>
    </row>
    <row r="92" spans="1:23" s="45" customFormat="1" x14ac:dyDescent="0.25">
      <c r="A92" s="163"/>
      <c r="B92" s="163"/>
      <c r="C92" s="163"/>
      <c r="D92" s="163"/>
      <c r="E92" s="163"/>
      <c r="F92" s="163"/>
      <c r="G92" s="163"/>
      <c r="H92" s="163"/>
      <c r="I92" s="163"/>
      <c r="J92" s="163"/>
      <c r="K92" s="163"/>
      <c r="L92" s="163"/>
      <c r="M92" s="163"/>
      <c r="N92" s="163"/>
      <c r="O92" s="163"/>
      <c r="P92" s="163"/>
      <c r="Q92" s="163"/>
      <c r="R92" s="163"/>
      <c r="S92" s="163"/>
      <c r="T92" s="163"/>
      <c r="U92" s="163"/>
      <c r="V92" s="163"/>
      <c r="W92" s="163"/>
    </row>
    <row r="93" spans="1:23" s="45" customFormat="1" x14ac:dyDescent="0.25">
      <c r="A93" s="163"/>
      <c r="B93" s="163"/>
      <c r="C93" s="163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3"/>
      <c r="O93" s="163"/>
      <c r="P93" s="163"/>
      <c r="Q93" s="163"/>
      <c r="R93" s="163"/>
      <c r="S93" s="163"/>
      <c r="T93" s="163"/>
      <c r="U93" s="163"/>
      <c r="V93" s="163"/>
      <c r="W93" s="163"/>
    </row>
    <row r="94" spans="1:23" s="45" customFormat="1" x14ac:dyDescent="0.25">
      <c r="A94" s="163"/>
      <c r="B94" s="163"/>
      <c r="C94" s="163"/>
      <c r="D94" s="163"/>
      <c r="E94" s="163"/>
      <c r="F94" s="163"/>
      <c r="G94" s="163"/>
      <c r="H94" s="163"/>
      <c r="I94" s="163"/>
      <c r="J94" s="163"/>
      <c r="K94" s="163"/>
      <c r="L94" s="163"/>
      <c r="M94" s="163"/>
      <c r="N94" s="163"/>
      <c r="O94" s="163"/>
      <c r="P94" s="163"/>
      <c r="Q94" s="163"/>
      <c r="R94" s="163"/>
      <c r="S94" s="163"/>
      <c r="T94" s="163"/>
      <c r="U94" s="163"/>
      <c r="V94" s="163"/>
      <c r="W94" s="163"/>
    </row>
    <row r="95" spans="1:23" s="45" customFormat="1" x14ac:dyDescent="0.25">
      <c r="A95" s="163"/>
      <c r="B95" s="163"/>
      <c r="C95" s="163"/>
      <c r="D95" s="163"/>
      <c r="E95" s="163"/>
      <c r="F95" s="163"/>
      <c r="G95" s="163"/>
      <c r="H95" s="163"/>
      <c r="I95" s="163"/>
      <c r="J95" s="163"/>
      <c r="K95" s="163"/>
      <c r="L95" s="163"/>
      <c r="M95" s="163"/>
      <c r="N95" s="163"/>
      <c r="O95" s="163"/>
      <c r="P95" s="163"/>
      <c r="Q95" s="163"/>
      <c r="R95" s="163"/>
      <c r="S95" s="163"/>
      <c r="T95" s="163"/>
      <c r="U95" s="163"/>
      <c r="V95" s="163"/>
      <c r="W95" s="163"/>
    </row>
    <row r="96" spans="1:23" s="45" customFormat="1" x14ac:dyDescent="0.25">
      <c r="A96" s="163"/>
      <c r="B96" s="163"/>
      <c r="C96" s="163"/>
      <c r="D96" s="163"/>
      <c r="E96" s="163"/>
      <c r="F96" s="163"/>
      <c r="G96" s="163"/>
      <c r="H96" s="163"/>
      <c r="I96" s="163"/>
      <c r="J96" s="163"/>
      <c r="K96" s="163"/>
      <c r="L96" s="163"/>
      <c r="M96" s="163"/>
      <c r="N96" s="163"/>
      <c r="O96" s="163"/>
      <c r="P96" s="163"/>
      <c r="Q96" s="163"/>
      <c r="R96" s="163"/>
      <c r="S96" s="163"/>
      <c r="T96" s="163"/>
      <c r="U96" s="163"/>
      <c r="V96" s="163"/>
      <c r="W96" s="163"/>
    </row>
    <row r="97" spans="1:23" s="45" customFormat="1" x14ac:dyDescent="0.25">
      <c r="A97" s="163"/>
      <c r="B97" s="163"/>
      <c r="C97" s="163"/>
      <c r="D97" s="163"/>
      <c r="E97" s="163"/>
      <c r="F97" s="163"/>
      <c r="G97" s="163"/>
      <c r="H97" s="163"/>
      <c r="I97" s="163"/>
      <c r="J97" s="163"/>
      <c r="K97" s="163"/>
      <c r="L97" s="163"/>
      <c r="M97" s="163"/>
      <c r="N97" s="163"/>
      <c r="O97" s="163"/>
      <c r="P97" s="163"/>
      <c r="Q97" s="163"/>
      <c r="R97" s="163"/>
      <c r="S97" s="163"/>
      <c r="T97" s="163"/>
      <c r="U97" s="163"/>
      <c r="V97" s="163"/>
      <c r="W97" s="163"/>
    </row>
    <row r="98" spans="1:23" s="45" customFormat="1" x14ac:dyDescent="0.25">
      <c r="A98" s="163"/>
      <c r="B98" s="163"/>
      <c r="C98" s="163"/>
      <c r="D98" s="163"/>
      <c r="E98" s="163"/>
      <c r="F98" s="163"/>
      <c r="G98" s="163"/>
      <c r="H98" s="163"/>
      <c r="I98" s="163"/>
      <c r="J98" s="163"/>
      <c r="K98" s="163"/>
      <c r="L98" s="163"/>
      <c r="M98" s="163"/>
      <c r="N98" s="163"/>
      <c r="O98" s="163"/>
      <c r="P98" s="163"/>
      <c r="Q98" s="163"/>
      <c r="R98" s="163"/>
      <c r="S98" s="163"/>
      <c r="T98" s="163"/>
      <c r="U98" s="163"/>
      <c r="V98" s="163"/>
      <c r="W98" s="163"/>
    </row>
    <row r="99" spans="1:23" s="45" customFormat="1" x14ac:dyDescent="0.25">
      <c r="A99" s="163"/>
      <c r="B99" s="163"/>
      <c r="C99" s="163"/>
      <c r="D99" s="163"/>
      <c r="E99" s="163"/>
      <c r="F99" s="163"/>
      <c r="G99" s="163"/>
      <c r="H99" s="163"/>
      <c r="I99" s="163"/>
      <c r="J99" s="163"/>
      <c r="K99" s="163"/>
      <c r="L99" s="163"/>
      <c r="M99" s="163"/>
      <c r="N99" s="163"/>
      <c r="O99" s="163"/>
      <c r="P99" s="163"/>
      <c r="Q99" s="163"/>
      <c r="R99" s="163"/>
      <c r="S99" s="163"/>
      <c r="T99" s="163"/>
      <c r="U99" s="163"/>
      <c r="V99" s="163"/>
      <c r="W99" s="163"/>
    </row>
    <row r="100" spans="1:23" s="45" customFormat="1" x14ac:dyDescent="0.25">
      <c r="A100" s="163"/>
      <c r="B100" s="163"/>
      <c r="C100" s="163"/>
      <c r="D100" s="163"/>
      <c r="E100" s="163"/>
      <c r="F100" s="163"/>
      <c r="G100" s="163"/>
      <c r="H100" s="163"/>
      <c r="I100" s="163"/>
      <c r="J100" s="163"/>
      <c r="K100" s="163"/>
      <c r="L100" s="163"/>
      <c r="M100" s="163"/>
      <c r="N100" s="163"/>
      <c r="O100" s="163"/>
      <c r="P100" s="163"/>
      <c r="Q100" s="163"/>
      <c r="R100" s="163"/>
      <c r="S100" s="163"/>
      <c r="T100" s="163"/>
      <c r="U100" s="163"/>
      <c r="V100" s="163"/>
      <c r="W100" s="163"/>
    </row>
    <row r="101" spans="1:23" s="45" customFormat="1" x14ac:dyDescent="0.25">
      <c r="A101" s="163"/>
      <c r="B101" s="163"/>
      <c r="C101" s="163"/>
      <c r="D101" s="163"/>
      <c r="E101" s="163"/>
      <c r="F101" s="163"/>
      <c r="G101" s="163"/>
      <c r="H101" s="163"/>
      <c r="I101" s="163"/>
      <c r="J101" s="163"/>
      <c r="K101" s="163"/>
      <c r="L101" s="163"/>
      <c r="M101" s="163"/>
      <c r="N101" s="163"/>
      <c r="O101" s="163"/>
      <c r="P101" s="163"/>
      <c r="Q101" s="163"/>
      <c r="R101" s="163"/>
      <c r="S101" s="163"/>
      <c r="T101" s="163"/>
      <c r="U101" s="163"/>
      <c r="V101" s="163"/>
      <c r="W101" s="163"/>
    </row>
    <row r="102" spans="1:23" s="45" customFormat="1" x14ac:dyDescent="0.25">
      <c r="A102" s="163"/>
      <c r="B102" s="163"/>
      <c r="C102" s="163"/>
      <c r="D102" s="163"/>
      <c r="E102" s="163"/>
      <c r="F102" s="163"/>
      <c r="G102" s="163"/>
      <c r="H102" s="163"/>
      <c r="I102" s="163"/>
      <c r="J102" s="163"/>
      <c r="K102" s="163"/>
      <c r="L102" s="163"/>
      <c r="M102" s="163"/>
      <c r="N102" s="163"/>
      <c r="O102" s="163"/>
      <c r="P102" s="163"/>
      <c r="Q102" s="163"/>
      <c r="R102" s="163"/>
      <c r="S102" s="163"/>
      <c r="T102" s="163"/>
      <c r="U102" s="163"/>
      <c r="V102" s="163"/>
      <c r="W102" s="163"/>
    </row>
    <row r="103" spans="1:23" s="45" customFormat="1" x14ac:dyDescent="0.25">
      <c r="A103" s="163"/>
      <c r="B103" s="163"/>
      <c r="C103" s="163"/>
      <c r="D103" s="163"/>
      <c r="E103" s="163"/>
      <c r="F103" s="163"/>
      <c r="G103" s="163"/>
      <c r="H103" s="163"/>
      <c r="I103" s="163"/>
      <c r="J103" s="163"/>
      <c r="K103" s="163"/>
      <c r="L103" s="163"/>
      <c r="M103" s="163"/>
      <c r="N103" s="163"/>
      <c r="O103" s="163"/>
      <c r="P103" s="163"/>
      <c r="Q103" s="163"/>
      <c r="R103" s="163"/>
      <c r="S103" s="163"/>
      <c r="T103" s="163"/>
      <c r="U103" s="163"/>
      <c r="V103" s="163"/>
      <c r="W103" s="163"/>
    </row>
    <row r="104" spans="1:23" s="45" customFormat="1" x14ac:dyDescent="0.25">
      <c r="A104" s="163"/>
      <c r="B104" s="163"/>
      <c r="C104" s="163"/>
      <c r="D104" s="163"/>
      <c r="E104" s="163"/>
      <c r="F104" s="163"/>
      <c r="G104" s="163"/>
      <c r="H104" s="163"/>
      <c r="I104" s="163"/>
      <c r="J104" s="163"/>
      <c r="K104" s="163"/>
      <c r="L104" s="163"/>
      <c r="M104" s="163"/>
      <c r="N104" s="163"/>
      <c r="O104" s="163"/>
      <c r="P104" s="163"/>
      <c r="Q104" s="163"/>
      <c r="R104" s="163"/>
      <c r="S104" s="163"/>
      <c r="T104" s="163"/>
      <c r="U104" s="163"/>
      <c r="V104" s="163"/>
      <c r="W104" s="163"/>
    </row>
    <row r="105" spans="1:23" s="45" customFormat="1" x14ac:dyDescent="0.25">
      <c r="A105" s="163"/>
      <c r="B105" s="163"/>
      <c r="C105" s="163"/>
      <c r="D105" s="163"/>
      <c r="E105" s="163"/>
      <c r="F105" s="163"/>
      <c r="G105" s="163"/>
      <c r="H105" s="163"/>
      <c r="I105" s="163"/>
      <c r="J105" s="163"/>
      <c r="K105" s="163"/>
      <c r="L105" s="163"/>
      <c r="M105" s="163"/>
      <c r="N105" s="163"/>
      <c r="O105" s="163"/>
      <c r="P105" s="163"/>
      <c r="Q105" s="163"/>
      <c r="R105" s="163"/>
      <c r="S105" s="163"/>
      <c r="T105" s="163"/>
      <c r="U105" s="163"/>
      <c r="V105" s="163"/>
      <c r="W105" s="163"/>
    </row>
    <row r="106" spans="1:23" s="45" customFormat="1" x14ac:dyDescent="0.25">
      <c r="A106" s="163"/>
      <c r="B106" s="163"/>
      <c r="C106" s="163"/>
      <c r="D106" s="163"/>
      <c r="E106" s="163"/>
      <c r="F106" s="163"/>
      <c r="G106" s="163"/>
      <c r="H106" s="163"/>
      <c r="I106" s="163"/>
      <c r="J106" s="163"/>
      <c r="K106" s="163"/>
      <c r="L106" s="163"/>
      <c r="M106" s="163"/>
      <c r="N106" s="163"/>
      <c r="O106" s="163"/>
      <c r="P106" s="163"/>
      <c r="Q106" s="163"/>
      <c r="R106" s="163"/>
      <c r="S106" s="163"/>
      <c r="T106" s="163"/>
      <c r="U106" s="163"/>
      <c r="V106" s="163"/>
      <c r="W106" s="163"/>
    </row>
    <row r="107" spans="1:23" s="45" customFormat="1" x14ac:dyDescent="0.25">
      <c r="A107" s="163"/>
      <c r="B107" s="163"/>
      <c r="C107" s="163"/>
      <c r="D107" s="163"/>
      <c r="E107" s="163"/>
      <c r="F107" s="163"/>
      <c r="G107" s="163"/>
      <c r="H107" s="163"/>
      <c r="I107" s="163"/>
      <c r="J107" s="163"/>
      <c r="K107" s="163"/>
      <c r="L107" s="163"/>
      <c r="M107" s="163"/>
      <c r="N107" s="163"/>
      <c r="O107" s="163"/>
      <c r="P107" s="163"/>
      <c r="Q107" s="163"/>
      <c r="R107" s="163"/>
      <c r="S107" s="163"/>
      <c r="T107" s="163"/>
      <c r="U107" s="163"/>
      <c r="V107" s="163"/>
      <c r="W107" s="163"/>
    </row>
    <row r="108" spans="1:23" s="45" customFormat="1" x14ac:dyDescent="0.25">
      <c r="A108" s="163"/>
      <c r="B108" s="163"/>
      <c r="C108" s="163"/>
      <c r="D108" s="163"/>
      <c r="E108" s="163"/>
      <c r="F108" s="163"/>
      <c r="G108" s="163"/>
      <c r="H108" s="163"/>
      <c r="I108" s="163"/>
      <c r="J108" s="163"/>
      <c r="K108" s="163"/>
      <c r="L108" s="163"/>
      <c r="M108" s="163"/>
      <c r="N108" s="163"/>
      <c r="O108" s="163"/>
      <c r="P108" s="163"/>
      <c r="Q108" s="163"/>
      <c r="R108" s="163"/>
      <c r="S108" s="163"/>
      <c r="T108" s="163"/>
      <c r="U108" s="163"/>
      <c r="V108" s="163"/>
      <c r="W108" s="163"/>
    </row>
    <row r="109" spans="1:23" s="45" customFormat="1" x14ac:dyDescent="0.25">
      <c r="A109" s="163"/>
      <c r="B109" s="163"/>
      <c r="C109" s="163"/>
      <c r="D109" s="163"/>
      <c r="E109" s="163"/>
      <c r="F109" s="163"/>
      <c r="G109" s="163"/>
      <c r="H109" s="163"/>
      <c r="I109" s="163"/>
      <c r="J109" s="163"/>
      <c r="K109" s="163"/>
      <c r="L109" s="163"/>
      <c r="M109" s="163"/>
      <c r="N109" s="163"/>
      <c r="O109" s="163"/>
      <c r="P109" s="163"/>
      <c r="Q109" s="163"/>
      <c r="R109" s="163"/>
      <c r="S109" s="163"/>
      <c r="T109" s="163"/>
      <c r="U109" s="163"/>
      <c r="V109" s="163"/>
      <c r="W109" s="163"/>
    </row>
    <row r="110" spans="1:23" s="45" customFormat="1" x14ac:dyDescent="0.25">
      <c r="A110" s="163"/>
      <c r="B110" s="163"/>
      <c r="C110" s="163"/>
      <c r="D110" s="163"/>
      <c r="E110" s="163"/>
      <c r="F110" s="163"/>
      <c r="G110" s="163"/>
      <c r="H110" s="163"/>
      <c r="I110" s="163"/>
      <c r="J110" s="163"/>
      <c r="K110" s="163"/>
      <c r="L110" s="163"/>
      <c r="M110" s="163"/>
      <c r="N110" s="163"/>
      <c r="O110" s="163"/>
      <c r="P110" s="163"/>
      <c r="Q110" s="163"/>
      <c r="R110" s="163"/>
      <c r="S110" s="163"/>
      <c r="T110" s="163"/>
      <c r="U110" s="163"/>
      <c r="V110" s="163"/>
      <c r="W110" s="163"/>
    </row>
    <row r="111" spans="1:23" s="45" customFormat="1" x14ac:dyDescent="0.25">
      <c r="A111" s="163"/>
      <c r="B111" s="163"/>
      <c r="C111" s="163"/>
      <c r="D111" s="163"/>
      <c r="E111" s="163"/>
      <c r="F111" s="163"/>
      <c r="G111" s="163"/>
      <c r="H111" s="163"/>
      <c r="I111" s="163"/>
      <c r="J111" s="163"/>
      <c r="K111" s="163"/>
      <c r="L111" s="163"/>
      <c r="M111" s="163"/>
      <c r="N111" s="163"/>
      <c r="O111" s="163"/>
      <c r="P111" s="163"/>
      <c r="Q111" s="163"/>
      <c r="R111" s="163"/>
      <c r="S111" s="163"/>
      <c r="T111" s="163"/>
      <c r="U111" s="163"/>
      <c r="V111" s="163"/>
      <c r="W111" s="163"/>
    </row>
    <row r="112" spans="1:23" x14ac:dyDescent="0.25">
      <c r="A112" s="163"/>
      <c r="B112" s="163"/>
      <c r="C112" s="163"/>
      <c r="D112" s="163"/>
      <c r="E112" s="163"/>
      <c r="F112" s="163"/>
      <c r="G112" s="163"/>
      <c r="H112" s="163"/>
      <c r="I112" s="163"/>
      <c r="J112" s="163"/>
      <c r="K112" s="163"/>
      <c r="L112" s="163"/>
      <c r="M112" s="163"/>
      <c r="N112" s="163"/>
      <c r="O112" s="163"/>
      <c r="P112" s="163"/>
      <c r="Q112" s="163"/>
      <c r="R112" s="163"/>
      <c r="S112" s="163"/>
      <c r="T112" s="163"/>
      <c r="U112" s="163"/>
      <c r="V112" s="163"/>
      <c r="W112" s="163"/>
    </row>
    <row r="113" spans="1:23" x14ac:dyDescent="0.25">
      <c r="A113" s="163"/>
      <c r="B113" s="163"/>
      <c r="C113" s="163"/>
      <c r="D113" s="163"/>
      <c r="E113" s="163"/>
      <c r="F113" s="163"/>
      <c r="G113" s="163"/>
      <c r="H113" s="163"/>
      <c r="I113" s="163"/>
      <c r="J113" s="163"/>
      <c r="K113" s="163"/>
      <c r="L113" s="163"/>
      <c r="M113" s="163"/>
      <c r="N113" s="163"/>
      <c r="O113" s="163"/>
      <c r="P113" s="163"/>
      <c r="Q113" s="163"/>
      <c r="R113" s="163"/>
      <c r="S113" s="163"/>
      <c r="T113" s="163"/>
      <c r="U113" s="163"/>
      <c r="V113" s="163"/>
      <c r="W113" s="163"/>
    </row>
    <row r="114" spans="1:23" x14ac:dyDescent="0.25">
      <c r="A114" s="163"/>
      <c r="B114" s="163"/>
      <c r="C114" s="163"/>
      <c r="D114" s="163"/>
      <c r="E114" s="163"/>
      <c r="F114" s="163"/>
      <c r="G114" s="163"/>
      <c r="H114" s="163"/>
      <c r="I114" s="163"/>
      <c r="J114" s="163"/>
      <c r="K114" s="163"/>
      <c r="L114" s="163"/>
      <c r="M114" s="163"/>
      <c r="N114" s="163"/>
      <c r="O114" s="163"/>
      <c r="P114" s="163"/>
      <c r="Q114" s="163"/>
      <c r="R114" s="163"/>
      <c r="S114" s="163"/>
      <c r="T114" s="163"/>
      <c r="U114" s="163"/>
      <c r="V114" s="163"/>
      <c r="W114" s="163"/>
    </row>
    <row r="115" spans="1:23" x14ac:dyDescent="0.25">
      <c r="A115" s="163"/>
      <c r="B115" s="163"/>
      <c r="C115" s="163"/>
      <c r="D115" s="163"/>
      <c r="E115" s="163"/>
      <c r="F115" s="163"/>
      <c r="G115" s="163"/>
      <c r="H115" s="163"/>
      <c r="I115" s="163"/>
      <c r="J115" s="163"/>
      <c r="K115" s="163"/>
      <c r="L115" s="163"/>
      <c r="M115" s="163"/>
      <c r="N115" s="163"/>
      <c r="O115" s="163"/>
      <c r="P115" s="163"/>
      <c r="Q115" s="163"/>
      <c r="R115" s="163"/>
      <c r="S115" s="163"/>
      <c r="T115" s="163"/>
      <c r="U115" s="163"/>
      <c r="V115" s="163"/>
      <c r="W115" s="163"/>
    </row>
    <row r="116" spans="1:23" x14ac:dyDescent="0.25">
      <c r="A116" s="163"/>
      <c r="B116" s="163"/>
      <c r="C116" s="163"/>
      <c r="D116" s="163"/>
      <c r="E116" s="163"/>
      <c r="F116" s="163"/>
      <c r="G116" s="163"/>
      <c r="H116" s="163"/>
      <c r="I116" s="163"/>
      <c r="J116" s="163"/>
      <c r="K116" s="163"/>
      <c r="L116" s="163"/>
      <c r="M116" s="163"/>
      <c r="N116" s="163"/>
      <c r="O116" s="163"/>
      <c r="P116" s="163"/>
      <c r="Q116" s="163"/>
      <c r="R116" s="163"/>
      <c r="S116" s="163"/>
      <c r="T116" s="163"/>
      <c r="U116" s="163"/>
      <c r="V116" s="163"/>
      <c r="W116" s="163"/>
    </row>
    <row r="117" spans="1:23" s="47" customFormat="1" x14ac:dyDescent="0.25">
      <c r="A117" s="163"/>
      <c r="B117" s="163"/>
      <c r="C117" s="163"/>
      <c r="D117" s="163"/>
      <c r="E117" s="163"/>
      <c r="F117" s="163"/>
      <c r="G117" s="163"/>
      <c r="H117" s="163"/>
      <c r="I117" s="163"/>
      <c r="J117" s="163"/>
      <c r="K117" s="163"/>
      <c r="L117" s="163"/>
      <c r="M117" s="163"/>
      <c r="N117" s="163"/>
      <c r="O117" s="163"/>
      <c r="P117" s="163"/>
      <c r="Q117" s="163"/>
      <c r="R117" s="163"/>
      <c r="S117" s="163"/>
      <c r="T117" s="163"/>
      <c r="U117" s="163"/>
      <c r="V117" s="163"/>
      <c r="W117" s="163"/>
    </row>
    <row r="118" spans="1:23" s="47" customFormat="1" x14ac:dyDescent="0.25">
      <c r="A118" s="163"/>
      <c r="B118" s="163"/>
      <c r="C118" s="163"/>
      <c r="D118" s="163"/>
      <c r="E118" s="163"/>
      <c r="F118" s="163"/>
      <c r="G118" s="163"/>
      <c r="H118" s="163"/>
      <c r="I118" s="163"/>
      <c r="J118" s="163"/>
      <c r="K118" s="163"/>
      <c r="L118" s="163"/>
      <c r="M118" s="163"/>
      <c r="N118" s="163"/>
      <c r="O118" s="163"/>
      <c r="P118" s="163"/>
      <c r="Q118" s="163"/>
      <c r="R118" s="163"/>
      <c r="S118" s="163"/>
      <c r="T118" s="163"/>
      <c r="U118" s="163"/>
      <c r="V118" s="163"/>
      <c r="W118" s="163"/>
    </row>
    <row r="122" spans="1:23" s="55" customFormat="1" x14ac:dyDescent="0.25"/>
    <row r="123" spans="1:23" s="55" customFormat="1" x14ac:dyDescent="0.25"/>
    <row r="124" spans="1:23" s="55" customFormat="1" x14ac:dyDescent="0.25"/>
    <row r="125" spans="1:23" s="55" customFormat="1" x14ac:dyDescent="0.25"/>
    <row r="126" spans="1:23" s="55" customFormat="1" x14ac:dyDescent="0.25"/>
    <row r="127" spans="1:23" s="55" customFormat="1" x14ac:dyDescent="0.25"/>
    <row r="129" spans="1:23" ht="36" customHeight="1" x14ac:dyDescent="0.25">
      <c r="A129" s="164" t="s">
        <v>139</v>
      </c>
      <c r="B129" s="164"/>
      <c r="C129" s="164"/>
      <c r="D129" s="164"/>
      <c r="E129" s="164"/>
      <c r="F129" s="164"/>
      <c r="G129" s="164"/>
      <c r="H129" s="164"/>
      <c r="I129" s="164"/>
      <c r="J129" s="164"/>
      <c r="K129" s="164"/>
      <c r="L129" s="164"/>
      <c r="M129" s="164"/>
      <c r="N129" s="164"/>
      <c r="O129" s="164"/>
      <c r="P129" s="164"/>
      <c r="Q129" s="164"/>
      <c r="R129" s="164"/>
      <c r="S129" s="164"/>
      <c r="T129" s="164"/>
      <c r="U129" s="164"/>
    </row>
    <row r="130" spans="1:23" x14ac:dyDescent="0.25">
      <c r="A130" s="164"/>
      <c r="B130" s="164"/>
      <c r="C130" s="164"/>
      <c r="D130" s="164"/>
      <c r="E130" s="164"/>
      <c r="F130" s="164"/>
      <c r="G130" s="164"/>
      <c r="H130" s="164"/>
      <c r="I130" s="164"/>
      <c r="J130" s="164"/>
      <c r="K130" s="164"/>
      <c r="L130" s="164"/>
      <c r="M130" s="164"/>
      <c r="N130" s="164"/>
      <c r="O130" s="164"/>
      <c r="P130" s="164"/>
      <c r="Q130" s="164"/>
      <c r="R130" s="164"/>
      <c r="S130" s="164"/>
      <c r="T130" s="164"/>
      <c r="U130" s="164"/>
    </row>
    <row r="131" spans="1:23" s="55" customFormat="1" x14ac:dyDescent="0.25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</row>
    <row r="132" spans="1:23" s="49" customFormat="1" x14ac:dyDescent="0.25">
      <c r="A132" s="48"/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</row>
    <row r="133" spans="1:23" s="49" customFormat="1" x14ac:dyDescent="0.25">
      <c r="A133" s="48"/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</row>
    <row r="134" spans="1:23" ht="15.75" thickBot="1" x14ac:dyDescent="0.3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04" t="str">
        <f>CONCATENATE(Arkusz18!C2," - ",Arkusz18!B2," r.")</f>
        <v>01.01.2019 - 31.07.2019 r.</v>
      </c>
      <c r="M134" s="104"/>
      <c r="N134" s="104"/>
      <c r="O134" s="104"/>
      <c r="P134" s="104"/>
      <c r="Q134" s="104"/>
      <c r="R134" s="104"/>
      <c r="S134" s="104"/>
      <c r="T134" s="104"/>
      <c r="U134" s="104"/>
      <c r="V134" s="104"/>
    </row>
    <row r="135" spans="1:23" ht="187.5" x14ac:dyDescent="0.25">
      <c r="C135" s="226" t="s">
        <v>2</v>
      </c>
      <c r="D135" s="227"/>
      <c r="E135" s="227"/>
      <c r="F135" s="227"/>
      <c r="G135" s="227"/>
      <c r="H135" s="227"/>
      <c r="I135" s="227"/>
      <c r="J135" s="227"/>
      <c r="K135" s="227"/>
      <c r="L135" s="301" t="s">
        <v>76</v>
      </c>
      <c r="M135" s="301"/>
      <c r="N135" s="24" t="s">
        <v>11</v>
      </c>
      <c r="O135" s="24" t="s">
        <v>90</v>
      </c>
      <c r="P135" s="24" t="s">
        <v>81</v>
      </c>
      <c r="Q135" s="24" t="s">
        <v>50</v>
      </c>
      <c r="R135" s="24" t="s">
        <v>37</v>
      </c>
      <c r="S135" s="24" t="s">
        <v>4</v>
      </c>
      <c r="T135" s="24" t="s">
        <v>40</v>
      </c>
      <c r="U135" s="24" t="s">
        <v>80</v>
      </c>
      <c r="V135" s="301" t="s">
        <v>75</v>
      </c>
      <c r="W135" s="302"/>
    </row>
    <row r="136" spans="1:23" x14ac:dyDescent="0.25">
      <c r="C136" s="234" t="s">
        <v>32</v>
      </c>
      <c r="D136" s="235"/>
      <c r="E136" s="235"/>
      <c r="F136" s="235"/>
      <c r="G136" s="235"/>
      <c r="H136" s="235"/>
      <c r="I136" s="235"/>
      <c r="J136" s="235"/>
      <c r="K136" s="235"/>
      <c r="L136" s="71">
        <f>Arkusz13!C2</f>
        <v>8538</v>
      </c>
      <c r="M136" s="71"/>
      <c r="N136" s="25">
        <f>Arkusz13!C18</f>
        <v>643</v>
      </c>
      <c r="O136" s="25">
        <f>Arkusz13!C34</f>
        <v>375</v>
      </c>
      <c r="P136" s="25">
        <f>Arkusz13!C50</f>
        <v>448</v>
      </c>
      <c r="Q136" s="25">
        <f>Arkusz13!C66</f>
        <v>37</v>
      </c>
      <c r="R136" s="25">
        <f>Arkusz13!C82</f>
        <v>0</v>
      </c>
      <c r="S136" s="25">
        <f>Arkusz13!C98</f>
        <v>0</v>
      </c>
      <c r="T136" s="25">
        <f>Arkusz13!C114</f>
        <v>0</v>
      </c>
      <c r="U136" s="25">
        <f>Arkusz13!C130-SUM(N136:T136)</f>
        <v>1612</v>
      </c>
      <c r="V136" s="80">
        <f t="shared" ref="V136:V150" si="3">SUM(N136:U136)</f>
        <v>3115</v>
      </c>
      <c r="W136" s="81"/>
    </row>
    <row r="137" spans="1:23" x14ac:dyDescent="0.25">
      <c r="C137" s="236" t="s">
        <v>33</v>
      </c>
      <c r="D137" s="237"/>
      <c r="E137" s="237"/>
      <c r="F137" s="237"/>
      <c r="G137" s="237"/>
      <c r="H137" s="237"/>
      <c r="I137" s="237"/>
      <c r="J137" s="237"/>
      <c r="K137" s="237"/>
      <c r="L137" s="71">
        <f>Arkusz13!C3</f>
        <v>474</v>
      </c>
      <c r="M137" s="71"/>
      <c r="N137" s="25">
        <f>Arkusz13!C19</f>
        <v>85</v>
      </c>
      <c r="O137" s="25">
        <f>Arkusz13!C35</f>
        <v>30</v>
      </c>
      <c r="P137" s="25">
        <f>Arkusz13!C51</f>
        <v>36</v>
      </c>
      <c r="Q137" s="25">
        <f>Arkusz13!C67</f>
        <v>11</v>
      </c>
      <c r="R137" s="25">
        <f>Arkusz13!C83</f>
        <v>0</v>
      </c>
      <c r="S137" s="25">
        <f>Arkusz13!C99</f>
        <v>0</v>
      </c>
      <c r="T137" s="25">
        <f>Arkusz13!C115</f>
        <v>0</v>
      </c>
      <c r="U137" s="25">
        <f>Arkusz13!C131-SUM(N137:T137)</f>
        <v>65</v>
      </c>
      <c r="V137" s="80">
        <f t="shared" si="3"/>
        <v>227</v>
      </c>
      <c r="W137" s="81"/>
    </row>
    <row r="138" spans="1:23" x14ac:dyDescent="0.25">
      <c r="C138" s="234" t="s">
        <v>34</v>
      </c>
      <c r="D138" s="235"/>
      <c r="E138" s="235"/>
      <c r="F138" s="235"/>
      <c r="G138" s="235"/>
      <c r="H138" s="235"/>
      <c r="I138" s="235"/>
      <c r="J138" s="235"/>
      <c r="K138" s="235"/>
      <c r="L138" s="71">
        <f>Arkusz13!C4</f>
        <v>282</v>
      </c>
      <c r="M138" s="71"/>
      <c r="N138" s="25">
        <f>Arkusz13!C20</f>
        <v>32</v>
      </c>
      <c r="O138" s="25">
        <f>Arkusz13!C36</f>
        <v>17</v>
      </c>
      <c r="P138" s="25">
        <f>Arkusz13!C52</f>
        <v>85</v>
      </c>
      <c r="Q138" s="25">
        <f>Arkusz13!C68</f>
        <v>0</v>
      </c>
      <c r="R138" s="25">
        <f>Arkusz13!C84</f>
        <v>0</v>
      </c>
      <c r="S138" s="25">
        <f>Arkusz13!C100</f>
        <v>0</v>
      </c>
      <c r="T138" s="25">
        <f>Arkusz13!C116</f>
        <v>0</v>
      </c>
      <c r="U138" s="25">
        <f>Arkusz13!C132-SUM(N138:T138)</f>
        <v>46</v>
      </c>
      <c r="V138" s="80">
        <f t="shared" si="3"/>
        <v>180</v>
      </c>
      <c r="W138" s="81"/>
    </row>
    <row r="139" spans="1:23" x14ac:dyDescent="0.25">
      <c r="C139" s="236" t="s">
        <v>35</v>
      </c>
      <c r="D139" s="237"/>
      <c r="E139" s="237"/>
      <c r="F139" s="237"/>
      <c r="G139" s="237"/>
      <c r="H139" s="237"/>
      <c r="I139" s="237"/>
      <c r="J139" s="237"/>
      <c r="K139" s="237"/>
      <c r="L139" s="71">
        <f>Arkusz13!C5</f>
        <v>5</v>
      </c>
      <c r="M139" s="71"/>
      <c r="N139" s="25">
        <f>Arkusz13!C21</f>
        <v>0</v>
      </c>
      <c r="O139" s="25">
        <f>Arkusz13!C37</f>
        <v>0</v>
      </c>
      <c r="P139" s="25">
        <f>Arkusz13!C53</f>
        <v>0</v>
      </c>
      <c r="Q139" s="25">
        <f>Arkusz13!C69</f>
        <v>0</v>
      </c>
      <c r="R139" s="25">
        <f>Arkusz13!C85</f>
        <v>0</v>
      </c>
      <c r="S139" s="25">
        <f>Arkusz13!C101</f>
        <v>0</v>
      </c>
      <c r="T139" s="25">
        <f>Arkusz13!C117</f>
        <v>0</v>
      </c>
      <c r="U139" s="25">
        <f>Arkusz13!C133-SUM(N139:T139)</f>
        <v>0</v>
      </c>
      <c r="V139" s="80">
        <f t="shared" si="3"/>
        <v>0</v>
      </c>
      <c r="W139" s="81"/>
    </row>
    <row r="140" spans="1:23" x14ac:dyDescent="0.25">
      <c r="C140" s="234" t="s">
        <v>36</v>
      </c>
      <c r="D140" s="235"/>
      <c r="E140" s="235"/>
      <c r="F140" s="235"/>
      <c r="G140" s="235"/>
      <c r="H140" s="235"/>
      <c r="I140" s="235"/>
      <c r="J140" s="235"/>
      <c r="K140" s="235"/>
      <c r="L140" s="71">
        <f>Arkusz13!C6</f>
        <v>3</v>
      </c>
      <c r="M140" s="71"/>
      <c r="N140" s="25">
        <f>Arkusz13!C22</f>
        <v>0</v>
      </c>
      <c r="O140" s="25">
        <f>Arkusz13!C38</f>
        <v>0</v>
      </c>
      <c r="P140" s="25">
        <f>Arkusz13!C54</f>
        <v>0</v>
      </c>
      <c r="Q140" s="25">
        <f>Arkusz13!C70</f>
        <v>0</v>
      </c>
      <c r="R140" s="25">
        <f>Arkusz13!C86</f>
        <v>0</v>
      </c>
      <c r="S140" s="25">
        <f>Arkusz13!C102</f>
        <v>0</v>
      </c>
      <c r="T140" s="25">
        <f>Arkusz13!C118</f>
        <v>0</v>
      </c>
      <c r="U140" s="25">
        <f>Arkusz13!C134-SUM(N140:T140)</f>
        <v>0</v>
      </c>
      <c r="V140" s="80">
        <f t="shared" si="3"/>
        <v>0</v>
      </c>
      <c r="W140" s="81"/>
    </row>
    <row r="141" spans="1:23" x14ac:dyDescent="0.25">
      <c r="C141" s="236" t="s">
        <v>44</v>
      </c>
      <c r="D141" s="237"/>
      <c r="E141" s="237"/>
      <c r="F141" s="237"/>
      <c r="G141" s="237"/>
      <c r="H141" s="237"/>
      <c r="I141" s="237"/>
      <c r="J141" s="237"/>
      <c r="K141" s="237"/>
      <c r="L141" s="71">
        <f>Arkusz13!C7</f>
        <v>2</v>
      </c>
      <c r="M141" s="71"/>
      <c r="N141" s="25">
        <f>Arkusz13!C23</f>
        <v>0</v>
      </c>
      <c r="O141" s="25">
        <f>Arkusz13!C39</f>
        <v>0</v>
      </c>
      <c r="P141" s="25">
        <f>Arkusz13!C55</f>
        <v>0</v>
      </c>
      <c r="Q141" s="25">
        <f>Arkusz13!C71</f>
        <v>0</v>
      </c>
      <c r="R141" s="25">
        <f>Arkusz13!C87</f>
        <v>0</v>
      </c>
      <c r="S141" s="25">
        <f>Arkusz13!C103</f>
        <v>0</v>
      </c>
      <c r="T141" s="25">
        <f>Arkusz13!C119</f>
        <v>0</v>
      </c>
      <c r="U141" s="25">
        <f>Arkusz13!C135-SUM(N141:T141)</f>
        <v>1</v>
      </c>
      <c r="V141" s="80">
        <f t="shared" si="3"/>
        <v>1</v>
      </c>
      <c r="W141" s="81"/>
    </row>
    <row r="142" spans="1:23" x14ac:dyDescent="0.25">
      <c r="C142" s="234" t="s">
        <v>45</v>
      </c>
      <c r="D142" s="235"/>
      <c r="E142" s="235"/>
      <c r="F142" s="235"/>
      <c r="G142" s="235"/>
      <c r="H142" s="235"/>
      <c r="I142" s="235"/>
      <c r="J142" s="235"/>
      <c r="K142" s="235"/>
      <c r="L142" s="71">
        <f>Arkusz13!C8</f>
        <v>0</v>
      </c>
      <c r="M142" s="71"/>
      <c r="N142" s="25">
        <f>Arkusz13!C24</f>
        <v>0</v>
      </c>
      <c r="O142" s="25">
        <f>Arkusz13!C40</f>
        <v>0</v>
      </c>
      <c r="P142" s="25">
        <f>Arkusz13!C56</f>
        <v>0</v>
      </c>
      <c r="Q142" s="25">
        <f>Arkusz13!C72</f>
        <v>0</v>
      </c>
      <c r="R142" s="25">
        <f>Arkusz13!C88</f>
        <v>0</v>
      </c>
      <c r="S142" s="25">
        <f>Arkusz13!C104</f>
        <v>0</v>
      </c>
      <c r="T142" s="25">
        <f>Arkusz13!C120</f>
        <v>0</v>
      </c>
      <c r="U142" s="25">
        <f>Arkusz13!C136-SUM(N142:T142)</f>
        <v>0</v>
      </c>
      <c r="V142" s="80">
        <f t="shared" si="3"/>
        <v>0</v>
      </c>
      <c r="W142" s="81"/>
    </row>
    <row r="143" spans="1:23" x14ac:dyDescent="0.25">
      <c r="C143" s="236" t="s">
        <v>4</v>
      </c>
      <c r="D143" s="237"/>
      <c r="E143" s="237"/>
      <c r="F143" s="237"/>
      <c r="G143" s="237"/>
      <c r="H143" s="237"/>
      <c r="I143" s="237"/>
      <c r="J143" s="237"/>
      <c r="K143" s="237"/>
      <c r="L143" s="71">
        <f>Arkusz13!C9</f>
        <v>1</v>
      </c>
      <c r="M143" s="71"/>
      <c r="N143" s="25">
        <f>Arkusz13!C25</f>
        <v>0</v>
      </c>
      <c r="O143" s="25">
        <f>Arkusz13!C41</f>
        <v>0</v>
      </c>
      <c r="P143" s="25">
        <f>Arkusz13!C57</f>
        <v>0</v>
      </c>
      <c r="Q143" s="25">
        <f>Arkusz13!C73</f>
        <v>0</v>
      </c>
      <c r="R143" s="25">
        <f>Arkusz13!C89</f>
        <v>0</v>
      </c>
      <c r="S143" s="25">
        <f>Arkusz13!C105</f>
        <v>0</v>
      </c>
      <c r="T143" s="25">
        <f>Arkusz13!C121</f>
        <v>0</v>
      </c>
      <c r="U143" s="25">
        <f>Arkusz13!C137-SUM(N143:T143)</f>
        <v>0</v>
      </c>
      <c r="V143" s="80">
        <f t="shared" si="3"/>
        <v>0</v>
      </c>
      <c r="W143" s="81"/>
    </row>
    <row r="144" spans="1:23" x14ac:dyDescent="0.25">
      <c r="C144" s="234" t="s">
        <v>37</v>
      </c>
      <c r="D144" s="235"/>
      <c r="E144" s="235"/>
      <c r="F144" s="235"/>
      <c r="G144" s="235"/>
      <c r="H144" s="235"/>
      <c r="I144" s="235"/>
      <c r="J144" s="235"/>
      <c r="K144" s="235"/>
      <c r="L144" s="71">
        <f>Arkusz13!C10</f>
        <v>11</v>
      </c>
      <c r="M144" s="71"/>
      <c r="N144" s="25">
        <f>Arkusz13!C26</f>
        <v>3</v>
      </c>
      <c r="O144" s="25">
        <f>Arkusz13!C42</f>
        <v>0</v>
      </c>
      <c r="P144" s="25">
        <f>Arkusz13!C58</f>
        <v>3</v>
      </c>
      <c r="Q144" s="25">
        <f>Arkusz13!C74</f>
        <v>0</v>
      </c>
      <c r="R144" s="25">
        <f>Arkusz13!C90</f>
        <v>2</v>
      </c>
      <c r="S144" s="25">
        <f>Arkusz13!C106</f>
        <v>0</v>
      </c>
      <c r="T144" s="25">
        <f>Arkusz13!C122</f>
        <v>0</v>
      </c>
      <c r="U144" s="25">
        <f>Arkusz13!C138-SUM(N144:T144)</f>
        <v>0</v>
      </c>
      <c r="V144" s="80">
        <f t="shared" si="3"/>
        <v>8</v>
      </c>
      <c r="W144" s="81"/>
    </row>
    <row r="145" spans="1:23" x14ac:dyDescent="0.25">
      <c r="C145" s="236" t="s">
        <v>38</v>
      </c>
      <c r="D145" s="237"/>
      <c r="E145" s="237"/>
      <c r="F145" s="237"/>
      <c r="G145" s="237"/>
      <c r="H145" s="237"/>
      <c r="I145" s="237"/>
      <c r="J145" s="237"/>
      <c r="K145" s="237"/>
      <c r="L145" s="71">
        <f>Arkusz13!C11</f>
        <v>1</v>
      </c>
      <c r="M145" s="71"/>
      <c r="N145" s="25">
        <f>Arkusz13!C27</f>
        <v>1</v>
      </c>
      <c r="O145" s="25">
        <f>Arkusz13!C43</f>
        <v>0</v>
      </c>
      <c r="P145" s="25">
        <f>Arkusz13!C59</f>
        <v>0</v>
      </c>
      <c r="Q145" s="25">
        <f>Arkusz13!C75</f>
        <v>0</v>
      </c>
      <c r="R145" s="25">
        <f>Arkusz13!C91</f>
        <v>0</v>
      </c>
      <c r="S145" s="25">
        <f>Arkusz13!C107</f>
        <v>0</v>
      </c>
      <c r="T145" s="25">
        <f>Arkusz13!C123</f>
        <v>0</v>
      </c>
      <c r="U145" s="25">
        <f>Arkusz13!C139-SUM(N145:T145)</f>
        <v>0</v>
      </c>
      <c r="V145" s="80">
        <f t="shared" si="3"/>
        <v>1</v>
      </c>
      <c r="W145" s="81"/>
    </row>
    <row r="146" spans="1:23" x14ac:dyDescent="0.25">
      <c r="C146" s="234" t="s">
        <v>39</v>
      </c>
      <c r="D146" s="235"/>
      <c r="E146" s="235"/>
      <c r="F146" s="235"/>
      <c r="G146" s="235"/>
      <c r="H146" s="235"/>
      <c r="I146" s="235"/>
      <c r="J146" s="235"/>
      <c r="K146" s="235"/>
      <c r="L146" s="71">
        <f>Arkusz13!C12</f>
        <v>1355</v>
      </c>
      <c r="M146" s="71"/>
      <c r="N146" s="25">
        <f>Arkusz13!C28</f>
        <v>403</v>
      </c>
      <c r="O146" s="25">
        <f>Arkusz13!C44</f>
        <v>11</v>
      </c>
      <c r="P146" s="25">
        <f>Arkusz13!C60</f>
        <v>88</v>
      </c>
      <c r="Q146" s="25">
        <f>Arkusz13!C76</f>
        <v>116</v>
      </c>
      <c r="R146" s="25">
        <f>Arkusz13!C92</f>
        <v>23</v>
      </c>
      <c r="S146" s="25">
        <f>Arkusz13!C108</f>
        <v>0</v>
      </c>
      <c r="T146" s="25">
        <f>Arkusz13!C124</f>
        <v>99</v>
      </c>
      <c r="U146" s="25">
        <f>Arkusz13!C140-SUM(N146:T146)</f>
        <v>168</v>
      </c>
      <c r="V146" s="80">
        <f t="shared" si="3"/>
        <v>908</v>
      </c>
      <c r="W146" s="81"/>
    </row>
    <row r="147" spans="1:23" x14ac:dyDescent="0.25">
      <c r="C147" s="234" t="s">
        <v>10</v>
      </c>
      <c r="D147" s="235"/>
      <c r="E147" s="235"/>
      <c r="F147" s="235"/>
      <c r="G147" s="235"/>
      <c r="H147" s="235"/>
      <c r="I147" s="235"/>
      <c r="J147" s="235"/>
      <c r="K147" s="235"/>
      <c r="L147" s="71">
        <f>Arkusz13!C14</f>
        <v>14</v>
      </c>
      <c r="M147" s="71"/>
      <c r="N147" s="25">
        <f>Arkusz13!C30</f>
        <v>0</v>
      </c>
      <c r="O147" s="25">
        <f>Arkusz13!C46</f>
        <v>0</v>
      </c>
      <c r="P147" s="25">
        <f>Arkusz13!C62</f>
        <v>0</v>
      </c>
      <c r="Q147" s="25">
        <f>Arkusz13!C78</f>
        <v>0</v>
      </c>
      <c r="R147" s="25">
        <f>Arkusz13!C94</f>
        <v>0</v>
      </c>
      <c r="S147" s="25">
        <f>Arkusz13!C110</f>
        <v>0</v>
      </c>
      <c r="T147" s="25">
        <f>Arkusz13!C126</f>
        <v>0</v>
      </c>
      <c r="U147" s="25">
        <f>Arkusz13!C142-SUM(N147:T147)</f>
        <v>9</v>
      </c>
      <c r="V147" s="80">
        <f t="shared" si="3"/>
        <v>9</v>
      </c>
      <c r="W147" s="81"/>
    </row>
    <row r="148" spans="1:23" x14ac:dyDescent="0.25">
      <c r="C148" s="236" t="s">
        <v>41</v>
      </c>
      <c r="D148" s="237"/>
      <c r="E148" s="237"/>
      <c r="F148" s="237"/>
      <c r="G148" s="237"/>
      <c r="H148" s="237"/>
      <c r="I148" s="237"/>
      <c r="J148" s="237"/>
      <c r="K148" s="237"/>
      <c r="L148" s="71">
        <f>Arkusz13!C15</f>
        <v>7</v>
      </c>
      <c r="M148" s="71"/>
      <c r="N148" s="25">
        <f>Arkusz13!C31</f>
        <v>7</v>
      </c>
      <c r="O148" s="25">
        <f>Arkusz13!C47</f>
        <v>0</v>
      </c>
      <c r="P148" s="25">
        <f>Arkusz13!C63</f>
        <v>0</v>
      </c>
      <c r="Q148" s="25">
        <f>Arkusz13!C79</f>
        <v>1</v>
      </c>
      <c r="R148" s="25">
        <f>Arkusz13!C95</f>
        <v>0</v>
      </c>
      <c r="S148" s="25">
        <f>Arkusz13!C111</f>
        <v>0</v>
      </c>
      <c r="T148" s="25">
        <f>Arkusz13!C127</f>
        <v>0</v>
      </c>
      <c r="U148" s="25">
        <f>Arkusz13!C143-SUM(N148:T148)</f>
        <v>1</v>
      </c>
      <c r="V148" s="80">
        <f t="shared" si="3"/>
        <v>9</v>
      </c>
      <c r="W148" s="81"/>
    </row>
    <row r="149" spans="1:23" x14ac:dyDescent="0.25">
      <c r="C149" s="234" t="s">
        <v>42</v>
      </c>
      <c r="D149" s="235"/>
      <c r="E149" s="235"/>
      <c r="F149" s="235"/>
      <c r="G149" s="235"/>
      <c r="H149" s="235"/>
      <c r="I149" s="235"/>
      <c r="J149" s="235"/>
      <c r="K149" s="235"/>
      <c r="L149" s="71">
        <f>Arkusz13!C16</f>
        <v>0</v>
      </c>
      <c r="M149" s="71"/>
      <c r="N149" s="25">
        <f>Arkusz13!C32</f>
        <v>0</v>
      </c>
      <c r="O149" s="25">
        <f>Arkusz13!C48</f>
        <v>0</v>
      </c>
      <c r="P149" s="25">
        <f>Arkusz13!C64</f>
        <v>0</v>
      </c>
      <c r="Q149" s="25">
        <f>Arkusz13!C80</f>
        <v>0</v>
      </c>
      <c r="R149" s="25">
        <f>Arkusz13!C96</f>
        <v>0</v>
      </c>
      <c r="S149" s="25">
        <f>Arkusz13!C112</f>
        <v>0</v>
      </c>
      <c r="T149" s="25">
        <f>Arkusz13!C128</f>
        <v>0</v>
      </c>
      <c r="U149" s="25">
        <f>Arkusz13!C144-SUM(N149:T149)</f>
        <v>0</v>
      </c>
      <c r="V149" s="80">
        <f t="shared" si="3"/>
        <v>0</v>
      </c>
      <c r="W149" s="81"/>
    </row>
    <row r="150" spans="1:23" ht="15.75" thickBot="1" x14ac:dyDescent="0.3">
      <c r="C150" s="299" t="s">
        <v>43</v>
      </c>
      <c r="D150" s="300"/>
      <c r="E150" s="300"/>
      <c r="F150" s="300"/>
      <c r="G150" s="300"/>
      <c r="H150" s="300"/>
      <c r="I150" s="300"/>
      <c r="J150" s="300"/>
      <c r="K150" s="300"/>
      <c r="L150" s="71">
        <f>Arkusz13!C17</f>
        <v>5</v>
      </c>
      <c r="M150" s="71"/>
      <c r="N150" s="25">
        <f>Arkusz13!C33</f>
        <v>0</v>
      </c>
      <c r="O150" s="25">
        <f>Arkusz13!C49</f>
        <v>0</v>
      </c>
      <c r="P150" s="25">
        <f>Arkusz13!C65</f>
        <v>0</v>
      </c>
      <c r="Q150" s="25">
        <f>Arkusz13!C81</f>
        <v>0</v>
      </c>
      <c r="R150" s="25">
        <f>Arkusz13!C97</f>
        <v>0</v>
      </c>
      <c r="S150" s="25">
        <f>Arkusz13!C113</f>
        <v>0</v>
      </c>
      <c r="T150" s="25">
        <f>Arkusz13!C129</f>
        <v>0</v>
      </c>
      <c r="U150" s="25">
        <f>Arkusz13!C145-SUM(N150:T150)</f>
        <v>1</v>
      </c>
      <c r="V150" s="80">
        <f t="shared" si="3"/>
        <v>1</v>
      </c>
      <c r="W150" s="81"/>
    </row>
    <row r="151" spans="1:23" ht="15.75" thickBot="1" x14ac:dyDescent="0.3">
      <c r="C151" s="291" t="s">
        <v>1</v>
      </c>
      <c r="D151" s="292"/>
      <c r="E151" s="292"/>
      <c r="F151" s="292"/>
      <c r="G151" s="292"/>
      <c r="H151" s="292"/>
      <c r="I151" s="292"/>
      <c r="J151" s="292"/>
      <c r="K151" s="292"/>
      <c r="L151" s="266">
        <f>SUM(L136:L150)</f>
        <v>10698</v>
      </c>
      <c r="M151" s="266"/>
      <c r="N151" s="26">
        <f t="shared" ref="N151:V151" si="4">SUM(N136:N150)</f>
        <v>1174</v>
      </c>
      <c r="O151" s="26">
        <f t="shared" si="4"/>
        <v>433</v>
      </c>
      <c r="P151" s="26">
        <f t="shared" si="4"/>
        <v>660</v>
      </c>
      <c r="Q151" s="26">
        <f t="shared" si="4"/>
        <v>165</v>
      </c>
      <c r="R151" s="26">
        <f t="shared" si="4"/>
        <v>25</v>
      </c>
      <c r="S151" s="26">
        <f t="shared" si="4"/>
        <v>0</v>
      </c>
      <c r="T151" s="26">
        <f t="shared" si="4"/>
        <v>99</v>
      </c>
      <c r="U151" s="26">
        <f t="shared" si="4"/>
        <v>1903</v>
      </c>
      <c r="V151" s="266">
        <f t="shared" si="4"/>
        <v>4459</v>
      </c>
      <c r="W151" s="306"/>
    </row>
    <row r="152" spans="1:23" s="55" customFormat="1" x14ac:dyDescent="0.25">
      <c r="C152" s="57"/>
      <c r="D152" s="57"/>
      <c r="E152" s="57"/>
      <c r="F152" s="57"/>
      <c r="G152" s="57"/>
      <c r="H152" s="57"/>
      <c r="I152" s="57"/>
      <c r="J152" s="57"/>
      <c r="K152" s="57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</row>
    <row r="153" spans="1:23" x14ac:dyDescent="0.25">
      <c r="A153" s="27"/>
      <c r="B153" s="27"/>
      <c r="C153" s="27"/>
      <c r="D153" s="27"/>
      <c r="E153" s="27"/>
      <c r="F153" s="27"/>
      <c r="G153" s="27"/>
      <c r="H153" s="27"/>
      <c r="I153" s="27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</row>
    <row r="177" spans="1:23" s="55" customFormat="1" x14ac:dyDescent="0.25"/>
    <row r="178" spans="1:23" ht="15.75" thickBot="1" x14ac:dyDescent="0.3"/>
    <row r="179" spans="1:23" ht="31.5" customHeight="1" x14ac:dyDescent="0.25">
      <c r="D179" s="288" t="s">
        <v>2</v>
      </c>
      <c r="E179" s="284"/>
      <c r="F179" s="284"/>
      <c r="G179" s="284"/>
      <c r="H179" s="284"/>
      <c r="I179" s="284"/>
      <c r="J179" s="284"/>
      <c r="K179" s="284"/>
      <c r="L179" s="284" t="s">
        <v>3</v>
      </c>
      <c r="M179" s="284"/>
      <c r="N179" s="169" t="s">
        <v>83</v>
      </c>
      <c r="O179" s="169"/>
      <c r="P179" s="169"/>
      <c r="Q179" s="303" t="s">
        <v>84</v>
      </c>
      <c r="R179" s="304"/>
      <c r="S179" s="305"/>
    </row>
    <row r="180" spans="1:23" ht="15.75" thickBot="1" x14ac:dyDescent="0.3">
      <c r="D180" s="239" t="s">
        <v>82</v>
      </c>
      <c r="E180" s="240"/>
      <c r="F180" s="240"/>
      <c r="G180" s="240"/>
      <c r="H180" s="240"/>
      <c r="I180" s="240"/>
      <c r="J180" s="240"/>
      <c r="K180" s="240"/>
      <c r="L180" s="238">
        <f>Arkusz14!B2</f>
        <v>14</v>
      </c>
      <c r="M180" s="238"/>
      <c r="N180" s="238">
        <f>Arkusz14!B3</f>
        <v>8</v>
      </c>
      <c r="O180" s="238"/>
      <c r="P180" s="238"/>
      <c r="Q180" s="285">
        <f>Arkusz14!B4</f>
        <v>0</v>
      </c>
      <c r="R180" s="286"/>
      <c r="S180" s="287"/>
    </row>
    <row r="181" spans="1:23" s="49" customFormat="1" x14ac:dyDescent="0.25">
      <c r="D181" s="51"/>
      <c r="E181" s="51"/>
      <c r="F181" s="51"/>
      <c r="G181" s="51"/>
      <c r="H181" s="51"/>
      <c r="I181" s="51"/>
      <c r="J181" s="51"/>
      <c r="K181" s="51"/>
      <c r="L181" s="52"/>
      <c r="M181" s="52"/>
      <c r="N181" s="52"/>
      <c r="O181" s="52"/>
      <c r="P181" s="52"/>
      <c r="Q181" s="52"/>
      <c r="R181" s="52"/>
      <c r="S181" s="52"/>
    </row>
    <row r="182" spans="1:23" s="49" customFormat="1" x14ac:dyDescent="0.25">
      <c r="D182" s="51"/>
      <c r="E182" s="51"/>
      <c r="F182" s="51"/>
      <c r="G182" s="51"/>
      <c r="H182" s="51"/>
      <c r="I182" s="51"/>
      <c r="J182" s="51"/>
      <c r="K182" s="51"/>
      <c r="L182" s="52"/>
      <c r="M182" s="52"/>
      <c r="N182" s="52"/>
      <c r="O182" s="52"/>
      <c r="P182" s="52"/>
      <c r="Q182" s="52"/>
      <c r="R182" s="52"/>
      <c r="S182" s="52"/>
    </row>
    <row r="183" spans="1:23" s="49" customFormat="1" x14ac:dyDescent="0.25">
      <c r="D183" s="51"/>
      <c r="E183" s="51"/>
      <c r="F183" s="51"/>
      <c r="G183" s="51"/>
      <c r="H183" s="51"/>
      <c r="I183" s="51"/>
      <c r="J183" s="51"/>
      <c r="K183" s="51"/>
      <c r="L183" s="52"/>
      <c r="M183" s="52"/>
      <c r="N183" s="52"/>
      <c r="O183" s="52"/>
      <c r="P183" s="52"/>
      <c r="Q183" s="52"/>
      <c r="R183" s="52"/>
      <c r="S183" s="52"/>
    </row>
    <row r="184" spans="1:23" s="49" customFormat="1" x14ac:dyDescent="0.25">
      <c r="D184" s="51"/>
      <c r="E184" s="51"/>
      <c r="F184" s="51"/>
      <c r="G184" s="51"/>
      <c r="H184" s="51"/>
      <c r="I184" s="51"/>
      <c r="J184" s="51"/>
      <c r="K184" s="51"/>
      <c r="L184" s="52"/>
      <c r="M184" s="52"/>
      <c r="N184" s="52"/>
      <c r="O184" s="52"/>
      <c r="P184" s="52"/>
      <c r="Q184" s="52"/>
      <c r="R184" s="52"/>
      <c r="S184" s="52"/>
    </row>
    <row r="185" spans="1:23" s="49" customFormat="1" x14ac:dyDescent="0.25">
      <c r="D185" s="51"/>
      <c r="E185" s="51"/>
      <c r="F185" s="51"/>
      <c r="G185" s="51"/>
      <c r="H185" s="51"/>
      <c r="I185" s="51"/>
      <c r="J185" s="51"/>
      <c r="K185" s="51"/>
      <c r="L185" s="52"/>
      <c r="M185" s="52"/>
      <c r="N185" s="52"/>
      <c r="O185" s="52"/>
      <c r="P185" s="52"/>
      <c r="Q185" s="52"/>
      <c r="R185" s="52"/>
      <c r="S185" s="52"/>
    </row>
    <row r="186" spans="1:23" s="49" customFormat="1" x14ac:dyDescent="0.25">
      <c r="D186" s="51"/>
      <c r="E186" s="51"/>
      <c r="F186" s="51"/>
      <c r="G186" s="51"/>
      <c r="H186" s="51"/>
      <c r="I186" s="51"/>
      <c r="J186" s="51"/>
      <c r="K186" s="51"/>
      <c r="L186" s="52"/>
      <c r="M186" s="52"/>
      <c r="N186" s="52"/>
      <c r="O186" s="52"/>
      <c r="P186" s="52"/>
      <c r="Q186" s="52"/>
      <c r="R186" s="52"/>
      <c r="S186" s="52"/>
    </row>
    <row r="187" spans="1:23" s="49" customFormat="1" x14ac:dyDescent="0.25">
      <c r="D187" s="51"/>
      <c r="E187" s="51"/>
      <c r="F187" s="51"/>
      <c r="G187" s="51"/>
      <c r="H187" s="51"/>
      <c r="I187" s="51"/>
      <c r="J187" s="51"/>
      <c r="K187" s="51"/>
      <c r="L187" s="52"/>
      <c r="M187" s="52"/>
      <c r="N187" s="52"/>
      <c r="O187" s="52"/>
      <c r="P187" s="52"/>
      <c r="Q187" s="52"/>
      <c r="R187" s="52"/>
      <c r="S187" s="52"/>
    </row>
    <row r="188" spans="1:23" x14ac:dyDescent="0.25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</row>
    <row r="189" spans="1:23" x14ac:dyDescent="0.25">
      <c r="A189" s="162" t="s">
        <v>173</v>
      </c>
      <c r="B189" s="162"/>
      <c r="C189" s="162"/>
      <c r="D189" s="162"/>
      <c r="E189" s="162"/>
      <c r="F189" s="162"/>
      <c r="G189" s="162"/>
      <c r="H189" s="162"/>
      <c r="I189" s="162"/>
      <c r="J189" s="162"/>
      <c r="K189" s="162"/>
      <c r="L189" s="162"/>
      <c r="M189" s="162"/>
      <c r="N189" s="162"/>
      <c r="O189" s="162"/>
      <c r="P189" s="162"/>
      <c r="Q189" s="162"/>
      <c r="R189" s="162"/>
      <c r="S189" s="162"/>
      <c r="T189" s="162"/>
      <c r="U189" s="162"/>
      <c r="V189" s="162"/>
      <c r="W189" s="162"/>
    </row>
    <row r="190" spans="1:23" s="49" customFormat="1" x14ac:dyDescent="0.25">
      <c r="A190" s="162"/>
      <c r="B190" s="162"/>
      <c r="C190" s="162"/>
      <c r="D190" s="162"/>
      <c r="E190" s="162"/>
      <c r="F190" s="162"/>
      <c r="G190" s="162"/>
      <c r="H190" s="162"/>
      <c r="I190" s="162"/>
      <c r="J190" s="162"/>
      <c r="K190" s="162"/>
      <c r="L190" s="162"/>
      <c r="M190" s="162"/>
      <c r="N190" s="162"/>
      <c r="O190" s="162"/>
      <c r="P190" s="162"/>
      <c r="Q190" s="162"/>
      <c r="R190" s="162"/>
      <c r="S190" s="162"/>
      <c r="T190" s="162"/>
      <c r="U190" s="162"/>
      <c r="V190" s="162"/>
      <c r="W190" s="162"/>
    </row>
    <row r="191" spans="1:23" s="49" customFormat="1" x14ac:dyDescent="0.25">
      <c r="A191" s="162"/>
      <c r="B191" s="162"/>
      <c r="C191" s="162"/>
      <c r="D191" s="162"/>
      <c r="E191" s="162"/>
      <c r="F191" s="162"/>
      <c r="G191" s="162"/>
      <c r="H191" s="162"/>
      <c r="I191" s="162"/>
      <c r="J191" s="162"/>
      <c r="K191" s="162"/>
      <c r="L191" s="162"/>
      <c r="M191" s="162"/>
      <c r="N191" s="162"/>
      <c r="O191" s="162"/>
      <c r="P191" s="162"/>
      <c r="Q191" s="162"/>
      <c r="R191" s="162"/>
      <c r="S191" s="162"/>
      <c r="T191" s="162"/>
      <c r="U191" s="162"/>
      <c r="V191" s="162"/>
      <c r="W191" s="162"/>
    </row>
    <row r="192" spans="1:23" s="49" customFormat="1" x14ac:dyDescent="0.25">
      <c r="A192" s="162"/>
      <c r="B192" s="162"/>
      <c r="C192" s="162"/>
      <c r="D192" s="162"/>
      <c r="E192" s="162"/>
      <c r="F192" s="162"/>
      <c r="G192" s="162"/>
      <c r="H192" s="162"/>
      <c r="I192" s="162"/>
      <c r="J192" s="162"/>
      <c r="K192" s="162"/>
      <c r="L192" s="162"/>
      <c r="M192" s="162"/>
      <c r="N192" s="162"/>
      <c r="O192" s="162"/>
      <c r="P192" s="162"/>
      <c r="Q192" s="162"/>
      <c r="R192" s="162"/>
      <c r="S192" s="162"/>
      <c r="T192" s="162"/>
      <c r="U192" s="162"/>
      <c r="V192" s="162"/>
      <c r="W192" s="162"/>
    </row>
    <row r="193" spans="1:23" s="49" customFormat="1" x14ac:dyDescent="0.25">
      <c r="A193" s="162"/>
      <c r="B193" s="162"/>
      <c r="C193" s="162"/>
      <c r="D193" s="162"/>
      <c r="E193" s="162"/>
      <c r="F193" s="162"/>
      <c r="G193" s="162"/>
      <c r="H193" s="162"/>
      <c r="I193" s="162"/>
      <c r="J193" s="162"/>
      <c r="K193" s="162"/>
      <c r="L193" s="162"/>
      <c r="M193" s="162"/>
      <c r="N193" s="162"/>
      <c r="O193" s="162"/>
      <c r="P193" s="162"/>
      <c r="Q193" s="162"/>
      <c r="R193" s="162"/>
      <c r="S193" s="162"/>
      <c r="T193" s="162"/>
      <c r="U193" s="162"/>
      <c r="V193" s="162"/>
      <c r="W193" s="162"/>
    </row>
    <row r="194" spans="1:23" x14ac:dyDescent="0.25">
      <c r="A194" s="162"/>
      <c r="B194" s="162"/>
      <c r="C194" s="162"/>
      <c r="D194" s="162"/>
      <c r="E194" s="162"/>
      <c r="F194" s="162"/>
      <c r="G194" s="162"/>
      <c r="H194" s="162"/>
      <c r="I194" s="162"/>
      <c r="J194" s="162"/>
      <c r="K194" s="162"/>
      <c r="L194" s="162"/>
      <c r="M194" s="162"/>
      <c r="N194" s="162"/>
      <c r="O194" s="162"/>
      <c r="P194" s="162"/>
      <c r="Q194" s="162"/>
      <c r="R194" s="162"/>
      <c r="S194" s="162"/>
      <c r="T194" s="162"/>
      <c r="U194" s="162"/>
      <c r="V194" s="162"/>
      <c r="W194" s="162"/>
    </row>
    <row r="195" spans="1:23" x14ac:dyDescent="0.25">
      <c r="A195" s="162"/>
      <c r="B195" s="162"/>
      <c r="C195" s="162"/>
      <c r="D195" s="162"/>
      <c r="E195" s="162"/>
      <c r="F195" s="162"/>
      <c r="G195" s="162"/>
      <c r="H195" s="162"/>
      <c r="I195" s="162"/>
      <c r="J195" s="162"/>
      <c r="K195" s="162"/>
      <c r="L195" s="162"/>
      <c r="M195" s="162"/>
      <c r="N195" s="162"/>
      <c r="O195" s="162"/>
      <c r="P195" s="162"/>
      <c r="Q195" s="162"/>
      <c r="R195" s="162"/>
      <c r="S195" s="162"/>
      <c r="T195" s="162"/>
      <c r="U195" s="162"/>
      <c r="V195" s="162"/>
      <c r="W195" s="162"/>
    </row>
    <row r="196" spans="1:23" s="49" customFormat="1" x14ac:dyDescent="0.25">
      <c r="A196" s="162"/>
      <c r="B196" s="162"/>
      <c r="C196" s="162"/>
      <c r="D196" s="162"/>
      <c r="E196" s="162"/>
      <c r="F196" s="162"/>
      <c r="G196" s="162"/>
      <c r="H196" s="162"/>
      <c r="I196" s="162"/>
      <c r="J196" s="162"/>
      <c r="K196" s="162"/>
      <c r="L196" s="162"/>
      <c r="M196" s="162"/>
      <c r="N196" s="162"/>
      <c r="O196" s="162"/>
      <c r="P196" s="162"/>
      <c r="Q196" s="162"/>
      <c r="R196" s="162"/>
      <c r="S196" s="162"/>
      <c r="T196" s="162"/>
      <c r="U196" s="162"/>
      <c r="V196" s="162"/>
      <c r="W196" s="162"/>
    </row>
    <row r="197" spans="1:23" s="49" customFormat="1" x14ac:dyDescent="0.25">
      <c r="A197" s="162"/>
      <c r="B197" s="162"/>
      <c r="C197" s="162"/>
      <c r="D197" s="162"/>
      <c r="E197" s="162"/>
      <c r="F197" s="162"/>
      <c r="G197" s="162"/>
      <c r="H197" s="162"/>
      <c r="I197" s="162"/>
      <c r="J197" s="162"/>
      <c r="K197" s="162"/>
      <c r="L197" s="162"/>
      <c r="M197" s="162"/>
      <c r="N197" s="162"/>
      <c r="O197" s="162"/>
      <c r="P197" s="162"/>
      <c r="Q197" s="162"/>
      <c r="R197" s="162"/>
      <c r="S197" s="162"/>
      <c r="T197" s="162"/>
      <c r="U197" s="162"/>
      <c r="V197" s="162"/>
      <c r="W197" s="162"/>
    </row>
    <row r="198" spans="1:23" x14ac:dyDescent="0.25">
      <c r="A198" s="162"/>
      <c r="B198" s="162"/>
      <c r="C198" s="162"/>
      <c r="D198" s="162"/>
      <c r="E198" s="162"/>
      <c r="F198" s="162"/>
      <c r="G198" s="162"/>
      <c r="H198" s="162"/>
      <c r="I198" s="162"/>
      <c r="J198" s="162"/>
      <c r="K198" s="162"/>
      <c r="L198" s="162"/>
      <c r="M198" s="162"/>
      <c r="N198" s="162"/>
      <c r="O198" s="162"/>
      <c r="P198" s="162"/>
      <c r="Q198" s="162"/>
      <c r="R198" s="162"/>
      <c r="S198" s="162"/>
      <c r="T198" s="162"/>
      <c r="U198" s="162"/>
      <c r="V198" s="162"/>
      <c r="W198" s="162"/>
    </row>
    <row r="199" spans="1:23" x14ac:dyDescent="0.25">
      <c r="A199" s="162"/>
      <c r="B199" s="162"/>
      <c r="C199" s="162"/>
      <c r="D199" s="162"/>
      <c r="E199" s="162"/>
      <c r="F199" s="162"/>
      <c r="G199" s="162"/>
      <c r="H199" s="162"/>
      <c r="I199" s="162"/>
      <c r="J199" s="162"/>
      <c r="K199" s="162"/>
      <c r="L199" s="162"/>
      <c r="M199" s="162"/>
      <c r="N199" s="162"/>
      <c r="O199" s="162"/>
      <c r="P199" s="162"/>
      <c r="Q199" s="162"/>
      <c r="R199" s="162"/>
      <c r="S199" s="162"/>
      <c r="T199" s="162"/>
      <c r="U199" s="162"/>
      <c r="V199" s="162"/>
      <c r="W199" s="162"/>
    </row>
    <row r="200" spans="1:23" s="49" customFormat="1" x14ac:dyDescent="0.25">
      <c r="A200" s="162"/>
      <c r="B200" s="162"/>
      <c r="C200" s="162"/>
      <c r="D200" s="162"/>
      <c r="E200" s="162"/>
      <c r="F200" s="162"/>
      <c r="G200" s="162"/>
      <c r="H200" s="162"/>
      <c r="I200" s="162"/>
      <c r="J200" s="162"/>
      <c r="K200" s="162"/>
      <c r="L200" s="162"/>
      <c r="M200" s="162"/>
      <c r="N200" s="162"/>
      <c r="O200" s="162"/>
      <c r="P200" s="162"/>
      <c r="Q200" s="162"/>
      <c r="R200" s="162"/>
      <c r="S200" s="162"/>
      <c r="T200" s="162"/>
      <c r="U200" s="162"/>
      <c r="V200" s="162"/>
      <c r="W200" s="162"/>
    </row>
    <row r="201" spans="1:23" s="49" customFormat="1" x14ac:dyDescent="0.25">
      <c r="A201" s="162"/>
      <c r="B201" s="162"/>
      <c r="C201" s="162"/>
      <c r="D201" s="162"/>
      <c r="E201" s="162"/>
      <c r="F201" s="162"/>
      <c r="G201" s="162"/>
      <c r="H201" s="162"/>
      <c r="I201" s="162"/>
      <c r="J201" s="162"/>
      <c r="K201" s="162"/>
      <c r="L201" s="162"/>
      <c r="M201" s="162"/>
      <c r="N201" s="162"/>
      <c r="O201" s="162"/>
      <c r="P201" s="162"/>
      <c r="Q201" s="162"/>
      <c r="R201" s="162"/>
      <c r="S201" s="162"/>
      <c r="T201" s="162"/>
      <c r="U201" s="162"/>
      <c r="V201" s="162"/>
      <c r="W201" s="162"/>
    </row>
    <row r="202" spans="1:23" s="55" customFormat="1" x14ac:dyDescent="0.25">
      <c r="A202" s="162"/>
      <c r="B202" s="162"/>
      <c r="C202" s="162"/>
      <c r="D202" s="162"/>
      <c r="E202" s="162"/>
      <c r="F202" s="162"/>
      <c r="G202" s="162"/>
      <c r="H202" s="162"/>
      <c r="I202" s="162"/>
      <c r="J202" s="162"/>
      <c r="K202" s="162"/>
      <c r="L202" s="162"/>
      <c r="M202" s="162"/>
      <c r="N202" s="162"/>
      <c r="O202" s="162"/>
      <c r="P202" s="162"/>
      <c r="Q202" s="162"/>
      <c r="R202" s="162"/>
      <c r="S202" s="162"/>
      <c r="T202" s="162"/>
      <c r="U202" s="162"/>
      <c r="V202" s="162"/>
      <c r="W202" s="162"/>
    </row>
    <row r="203" spans="1:23" s="49" customFormat="1" x14ac:dyDescent="0.25">
      <c r="A203" s="162"/>
      <c r="B203" s="162"/>
      <c r="C203" s="162"/>
      <c r="D203" s="162"/>
      <c r="E203" s="162"/>
      <c r="F203" s="162"/>
      <c r="G203" s="162"/>
      <c r="H203" s="162"/>
      <c r="I203" s="162"/>
      <c r="J203" s="162"/>
      <c r="K203" s="162"/>
      <c r="L203" s="162"/>
      <c r="M203" s="162"/>
      <c r="N203" s="162"/>
      <c r="O203" s="162"/>
      <c r="P203" s="162"/>
      <c r="Q203" s="162"/>
      <c r="R203" s="162"/>
      <c r="S203" s="162"/>
      <c r="T203" s="162"/>
      <c r="U203" s="162"/>
      <c r="V203" s="162"/>
      <c r="W203" s="162"/>
    </row>
    <row r="205" spans="1:23" s="55" customFormat="1" x14ac:dyDescent="0.25"/>
    <row r="207" spans="1:23" x14ac:dyDescent="0.25">
      <c r="A207" s="9" t="s">
        <v>161</v>
      </c>
      <c r="B207" s="9"/>
      <c r="C207" s="9"/>
      <c r="D207" s="9"/>
      <c r="E207" s="9"/>
      <c r="F207" s="9"/>
    </row>
    <row r="208" spans="1:23" s="55" customFormat="1" ht="15.75" thickBot="1" x14ac:dyDescent="0.3">
      <c r="A208" s="56"/>
      <c r="B208" s="56"/>
      <c r="C208" s="56"/>
      <c r="D208" s="56"/>
      <c r="E208" s="56"/>
      <c r="F208" s="56"/>
    </row>
    <row r="209" spans="4:13" x14ac:dyDescent="0.25">
      <c r="D209" s="64" t="s">
        <v>26</v>
      </c>
      <c r="E209" s="65"/>
      <c r="F209" s="65"/>
      <c r="G209" s="65"/>
      <c r="H209" s="65" t="s">
        <v>3</v>
      </c>
      <c r="I209" s="65"/>
      <c r="J209" s="65"/>
      <c r="K209" s="65" t="s">
        <v>21</v>
      </c>
      <c r="L209" s="65"/>
      <c r="M209" s="77"/>
    </row>
    <row r="210" spans="4:13" x14ac:dyDescent="0.25">
      <c r="D210" s="78" t="s">
        <v>19</v>
      </c>
      <c r="E210" s="79"/>
      <c r="F210" s="79"/>
      <c r="G210" s="79"/>
      <c r="H210" s="80">
        <v>101038</v>
      </c>
      <c r="I210" s="80"/>
      <c r="J210" s="80"/>
      <c r="K210" s="80">
        <v>103318</v>
      </c>
      <c r="L210" s="80"/>
      <c r="M210" s="81"/>
    </row>
    <row r="211" spans="4:13" x14ac:dyDescent="0.25">
      <c r="D211" s="82" t="s">
        <v>137</v>
      </c>
      <c r="E211" s="83"/>
      <c r="F211" s="83"/>
      <c r="G211" s="83"/>
      <c r="H211" s="80">
        <v>3613</v>
      </c>
      <c r="I211" s="80"/>
      <c r="J211" s="80"/>
      <c r="K211" s="80">
        <v>3597</v>
      </c>
      <c r="L211" s="80"/>
      <c r="M211" s="81"/>
    </row>
    <row r="212" spans="4:13" ht="15.75" thickBot="1" x14ac:dyDescent="0.3">
      <c r="D212" s="289" t="s">
        <v>20</v>
      </c>
      <c r="E212" s="290"/>
      <c r="F212" s="290"/>
      <c r="G212" s="290"/>
      <c r="H212" s="80">
        <v>3722</v>
      </c>
      <c r="I212" s="80"/>
      <c r="J212" s="80"/>
      <c r="K212" s="80">
        <v>3221</v>
      </c>
      <c r="L212" s="80"/>
      <c r="M212" s="81"/>
    </row>
    <row r="213" spans="4:13" ht="15.75" thickBot="1" x14ac:dyDescent="0.3">
      <c r="D213" s="282" t="s">
        <v>1</v>
      </c>
      <c r="E213" s="283"/>
      <c r="F213" s="283"/>
      <c r="G213" s="283"/>
      <c r="H213" s="116">
        <f>SUM(H210:J212)</f>
        <v>108373</v>
      </c>
      <c r="I213" s="116"/>
      <c r="J213" s="116"/>
      <c r="K213" s="116">
        <f>SUM(K210:M212)</f>
        <v>110136</v>
      </c>
      <c r="L213" s="116"/>
      <c r="M213" s="207"/>
    </row>
    <row r="214" spans="4:13" s="55" customFormat="1" x14ac:dyDescent="0.25">
      <c r="D214" s="59"/>
      <c r="E214" s="59"/>
      <c r="F214" s="59"/>
      <c r="G214" s="59"/>
      <c r="H214" s="60"/>
      <c r="I214" s="60"/>
      <c r="J214" s="60"/>
      <c r="K214" s="60"/>
      <c r="L214" s="60"/>
      <c r="M214" s="60"/>
    </row>
    <row r="215" spans="4:13" x14ac:dyDescent="0.25">
      <c r="D215" s="13"/>
      <c r="E215" s="13"/>
      <c r="F215" s="13"/>
      <c r="G215" s="13"/>
      <c r="H215" s="46"/>
      <c r="I215" s="46"/>
      <c r="J215" s="46"/>
      <c r="K215" s="46"/>
      <c r="L215" s="46"/>
      <c r="M215" s="46"/>
    </row>
    <row r="216" spans="4:13" x14ac:dyDescent="0.25">
      <c r="D216" s="13"/>
      <c r="E216" s="13"/>
      <c r="F216" s="13"/>
      <c r="G216" s="13"/>
      <c r="H216" s="46"/>
      <c r="I216" s="46"/>
      <c r="J216" s="46"/>
      <c r="K216" s="46"/>
      <c r="L216" s="46"/>
      <c r="M216" s="46"/>
    </row>
    <row r="217" spans="4:13" x14ac:dyDescent="0.25">
      <c r="D217" s="13"/>
      <c r="E217" s="13"/>
      <c r="F217" s="13"/>
      <c r="G217" s="13"/>
      <c r="H217" s="46"/>
      <c r="I217" s="46"/>
      <c r="J217" s="46"/>
      <c r="K217" s="46"/>
      <c r="L217" s="46"/>
      <c r="M217" s="46"/>
    </row>
    <row r="218" spans="4:13" x14ac:dyDescent="0.25">
      <c r="D218" s="13"/>
      <c r="E218" s="13"/>
      <c r="F218" s="13"/>
      <c r="G218" s="13"/>
      <c r="H218" s="13"/>
      <c r="I218" s="13"/>
      <c r="J218" s="13"/>
      <c r="K218" s="13"/>
      <c r="L218" s="13"/>
      <c r="M218" s="13"/>
    </row>
    <row r="219" spans="4:13" x14ac:dyDescent="0.25">
      <c r="D219" s="13"/>
      <c r="E219" s="13"/>
      <c r="F219" s="13"/>
      <c r="G219" s="13"/>
      <c r="H219" s="13"/>
      <c r="I219" s="13"/>
      <c r="J219" s="13"/>
      <c r="K219" s="13"/>
      <c r="L219" s="13"/>
      <c r="M219" s="13"/>
    </row>
    <row r="220" spans="4:13" x14ac:dyDescent="0.25">
      <c r="D220" s="29"/>
      <c r="E220" s="29"/>
      <c r="F220" s="29"/>
      <c r="G220" s="29"/>
      <c r="H220" s="29"/>
      <c r="I220" s="29"/>
      <c r="J220" s="29"/>
      <c r="K220" s="29"/>
      <c r="L220" s="29"/>
      <c r="M220" s="29"/>
    </row>
    <row r="221" spans="4:13" x14ac:dyDescent="0.25">
      <c r="D221" s="29"/>
      <c r="E221" s="29"/>
      <c r="F221" s="29"/>
      <c r="G221" s="29"/>
      <c r="H221" s="29"/>
      <c r="I221" s="29"/>
      <c r="J221" s="29"/>
      <c r="K221" s="29"/>
      <c r="L221" s="29"/>
      <c r="M221" s="29"/>
    </row>
    <row r="222" spans="4:13" x14ac:dyDescent="0.25">
      <c r="D222" s="29"/>
      <c r="E222" s="29"/>
      <c r="F222" s="29"/>
      <c r="G222" s="29"/>
      <c r="H222" s="29"/>
      <c r="I222" s="29"/>
      <c r="J222" s="29"/>
      <c r="K222" s="29"/>
      <c r="L222" s="29"/>
      <c r="M222" s="29"/>
    </row>
    <row r="223" spans="4:13" x14ac:dyDescent="0.25">
      <c r="D223" s="29"/>
      <c r="E223" s="29"/>
      <c r="F223" s="29"/>
      <c r="G223" s="29"/>
      <c r="H223" s="29"/>
      <c r="I223" s="29"/>
      <c r="J223" s="29"/>
      <c r="K223" s="29"/>
      <c r="L223" s="29"/>
      <c r="M223" s="29"/>
    </row>
    <row r="224" spans="4:13" x14ac:dyDescent="0.25">
      <c r="D224" s="29"/>
      <c r="E224" s="29"/>
      <c r="F224" s="29"/>
      <c r="G224" s="29"/>
      <c r="H224" s="29"/>
      <c r="I224" s="29"/>
      <c r="J224" s="29"/>
      <c r="K224" s="29"/>
      <c r="L224" s="29"/>
      <c r="M224" s="29"/>
    </row>
    <row r="225" spans="1:23" x14ac:dyDescent="0.25">
      <c r="D225" s="29"/>
      <c r="E225" s="29"/>
      <c r="F225" s="29"/>
      <c r="G225" s="29"/>
      <c r="H225" s="29"/>
      <c r="I225" s="29"/>
      <c r="J225" s="29"/>
      <c r="K225" s="29"/>
      <c r="L225" s="29"/>
      <c r="M225" s="29"/>
    </row>
    <row r="226" spans="1:23" x14ac:dyDescent="0.25">
      <c r="D226" s="29"/>
      <c r="E226" s="29"/>
      <c r="F226" s="29"/>
      <c r="G226" s="29"/>
      <c r="H226" s="29"/>
      <c r="I226" s="29"/>
      <c r="J226" s="29"/>
      <c r="K226" s="29"/>
      <c r="L226" s="29"/>
      <c r="M226" s="29"/>
    </row>
    <row r="227" spans="1:23" x14ac:dyDescent="0.25">
      <c r="D227" s="29"/>
      <c r="E227" s="29"/>
      <c r="F227" s="29"/>
      <c r="G227" s="29"/>
      <c r="H227" s="29"/>
      <c r="I227" s="29"/>
      <c r="J227" s="29"/>
      <c r="K227" s="29"/>
      <c r="L227" s="29"/>
      <c r="M227" s="29"/>
    </row>
    <row r="228" spans="1:23" x14ac:dyDescent="0.25">
      <c r="D228" s="29"/>
      <c r="E228" s="29"/>
      <c r="F228" s="29"/>
      <c r="G228" s="29"/>
      <c r="H228" s="29"/>
      <c r="I228" s="29"/>
      <c r="J228" s="29"/>
      <c r="K228" s="29"/>
      <c r="L228" s="29"/>
      <c r="M228" s="29"/>
    </row>
    <row r="229" spans="1:23" s="55" customFormat="1" x14ac:dyDescent="0.25">
      <c r="D229" s="29"/>
      <c r="E229" s="29"/>
      <c r="F229" s="29"/>
      <c r="G229" s="29"/>
      <c r="H229" s="29"/>
      <c r="I229" s="29"/>
      <c r="J229" s="29"/>
      <c r="K229" s="29"/>
      <c r="L229" s="29"/>
      <c r="M229" s="29"/>
    </row>
    <row r="230" spans="1:23" x14ac:dyDescent="0.25">
      <c r="D230" s="29"/>
      <c r="E230" s="29"/>
      <c r="F230" s="29"/>
      <c r="G230" s="29"/>
      <c r="H230" s="29"/>
      <c r="I230" s="29"/>
      <c r="J230" s="29"/>
      <c r="K230" s="29"/>
      <c r="L230" s="29"/>
      <c r="M230" s="29"/>
    </row>
    <row r="231" spans="1:23" x14ac:dyDescent="0.25">
      <c r="A231" s="162" t="s">
        <v>168</v>
      </c>
      <c r="B231" s="162"/>
      <c r="C231" s="162"/>
      <c r="D231" s="162"/>
      <c r="E231" s="162"/>
      <c r="F231" s="162"/>
      <c r="G231" s="162"/>
      <c r="H231" s="162"/>
      <c r="I231" s="162"/>
      <c r="J231" s="162"/>
      <c r="K231" s="162"/>
      <c r="L231" s="162"/>
      <c r="M231" s="162"/>
      <c r="N231" s="162"/>
      <c r="O231" s="162"/>
      <c r="P231" s="162"/>
      <c r="Q231" s="162"/>
      <c r="R231" s="162"/>
      <c r="S231" s="162"/>
      <c r="T231" s="162"/>
      <c r="U231" s="162"/>
      <c r="V231" s="162"/>
      <c r="W231" s="162"/>
    </row>
    <row r="232" spans="1:23" x14ac:dyDescent="0.25">
      <c r="A232" s="162"/>
      <c r="B232" s="162"/>
      <c r="C232" s="162"/>
      <c r="D232" s="162"/>
      <c r="E232" s="162"/>
      <c r="F232" s="162"/>
      <c r="G232" s="162"/>
      <c r="H232" s="162"/>
      <c r="I232" s="162"/>
      <c r="J232" s="162"/>
      <c r="K232" s="162"/>
      <c r="L232" s="162"/>
      <c r="M232" s="162"/>
      <c r="N232" s="162"/>
      <c r="O232" s="162"/>
      <c r="P232" s="162"/>
      <c r="Q232" s="162"/>
      <c r="R232" s="162"/>
      <c r="S232" s="162"/>
      <c r="T232" s="162"/>
      <c r="U232" s="162"/>
      <c r="V232" s="162"/>
      <c r="W232" s="162"/>
    </row>
    <row r="233" spans="1:23" x14ac:dyDescent="0.25">
      <c r="A233" s="162"/>
      <c r="B233" s="162"/>
      <c r="C233" s="162"/>
      <c r="D233" s="162"/>
      <c r="E233" s="162"/>
      <c r="F233" s="162"/>
      <c r="G233" s="162"/>
      <c r="H233" s="162"/>
      <c r="I233" s="162"/>
      <c r="J233" s="162"/>
      <c r="K233" s="162"/>
      <c r="L233" s="162"/>
      <c r="M233" s="162"/>
      <c r="N233" s="162"/>
      <c r="O233" s="162"/>
      <c r="P233" s="162"/>
      <c r="Q233" s="162"/>
      <c r="R233" s="162"/>
      <c r="S233" s="162"/>
      <c r="T233" s="162"/>
      <c r="U233" s="162"/>
      <c r="V233" s="162"/>
      <c r="W233" s="162"/>
    </row>
    <row r="234" spans="1:23" x14ac:dyDescent="0.25">
      <c r="A234" s="162"/>
      <c r="B234" s="162"/>
      <c r="C234" s="162"/>
      <c r="D234" s="162"/>
      <c r="E234" s="162"/>
      <c r="F234" s="162"/>
      <c r="G234" s="162"/>
      <c r="H234" s="162"/>
      <c r="I234" s="162"/>
      <c r="J234" s="162"/>
      <c r="K234" s="162"/>
      <c r="L234" s="162"/>
      <c r="M234" s="162"/>
      <c r="N234" s="162"/>
      <c r="O234" s="162"/>
      <c r="P234" s="162"/>
      <c r="Q234" s="162"/>
      <c r="R234" s="162"/>
      <c r="S234" s="162"/>
      <c r="T234" s="162"/>
      <c r="U234" s="162"/>
      <c r="V234" s="162"/>
      <c r="W234" s="162"/>
    </row>
    <row r="235" spans="1:23" s="55" customFormat="1" x14ac:dyDescent="0.25">
      <c r="A235" s="53"/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</row>
    <row r="237" spans="1:23" x14ac:dyDescent="0.25">
      <c r="A237" s="9" t="s">
        <v>162</v>
      </c>
      <c r="B237" s="9"/>
      <c r="C237" s="9"/>
      <c r="D237" s="9"/>
      <c r="E237" s="9"/>
      <c r="F237" s="9"/>
      <c r="G237" s="9"/>
      <c r="H237" s="9"/>
      <c r="I237" s="9"/>
      <c r="J237" s="9"/>
    </row>
    <row r="238" spans="1:23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</row>
    <row r="239" spans="1:23" ht="15.75" thickBot="1" x14ac:dyDescent="0.3">
      <c r="A239" s="9"/>
      <c r="B239" s="9"/>
      <c r="C239" s="9"/>
      <c r="D239" s="9"/>
      <c r="E239" s="9"/>
      <c r="F239" s="9"/>
      <c r="G239" s="9"/>
      <c r="H239" s="9"/>
      <c r="I239" s="9"/>
      <c r="J239" s="9"/>
    </row>
    <row r="240" spans="1:23" x14ac:dyDescent="0.25">
      <c r="D240" s="275" t="s">
        <v>46</v>
      </c>
      <c r="E240" s="276"/>
      <c r="F240" s="276"/>
      <c r="G240" s="273" t="str">
        <f>CONCATENATE(Arkusz18!A2," - ",Arkusz18!B2," r.")</f>
        <v>01.07.2019 - 31.07.2019 r.</v>
      </c>
      <c r="H240" s="273"/>
      <c r="I240" s="273"/>
      <c r="J240" s="273"/>
      <c r="K240" s="273"/>
      <c r="L240" s="273"/>
      <c r="M240" s="273"/>
      <c r="N240" s="273"/>
      <c r="O240" s="273"/>
      <c r="P240" s="273"/>
      <c r="Q240" s="273"/>
      <c r="R240" s="274"/>
    </row>
    <row r="241" spans="1:23" ht="31.5" customHeight="1" x14ac:dyDescent="0.25">
      <c r="D241" s="277"/>
      <c r="E241" s="278"/>
      <c r="F241" s="278"/>
      <c r="G241" s="137" t="s">
        <v>62</v>
      </c>
      <c r="H241" s="137"/>
      <c r="I241" s="137"/>
      <c r="J241" s="137" t="s">
        <v>87</v>
      </c>
      <c r="K241" s="137"/>
      <c r="L241" s="137"/>
      <c r="M241" s="137" t="s">
        <v>61</v>
      </c>
      <c r="N241" s="137"/>
      <c r="O241" s="137"/>
      <c r="P241" s="137" t="s">
        <v>86</v>
      </c>
      <c r="Q241" s="137"/>
      <c r="R241" s="138"/>
    </row>
    <row r="242" spans="1:23" x14ac:dyDescent="0.25">
      <c r="D242" s="84" t="s">
        <v>85</v>
      </c>
      <c r="E242" s="85"/>
      <c r="F242" s="85"/>
      <c r="G242" s="267">
        <f>Arkusz16!A2</f>
        <v>0</v>
      </c>
      <c r="H242" s="267"/>
      <c r="I242" s="267"/>
      <c r="J242" s="267">
        <f>Arkusz16!A3</f>
        <v>0</v>
      </c>
      <c r="K242" s="267"/>
      <c r="L242" s="267"/>
      <c r="M242" s="267">
        <f>Arkusz16!A4</f>
        <v>0</v>
      </c>
      <c r="N242" s="267"/>
      <c r="O242" s="267"/>
      <c r="P242" s="267">
        <f>Arkusz16!A5</f>
        <v>0</v>
      </c>
      <c r="Q242" s="267"/>
      <c r="R242" s="268"/>
    </row>
    <row r="243" spans="1:23" x14ac:dyDescent="0.25">
      <c r="D243" s="140" t="s">
        <v>48</v>
      </c>
      <c r="E243" s="141"/>
      <c r="F243" s="141"/>
      <c r="G243" s="142">
        <f>Arkusz16!A6</f>
        <v>923</v>
      </c>
      <c r="H243" s="142"/>
      <c r="I243" s="142"/>
      <c r="J243" s="295">
        <f>Arkusz16!A7</f>
        <v>9</v>
      </c>
      <c r="K243" s="296"/>
      <c r="L243" s="297"/>
      <c r="M243" s="295">
        <f>Arkusz16!A8</f>
        <v>3</v>
      </c>
      <c r="N243" s="296"/>
      <c r="O243" s="297"/>
      <c r="P243" s="295">
        <f>Arkusz16!A9</f>
        <v>1</v>
      </c>
      <c r="Q243" s="296"/>
      <c r="R243" s="298"/>
    </row>
    <row r="244" spans="1:23" ht="15.75" thickBot="1" x14ac:dyDescent="0.3">
      <c r="D244" s="280" t="s">
        <v>49</v>
      </c>
      <c r="E244" s="281"/>
      <c r="F244" s="281"/>
      <c r="G244" s="143">
        <f>Arkusz16!A10</f>
        <v>341</v>
      </c>
      <c r="H244" s="143"/>
      <c r="I244" s="143"/>
      <c r="J244" s="143">
        <f>Arkusz16!A11</f>
        <v>2</v>
      </c>
      <c r="K244" s="143"/>
      <c r="L244" s="143"/>
      <c r="M244" s="143">
        <f>Arkusz16!A12</f>
        <v>4</v>
      </c>
      <c r="N244" s="143"/>
      <c r="O244" s="143"/>
      <c r="P244" s="143">
        <f>Arkusz16!A13</f>
        <v>0</v>
      </c>
      <c r="Q244" s="143"/>
      <c r="R244" s="269"/>
    </row>
    <row r="245" spans="1:23" ht="15.75" thickBot="1" x14ac:dyDescent="0.3">
      <c r="D245" s="271" t="s">
        <v>47</v>
      </c>
      <c r="E245" s="272"/>
      <c r="F245" s="272"/>
      <c r="G245" s="121">
        <f>SUM(G242:I244)</f>
        <v>1264</v>
      </c>
      <c r="H245" s="121"/>
      <c r="I245" s="121"/>
      <c r="J245" s="121">
        <f t="shared" ref="J245" si="5">SUM(J242:L244)</f>
        <v>11</v>
      </c>
      <c r="K245" s="121"/>
      <c r="L245" s="121"/>
      <c r="M245" s="121">
        <f t="shared" ref="M245" si="6">SUM(M242:O244)</f>
        <v>7</v>
      </c>
      <c r="N245" s="121"/>
      <c r="O245" s="121"/>
      <c r="P245" s="121">
        <f t="shared" ref="P245" si="7">SUM(P242:R244)</f>
        <v>1</v>
      </c>
      <c r="Q245" s="121"/>
      <c r="R245" s="139"/>
    </row>
    <row r="246" spans="1:23" ht="15.75" thickBot="1" x14ac:dyDescent="0.3">
      <c r="A246" s="30"/>
      <c r="B246" s="30"/>
      <c r="C246" s="30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</row>
    <row r="247" spans="1:23" x14ac:dyDescent="0.25">
      <c r="D247" s="275" t="s">
        <v>46</v>
      </c>
      <c r="E247" s="276"/>
      <c r="F247" s="276"/>
      <c r="G247" s="273" t="str">
        <f>CONCATENATE(Arkusz18!C2," - ",Arkusz18!B2," r.")</f>
        <v>01.01.2019 - 31.07.2019 r.</v>
      </c>
      <c r="H247" s="273"/>
      <c r="I247" s="273"/>
      <c r="J247" s="273"/>
      <c r="K247" s="273"/>
      <c r="L247" s="273"/>
      <c r="M247" s="273"/>
      <c r="N247" s="273"/>
      <c r="O247" s="273"/>
      <c r="P247" s="273"/>
      <c r="Q247" s="273"/>
      <c r="R247" s="274"/>
    </row>
    <row r="248" spans="1:23" ht="32.25" customHeight="1" x14ac:dyDescent="0.25">
      <c r="D248" s="277"/>
      <c r="E248" s="278"/>
      <c r="F248" s="278"/>
      <c r="G248" s="137" t="s">
        <v>62</v>
      </c>
      <c r="H248" s="137"/>
      <c r="I248" s="137"/>
      <c r="J248" s="137" t="s">
        <v>87</v>
      </c>
      <c r="K248" s="137"/>
      <c r="L248" s="137"/>
      <c r="M248" s="137" t="s">
        <v>61</v>
      </c>
      <c r="N248" s="137"/>
      <c r="O248" s="137"/>
      <c r="P248" s="137" t="s">
        <v>86</v>
      </c>
      <c r="Q248" s="137"/>
      <c r="R248" s="138"/>
    </row>
    <row r="249" spans="1:23" x14ac:dyDescent="0.25">
      <c r="D249" s="84" t="s">
        <v>85</v>
      </c>
      <c r="E249" s="85"/>
      <c r="F249" s="85"/>
      <c r="G249" s="267">
        <f>Arkusz17!A2</f>
        <v>0</v>
      </c>
      <c r="H249" s="267"/>
      <c r="I249" s="267"/>
      <c r="J249" s="267">
        <f>Arkusz17!A3</f>
        <v>0</v>
      </c>
      <c r="K249" s="267"/>
      <c r="L249" s="267"/>
      <c r="M249" s="267">
        <f>Arkusz17!A4</f>
        <v>0</v>
      </c>
      <c r="N249" s="267"/>
      <c r="O249" s="267"/>
      <c r="P249" s="267">
        <f>Arkusz17!A5</f>
        <v>0</v>
      </c>
      <c r="Q249" s="267"/>
      <c r="R249" s="268"/>
    </row>
    <row r="250" spans="1:23" x14ac:dyDescent="0.25">
      <c r="D250" s="140" t="s">
        <v>48</v>
      </c>
      <c r="E250" s="141"/>
      <c r="F250" s="141"/>
      <c r="G250" s="142">
        <f>Arkusz17!A6</f>
        <v>6582</v>
      </c>
      <c r="H250" s="142"/>
      <c r="I250" s="142"/>
      <c r="J250" s="142">
        <f>Arkusz17!A7</f>
        <v>65</v>
      </c>
      <c r="K250" s="142"/>
      <c r="L250" s="142"/>
      <c r="M250" s="142">
        <f>Arkusz17!A8</f>
        <v>55</v>
      </c>
      <c r="N250" s="142"/>
      <c r="O250" s="142"/>
      <c r="P250" s="142">
        <f>Arkusz17!A9</f>
        <v>6</v>
      </c>
      <c r="Q250" s="142"/>
      <c r="R250" s="144"/>
    </row>
    <row r="251" spans="1:23" ht="15.75" thickBot="1" x14ac:dyDescent="0.3">
      <c r="D251" s="280" t="s">
        <v>49</v>
      </c>
      <c r="E251" s="281"/>
      <c r="F251" s="281"/>
      <c r="G251" s="143">
        <f>Arkusz17!A10</f>
        <v>2807</v>
      </c>
      <c r="H251" s="143"/>
      <c r="I251" s="143"/>
      <c r="J251" s="143">
        <f>Arkusz17!A11</f>
        <v>11</v>
      </c>
      <c r="K251" s="143"/>
      <c r="L251" s="143"/>
      <c r="M251" s="143">
        <f>Arkusz17!A12</f>
        <v>70</v>
      </c>
      <c r="N251" s="143"/>
      <c r="O251" s="143"/>
      <c r="P251" s="143">
        <f>Arkusz17!A13</f>
        <v>12</v>
      </c>
      <c r="Q251" s="143"/>
      <c r="R251" s="269"/>
    </row>
    <row r="252" spans="1:23" ht="15.75" thickBot="1" x14ac:dyDescent="0.3">
      <c r="D252" s="271" t="s">
        <v>47</v>
      </c>
      <c r="E252" s="272"/>
      <c r="F252" s="272"/>
      <c r="G252" s="121">
        <f>SUM(G249:I251)</f>
        <v>9389</v>
      </c>
      <c r="H252" s="121"/>
      <c r="I252" s="121"/>
      <c r="J252" s="121">
        <f t="shared" ref="J252" si="8">SUM(J249:L251)</f>
        <v>76</v>
      </c>
      <c r="K252" s="121"/>
      <c r="L252" s="121"/>
      <c r="M252" s="121">
        <f t="shared" ref="M252" si="9">SUM(M249:O251)</f>
        <v>125</v>
      </c>
      <c r="N252" s="121"/>
      <c r="O252" s="121"/>
      <c r="P252" s="121">
        <f t="shared" ref="P252" si="10">SUM(P249:R251)</f>
        <v>18</v>
      </c>
      <c r="Q252" s="121"/>
      <c r="R252" s="139"/>
    </row>
    <row r="254" spans="1:23" x14ac:dyDescent="0.25">
      <c r="A254" s="162" t="s">
        <v>174</v>
      </c>
      <c r="B254" s="162"/>
      <c r="C254" s="162"/>
      <c r="D254" s="162"/>
      <c r="E254" s="162"/>
      <c r="F254" s="162"/>
      <c r="G254" s="162"/>
      <c r="H254" s="162"/>
      <c r="I254" s="162"/>
      <c r="J254" s="162"/>
      <c r="K254" s="162"/>
      <c r="L254" s="162"/>
      <c r="M254" s="162"/>
      <c r="N254" s="162"/>
      <c r="O254" s="162"/>
      <c r="P254" s="162"/>
      <c r="Q254" s="162"/>
      <c r="R254" s="162"/>
      <c r="S254" s="162"/>
      <c r="T254" s="162"/>
      <c r="U254" s="162"/>
      <c r="V254" s="162"/>
      <c r="W254" s="162"/>
    </row>
    <row r="255" spans="1:23" x14ac:dyDescent="0.25">
      <c r="A255" s="162"/>
      <c r="B255" s="162"/>
      <c r="C255" s="162"/>
      <c r="D255" s="162"/>
      <c r="E255" s="162"/>
      <c r="F255" s="162"/>
      <c r="G255" s="162"/>
      <c r="H255" s="162"/>
      <c r="I255" s="162"/>
      <c r="J255" s="162"/>
      <c r="K255" s="162"/>
      <c r="L255" s="162"/>
      <c r="M255" s="162"/>
      <c r="N255" s="162"/>
      <c r="O255" s="162"/>
      <c r="P255" s="162"/>
      <c r="Q255" s="162"/>
      <c r="R255" s="162"/>
      <c r="S255" s="162"/>
      <c r="T255" s="162"/>
      <c r="U255" s="162"/>
      <c r="V255" s="162"/>
      <c r="W255" s="162"/>
    </row>
    <row r="256" spans="1:23" x14ac:dyDescent="0.25">
      <c r="A256" s="162"/>
      <c r="B256" s="162"/>
      <c r="C256" s="162"/>
      <c r="D256" s="162"/>
      <c r="E256" s="162"/>
      <c r="F256" s="162"/>
      <c r="G256" s="162"/>
      <c r="H256" s="162"/>
      <c r="I256" s="162"/>
      <c r="J256" s="162"/>
      <c r="K256" s="162"/>
      <c r="L256" s="162"/>
      <c r="M256" s="162"/>
      <c r="N256" s="162"/>
      <c r="O256" s="162"/>
      <c r="P256" s="162"/>
      <c r="Q256" s="162"/>
      <c r="R256" s="162"/>
      <c r="S256" s="162"/>
      <c r="T256" s="162"/>
      <c r="U256" s="162"/>
      <c r="V256" s="162"/>
      <c r="W256" s="162"/>
    </row>
    <row r="258" spans="1:22" ht="18.75" x14ac:dyDescent="0.25">
      <c r="A258" s="7" t="s">
        <v>64</v>
      </c>
      <c r="F258" s="8"/>
    </row>
    <row r="259" spans="1:22" x14ac:dyDescent="0.25">
      <c r="F259" s="8"/>
    </row>
    <row r="260" spans="1:22" x14ac:dyDescent="0.25">
      <c r="A260" s="270" t="s">
        <v>163</v>
      </c>
      <c r="B260" s="270"/>
      <c r="C260" s="270"/>
      <c r="D260" s="270"/>
      <c r="E260" s="270"/>
      <c r="F260" s="270"/>
      <c r="G260" s="270"/>
      <c r="H260" s="270"/>
      <c r="I260" s="270"/>
      <c r="J260" s="270"/>
      <c r="K260" s="270"/>
      <c r="L260" s="270"/>
      <c r="M260" s="270"/>
      <c r="N260" s="270"/>
      <c r="O260" s="270"/>
      <c r="P260" s="270"/>
      <c r="Q260" s="270"/>
      <c r="R260" s="270"/>
      <c r="S260" s="270"/>
      <c r="T260" s="270"/>
      <c r="U260" s="270"/>
    </row>
    <row r="261" spans="1:22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</row>
    <row r="262" spans="1:22" ht="15.75" thickBot="1" x14ac:dyDescent="0.3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</row>
    <row r="263" spans="1:22" x14ac:dyDescent="0.25">
      <c r="C263" s="131" t="s">
        <v>0</v>
      </c>
      <c r="D263" s="132"/>
      <c r="E263" s="132"/>
      <c r="F263" s="132"/>
      <c r="G263" s="126" t="str">
        <f>CONCATENATE(Arkusz18!A2," - ",Arkusz18!B2," r.")</f>
        <v>01.07.2019 - 31.07.2019 r.</v>
      </c>
      <c r="H263" s="127"/>
      <c r="I263" s="127"/>
      <c r="J263" s="127"/>
      <c r="K263" s="127"/>
      <c r="L263" s="127"/>
      <c r="M263" s="127"/>
      <c r="N263" s="127"/>
      <c r="O263" s="127"/>
      <c r="P263" s="127"/>
      <c r="Q263" s="127"/>
      <c r="R263" s="127"/>
      <c r="S263" s="127"/>
      <c r="T263" s="127"/>
      <c r="U263" s="127"/>
      <c r="V263" s="128"/>
    </row>
    <row r="264" spans="1:22" x14ac:dyDescent="0.25">
      <c r="C264" s="133"/>
      <c r="D264" s="134"/>
      <c r="E264" s="134"/>
      <c r="F264" s="134"/>
      <c r="G264" s="123" t="s">
        <v>29</v>
      </c>
      <c r="H264" s="124"/>
      <c r="I264" s="124"/>
      <c r="J264" s="125"/>
      <c r="K264" s="123" t="s">
        <v>30</v>
      </c>
      <c r="L264" s="124"/>
      <c r="M264" s="124"/>
      <c r="N264" s="125"/>
      <c r="O264" s="123" t="s">
        <v>99</v>
      </c>
      <c r="P264" s="124"/>
      <c r="Q264" s="124"/>
      <c r="R264" s="125"/>
      <c r="S264" s="123" t="s">
        <v>52</v>
      </c>
      <c r="T264" s="124"/>
      <c r="U264" s="124"/>
      <c r="V264" s="192"/>
    </row>
    <row r="265" spans="1:22" x14ac:dyDescent="0.25">
      <c r="C265" s="133"/>
      <c r="D265" s="134"/>
      <c r="E265" s="134"/>
      <c r="F265" s="134"/>
      <c r="G265" s="135" t="s">
        <v>28</v>
      </c>
      <c r="H265" s="136"/>
      <c r="I265" s="123" t="s">
        <v>9</v>
      </c>
      <c r="J265" s="125"/>
      <c r="K265" s="135" t="s">
        <v>31</v>
      </c>
      <c r="L265" s="136"/>
      <c r="M265" s="123" t="s">
        <v>9</v>
      </c>
      <c r="N265" s="125"/>
      <c r="O265" s="135" t="s">
        <v>28</v>
      </c>
      <c r="P265" s="136"/>
      <c r="Q265" s="123" t="s">
        <v>9</v>
      </c>
      <c r="R265" s="125"/>
      <c r="S265" s="135" t="s">
        <v>28</v>
      </c>
      <c r="T265" s="136"/>
      <c r="U265" s="123" t="s">
        <v>9</v>
      </c>
      <c r="V265" s="192"/>
    </row>
    <row r="266" spans="1:22" x14ac:dyDescent="0.25">
      <c r="C266" s="145" t="str">
        <f>Arkusz2!B2</f>
        <v>ROSJA</v>
      </c>
      <c r="D266" s="146"/>
      <c r="E266" s="146"/>
      <c r="F266" s="146"/>
      <c r="G266" s="86">
        <f>Arkusz2!F2</f>
        <v>62</v>
      </c>
      <c r="H266" s="122"/>
      <c r="I266" s="86">
        <f>Arkusz2!F8</f>
        <v>150</v>
      </c>
      <c r="J266" s="122"/>
      <c r="K266" s="86">
        <f>SUM(Arkusz2!F14,-G266)</f>
        <v>17</v>
      </c>
      <c r="L266" s="122"/>
      <c r="M266" s="86">
        <f>SUM(Arkusz2!F20,-I266)</f>
        <v>48</v>
      </c>
      <c r="N266" s="122"/>
      <c r="O266" s="86">
        <f>Arkusz2!F26</f>
        <v>5</v>
      </c>
      <c r="P266" s="122"/>
      <c r="Q266" s="86">
        <f>Arkusz2!F32</f>
        <v>15</v>
      </c>
      <c r="R266" s="122"/>
      <c r="S266" s="86">
        <f>SUM(Arkusz2!F14,O266)</f>
        <v>84</v>
      </c>
      <c r="T266" s="122"/>
      <c r="U266" s="86">
        <f>SUM(Arkusz2!F20,Q266)</f>
        <v>213</v>
      </c>
      <c r="V266" s="87"/>
    </row>
    <row r="267" spans="1:22" x14ac:dyDescent="0.25">
      <c r="C267" s="61" t="str">
        <f>Arkusz2!B3</f>
        <v>UKRAINA</v>
      </c>
      <c r="D267" s="62"/>
      <c r="E267" s="62"/>
      <c r="F267" s="62"/>
      <c r="G267" s="119">
        <f>Arkusz2!F3</f>
        <v>8</v>
      </c>
      <c r="H267" s="120"/>
      <c r="I267" s="119">
        <f>Arkusz2!F9</f>
        <v>9</v>
      </c>
      <c r="J267" s="120"/>
      <c r="K267" s="119">
        <f>SUM(Arkusz2!F15,-G267)</f>
        <v>15</v>
      </c>
      <c r="L267" s="120"/>
      <c r="M267" s="119">
        <f>SUM(Arkusz2!F21,-I267)</f>
        <v>34</v>
      </c>
      <c r="N267" s="120"/>
      <c r="O267" s="119">
        <f>Arkusz2!F27</f>
        <v>1</v>
      </c>
      <c r="P267" s="120"/>
      <c r="Q267" s="119">
        <f>Arkusz2!F33</f>
        <v>1</v>
      </c>
      <c r="R267" s="120"/>
      <c r="S267" s="119">
        <f>SUM(Arkusz2!F15,O267)</f>
        <v>24</v>
      </c>
      <c r="T267" s="120"/>
      <c r="U267" s="119">
        <f>SUM(Arkusz2!F21,Q267)</f>
        <v>44</v>
      </c>
      <c r="V267" s="249"/>
    </row>
    <row r="268" spans="1:22" x14ac:dyDescent="0.25">
      <c r="C268" s="145" t="str">
        <f>Arkusz2!B4</f>
        <v>ARMENIA</v>
      </c>
      <c r="D268" s="146"/>
      <c r="E268" s="146"/>
      <c r="F268" s="146"/>
      <c r="G268" s="86">
        <f>Arkusz2!F4</f>
        <v>1</v>
      </c>
      <c r="H268" s="122"/>
      <c r="I268" s="86">
        <f>Arkusz2!F10</f>
        <v>3</v>
      </c>
      <c r="J268" s="122"/>
      <c r="K268" s="86">
        <f>SUM(Arkusz2!F16,-G268)</f>
        <v>2</v>
      </c>
      <c r="L268" s="122"/>
      <c r="M268" s="86">
        <f>SUM(Arkusz2!F22,-I268)</f>
        <v>6</v>
      </c>
      <c r="N268" s="122"/>
      <c r="O268" s="86">
        <f>Arkusz2!F28</f>
        <v>0</v>
      </c>
      <c r="P268" s="122"/>
      <c r="Q268" s="86">
        <f>Arkusz2!F34</f>
        <v>0</v>
      </c>
      <c r="R268" s="122"/>
      <c r="S268" s="86">
        <f>SUM(Arkusz2!F16,O268)</f>
        <v>3</v>
      </c>
      <c r="T268" s="122"/>
      <c r="U268" s="86">
        <f>SUM(Arkusz2!F22,Q268)</f>
        <v>9</v>
      </c>
      <c r="V268" s="87"/>
    </row>
    <row r="269" spans="1:22" x14ac:dyDescent="0.25">
      <c r="C269" s="61" t="str">
        <f>Arkusz2!B5</f>
        <v>KIRGISTAN</v>
      </c>
      <c r="D269" s="62"/>
      <c r="E269" s="62"/>
      <c r="F269" s="62"/>
      <c r="G269" s="119">
        <f>Arkusz2!F5</f>
        <v>1</v>
      </c>
      <c r="H269" s="120"/>
      <c r="I269" s="119">
        <f>Arkusz2!F11</f>
        <v>1</v>
      </c>
      <c r="J269" s="120"/>
      <c r="K269" s="119">
        <f>SUM(Arkusz2!F17,-G269)</f>
        <v>2</v>
      </c>
      <c r="L269" s="120"/>
      <c r="M269" s="119">
        <f>SUM(Arkusz2!F23,-I269)</f>
        <v>6</v>
      </c>
      <c r="N269" s="120"/>
      <c r="O269" s="119">
        <f>Arkusz2!F29</f>
        <v>0</v>
      </c>
      <c r="P269" s="120"/>
      <c r="Q269" s="119">
        <f>Arkusz2!F35</f>
        <v>0</v>
      </c>
      <c r="R269" s="120"/>
      <c r="S269" s="119">
        <f>SUM(Arkusz2!F17,O269)</f>
        <v>3</v>
      </c>
      <c r="T269" s="120"/>
      <c r="U269" s="119">
        <f>SUM(Arkusz2!F23,Q269)</f>
        <v>7</v>
      </c>
      <c r="V269" s="249"/>
    </row>
    <row r="270" spans="1:22" x14ac:dyDescent="0.25">
      <c r="C270" s="145" t="str">
        <f>Arkusz2!B6</f>
        <v>KAZACHSTAN</v>
      </c>
      <c r="D270" s="146"/>
      <c r="E270" s="146"/>
      <c r="F270" s="146"/>
      <c r="G270" s="86">
        <f>Arkusz2!F6</f>
        <v>0</v>
      </c>
      <c r="H270" s="122"/>
      <c r="I270" s="86">
        <f>Arkusz2!F12</f>
        <v>0</v>
      </c>
      <c r="J270" s="122"/>
      <c r="K270" s="86">
        <f>SUM(Arkusz2!F18,-G270)</f>
        <v>2</v>
      </c>
      <c r="L270" s="122"/>
      <c r="M270" s="86">
        <f>SUM(Arkusz2!F24,-I270)</f>
        <v>6</v>
      </c>
      <c r="N270" s="122"/>
      <c r="O270" s="86">
        <f>Arkusz2!F30</f>
        <v>0</v>
      </c>
      <c r="P270" s="122"/>
      <c r="Q270" s="86">
        <f>Arkusz2!F36</f>
        <v>0</v>
      </c>
      <c r="R270" s="122"/>
      <c r="S270" s="86">
        <f>SUM(Arkusz2!F18,O270)</f>
        <v>2</v>
      </c>
      <c r="T270" s="122"/>
      <c r="U270" s="86">
        <f>SUM(Arkusz2!F24,Q270)</f>
        <v>6</v>
      </c>
      <c r="V270" s="87"/>
    </row>
    <row r="271" spans="1:22" ht="15.75" thickBot="1" x14ac:dyDescent="0.3">
      <c r="C271" s="149" t="str">
        <f>Arkusz2!B7</f>
        <v>Pozostałe</v>
      </c>
      <c r="D271" s="150"/>
      <c r="E271" s="150"/>
      <c r="F271" s="150"/>
      <c r="G271" s="186">
        <f>Arkusz2!F7</f>
        <v>43</v>
      </c>
      <c r="H271" s="187"/>
      <c r="I271" s="186">
        <f>Arkusz2!F13</f>
        <v>45</v>
      </c>
      <c r="J271" s="187"/>
      <c r="K271" s="186">
        <f>SUM(Arkusz2!F19,-G271)</f>
        <v>7</v>
      </c>
      <c r="L271" s="187"/>
      <c r="M271" s="186">
        <f>SUM(Arkusz2!F25,-I271)</f>
        <v>8</v>
      </c>
      <c r="N271" s="187"/>
      <c r="O271" s="186">
        <f>Arkusz2!F31</f>
        <v>1</v>
      </c>
      <c r="P271" s="187"/>
      <c r="Q271" s="186">
        <f>Arkusz2!F37</f>
        <v>1</v>
      </c>
      <c r="R271" s="187"/>
      <c r="S271" s="186">
        <f>SUM(Arkusz2!F19,O271)</f>
        <v>51</v>
      </c>
      <c r="T271" s="187"/>
      <c r="U271" s="186">
        <f>SUM(Arkusz2!F25,Q271)</f>
        <v>54</v>
      </c>
      <c r="V271" s="244"/>
    </row>
    <row r="272" spans="1:22" ht="15.75" thickBot="1" x14ac:dyDescent="0.3">
      <c r="C272" s="147" t="s">
        <v>1</v>
      </c>
      <c r="D272" s="148"/>
      <c r="E272" s="148"/>
      <c r="F272" s="148"/>
      <c r="G272" s="184">
        <f>SUM(G266:G271)</f>
        <v>115</v>
      </c>
      <c r="H272" s="185"/>
      <c r="I272" s="184">
        <f>SUM(I266:I271)</f>
        <v>208</v>
      </c>
      <c r="J272" s="185"/>
      <c r="K272" s="184">
        <f>SUM(K266:K271)</f>
        <v>45</v>
      </c>
      <c r="L272" s="185"/>
      <c r="M272" s="184">
        <f>SUM(M266:M271)</f>
        <v>108</v>
      </c>
      <c r="N272" s="185"/>
      <c r="O272" s="184">
        <f>SUM(O266:O271)</f>
        <v>7</v>
      </c>
      <c r="P272" s="185"/>
      <c r="Q272" s="184">
        <f>SUM(Q266:Q271)</f>
        <v>17</v>
      </c>
      <c r="R272" s="185"/>
      <c r="S272" s="184">
        <f>SUM(S266:S271)</f>
        <v>167</v>
      </c>
      <c r="T272" s="185"/>
      <c r="U272" s="184">
        <f>SUM(U266:U271)</f>
        <v>333</v>
      </c>
      <c r="V272" s="248"/>
    </row>
    <row r="276" spans="1:19" x14ac:dyDescent="0.25">
      <c r="M276" s="10"/>
      <c r="N276" s="10"/>
      <c r="O276" s="10"/>
      <c r="P276" s="10"/>
      <c r="Q276" s="10"/>
      <c r="R276" s="10"/>
      <c r="S276" s="10"/>
    </row>
    <row r="277" spans="1:19" x14ac:dyDescent="0.25">
      <c r="M277" s="10"/>
      <c r="N277" s="10"/>
      <c r="O277" s="10"/>
      <c r="P277" s="10"/>
      <c r="Q277" s="10"/>
      <c r="R277" s="10"/>
      <c r="S277" s="10"/>
    </row>
    <row r="278" spans="1:19" x14ac:dyDescent="0.25">
      <c r="M278" s="10"/>
      <c r="N278" s="10"/>
      <c r="O278" s="10"/>
      <c r="P278" s="10"/>
      <c r="Q278" s="10"/>
      <c r="R278" s="10"/>
      <c r="S278" s="10"/>
    </row>
    <row r="279" spans="1:19" x14ac:dyDescent="0.25">
      <c r="M279" s="10"/>
      <c r="N279" s="10"/>
      <c r="O279" s="10"/>
      <c r="P279" s="10"/>
      <c r="Q279" s="10"/>
      <c r="R279" s="10"/>
      <c r="S279" s="10"/>
    </row>
    <row r="280" spans="1:19" x14ac:dyDescent="0.25">
      <c r="M280" s="10"/>
      <c r="N280" s="10"/>
      <c r="O280" s="10"/>
      <c r="P280" s="10"/>
      <c r="Q280" s="10"/>
      <c r="R280" s="10"/>
      <c r="S280" s="10"/>
    </row>
    <row r="281" spans="1:19" x14ac:dyDescent="0.25">
      <c r="M281" s="10"/>
      <c r="N281" s="10"/>
      <c r="O281" s="10"/>
      <c r="P281" s="10"/>
      <c r="Q281" s="10"/>
      <c r="R281" s="10"/>
      <c r="S281" s="10"/>
    </row>
    <row r="282" spans="1:19" x14ac:dyDescent="0.25">
      <c r="M282" s="10"/>
      <c r="N282" s="10"/>
      <c r="O282" s="10"/>
      <c r="P282" s="10"/>
      <c r="Q282" s="10"/>
      <c r="R282" s="10"/>
      <c r="S282" s="10"/>
    </row>
    <row r="283" spans="1:19" x14ac:dyDescent="0.25">
      <c r="M283" s="10"/>
      <c r="N283" s="10"/>
      <c r="O283" s="10"/>
      <c r="P283" s="10"/>
      <c r="Q283" s="10"/>
      <c r="R283" s="10"/>
      <c r="S283" s="10"/>
    </row>
    <row r="284" spans="1:19" x14ac:dyDescent="0.25">
      <c r="D284" s="176"/>
      <c r="E284" s="176"/>
    </row>
    <row r="288" spans="1:19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</row>
    <row r="294" spans="3:22" ht="15.75" thickBot="1" x14ac:dyDescent="0.3"/>
    <row r="295" spans="3:22" x14ac:dyDescent="0.25">
      <c r="C295" s="131" t="s">
        <v>0</v>
      </c>
      <c r="D295" s="132"/>
      <c r="E295" s="132"/>
      <c r="F295" s="132"/>
      <c r="G295" s="213" t="str">
        <f>CONCATENATE(Arkusz18!C2," - ",Arkusz18!B2," r.")</f>
        <v>01.01.2019 - 31.07.2019 r.</v>
      </c>
      <c r="H295" s="213"/>
      <c r="I295" s="213"/>
      <c r="J295" s="213"/>
      <c r="K295" s="213"/>
      <c r="L295" s="213"/>
      <c r="M295" s="213"/>
      <c r="N295" s="213"/>
      <c r="O295" s="213"/>
      <c r="P295" s="213"/>
      <c r="Q295" s="213"/>
      <c r="R295" s="213"/>
      <c r="S295" s="213"/>
      <c r="T295" s="213"/>
      <c r="U295" s="213"/>
      <c r="V295" s="214"/>
    </row>
    <row r="296" spans="3:22" x14ac:dyDescent="0.25">
      <c r="C296" s="133"/>
      <c r="D296" s="134"/>
      <c r="E296" s="134"/>
      <c r="F296" s="134"/>
      <c r="G296" s="134" t="s">
        <v>29</v>
      </c>
      <c r="H296" s="134"/>
      <c r="I296" s="134"/>
      <c r="J296" s="134"/>
      <c r="K296" s="134" t="s">
        <v>30</v>
      </c>
      <c r="L296" s="134"/>
      <c r="M296" s="134"/>
      <c r="N296" s="134"/>
      <c r="O296" s="134" t="s">
        <v>132</v>
      </c>
      <c r="P296" s="134"/>
      <c r="Q296" s="134"/>
      <c r="R296" s="134"/>
      <c r="S296" s="134" t="s">
        <v>52</v>
      </c>
      <c r="T296" s="134"/>
      <c r="U296" s="134"/>
      <c r="V296" s="247"/>
    </row>
    <row r="297" spans="3:22" x14ac:dyDescent="0.25">
      <c r="C297" s="133"/>
      <c r="D297" s="134"/>
      <c r="E297" s="134"/>
      <c r="F297" s="134"/>
      <c r="G297" s="189" t="s">
        <v>28</v>
      </c>
      <c r="H297" s="189"/>
      <c r="I297" s="134" t="s">
        <v>9</v>
      </c>
      <c r="J297" s="134"/>
      <c r="K297" s="189" t="s">
        <v>31</v>
      </c>
      <c r="L297" s="189"/>
      <c r="M297" s="134" t="s">
        <v>9</v>
      </c>
      <c r="N297" s="134"/>
      <c r="O297" s="189" t="s">
        <v>28</v>
      </c>
      <c r="P297" s="189"/>
      <c r="Q297" s="134" t="s">
        <v>9</v>
      </c>
      <c r="R297" s="134"/>
      <c r="S297" s="189" t="s">
        <v>28</v>
      </c>
      <c r="T297" s="189"/>
      <c r="U297" s="134" t="s">
        <v>9</v>
      </c>
      <c r="V297" s="247"/>
    </row>
    <row r="298" spans="3:22" x14ac:dyDescent="0.25">
      <c r="C298" s="145" t="str">
        <f>Arkusz3!B2</f>
        <v>ROSJA</v>
      </c>
      <c r="D298" s="146"/>
      <c r="E298" s="146"/>
      <c r="F298" s="146"/>
      <c r="G298" s="188">
        <f>Arkusz3!F2</f>
        <v>303</v>
      </c>
      <c r="H298" s="188"/>
      <c r="I298" s="188">
        <f>Arkusz3!F8</f>
        <v>887</v>
      </c>
      <c r="J298" s="188"/>
      <c r="K298" s="188">
        <f>SUM(Arkusz3!F14,-G298)</f>
        <v>129</v>
      </c>
      <c r="L298" s="188"/>
      <c r="M298" s="188">
        <f>SUM(Arkusz3!F20,-I298)</f>
        <v>336</v>
      </c>
      <c r="N298" s="188"/>
      <c r="O298" s="188">
        <f>Arkusz3!F26</f>
        <v>46</v>
      </c>
      <c r="P298" s="188"/>
      <c r="Q298" s="188">
        <f>Arkusz3!F32</f>
        <v>158</v>
      </c>
      <c r="R298" s="188"/>
      <c r="S298" s="188">
        <f>SUM(Arkusz3!F14,O298)</f>
        <v>478</v>
      </c>
      <c r="T298" s="188"/>
      <c r="U298" s="188">
        <f>SUM(Arkusz3!F20,Q298)</f>
        <v>1381</v>
      </c>
      <c r="V298" s="246"/>
    </row>
    <row r="299" spans="3:22" x14ac:dyDescent="0.25">
      <c r="C299" s="61" t="str">
        <f>Arkusz3!B3</f>
        <v>UKRAINA</v>
      </c>
      <c r="D299" s="62"/>
      <c r="E299" s="62"/>
      <c r="F299" s="62"/>
      <c r="G299" s="241">
        <f>Arkusz3!F3</f>
        <v>96</v>
      </c>
      <c r="H299" s="241"/>
      <c r="I299" s="241">
        <f>Arkusz3!F9</f>
        <v>112</v>
      </c>
      <c r="J299" s="241"/>
      <c r="K299" s="241">
        <f>SUM(Arkusz3!F15,-G299)</f>
        <v>81</v>
      </c>
      <c r="L299" s="241"/>
      <c r="M299" s="241">
        <f>SUM(Arkusz3!F21,-I299)</f>
        <v>143</v>
      </c>
      <c r="N299" s="241"/>
      <c r="O299" s="241">
        <f>Arkusz3!F27</f>
        <v>9</v>
      </c>
      <c r="P299" s="241"/>
      <c r="Q299" s="241">
        <f>Arkusz3!F33</f>
        <v>9</v>
      </c>
      <c r="R299" s="241"/>
      <c r="S299" s="241">
        <f>SUM(Arkusz3!F15,O299)</f>
        <v>186</v>
      </c>
      <c r="T299" s="241"/>
      <c r="U299" s="241">
        <f>SUM(Arkusz3!F21,Q299)</f>
        <v>264</v>
      </c>
      <c r="V299" s="245"/>
    </row>
    <row r="300" spans="3:22" x14ac:dyDescent="0.25">
      <c r="C300" s="145" t="str">
        <f>Arkusz3!B4</f>
        <v>TADŻYKISTAN</v>
      </c>
      <c r="D300" s="146"/>
      <c r="E300" s="146"/>
      <c r="F300" s="146"/>
      <c r="G300" s="188">
        <f>Arkusz3!F4</f>
        <v>18</v>
      </c>
      <c r="H300" s="188"/>
      <c r="I300" s="188">
        <f>Arkusz3!F10</f>
        <v>37</v>
      </c>
      <c r="J300" s="188"/>
      <c r="K300" s="188">
        <f>SUM(Arkusz3!F16,-G300)</f>
        <v>7</v>
      </c>
      <c r="L300" s="188"/>
      <c r="M300" s="188">
        <f>SUM(Arkusz3!F22,-I300)</f>
        <v>17</v>
      </c>
      <c r="N300" s="188"/>
      <c r="O300" s="188">
        <f>Arkusz3!F28</f>
        <v>0</v>
      </c>
      <c r="P300" s="188"/>
      <c r="Q300" s="188">
        <f>Arkusz3!F34</f>
        <v>0</v>
      </c>
      <c r="R300" s="188"/>
      <c r="S300" s="188">
        <f>SUM(Arkusz3!F16,O300)</f>
        <v>25</v>
      </c>
      <c r="T300" s="188"/>
      <c r="U300" s="188">
        <f>SUM(Arkusz3!F22,Q300)</f>
        <v>54</v>
      </c>
      <c r="V300" s="246"/>
    </row>
    <row r="301" spans="3:22" x14ac:dyDescent="0.25">
      <c r="C301" s="61" t="str">
        <f>Arkusz3!B5</f>
        <v>AFGANISTAN</v>
      </c>
      <c r="D301" s="62"/>
      <c r="E301" s="62"/>
      <c r="F301" s="62"/>
      <c r="G301" s="241">
        <f>Arkusz3!F5</f>
        <v>47</v>
      </c>
      <c r="H301" s="241"/>
      <c r="I301" s="241">
        <f>Arkusz3!F11</f>
        <v>47</v>
      </c>
      <c r="J301" s="241"/>
      <c r="K301" s="241">
        <f>SUM(Arkusz3!F17,-G301)</f>
        <v>2</v>
      </c>
      <c r="L301" s="241"/>
      <c r="M301" s="241">
        <f>SUM(Arkusz3!F23,-I301)</f>
        <v>2</v>
      </c>
      <c r="N301" s="241"/>
      <c r="O301" s="241">
        <f>Arkusz3!F29</f>
        <v>0</v>
      </c>
      <c r="P301" s="241"/>
      <c r="Q301" s="241">
        <f>Arkusz3!F35</f>
        <v>0</v>
      </c>
      <c r="R301" s="241"/>
      <c r="S301" s="241">
        <f>SUM(Arkusz3!F17,O301)</f>
        <v>49</v>
      </c>
      <c r="T301" s="241"/>
      <c r="U301" s="241">
        <f>SUM(Arkusz3!F23,Q301)</f>
        <v>49</v>
      </c>
      <c r="V301" s="245"/>
    </row>
    <row r="302" spans="3:22" x14ac:dyDescent="0.25">
      <c r="C302" s="145" t="str">
        <f>Arkusz3!B6</f>
        <v>TURCJA</v>
      </c>
      <c r="D302" s="146"/>
      <c r="E302" s="146"/>
      <c r="F302" s="146"/>
      <c r="G302" s="188">
        <f>Arkusz3!F6</f>
        <v>24</v>
      </c>
      <c r="H302" s="188"/>
      <c r="I302" s="188">
        <f>Arkusz3!F12</f>
        <v>42</v>
      </c>
      <c r="J302" s="188"/>
      <c r="K302" s="188">
        <f>SUM(Arkusz3!F18,-G302)</f>
        <v>1</v>
      </c>
      <c r="L302" s="188"/>
      <c r="M302" s="188">
        <f>SUM(Arkusz3!F24,-I302)</f>
        <v>1</v>
      </c>
      <c r="N302" s="188"/>
      <c r="O302" s="188">
        <f>Arkusz3!F30</f>
        <v>0</v>
      </c>
      <c r="P302" s="188"/>
      <c r="Q302" s="188">
        <f>Arkusz3!F36</f>
        <v>0</v>
      </c>
      <c r="R302" s="188"/>
      <c r="S302" s="188">
        <f>SUM(Arkusz3!F18,O302)</f>
        <v>25</v>
      </c>
      <c r="T302" s="188"/>
      <c r="U302" s="188">
        <f>SUM(Arkusz3!F24,Q302)</f>
        <v>43</v>
      </c>
      <c r="V302" s="246"/>
    </row>
    <row r="303" spans="3:22" ht="15.75" thickBot="1" x14ac:dyDescent="0.3">
      <c r="C303" s="149" t="str">
        <f>Arkusz3!B7</f>
        <v>Pozostałe</v>
      </c>
      <c r="D303" s="150"/>
      <c r="E303" s="150"/>
      <c r="F303" s="150"/>
      <c r="G303" s="243">
        <f>Arkusz3!F7</f>
        <v>242</v>
      </c>
      <c r="H303" s="243"/>
      <c r="I303" s="243">
        <f>Arkusz3!F13</f>
        <v>281</v>
      </c>
      <c r="J303" s="243"/>
      <c r="K303" s="243">
        <f>SUM(Arkusz3!F19,-G303)</f>
        <v>70</v>
      </c>
      <c r="L303" s="243"/>
      <c r="M303" s="243">
        <f>SUM(Arkusz3!F25,-I303)</f>
        <v>94</v>
      </c>
      <c r="N303" s="243"/>
      <c r="O303" s="243">
        <f>Arkusz3!F31</f>
        <v>9</v>
      </c>
      <c r="P303" s="243"/>
      <c r="Q303" s="243">
        <f>Arkusz3!F37</f>
        <v>14</v>
      </c>
      <c r="R303" s="243"/>
      <c r="S303" s="243">
        <f>SUM(Arkusz3!F19,O303)</f>
        <v>321</v>
      </c>
      <c r="T303" s="243"/>
      <c r="U303" s="243">
        <f>SUM(Arkusz3!F25,Q303)</f>
        <v>389</v>
      </c>
      <c r="V303" s="254"/>
    </row>
    <row r="304" spans="3:22" x14ac:dyDescent="0.25">
      <c r="C304" s="190" t="s">
        <v>1</v>
      </c>
      <c r="D304" s="191"/>
      <c r="E304" s="191"/>
      <c r="F304" s="191"/>
      <c r="G304" s="158">
        <f>SUM(G298:G303)</f>
        <v>730</v>
      </c>
      <c r="H304" s="158"/>
      <c r="I304" s="158">
        <f>SUM(I298:I303)</f>
        <v>1406</v>
      </c>
      <c r="J304" s="158"/>
      <c r="K304" s="158">
        <f>SUM(K298:K303)</f>
        <v>290</v>
      </c>
      <c r="L304" s="158"/>
      <c r="M304" s="158">
        <f>SUM(M298:M303)</f>
        <v>593</v>
      </c>
      <c r="N304" s="158"/>
      <c r="O304" s="158">
        <f>SUM(O298:O303)</f>
        <v>64</v>
      </c>
      <c r="P304" s="158"/>
      <c r="Q304" s="158">
        <f>SUM(Q298:Q303)</f>
        <v>181</v>
      </c>
      <c r="R304" s="158"/>
      <c r="S304" s="158">
        <f>SUM(S298:S303)</f>
        <v>1084</v>
      </c>
      <c r="T304" s="158"/>
      <c r="U304" s="158">
        <f>SUM(U298:U303)</f>
        <v>2180</v>
      </c>
      <c r="V304" s="159"/>
    </row>
    <row r="305" spans="1:23" x14ac:dyDescent="0.25">
      <c r="A305" s="4"/>
      <c r="B305" s="11"/>
      <c r="C305" s="12"/>
      <c r="D305" s="12"/>
      <c r="E305" s="12"/>
      <c r="F305" s="12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1"/>
    </row>
    <row r="306" spans="1:23" x14ac:dyDescent="0.25">
      <c r="A306" s="177" t="s">
        <v>136</v>
      </c>
      <c r="B306" s="177"/>
      <c r="C306" s="177"/>
      <c r="D306" s="177"/>
      <c r="E306" s="177"/>
      <c r="F306" s="177"/>
      <c r="G306" s="177"/>
      <c r="H306" s="177"/>
      <c r="I306" s="177"/>
      <c r="J306" s="177"/>
      <c r="K306" s="177"/>
      <c r="L306" s="177"/>
      <c r="M306" s="177"/>
      <c r="N306" s="177"/>
      <c r="O306" s="177"/>
      <c r="P306" s="177"/>
      <c r="Q306" s="177"/>
      <c r="R306" s="177"/>
      <c r="S306" s="177"/>
      <c r="T306" s="177"/>
      <c r="U306" s="177"/>
      <c r="V306" s="177"/>
      <c r="W306" s="177"/>
    </row>
    <row r="307" spans="1:23" x14ac:dyDescent="0.2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</row>
    <row r="311" spans="1:23" x14ac:dyDescent="0.25">
      <c r="M311" s="10"/>
      <c r="N311" s="10"/>
      <c r="O311" s="10"/>
      <c r="P311" s="10"/>
      <c r="Q311" s="10"/>
      <c r="R311" s="10"/>
      <c r="S311" s="10"/>
    </row>
    <row r="312" spans="1:23" x14ac:dyDescent="0.25">
      <c r="M312" s="10"/>
      <c r="N312" s="10"/>
      <c r="O312" s="10"/>
      <c r="P312" s="10"/>
      <c r="Q312" s="10"/>
      <c r="R312" s="10"/>
      <c r="S312" s="10"/>
    </row>
    <row r="313" spans="1:23" x14ac:dyDescent="0.25">
      <c r="M313" s="10"/>
      <c r="N313" s="10"/>
      <c r="O313" s="10"/>
      <c r="P313" s="10"/>
      <c r="Q313" s="10"/>
      <c r="R313" s="10"/>
      <c r="S313" s="10"/>
    </row>
    <row r="314" spans="1:23" x14ac:dyDescent="0.25">
      <c r="M314" s="10"/>
      <c r="N314" s="10"/>
      <c r="O314" s="10"/>
      <c r="P314" s="10"/>
      <c r="Q314" s="10"/>
      <c r="R314" s="10"/>
      <c r="S314" s="10"/>
    </row>
    <row r="315" spans="1:23" x14ac:dyDescent="0.25">
      <c r="M315" s="10"/>
      <c r="N315" s="10"/>
      <c r="O315" s="10"/>
      <c r="P315" s="10"/>
      <c r="Q315" s="10"/>
      <c r="R315" s="10"/>
      <c r="S315" s="10"/>
    </row>
    <row r="316" spans="1:23" x14ac:dyDescent="0.25">
      <c r="M316" s="10"/>
      <c r="N316" s="10"/>
      <c r="O316" s="10"/>
      <c r="P316" s="10"/>
      <c r="Q316" s="10"/>
      <c r="R316" s="10"/>
      <c r="S316" s="10"/>
    </row>
    <row r="317" spans="1:23" x14ac:dyDescent="0.25">
      <c r="M317" s="10"/>
      <c r="N317" s="10"/>
      <c r="O317" s="10"/>
      <c r="P317" s="10"/>
      <c r="Q317" s="10"/>
      <c r="R317" s="10"/>
      <c r="S317" s="10"/>
    </row>
    <row r="318" spans="1:23" x14ac:dyDescent="0.25">
      <c r="M318" s="10"/>
      <c r="N318" s="10"/>
      <c r="O318" s="10"/>
      <c r="P318" s="10"/>
      <c r="Q318" s="10"/>
      <c r="R318" s="10"/>
      <c r="S318" s="10"/>
    </row>
    <row r="319" spans="1:23" x14ac:dyDescent="0.25">
      <c r="D319" s="176"/>
      <c r="E319" s="176"/>
    </row>
    <row r="324" spans="1:23" x14ac:dyDescent="0.25">
      <c r="V324" s="15"/>
      <c r="W324" s="15"/>
    </row>
    <row r="325" spans="1:23" x14ac:dyDescent="0.25">
      <c r="V325" s="15"/>
      <c r="W325" s="15"/>
    </row>
    <row r="326" spans="1:23" x14ac:dyDescent="0.25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5"/>
      <c r="W326" s="15"/>
    </row>
    <row r="327" spans="1:23" x14ac:dyDescent="0.25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5"/>
      <c r="W327" s="15"/>
    </row>
    <row r="328" spans="1:23" x14ac:dyDescent="0.25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5"/>
      <c r="W328" s="15"/>
    </row>
    <row r="329" spans="1:23" x14ac:dyDescent="0.25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5"/>
      <c r="W329" s="15"/>
    </row>
    <row r="330" spans="1:23" x14ac:dyDescent="0.25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5"/>
      <c r="W330" s="15"/>
    </row>
    <row r="331" spans="1:23" x14ac:dyDescent="0.25">
      <c r="A331" s="162" t="s">
        <v>175</v>
      </c>
      <c r="B331" s="162"/>
      <c r="C331" s="162"/>
      <c r="D331" s="162"/>
      <c r="E331" s="162"/>
      <c r="F331" s="162"/>
      <c r="G331" s="162"/>
      <c r="H331" s="162"/>
      <c r="I331" s="162"/>
      <c r="J331" s="162"/>
      <c r="K331" s="162"/>
      <c r="L331" s="162"/>
      <c r="M331" s="162"/>
      <c r="N331" s="162"/>
      <c r="O331" s="162"/>
      <c r="P331" s="162"/>
      <c r="Q331" s="162"/>
      <c r="R331" s="162"/>
      <c r="S331" s="162"/>
      <c r="T331" s="162"/>
      <c r="U331" s="162"/>
      <c r="V331" s="162"/>
      <c r="W331" s="162"/>
    </row>
    <row r="332" spans="1:23" s="49" customFormat="1" x14ac:dyDescent="0.25">
      <c r="A332" s="162"/>
      <c r="B332" s="162"/>
      <c r="C332" s="162"/>
      <c r="D332" s="162"/>
      <c r="E332" s="162"/>
      <c r="F332" s="162"/>
      <c r="G332" s="162"/>
      <c r="H332" s="162"/>
      <c r="I332" s="162"/>
      <c r="J332" s="162"/>
      <c r="K332" s="162"/>
      <c r="L332" s="162"/>
      <c r="M332" s="162"/>
      <c r="N332" s="162"/>
      <c r="O332" s="162"/>
      <c r="P332" s="162"/>
      <c r="Q332" s="162"/>
      <c r="R332" s="162"/>
      <c r="S332" s="162"/>
      <c r="T332" s="162"/>
      <c r="U332" s="162"/>
      <c r="V332" s="162"/>
      <c r="W332" s="162"/>
    </row>
    <row r="333" spans="1:23" s="49" customFormat="1" x14ac:dyDescent="0.25">
      <c r="A333" s="162"/>
      <c r="B333" s="162"/>
      <c r="C333" s="162"/>
      <c r="D333" s="162"/>
      <c r="E333" s="162"/>
      <c r="F333" s="162"/>
      <c r="G333" s="162"/>
      <c r="H333" s="162"/>
      <c r="I333" s="162"/>
      <c r="J333" s="162"/>
      <c r="K333" s="162"/>
      <c r="L333" s="162"/>
      <c r="M333" s="162"/>
      <c r="N333" s="162"/>
      <c r="O333" s="162"/>
      <c r="P333" s="162"/>
      <c r="Q333" s="162"/>
      <c r="R333" s="162"/>
      <c r="S333" s="162"/>
      <c r="T333" s="162"/>
      <c r="U333" s="162"/>
      <c r="V333" s="162"/>
      <c r="W333" s="162"/>
    </row>
    <row r="334" spans="1:23" s="49" customFormat="1" x14ac:dyDescent="0.25">
      <c r="A334" s="162"/>
      <c r="B334" s="162"/>
      <c r="C334" s="162"/>
      <c r="D334" s="162"/>
      <c r="E334" s="162"/>
      <c r="F334" s="162"/>
      <c r="G334" s="162"/>
      <c r="H334" s="162"/>
      <c r="I334" s="162"/>
      <c r="J334" s="162"/>
      <c r="K334" s="162"/>
      <c r="L334" s="162"/>
      <c r="M334" s="162"/>
      <c r="N334" s="162"/>
      <c r="O334" s="162"/>
      <c r="P334" s="162"/>
      <c r="Q334" s="162"/>
      <c r="R334" s="162"/>
      <c r="S334" s="162"/>
      <c r="T334" s="162"/>
      <c r="U334" s="162"/>
      <c r="V334" s="162"/>
      <c r="W334" s="162"/>
    </row>
    <row r="335" spans="1:23" s="49" customFormat="1" x14ac:dyDescent="0.25">
      <c r="A335" s="162"/>
      <c r="B335" s="162"/>
      <c r="C335" s="162"/>
      <c r="D335" s="162"/>
      <c r="E335" s="162"/>
      <c r="F335" s="162"/>
      <c r="G335" s="162"/>
      <c r="H335" s="162"/>
      <c r="I335" s="162"/>
      <c r="J335" s="162"/>
      <c r="K335" s="162"/>
      <c r="L335" s="162"/>
      <c r="M335" s="162"/>
      <c r="N335" s="162"/>
      <c r="O335" s="162"/>
      <c r="P335" s="162"/>
      <c r="Q335" s="162"/>
      <c r="R335" s="162"/>
      <c r="S335" s="162"/>
      <c r="T335" s="162"/>
      <c r="U335" s="162"/>
      <c r="V335" s="162"/>
      <c r="W335" s="162"/>
    </row>
    <row r="336" spans="1:23" s="49" customFormat="1" x14ac:dyDescent="0.25">
      <c r="A336" s="162"/>
      <c r="B336" s="162"/>
      <c r="C336" s="162"/>
      <c r="D336" s="162"/>
      <c r="E336" s="162"/>
      <c r="F336" s="162"/>
      <c r="G336" s="162"/>
      <c r="H336" s="162"/>
      <c r="I336" s="162"/>
      <c r="J336" s="162"/>
      <c r="K336" s="162"/>
      <c r="L336" s="162"/>
      <c r="M336" s="162"/>
      <c r="N336" s="162"/>
      <c r="O336" s="162"/>
      <c r="P336" s="162"/>
      <c r="Q336" s="162"/>
      <c r="R336" s="162"/>
      <c r="S336" s="162"/>
      <c r="T336" s="162"/>
      <c r="U336" s="162"/>
      <c r="V336" s="162"/>
      <c r="W336" s="162"/>
    </row>
    <row r="337" spans="1:23" s="49" customFormat="1" x14ac:dyDescent="0.25">
      <c r="A337" s="162"/>
      <c r="B337" s="162"/>
      <c r="C337" s="162"/>
      <c r="D337" s="162"/>
      <c r="E337" s="162"/>
      <c r="F337" s="162"/>
      <c r="G337" s="162"/>
      <c r="H337" s="162"/>
      <c r="I337" s="162"/>
      <c r="J337" s="162"/>
      <c r="K337" s="162"/>
      <c r="L337" s="162"/>
      <c r="M337" s="162"/>
      <c r="N337" s="162"/>
      <c r="O337" s="162"/>
      <c r="P337" s="162"/>
      <c r="Q337" s="162"/>
      <c r="R337" s="162"/>
      <c r="S337" s="162"/>
      <c r="T337" s="162"/>
      <c r="U337" s="162"/>
      <c r="V337" s="162"/>
      <c r="W337" s="162"/>
    </row>
    <row r="338" spans="1:23" s="49" customFormat="1" x14ac:dyDescent="0.25">
      <c r="A338" s="162"/>
      <c r="B338" s="162"/>
      <c r="C338" s="162"/>
      <c r="D338" s="162"/>
      <c r="E338" s="162"/>
      <c r="F338" s="162"/>
      <c r="G338" s="162"/>
      <c r="H338" s="162"/>
      <c r="I338" s="162"/>
      <c r="J338" s="162"/>
      <c r="K338" s="162"/>
      <c r="L338" s="162"/>
      <c r="M338" s="162"/>
      <c r="N338" s="162"/>
      <c r="O338" s="162"/>
      <c r="P338" s="162"/>
      <c r="Q338" s="162"/>
      <c r="R338" s="162"/>
      <c r="S338" s="162"/>
      <c r="T338" s="162"/>
      <c r="U338" s="162"/>
      <c r="V338" s="162"/>
      <c r="W338" s="162"/>
    </row>
    <row r="339" spans="1:23" s="49" customFormat="1" x14ac:dyDescent="0.25">
      <c r="A339" s="162"/>
      <c r="B339" s="162"/>
      <c r="C339" s="162"/>
      <c r="D339" s="162"/>
      <c r="E339" s="162"/>
      <c r="F339" s="162"/>
      <c r="G339" s="162"/>
      <c r="H339" s="162"/>
      <c r="I339" s="162"/>
      <c r="J339" s="162"/>
      <c r="K339" s="162"/>
      <c r="L339" s="162"/>
      <c r="M339" s="162"/>
      <c r="N339" s="162"/>
      <c r="O339" s="162"/>
      <c r="P339" s="162"/>
      <c r="Q339" s="162"/>
      <c r="R339" s="162"/>
      <c r="S339" s="162"/>
      <c r="T339" s="162"/>
      <c r="U339" s="162"/>
      <c r="V339" s="162"/>
      <c r="W339" s="162"/>
    </row>
    <row r="340" spans="1:23" s="49" customFormat="1" x14ac:dyDescent="0.25">
      <c r="A340" s="162"/>
      <c r="B340" s="162"/>
      <c r="C340" s="162"/>
      <c r="D340" s="162"/>
      <c r="E340" s="162"/>
      <c r="F340" s="162"/>
      <c r="G340" s="162"/>
      <c r="H340" s="162"/>
      <c r="I340" s="162"/>
      <c r="J340" s="162"/>
      <c r="K340" s="162"/>
      <c r="L340" s="162"/>
      <c r="M340" s="162"/>
      <c r="N340" s="162"/>
      <c r="O340" s="162"/>
      <c r="P340" s="162"/>
      <c r="Q340" s="162"/>
      <c r="R340" s="162"/>
      <c r="S340" s="162"/>
      <c r="T340" s="162"/>
      <c r="U340" s="162"/>
      <c r="V340" s="162"/>
      <c r="W340" s="162"/>
    </row>
    <row r="341" spans="1:23" s="49" customFormat="1" x14ac:dyDescent="0.25">
      <c r="A341" s="162"/>
      <c r="B341" s="162"/>
      <c r="C341" s="162"/>
      <c r="D341" s="162"/>
      <c r="E341" s="162"/>
      <c r="F341" s="162"/>
      <c r="G341" s="162"/>
      <c r="H341" s="162"/>
      <c r="I341" s="162"/>
      <c r="J341" s="162"/>
      <c r="K341" s="162"/>
      <c r="L341" s="162"/>
      <c r="M341" s="162"/>
      <c r="N341" s="162"/>
      <c r="O341" s="162"/>
      <c r="P341" s="162"/>
      <c r="Q341" s="162"/>
      <c r="R341" s="162"/>
      <c r="S341" s="162"/>
      <c r="T341" s="162"/>
      <c r="U341" s="162"/>
      <c r="V341" s="162"/>
      <c r="W341" s="162"/>
    </row>
    <row r="342" spans="1:23" s="49" customFormat="1" x14ac:dyDescent="0.25">
      <c r="A342" s="162"/>
      <c r="B342" s="162"/>
      <c r="C342" s="162"/>
      <c r="D342" s="162"/>
      <c r="E342" s="162"/>
      <c r="F342" s="162"/>
      <c r="G342" s="162"/>
      <c r="H342" s="162"/>
      <c r="I342" s="162"/>
      <c r="J342" s="162"/>
      <c r="K342" s="162"/>
      <c r="L342" s="162"/>
      <c r="M342" s="162"/>
      <c r="N342" s="162"/>
      <c r="O342" s="162"/>
      <c r="P342" s="162"/>
      <c r="Q342" s="162"/>
      <c r="R342" s="162"/>
      <c r="S342" s="162"/>
      <c r="T342" s="162"/>
      <c r="U342" s="162"/>
      <c r="V342" s="162"/>
      <c r="W342" s="162"/>
    </row>
    <row r="343" spans="1:23" s="49" customFormat="1" x14ac:dyDescent="0.25">
      <c r="A343" s="162"/>
      <c r="B343" s="162"/>
      <c r="C343" s="162"/>
      <c r="D343" s="162"/>
      <c r="E343" s="162"/>
      <c r="F343" s="162"/>
      <c r="G343" s="162"/>
      <c r="H343" s="162"/>
      <c r="I343" s="162"/>
      <c r="J343" s="162"/>
      <c r="K343" s="162"/>
      <c r="L343" s="162"/>
      <c r="M343" s="162"/>
      <c r="N343" s="162"/>
      <c r="O343" s="162"/>
      <c r="P343" s="162"/>
      <c r="Q343" s="162"/>
      <c r="R343" s="162"/>
      <c r="S343" s="162"/>
      <c r="T343" s="162"/>
      <c r="U343" s="162"/>
      <c r="V343" s="162"/>
      <c r="W343" s="162"/>
    </row>
    <row r="344" spans="1:23" s="49" customFormat="1" x14ac:dyDescent="0.25">
      <c r="A344" s="162"/>
      <c r="B344" s="162"/>
      <c r="C344" s="162"/>
      <c r="D344" s="162"/>
      <c r="E344" s="162"/>
      <c r="F344" s="162"/>
      <c r="G344" s="162"/>
      <c r="H344" s="162"/>
      <c r="I344" s="162"/>
      <c r="J344" s="162"/>
      <c r="K344" s="162"/>
      <c r="L344" s="162"/>
      <c r="M344" s="162"/>
      <c r="N344" s="162"/>
      <c r="O344" s="162"/>
      <c r="P344" s="162"/>
      <c r="Q344" s="162"/>
      <c r="R344" s="162"/>
      <c r="S344" s="162"/>
      <c r="T344" s="162"/>
      <c r="U344" s="162"/>
      <c r="V344" s="162"/>
      <c r="W344" s="162"/>
    </row>
    <row r="346" spans="1:23" x14ac:dyDescent="0.25">
      <c r="A346" s="164" t="s">
        <v>164</v>
      </c>
      <c r="B346" s="164"/>
      <c r="C346" s="164"/>
      <c r="D346" s="164"/>
      <c r="E346" s="164"/>
      <c r="F346" s="164"/>
      <c r="G346" s="164"/>
      <c r="H346" s="164"/>
      <c r="I346" s="164"/>
      <c r="J346" s="164"/>
      <c r="K346" s="164"/>
      <c r="L346" s="164"/>
      <c r="M346" s="164"/>
      <c r="N346" s="164"/>
      <c r="O346" s="164"/>
      <c r="P346" s="164"/>
      <c r="Q346" s="164"/>
      <c r="R346" s="164"/>
      <c r="S346" s="164"/>
      <c r="T346" s="164"/>
      <c r="U346" s="164"/>
    </row>
    <row r="347" spans="1:23" ht="15.75" thickBot="1" x14ac:dyDescent="0.3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</row>
    <row r="348" spans="1:23" x14ac:dyDescent="0.25">
      <c r="A348" s="181" t="str">
        <f>CONCATENATE(Arkusz18!C2," - ",Arkusz18!B2," r.")</f>
        <v>01.01.2019 - 31.07.2019 r.</v>
      </c>
      <c r="B348" s="182"/>
      <c r="C348" s="182"/>
      <c r="D348" s="182"/>
      <c r="E348" s="182"/>
      <c r="F348" s="182"/>
      <c r="G348" s="182"/>
      <c r="H348" s="182"/>
      <c r="I348" s="183"/>
      <c r="M348" s="181" t="str">
        <f>CONCATENATE(Arkusz18!C2," - ",Arkusz18!B2," r.")</f>
        <v>01.01.2019 - 31.07.2019 r.</v>
      </c>
      <c r="N348" s="182"/>
      <c r="O348" s="182"/>
      <c r="P348" s="182"/>
      <c r="Q348" s="182"/>
      <c r="R348" s="182"/>
      <c r="S348" s="182"/>
      <c r="T348" s="182"/>
      <c r="U348" s="183"/>
    </row>
    <row r="349" spans="1:23" ht="52.5" customHeight="1" x14ac:dyDescent="0.25">
      <c r="A349" s="193" t="s">
        <v>53</v>
      </c>
      <c r="B349" s="194"/>
      <c r="C349" s="195"/>
      <c r="D349" s="172" t="s">
        <v>54</v>
      </c>
      <c r="E349" s="173"/>
      <c r="F349" s="172" t="s">
        <v>55</v>
      </c>
      <c r="G349" s="173"/>
      <c r="H349" s="172" t="s">
        <v>51</v>
      </c>
      <c r="I349" s="255"/>
      <c r="M349" s="193" t="s">
        <v>53</v>
      </c>
      <c r="N349" s="194"/>
      <c r="O349" s="195"/>
      <c r="P349" s="172" t="s">
        <v>56</v>
      </c>
      <c r="Q349" s="173"/>
      <c r="R349" s="172" t="s">
        <v>55</v>
      </c>
      <c r="S349" s="173"/>
      <c r="T349" s="172" t="s">
        <v>51</v>
      </c>
      <c r="U349" s="255"/>
    </row>
    <row r="350" spans="1:23" x14ac:dyDescent="0.25">
      <c r="A350" s="196"/>
      <c r="B350" s="197"/>
      <c r="C350" s="198"/>
      <c r="D350" s="174"/>
      <c r="E350" s="175"/>
      <c r="F350" s="174"/>
      <c r="G350" s="175"/>
      <c r="H350" s="174"/>
      <c r="I350" s="256"/>
      <c r="M350" s="196"/>
      <c r="N350" s="197"/>
      <c r="O350" s="198"/>
      <c r="P350" s="174"/>
      <c r="Q350" s="175"/>
      <c r="R350" s="174"/>
      <c r="S350" s="175"/>
      <c r="T350" s="174"/>
      <c r="U350" s="256"/>
    </row>
    <row r="351" spans="1:23" x14ac:dyDescent="0.25">
      <c r="A351" s="73" t="str">
        <f>Arkusz4!B2</f>
        <v>NIEMCY</v>
      </c>
      <c r="B351" s="74"/>
      <c r="C351" s="74"/>
      <c r="D351" s="75">
        <f>Arkusz4!C2</f>
        <v>1071</v>
      </c>
      <c r="E351" s="75"/>
      <c r="F351" s="75">
        <f>Arkusz4!D2</f>
        <v>955</v>
      </c>
      <c r="G351" s="75"/>
      <c r="H351" s="75">
        <f>Arkusz4!E2</f>
        <v>320</v>
      </c>
      <c r="I351" s="178"/>
      <c r="M351" s="73" t="str">
        <f>Arkusz5!B2</f>
        <v>NIEMCY</v>
      </c>
      <c r="N351" s="74"/>
      <c r="O351" s="74"/>
      <c r="P351" s="75">
        <f>Arkusz5!C2</f>
        <v>26</v>
      </c>
      <c r="Q351" s="75"/>
      <c r="R351" s="75">
        <f>Arkusz5!D2</f>
        <v>28</v>
      </c>
      <c r="S351" s="75"/>
      <c r="T351" s="75">
        <f>Arkusz5!E2</f>
        <v>16</v>
      </c>
      <c r="U351" s="178"/>
    </row>
    <row r="352" spans="1:23" x14ac:dyDescent="0.25">
      <c r="A352" s="166" t="str">
        <f>Arkusz4!B3</f>
        <v>FRANCJA</v>
      </c>
      <c r="B352" s="167"/>
      <c r="C352" s="167"/>
      <c r="D352" s="179">
        <f>Arkusz4!C3</f>
        <v>678</v>
      </c>
      <c r="E352" s="179"/>
      <c r="F352" s="179">
        <f>Arkusz4!D3</f>
        <v>427</v>
      </c>
      <c r="G352" s="179"/>
      <c r="H352" s="179">
        <f>Arkusz4!E3</f>
        <v>38</v>
      </c>
      <c r="I352" s="180"/>
      <c r="M352" s="166" t="str">
        <f>Arkusz5!B3</f>
        <v>GRECJA</v>
      </c>
      <c r="N352" s="167"/>
      <c r="O352" s="167"/>
      <c r="P352" s="179">
        <f>Arkusz5!C3</f>
        <v>25</v>
      </c>
      <c r="Q352" s="179"/>
      <c r="R352" s="179">
        <f>Arkusz5!D3</f>
        <v>5</v>
      </c>
      <c r="S352" s="179"/>
      <c r="T352" s="179">
        <f>Arkusz5!E3</f>
        <v>1</v>
      </c>
      <c r="U352" s="180"/>
    </row>
    <row r="353" spans="1:23" x14ac:dyDescent="0.25">
      <c r="A353" s="73" t="str">
        <f>Arkusz4!B4</f>
        <v>BELGIA</v>
      </c>
      <c r="B353" s="74"/>
      <c r="C353" s="74"/>
      <c r="D353" s="75">
        <f>Arkusz4!C4</f>
        <v>139</v>
      </c>
      <c r="E353" s="75"/>
      <c r="F353" s="75">
        <f>Arkusz4!D4</f>
        <v>111</v>
      </c>
      <c r="G353" s="75"/>
      <c r="H353" s="75">
        <f>Arkusz4!E4</f>
        <v>1</v>
      </c>
      <c r="I353" s="178"/>
      <c r="M353" s="73" t="str">
        <f>Arkusz5!B4</f>
        <v>FRANCJA</v>
      </c>
      <c r="N353" s="74"/>
      <c r="O353" s="74"/>
      <c r="P353" s="75">
        <f>Arkusz5!C4</f>
        <v>20</v>
      </c>
      <c r="Q353" s="75"/>
      <c r="R353" s="75">
        <f>Arkusz5!D4</f>
        <v>11</v>
      </c>
      <c r="S353" s="75"/>
      <c r="T353" s="75">
        <f>Arkusz5!E4</f>
        <v>3</v>
      </c>
      <c r="U353" s="178"/>
    </row>
    <row r="354" spans="1:23" x14ac:dyDescent="0.25">
      <c r="A354" s="166" t="str">
        <f>Arkusz4!B5</f>
        <v>SZWECJA</v>
      </c>
      <c r="B354" s="167"/>
      <c r="C354" s="167"/>
      <c r="D354" s="179">
        <f>Arkusz4!C5</f>
        <v>105</v>
      </c>
      <c r="E354" s="179"/>
      <c r="F354" s="179">
        <f>Arkusz4!D5</f>
        <v>92</v>
      </c>
      <c r="G354" s="179"/>
      <c r="H354" s="179">
        <f>Arkusz4!E5</f>
        <v>23</v>
      </c>
      <c r="I354" s="180"/>
      <c r="M354" s="166" t="str">
        <f>Arkusz5!B5</f>
        <v>BUŁGARIA</v>
      </c>
      <c r="N354" s="167"/>
      <c r="O354" s="167"/>
      <c r="P354" s="179">
        <f>Arkusz5!C5</f>
        <v>15</v>
      </c>
      <c r="Q354" s="179"/>
      <c r="R354" s="179">
        <f>Arkusz5!D5</f>
        <v>13</v>
      </c>
      <c r="S354" s="179"/>
      <c r="T354" s="179">
        <f>Arkusz5!E5</f>
        <v>4</v>
      </c>
      <c r="U354" s="180"/>
    </row>
    <row r="355" spans="1:23" x14ac:dyDescent="0.25">
      <c r="A355" s="73" t="str">
        <f>Arkusz4!B6</f>
        <v>NIDERLANDY</v>
      </c>
      <c r="B355" s="74"/>
      <c r="C355" s="74"/>
      <c r="D355" s="75">
        <f>Arkusz4!C6</f>
        <v>89</v>
      </c>
      <c r="E355" s="75"/>
      <c r="F355" s="75">
        <f>Arkusz4!D6</f>
        <v>84</v>
      </c>
      <c r="G355" s="75"/>
      <c r="H355" s="75">
        <f>Arkusz4!E6</f>
        <v>8</v>
      </c>
      <c r="I355" s="178"/>
      <c r="M355" s="73" t="str">
        <f>Arkusz5!B6</f>
        <v>WŁOCHY</v>
      </c>
      <c r="N355" s="74"/>
      <c r="O355" s="74"/>
      <c r="P355" s="75">
        <f>Arkusz5!C6</f>
        <v>6</v>
      </c>
      <c r="Q355" s="75"/>
      <c r="R355" s="75">
        <f>Arkusz5!D6</f>
        <v>8</v>
      </c>
      <c r="S355" s="75"/>
      <c r="T355" s="75">
        <f>Arkusz5!E6</f>
        <v>2</v>
      </c>
      <c r="U355" s="178"/>
    </row>
    <row r="356" spans="1:23" ht="15.75" thickBot="1" x14ac:dyDescent="0.3">
      <c r="A356" s="156" t="str">
        <f>Arkusz4!B7</f>
        <v>Pozostałe</v>
      </c>
      <c r="B356" s="157"/>
      <c r="C356" s="157"/>
      <c r="D356" s="161">
        <f>Arkusz4!C7</f>
        <v>191</v>
      </c>
      <c r="E356" s="161"/>
      <c r="F356" s="161">
        <f>Arkusz4!D7</f>
        <v>148</v>
      </c>
      <c r="G356" s="161"/>
      <c r="H356" s="161">
        <f>Arkusz4!E7</f>
        <v>51</v>
      </c>
      <c r="I356" s="165"/>
      <c r="M356" s="156" t="str">
        <f>Arkusz5!B7</f>
        <v>Pozostałe</v>
      </c>
      <c r="N356" s="157"/>
      <c r="O356" s="157"/>
      <c r="P356" s="161">
        <f>Arkusz5!C7</f>
        <v>34</v>
      </c>
      <c r="Q356" s="161"/>
      <c r="R356" s="161">
        <f>Arkusz5!D7</f>
        <v>25</v>
      </c>
      <c r="S356" s="161"/>
      <c r="T356" s="161">
        <f>Arkusz5!E7</f>
        <v>5</v>
      </c>
      <c r="U356" s="165"/>
    </row>
    <row r="357" spans="1:23" ht="15.75" thickBot="1" x14ac:dyDescent="0.3">
      <c r="A357" s="217" t="s">
        <v>66</v>
      </c>
      <c r="B357" s="218"/>
      <c r="C357" s="218"/>
      <c r="D357" s="211">
        <f>SUM(D351:E356)</f>
        <v>2273</v>
      </c>
      <c r="E357" s="211"/>
      <c r="F357" s="211">
        <f>SUM(F351:G356)</f>
        <v>1817</v>
      </c>
      <c r="G357" s="211"/>
      <c r="H357" s="211">
        <f>SUM(H351:I356)</f>
        <v>441</v>
      </c>
      <c r="I357" s="212"/>
      <c r="M357" s="217" t="s">
        <v>66</v>
      </c>
      <c r="N357" s="218"/>
      <c r="O357" s="218"/>
      <c r="P357" s="211">
        <f>SUM(P351:Q356)</f>
        <v>126</v>
      </c>
      <c r="Q357" s="211"/>
      <c r="R357" s="211">
        <f t="shared" ref="R357" si="11">SUM(R351:S356)</f>
        <v>90</v>
      </c>
      <c r="S357" s="211"/>
      <c r="T357" s="211">
        <f>SUM(T351:U356)</f>
        <v>31</v>
      </c>
      <c r="U357" s="212"/>
    </row>
    <row r="359" spans="1:23" x14ac:dyDescent="0.25">
      <c r="A359" s="162" t="s">
        <v>160</v>
      </c>
      <c r="B359" s="163"/>
      <c r="C359" s="163"/>
      <c r="D359" s="163"/>
      <c r="E359" s="163"/>
      <c r="F359" s="163"/>
      <c r="G359" s="163"/>
      <c r="H359" s="163"/>
      <c r="I359" s="163"/>
      <c r="J359" s="163"/>
      <c r="K359" s="163"/>
      <c r="L359" s="163"/>
      <c r="M359" s="163"/>
      <c r="N359" s="163"/>
      <c r="O359" s="163"/>
      <c r="P359" s="163"/>
      <c r="Q359" s="163"/>
      <c r="R359" s="163"/>
      <c r="S359" s="163"/>
      <c r="T359" s="163"/>
      <c r="U359" s="163"/>
      <c r="V359" s="163"/>
      <c r="W359" s="163"/>
    </row>
    <row r="360" spans="1:23" x14ac:dyDescent="0.25">
      <c r="A360" s="163"/>
      <c r="B360" s="163"/>
      <c r="C360" s="163"/>
      <c r="D360" s="163"/>
      <c r="E360" s="163"/>
      <c r="F360" s="163"/>
      <c r="G360" s="163"/>
      <c r="H360" s="163"/>
      <c r="I360" s="163"/>
      <c r="J360" s="163"/>
      <c r="K360" s="163"/>
      <c r="L360" s="163"/>
      <c r="M360" s="163"/>
      <c r="N360" s="163"/>
      <c r="O360" s="163"/>
      <c r="P360" s="163"/>
      <c r="Q360" s="163"/>
      <c r="R360" s="163"/>
      <c r="S360" s="163"/>
      <c r="T360" s="163"/>
      <c r="U360" s="163"/>
      <c r="V360" s="163"/>
      <c r="W360" s="163"/>
    </row>
    <row r="361" spans="1:23" x14ac:dyDescent="0.25">
      <c r="A361" s="163"/>
      <c r="B361" s="163"/>
      <c r="C361" s="163"/>
      <c r="D361" s="163"/>
      <c r="E361" s="163"/>
      <c r="F361" s="163"/>
      <c r="G361" s="163"/>
      <c r="H361" s="163"/>
      <c r="I361" s="163"/>
      <c r="J361" s="163"/>
      <c r="K361" s="163"/>
      <c r="L361" s="163"/>
      <c r="M361" s="163"/>
      <c r="N361" s="163"/>
      <c r="O361" s="163"/>
      <c r="P361" s="163"/>
      <c r="Q361" s="163"/>
      <c r="R361" s="163"/>
      <c r="S361" s="163"/>
      <c r="T361" s="163"/>
      <c r="U361" s="163"/>
      <c r="V361" s="163"/>
      <c r="W361" s="163"/>
    </row>
    <row r="362" spans="1:23" x14ac:dyDescent="0.25">
      <c r="A362" s="163"/>
      <c r="B362" s="163"/>
      <c r="C362" s="163"/>
      <c r="D362" s="163"/>
      <c r="E362" s="163"/>
      <c r="F362" s="163"/>
      <c r="G362" s="163"/>
      <c r="H362" s="163"/>
      <c r="I362" s="163"/>
      <c r="J362" s="163"/>
      <c r="K362" s="163"/>
      <c r="L362" s="163"/>
      <c r="M362" s="163"/>
      <c r="N362" s="163"/>
      <c r="O362" s="163"/>
      <c r="P362" s="163"/>
      <c r="Q362" s="163"/>
      <c r="R362" s="163"/>
      <c r="S362" s="163"/>
      <c r="T362" s="163"/>
      <c r="U362" s="163"/>
      <c r="V362" s="163"/>
      <c r="W362" s="163"/>
    </row>
    <row r="363" spans="1:23" x14ac:dyDescent="0.25">
      <c r="A363" s="163"/>
      <c r="B363" s="163"/>
      <c r="C363" s="163"/>
      <c r="D363" s="163"/>
      <c r="E363" s="163"/>
      <c r="F363" s="163"/>
      <c r="G363" s="163"/>
      <c r="H363" s="163"/>
      <c r="I363" s="163"/>
      <c r="J363" s="163"/>
      <c r="K363" s="163"/>
      <c r="L363" s="163"/>
      <c r="M363" s="163"/>
      <c r="N363" s="163"/>
      <c r="O363" s="163"/>
      <c r="P363" s="163"/>
      <c r="Q363" s="163"/>
      <c r="R363" s="163"/>
      <c r="S363" s="163"/>
      <c r="T363" s="163"/>
      <c r="U363" s="163"/>
      <c r="V363" s="163"/>
      <c r="W363" s="163"/>
    </row>
    <row r="364" spans="1:23" x14ac:dyDescent="0.25">
      <c r="A364" s="163"/>
      <c r="B364" s="163"/>
      <c r="C364" s="163"/>
      <c r="D364" s="163"/>
      <c r="E364" s="163"/>
      <c r="F364" s="163"/>
      <c r="G364" s="163"/>
      <c r="H364" s="163"/>
      <c r="I364" s="163"/>
      <c r="J364" s="163"/>
      <c r="K364" s="163"/>
      <c r="L364" s="163"/>
      <c r="M364" s="163"/>
      <c r="N364" s="163"/>
      <c r="O364" s="163"/>
      <c r="P364" s="163"/>
      <c r="Q364" s="163"/>
      <c r="R364" s="163"/>
      <c r="S364" s="163"/>
      <c r="T364" s="163"/>
      <c r="U364" s="163"/>
      <c r="V364" s="163"/>
      <c r="W364" s="163"/>
    </row>
    <row r="366" spans="1:23" x14ac:dyDescent="0.25">
      <c r="A366" s="177" t="s">
        <v>65</v>
      </c>
      <c r="B366" s="177"/>
      <c r="C366" s="177"/>
      <c r="D366" s="177"/>
      <c r="E366" s="177"/>
      <c r="F366" s="177"/>
      <c r="G366" s="177"/>
      <c r="H366" s="177"/>
      <c r="I366" s="177"/>
      <c r="J366" s="177"/>
      <c r="K366" s="177"/>
      <c r="L366" s="177"/>
      <c r="M366" s="177"/>
      <c r="N366" s="177"/>
      <c r="O366" s="177"/>
      <c r="P366" s="177"/>
      <c r="Q366" s="177"/>
      <c r="R366" s="177"/>
      <c r="S366" s="177"/>
      <c r="T366" s="177"/>
      <c r="U366" s="177"/>
      <c r="V366" s="177"/>
      <c r="W366" s="177"/>
    </row>
    <row r="367" spans="1:23" x14ac:dyDescent="0.25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6"/>
      <c r="W367" s="6"/>
    </row>
    <row r="368" spans="1:23" x14ac:dyDescent="0.25">
      <c r="A368" s="164" t="s">
        <v>165</v>
      </c>
      <c r="B368" s="164"/>
      <c r="C368" s="164"/>
      <c r="D368" s="164"/>
      <c r="E368" s="164"/>
      <c r="F368" s="164"/>
      <c r="G368" s="164"/>
      <c r="H368" s="164"/>
      <c r="I368" s="164"/>
      <c r="J368" s="164"/>
      <c r="K368" s="164"/>
      <c r="L368" s="164"/>
      <c r="M368" s="164"/>
      <c r="N368" s="164"/>
      <c r="O368" s="164"/>
      <c r="P368" s="164"/>
      <c r="Q368" s="164"/>
      <c r="R368" s="164"/>
      <c r="S368" s="164"/>
      <c r="T368" s="164"/>
      <c r="U368" s="164"/>
      <c r="V368" s="6"/>
      <c r="W368" s="6"/>
    </row>
    <row r="369" spans="1:21" x14ac:dyDescent="0.25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</row>
    <row r="370" spans="1:21" ht="15.75" thickBot="1" x14ac:dyDescent="0.3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</row>
    <row r="371" spans="1:21" x14ac:dyDescent="0.25">
      <c r="C371" s="168" t="s">
        <v>0</v>
      </c>
      <c r="D371" s="169"/>
      <c r="E371" s="169"/>
      <c r="F371" s="169"/>
      <c r="G371" s="213" t="str">
        <f>CONCATENATE(Arkusz18!A2," - ",Arkusz18!B2," r.")</f>
        <v>01.07.2019 - 31.07.2019 r.</v>
      </c>
      <c r="H371" s="213"/>
      <c r="I371" s="213"/>
      <c r="J371" s="213"/>
      <c r="K371" s="213"/>
      <c r="L371" s="213"/>
      <c r="M371" s="213"/>
      <c r="N371" s="213"/>
      <c r="O371" s="213"/>
      <c r="P371" s="213"/>
      <c r="Q371" s="213"/>
      <c r="R371" s="213"/>
      <c r="S371" s="213"/>
      <c r="T371" s="213"/>
      <c r="U371" s="214"/>
    </row>
    <row r="372" spans="1:21" ht="73.5" customHeight="1" x14ac:dyDescent="0.25">
      <c r="C372" s="170"/>
      <c r="D372" s="171"/>
      <c r="E372" s="171"/>
      <c r="F372" s="171"/>
      <c r="G372" s="153" t="s">
        <v>57</v>
      </c>
      <c r="H372" s="154"/>
      <c r="I372" s="155"/>
      <c r="J372" s="153" t="s">
        <v>58</v>
      </c>
      <c r="K372" s="154"/>
      <c r="L372" s="155"/>
      <c r="M372" s="153" t="s">
        <v>59</v>
      </c>
      <c r="N372" s="154"/>
      <c r="O372" s="155"/>
      <c r="P372" s="153" t="s">
        <v>68</v>
      </c>
      <c r="Q372" s="154"/>
      <c r="R372" s="155"/>
      <c r="S372" s="153" t="s">
        <v>60</v>
      </c>
      <c r="T372" s="154"/>
      <c r="U372" s="210"/>
    </row>
    <row r="373" spans="1:21" x14ac:dyDescent="0.25">
      <c r="C373" s="129" t="str">
        <f>Arkusz6!B2</f>
        <v>ROSJA</v>
      </c>
      <c r="D373" s="130"/>
      <c r="E373" s="130"/>
      <c r="F373" s="130"/>
      <c r="G373" s="76">
        <f>Arkusz6!C2</f>
        <v>2</v>
      </c>
      <c r="H373" s="76"/>
      <c r="I373" s="76"/>
      <c r="J373" s="76">
        <f>Arkusz6!D2</f>
        <v>11</v>
      </c>
      <c r="K373" s="76"/>
      <c r="L373" s="76"/>
      <c r="M373" s="76">
        <f>Arkusz6!E2</f>
        <v>3</v>
      </c>
      <c r="N373" s="76"/>
      <c r="O373" s="76"/>
      <c r="P373" s="76">
        <f>Arkusz6!F2</f>
        <v>64</v>
      </c>
      <c r="Q373" s="76"/>
      <c r="R373" s="76"/>
      <c r="S373" s="76">
        <f>Arkusz6!G2</f>
        <v>131</v>
      </c>
      <c r="T373" s="76"/>
      <c r="U373" s="160"/>
    </row>
    <row r="374" spans="1:21" x14ac:dyDescent="0.25">
      <c r="C374" s="151" t="str">
        <f>Arkusz6!B3</f>
        <v>UKRAINA</v>
      </c>
      <c r="D374" s="152"/>
      <c r="E374" s="152"/>
      <c r="F374" s="152"/>
      <c r="G374" s="70">
        <f>Arkusz6!C3</f>
        <v>0</v>
      </c>
      <c r="H374" s="70"/>
      <c r="I374" s="70"/>
      <c r="J374" s="70">
        <f>Arkusz6!D3</f>
        <v>0</v>
      </c>
      <c r="K374" s="70"/>
      <c r="L374" s="70"/>
      <c r="M374" s="70">
        <f>Arkusz6!E3</f>
        <v>0</v>
      </c>
      <c r="N374" s="70"/>
      <c r="O374" s="70"/>
      <c r="P374" s="70">
        <f>Arkusz6!F3</f>
        <v>34</v>
      </c>
      <c r="Q374" s="70"/>
      <c r="R374" s="70"/>
      <c r="S374" s="70">
        <f>Arkusz6!G3</f>
        <v>10</v>
      </c>
      <c r="T374" s="70"/>
      <c r="U374" s="88"/>
    </row>
    <row r="375" spans="1:21" x14ac:dyDescent="0.25">
      <c r="C375" s="129" t="str">
        <f>Arkusz6!B4</f>
        <v>TURCJA</v>
      </c>
      <c r="D375" s="130"/>
      <c r="E375" s="130"/>
      <c r="F375" s="130"/>
      <c r="G375" s="76">
        <f>Arkusz6!C4</f>
        <v>11</v>
      </c>
      <c r="H375" s="76"/>
      <c r="I375" s="76"/>
      <c r="J375" s="76">
        <f>Arkusz6!D4</f>
        <v>0</v>
      </c>
      <c r="K375" s="76"/>
      <c r="L375" s="76"/>
      <c r="M375" s="76">
        <f>Arkusz6!E4</f>
        <v>0</v>
      </c>
      <c r="N375" s="76"/>
      <c r="O375" s="76"/>
      <c r="P375" s="76">
        <f>Arkusz6!F4</f>
        <v>0</v>
      </c>
      <c r="Q375" s="76"/>
      <c r="R375" s="76"/>
      <c r="S375" s="76">
        <f>Arkusz6!G4</f>
        <v>0</v>
      </c>
      <c r="T375" s="76"/>
      <c r="U375" s="160"/>
    </row>
    <row r="376" spans="1:21" x14ac:dyDescent="0.25">
      <c r="C376" s="151" t="str">
        <f>Arkusz6!B5</f>
        <v>IRAK</v>
      </c>
      <c r="D376" s="152"/>
      <c r="E376" s="152"/>
      <c r="F376" s="152"/>
      <c r="G376" s="70">
        <f>Arkusz6!C5</f>
        <v>4</v>
      </c>
      <c r="H376" s="70"/>
      <c r="I376" s="70"/>
      <c r="J376" s="70">
        <f>Arkusz6!D5</f>
        <v>1</v>
      </c>
      <c r="K376" s="70"/>
      <c r="L376" s="70"/>
      <c r="M376" s="70">
        <f>Arkusz6!E5</f>
        <v>0</v>
      </c>
      <c r="N376" s="70"/>
      <c r="O376" s="70"/>
      <c r="P376" s="70">
        <f>Arkusz6!F5</f>
        <v>2</v>
      </c>
      <c r="Q376" s="70"/>
      <c r="R376" s="70"/>
      <c r="S376" s="70">
        <f>Arkusz6!G5</f>
        <v>1</v>
      </c>
      <c r="T376" s="70"/>
      <c r="U376" s="88"/>
    </row>
    <row r="377" spans="1:21" x14ac:dyDescent="0.25">
      <c r="C377" s="129" t="str">
        <f>Arkusz6!B6</f>
        <v>IRAN</v>
      </c>
      <c r="D377" s="130"/>
      <c r="E377" s="130"/>
      <c r="F377" s="130"/>
      <c r="G377" s="76">
        <f>Arkusz6!C6</f>
        <v>4</v>
      </c>
      <c r="H377" s="76"/>
      <c r="I377" s="76"/>
      <c r="J377" s="76">
        <f>Arkusz6!D6</f>
        <v>0</v>
      </c>
      <c r="K377" s="76"/>
      <c r="L377" s="76"/>
      <c r="M377" s="76">
        <f>Arkusz6!E6</f>
        <v>0</v>
      </c>
      <c r="N377" s="76"/>
      <c r="O377" s="76"/>
      <c r="P377" s="76">
        <f>Arkusz6!F6</f>
        <v>2</v>
      </c>
      <c r="Q377" s="76"/>
      <c r="R377" s="76"/>
      <c r="S377" s="76">
        <f>Arkusz6!G6</f>
        <v>2</v>
      </c>
      <c r="T377" s="76"/>
      <c r="U377" s="160"/>
    </row>
    <row r="378" spans="1:21" ht="15.75" thickBot="1" x14ac:dyDescent="0.3">
      <c r="C378" s="208" t="str">
        <f>Arkusz6!B7</f>
        <v>Pozostałe</v>
      </c>
      <c r="D378" s="209"/>
      <c r="E378" s="209"/>
      <c r="F378" s="209"/>
      <c r="G378" s="114">
        <f>Arkusz6!C7</f>
        <v>3</v>
      </c>
      <c r="H378" s="114"/>
      <c r="I378" s="114"/>
      <c r="J378" s="114">
        <f>Arkusz6!D7</f>
        <v>4</v>
      </c>
      <c r="K378" s="114"/>
      <c r="L378" s="114"/>
      <c r="M378" s="114">
        <f>Arkusz6!E7</f>
        <v>0</v>
      </c>
      <c r="N378" s="114"/>
      <c r="O378" s="114"/>
      <c r="P378" s="114">
        <f>Arkusz6!F7</f>
        <v>20</v>
      </c>
      <c r="Q378" s="114"/>
      <c r="R378" s="114"/>
      <c r="S378" s="114">
        <f>Arkusz6!G7</f>
        <v>27</v>
      </c>
      <c r="T378" s="114"/>
      <c r="U378" s="206"/>
    </row>
    <row r="379" spans="1:21" ht="15.75" thickBot="1" x14ac:dyDescent="0.3">
      <c r="C379" s="204" t="s">
        <v>1</v>
      </c>
      <c r="D379" s="205"/>
      <c r="E379" s="205"/>
      <c r="F379" s="205"/>
      <c r="G379" s="116">
        <f>SUM(G373:I378)</f>
        <v>24</v>
      </c>
      <c r="H379" s="116"/>
      <c r="I379" s="116"/>
      <c r="J379" s="116">
        <f t="shared" ref="J379" si="12">SUM(J373:L378)</f>
        <v>16</v>
      </c>
      <c r="K379" s="116"/>
      <c r="L379" s="116"/>
      <c r="M379" s="116">
        <f t="shared" ref="M379" si="13">SUM(M373:O378)</f>
        <v>3</v>
      </c>
      <c r="N379" s="116"/>
      <c r="O379" s="116"/>
      <c r="P379" s="116">
        <f t="shared" ref="P379" si="14">SUM(P373:R378)</f>
        <v>122</v>
      </c>
      <c r="Q379" s="116"/>
      <c r="R379" s="116"/>
      <c r="S379" s="116">
        <f>SUM(S373:U378)</f>
        <v>171</v>
      </c>
      <c r="T379" s="116"/>
      <c r="U379" s="207"/>
    </row>
    <row r="380" spans="1:21" ht="15.75" thickBot="1" x14ac:dyDescent="0.3"/>
    <row r="381" spans="1:21" x14ac:dyDescent="0.25">
      <c r="C381" s="168" t="s">
        <v>0</v>
      </c>
      <c r="D381" s="169"/>
      <c r="E381" s="169"/>
      <c r="F381" s="169"/>
      <c r="G381" s="213" t="str">
        <f>CONCATENATE(Arkusz18!C2," - ",Arkusz18!B2," r.")</f>
        <v>01.01.2019 - 31.07.2019 r.</v>
      </c>
      <c r="H381" s="213"/>
      <c r="I381" s="213"/>
      <c r="J381" s="213"/>
      <c r="K381" s="213"/>
      <c r="L381" s="213"/>
      <c r="M381" s="213"/>
      <c r="N381" s="213"/>
      <c r="O381" s="213"/>
      <c r="P381" s="213"/>
      <c r="Q381" s="213"/>
      <c r="R381" s="213"/>
      <c r="S381" s="213"/>
      <c r="T381" s="213"/>
      <c r="U381" s="214"/>
    </row>
    <row r="382" spans="1:21" ht="71.25" customHeight="1" x14ac:dyDescent="0.25">
      <c r="C382" s="170"/>
      <c r="D382" s="171"/>
      <c r="E382" s="171"/>
      <c r="F382" s="171"/>
      <c r="G382" s="153" t="s">
        <v>57</v>
      </c>
      <c r="H382" s="154"/>
      <c r="I382" s="155"/>
      <c r="J382" s="153" t="s">
        <v>58</v>
      </c>
      <c r="K382" s="154"/>
      <c r="L382" s="155"/>
      <c r="M382" s="153" t="s">
        <v>59</v>
      </c>
      <c r="N382" s="154"/>
      <c r="O382" s="155"/>
      <c r="P382" s="153" t="s">
        <v>68</v>
      </c>
      <c r="Q382" s="154"/>
      <c r="R382" s="155"/>
      <c r="S382" s="153" t="s">
        <v>60</v>
      </c>
      <c r="T382" s="154"/>
      <c r="U382" s="210"/>
    </row>
    <row r="383" spans="1:21" x14ac:dyDescent="0.25">
      <c r="C383" s="129" t="str">
        <f>Arkusz7!B2</f>
        <v>ROSJA</v>
      </c>
      <c r="D383" s="130"/>
      <c r="E383" s="130"/>
      <c r="F383" s="130"/>
      <c r="G383" s="76">
        <f>Arkusz7!C2</f>
        <v>6</v>
      </c>
      <c r="H383" s="76"/>
      <c r="I383" s="76"/>
      <c r="J383" s="76">
        <f>Arkusz7!D2</f>
        <v>52</v>
      </c>
      <c r="K383" s="76"/>
      <c r="L383" s="76"/>
      <c r="M383" s="76">
        <f>Arkusz7!E2</f>
        <v>4</v>
      </c>
      <c r="N383" s="76"/>
      <c r="O383" s="76"/>
      <c r="P383" s="76">
        <f>Arkusz7!F2</f>
        <v>598</v>
      </c>
      <c r="Q383" s="76"/>
      <c r="R383" s="76"/>
      <c r="S383" s="76">
        <f>Arkusz7!G2</f>
        <v>858</v>
      </c>
      <c r="T383" s="76"/>
      <c r="U383" s="160"/>
    </row>
    <row r="384" spans="1:21" x14ac:dyDescent="0.25">
      <c r="C384" s="151" t="str">
        <f>Arkusz7!B3</f>
        <v>UKRAINA</v>
      </c>
      <c r="D384" s="152"/>
      <c r="E384" s="152"/>
      <c r="F384" s="152"/>
      <c r="G384" s="70">
        <f>Arkusz7!C3</f>
        <v>2</v>
      </c>
      <c r="H384" s="70"/>
      <c r="I384" s="70"/>
      <c r="J384" s="70">
        <f>Arkusz7!D3</f>
        <v>7</v>
      </c>
      <c r="K384" s="70"/>
      <c r="L384" s="70"/>
      <c r="M384" s="70">
        <f>Arkusz7!E3</f>
        <v>0</v>
      </c>
      <c r="N384" s="70"/>
      <c r="O384" s="70"/>
      <c r="P384" s="70">
        <f>Arkusz7!F3</f>
        <v>219</v>
      </c>
      <c r="Q384" s="70"/>
      <c r="R384" s="70"/>
      <c r="S384" s="70">
        <f>Arkusz7!G3</f>
        <v>57</v>
      </c>
      <c r="T384" s="70"/>
      <c r="U384" s="88"/>
    </row>
    <row r="385" spans="1:23" x14ac:dyDescent="0.25">
      <c r="C385" s="129" t="str">
        <f>Arkusz7!B4</f>
        <v>TADŻYKISTAN</v>
      </c>
      <c r="D385" s="130"/>
      <c r="E385" s="130"/>
      <c r="F385" s="130"/>
      <c r="G385" s="76">
        <f>Arkusz7!C4</f>
        <v>7</v>
      </c>
      <c r="H385" s="76"/>
      <c r="I385" s="76"/>
      <c r="J385" s="76">
        <f>Arkusz7!D4</f>
        <v>11</v>
      </c>
      <c r="K385" s="76"/>
      <c r="L385" s="76"/>
      <c r="M385" s="76">
        <f>Arkusz7!E4</f>
        <v>0</v>
      </c>
      <c r="N385" s="76"/>
      <c r="O385" s="76"/>
      <c r="P385" s="76">
        <f>Arkusz7!F4</f>
        <v>40</v>
      </c>
      <c r="Q385" s="76"/>
      <c r="R385" s="76"/>
      <c r="S385" s="76">
        <f>Arkusz7!G4</f>
        <v>15</v>
      </c>
      <c r="T385" s="76"/>
      <c r="U385" s="160"/>
    </row>
    <row r="386" spans="1:23" x14ac:dyDescent="0.25">
      <c r="C386" s="151" t="str">
        <f>Arkusz7!B5</f>
        <v>ARMENIA</v>
      </c>
      <c r="D386" s="152"/>
      <c r="E386" s="152"/>
      <c r="F386" s="152"/>
      <c r="G386" s="70">
        <f>Arkusz7!C5</f>
        <v>0</v>
      </c>
      <c r="H386" s="70"/>
      <c r="I386" s="70"/>
      <c r="J386" s="70">
        <f>Arkusz7!D5</f>
        <v>0</v>
      </c>
      <c r="K386" s="70"/>
      <c r="L386" s="70"/>
      <c r="M386" s="70">
        <f>Arkusz7!E5</f>
        <v>0</v>
      </c>
      <c r="N386" s="70"/>
      <c r="O386" s="70"/>
      <c r="P386" s="70">
        <f>Arkusz7!F5</f>
        <v>25</v>
      </c>
      <c r="Q386" s="70"/>
      <c r="R386" s="70"/>
      <c r="S386" s="70">
        <f>Arkusz7!G5</f>
        <v>18</v>
      </c>
      <c r="T386" s="70"/>
      <c r="U386" s="88"/>
    </row>
    <row r="387" spans="1:23" x14ac:dyDescent="0.25">
      <c r="C387" s="129" t="str">
        <f>Arkusz7!B6</f>
        <v>AFGANISTAN</v>
      </c>
      <c r="D387" s="130"/>
      <c r="E387" s="130"/>
      <c r="F387" s="130"/>
      <c r="G387" s="76">
        <f>Arkusz7!C6</f>
        <v>1</v>
      </c>
      <c r="H387" s="76"/>
      <c r="I387" s="76"/>
      <c r="J387" s="76">
        <f>Arkusz7!D6</f>
        <v>2</v>
      </c>
      <c r="K387" s="76"/>
      <c r="L387" s="76"/>
      <c r="M387" s="76">
        <f>Arkusz7!E6</f>
        <v>0</v>
      </c>
      <c r="N387" s="76"/>
      <c r="O387" s="76"/>
      <c r="P387" s="76">
        <f>Arkusz7!F6</f>
        <v>0</v>
      </c>
      <c r="Q387" s="76"/>
      <c r="R387" s="76"/>
      <c r="S387" s="76">
        <f>Arkusz7!G6</f>
        <v>33</v>
      </c>
      <c r="T387" s="76"/>
      <c r="U387" s="160"/>
    </row>
    <row r="388" spans="1:23" ht="15.75" thickBot="1" x14ac:dyDescent="0.3">
      <c r="C388" s="208" t="str">
        <f>Arkusz7!B7</f>
        <v>Pozostałe</v>
      </c>
      <c r="D388" s="209"/>
      <c r="E388" s="209"/>
      <c r="F388" s="209"/>
      <c r="G388" s="114">
        <f>Arkusz7!C7</f>
        <v>63</v>
      </c>
      <c r="H388" s="114"/>
      <c r="I388" s="114"/>
      <c r="J388" s="114">
        <f>Arkusz7!D7</f>
        <v>20</v>
      </c>
      <c r="K388" s="114"/>
      <c r="L388" s="114"/>
      <c r="M388" s="114">
        <f>Arkusz7!E7</f>
        <v>0</v>
      </c>
      <c r="N388" s="114"/>
      <c r="O388" s="114"/>
      <c r="P388" s="114">
        <f>Arkusz7!F7</f>
        <v>176</v>
      </c>
      <c r="Q388" s="114"/>
      <c r="R388" s="114"/>
      <c r="S388" s="114">
        <f>Arkusz7!G7</f>
        <v>149</v>
      </c>
      <c r="T388" s="114"/>
      <c r="U388" s="206"/>
    </row>
    <row r="389" spans="1:23" ht="15.75" thickBot="1" x14ac:dyDescent="0.3">
      <c r="C389" s="204" t="s">
        <v>1</v>
      </c>
      <c r="D389" s="205"/>
      <c r="E389" s="205"/>
      <c r="F389" s="205"/>
      <c r="G389" s="116">
        <f>SUM(G383:I388)</f>
        <v>79</v>
      </c>
      <c r="H389" s="116"/>
      <c r="I389" s="116"/>
      <c r="J389" s="116">
        <f t="shared" ref="J389" si="15">SUM(J383:L388)</f>
        <v>92</v>
      </c>
      <c r="K389" s="116"/>
      <c r="L389" s="116"/>
      <c r="M389" s="116">
        <f t="shared" ref="M389" si="16">SUM(M383:O388)</f>
        <v>4</v>
      </c>
      <c r="N389" s="116"/>
      <c r="O389" s="116"/>
      <c r="P389" s="116">
        <f t="shared" ref="P389" si="17">SUM(P383:R388)</f>
        <v>1058</v>
      </c>
      <c r="Q389" s="116"/>
      <c r="R389" s="116"/>
      <c r="S389" s="116">
        <f>SUM(S383:U388)</f>
        <v>1130</v>
      </c>
      <c r="T389" s="116"/>
      <c r="U389" s="207"/>
    </row>
    <row r="391" spans="1:23" s="49" customFormat="1" x14ac:dyDescent="0.25"/>
    <row r="393" spans="1:23" x14ac:dyDescent="0.25">
      <c r="A393" s="162" t="s">
        <v>176</v>
      </c>
      <c r="B393" s="162"/>
      <c r="C393" s="162"/>
      <c r="D393" s="162"/>
      <c r="E393" s="162"/>
      <c r="F393" s="162"/>
      <c r="G393" s="162"/>
      <c r="H393" s="162"/>
      <c r="I393" s="162"/>
      <c r="J393" s="162"/>
      <c r="K393" s="162"/>
      <c r="L393" s="162"/>
      <c r="M393" s="162"/>
      <c r="N393" s="162"/>
      <c r="O393" s="162"/>
      <c r="P393" s="162"/>
      <c r="Q393" s="162"/>
      <c r="R393" s="162"/>
      <c r="S393" s="162"/>
      <c r="T393" s="162"/>
      <c r="U393" s="162"/>
      <c r="V393" s="162"/>
      <c r="W393" s="162"/>
    </row>
    <row r="394" spans="1:23" x14ac:dyDescent="0.25">
      <c r="A394" s="162"/>
      <c r="B394" s="162"/>
      <c r="C394" s="162"/>
      <c r="D394" s="162"/>
      <c r="E394" s="162"/>
      <c r="F394" s="162"/>
      <c r="G394" s="162"/>
      <c r="H394" s="162"/>
      <c r="I394" s="162"/>
      <c r="J394" s="162"/>
      <c r="K394" s="162"/>
      <c r="L394" s="162"/>
      <c r="M394" s="162"/>
      <c r="N394" s="162"/>
      <c r="O394" s="162"/>
      <c r="P394" s="162"/>
      <c r="Q394" s="162"/>
      <c r="R394" s="162"/>
      <c r="S394" s="162"/>
      <c r="T394" s="162"/>
      <c r="U394" s="162"/>
      <c r="V394" s="162"/>
      <c r="W394" s="162"/>
    </row>
    <row r="395" spans="1:23" s="44" customFormat="1" x14ac:dyDescent="0.25">
      <c r="A395" s="162"/>
      <c r="B395" s="162"/>
      <c r="C395" s="162"/>
      <c r="D395" s="162"/>
      <c r="E395" s="162"/>
      <c r="F395" s="162"/>
      <c r="G395" s="162"/>
      <c r="H395" s="162"/>
      <c r="I395" s="162"/>
      <c r="J395" s="162"/>
      <c r="K395" s="162"/>
      <c r="L395" s="162"/>
      <c r="M395" s="162"/>
      <c r="N395" s="162"/>
      <c r="O395" s="162"/>
      <c r="P395" s="162"/>
      <c r="Q395" s="162"/>
      <c r="R395" s="162"/>
      <c r="S395" s="162"/>
      <c r="T395" s="162"/>
      <c r="U395" s="162"/>
      <c r="V395" s="162"/>
      <c r="W395" s="162"/>
    </row>
    <row r="396" spans="1:23" s="44" customFormat="1" x14ac:dyDescent="0.25">
      <c r="A396" s="162"/>
      <c r="B396" s="162"/>
      <c r="C396" s="162"/>
      <c r="D396" s="162"/>
      <c r="E396" s="162"/>
      <c r="F396" s="162"/>
      <c r="G396" s="162"/>
      <c r="H396" s="162"/>
      <c r="I396" s="162"/>
      <c r="J396" s="162"/>
      <c r="K396" s="162"/>
      <c r="L396" s="162"/>
      <c r="M396" s="162"/>
      <c r="N396" s="162"/>
      <c r="O396" s="162"/>
      <c r="P396" s="162"/>
      <c r="Q396" s="162"/>
      <c r="R396" s="162"/>
      <c r="S396" s="162"/>
      <c r="T396" s="162"/>
      <c r="U396" s="162"/>
      <c r="V396" s="162"/>
      <c r="W396" s="162"/>
    </row>
    <row r="397" spans="1:23" s="44" customFormat="1" x14ac:dyDescent="0.25">
      <c r="A397" s="162"/>
      <c r="B397" s="162"/>
      <c r="C397" s="162"/>
      <c r="D397" s="162"/>
      <c r="E397" s="162"/>
      <c r="F397" s="162"/>
      <c r="G397" s="162"/>
      <c r="H397" s="162"/>
      <c r="I397" s="162"/>
      <c r="J397" s="162"/>
      <c r="K397" s="162"/>
      <c r="L397" s="162"/>
      <c r="M397" s="162"/>
      <c r="N397" s="162"/>
      <c r="O397" s="162"/>
      <c r="P397" s="162"/>
      <c r="Q397" s="162"/>
      <c r="R397" s="162"/>
      <c r="S397" s="162"/>
      <c r="T397" s="162"/>
      <c r="U397" s="162"/>
      <c r="V397" s="162"/>
      <c r="W397" s="162"/>
    </row>
    <row r="398" spans="1:23" s="44" customFormat="1" x14ac:dyDescent="0.25">
      <c r="A398" s="162"/>
      <c r="B398" s="162"/>
      <c r="C398" s="162"/>
      <c r="D398" s="162"/>
      <c r="E398" s="162"/>
      <c r="F398" s="162"/>
      <c r="G398" s="162"/>
      <c r="H398" s="162"/>
      <c r="I398" s="162"/>
      <c r="J398" s="162"/>
      <c r="K398" s="162"/>
      <c r="L398" s="162"/>
      <c r="M398" s="162"/>
      <c r="N398" s="162"/>
      <c r="O398" s="162"/>
      <c r="P398" s="162"/>
      <c r="Q398" s="162"/>
      <c r="R398" s="162"/>
      <c r="S398" s="162"/>
      <c r="T398" s="162"/>
      <c r="U398" s="162"/>
      <c r="V398" s="162"/>
      <c r="W398" s="162"/>
    </row>
    <row r="399" spans="1:23" s="44" customFormat="1" x14ac:dyDescent="0.25">
      <c r="A399" s="162"/>
      <c r="B399" s="162"/>
      <c r="C399" s="162"/>
      <c r="D399" s="162"/>
      <c r="E399" s="162"/>
      <c r="F399" s="162"/>
      <c r="G399" s="162"/>
      <c r="H399" s="162"/>
      <c r="I399" s="162"/>
      <c r="J399" s="162"/>
      <c r="K399" s="162"/>
      <c r="L399" s="162"/>
      <c r="M399" s="162"/>
      <c r="N399" s="162"/>
      <c r="O399" s="162"/>
      <c r="P399" s="162"/>
      <c r="Q399" s="162"/>
      <c r="R399" s="162"/>
      <c r="S399" s="162"/>
      <c r="T399" s="162"/>
      <c r="U399" s="162"/>
      <c r="V399" s="162"/>
      <c r="W399" s="162"/>
    </row>
    <row r="400" spans="1:23" s="44" customFormat="1" x14ac:dyDescent="0.25">
      <c r="A400" s="162"/>
      <c r="B400" s="162"/>
      <c r="C400" s="162"/>
      <c r="D400" s="162"/>
      <c r="E400" s="162"/>
      <c r="F400" s="162"/>
      <c r="G400" s="162"/>
      <c r="H400" s="162"/>
      <c r="I400" s="162"/>
      <c r="J400" s="162"/>
      <c r="K400" s="162"/>
      <c r="L400" s="162"/>
      <c r="M400" s="162"/>
      <c r="N400" s="162"/>
      <c r="O400" s="162"/>
      <c r="P400" s="162"/>
      <c r="Q400" s="162"/>
      <c r="R400" s="162"/>
      <c r="S400" s="162"/>
      <c r="T400" s="162"/>
      <c r="U400" s="162"/>
      <c r="V400" s="162"/>
      <c r="W400" s="162"/>
    </row>
    <row r="401" spans="1:23" x14ac:dyDescent="0.25">
      <c r="A401" s="162"/>
      <c r="B401" s="162"/>
      <c r="C401" s="162"/>
      <c r="D401" s="162"/>
      <c r="E401" s="162"/>
      <c r="F401" s="162"/>
      <c r="G401" s="162"/>
      <c r="H401" s="162"/>
      <c r="I401" s="162"/>
      <c r="J401" s="162"/>
      <c r="K401" s="162"/>
      <c r="L401" s="162"/>
      <c r="M401" s="162"/>
      <c r="N401" s="162"/>
      <c r="O401" s="162"/>
      <c r="P401" s="162"/>
      <c r="Q401" s="162"/>
      <c r="R401" s="162"/>
      <c r="S401" s="162"/>
      <c r="T401" s="162"/>
      <c r="U401" s="162"/>
      <c r="V401" s="162"/>
      <c r="W401" s="162"/>
    </row>
    <row r="402" spans="1:23" x14ac:dyDescent="0.25">
      <c r="A402" s="162"/>
      <c r="B402" s="162"/>
      <c r="C402" s="162"/>
      <c r="D402" s="162"/>
      <c r="E402" s="162"/>
      <c r="F402" s="162"/>
      <c r="G402" s="162"/>
      <c r="H402" s="162"/>
      <c r="I402" s="162"/>
      <c r="J402" s="162"/>
      <c r="K402" s="162"/>
      <c r="L402" s="162"/>
      <c r="M402" s="162"/>
      <c r="N402" s="162"/>
      <c r="O402" s="162"/>
      <c r="P402" s="162"/>
      <c r="Q402" s="162"/>
      <c r="R402" s="162"/>
      <c r="S402" s="162"/>
      <c r="T402" s="162"/>
      <c r="U402" s="162"/>
      <c r="V402" s="162"/>
      <c r="W402" s="162"/>
    </row>
    <row r="403" spans="1:23" x14ac:dyDescent="0.25">
      <c r="A403" s="162"/>
      <c r="B403" s="162"/>
      <c r="C403" s="162"/>
      <c r="D403" s="162"/>
      <c r="E403" s="162"/>
      <c r="F403" s="162"/>
      <c r="G403" s="162"/>
      <c r="H403" s="162"/>
      <c r="I403" s="162"/>
      <c r="J403" s="162"/>
      <c r="K403" s="162"/>
      <c r="L403" s="162"/>
      <c r="M403" s="162"/>
      <c r="N403" s="162"/>
      <c r="O403" s="162"/>
      <c r="P403" s="162"/>
      <c r="Q403" s="162"/>
      <c r="R403" s="162"/>
      <c r="S403" s="162"/>
      <c r="T403" s="162"/>
      <c r="U403" s="162"/>
      <c r="V403" s="162"/>
      <c r="W403" s="162"/>
    </row>
    <row r="404" spans="1:23" x14ac:dyDescent="0.25">
      <c r="A404" s="162"/>
      <c r="B404" s="162"/>
      <c r="C404" s="162"/>
      <c r="D404" s="162"/>
      <c r="E404" s="162"/>
      <c r="F404" s="162"/>
      <c r="G404" s="162"/>
      <c r="H404" s="162"/>
      <c r="I404" s="162"/>
      <c r="J404" s="162"/>
      <c r="K404" s="162"/>
      <c r="L404" s="162"/>
      <c r="M404" s="162"/>
      <c r="N404" s="162"/>
      <c r="O404" s="162"/>
      <c r="P404" s="162"/>
      <c r="Q404" s="162"/>
      <c r="R404" s="162"/>
      <c r="S404" s="162"/>
      <c r="T404" s="162"/>
      <c r="U404" s="162"/>
      <c r="V404" s="162"/>
      <c r="W404" s="162"/>
    </row>
    <row r="405" spans="1:23" x14ac:dyDescent="0.25">
      <c r="A405" s="162"/>
      <c r="B405" s="162"/>
      <c r="C405" s="162"/>
      <c r="D405" s="162"/>
      <c r="E405" s="162"/>
      <c r="F405" s="162"/>
      <c r="G405" s="162"/>
      <c r="H405" s="162"/>
      <c r="I405" s="162"/>
      <c r="J405" s="162"/>
      <c r="K405" s="162"/>
      <c r="L405" s="162"/>
      <c r="M405" s="162"/>
      <c r="N405" s="162"/>
      <c r="O405" s="162"/>
      <c r="P405" s="162"/>
      <c r="Q405" s="162"/>
      <c r="R405" s="162"/>
      <c r="S405" s="162"/>
      <c r="T405" s="162"/>
      <c r="U405" s="162"/>
      <c r="V405" s="162"/>
      <c r="W405" s="162"/>
    </row>
    <row r="406" spans="1:23" x14ac:dyDescent="0.25">
      <c r="A406" s="162"/>
      <c r="B406" s="162"/>
      <c r="C406" s="162"/>
      <c r="D406" s="162"/>
      <c r="E406" s="162"/>
      <c r="F406" s="162"/>
      <c r="G406" s="162"/>
      <c r="H406" s="162"/>
      <c r="I406" s="162"/>
      <c r="J406" s="162"/>
      <c r="K406" s="162"/>
      <c r="L406" s="162"/>
      <c r="M406" s="162"/>
      <c r="N406" s="162"/>
      <c r="O406" s="162"/>
      <c r="P406" s="162"/>
      <c r="Q406" s="162"/>
      <c r="R406" s="162"/>
      <c r="S406" s="162"/>
      <c r="T406" s="162"/>
      <c r="U406" s="162"/>
      <c r="V406" s="162"/>
      <c r="W406" s="162"/>
    </row>
    <row r="407" spans="1:23" x14ac:dyDescent="0.25">
      <c r="A407" s="162"/>
      <c r="B407" s="162"/>
      <c r="C407" s="162"/>
      <c r="D407" s="162"/>
      <c r="E407" s="162"/>
      <c r="F407" s="162"/>
      <c r="G407" s="162"/>
      <c r="H407" s="162"/>
      <c r="I407" s="162"/>
      <c r="J407" s="162"/>
      <c r="K407" s="162"/>
      <c r="L407" s="162"/>
      <c r="M407" s="162"/>
      <c r="N407" s="162"/>
      <c r="O407" s="162"/>
      <c r="P407" s="162"/>
      <c r="Q407" s="162"/>
      <c r="R407" s="162"/>
      <c r="S407" s="162"/>
      <c r="T407" s="162"/>
      <c r="U407" s="162"/>
      <c r="V407" s="162"/>
      <c r="W407" s="162"/>
    </row>
    <row r="408" spans="1:23" s="44" customFormat="1" x14ac:dyDescent="0.25">
      <c r="A408" s="162"/>
      <c r="B408" s="162"/>
      <c r="C408" s="162"/>
      <c r="D408" s="162"/>
      <c r="E408" s="162"/>
      <c r="F408" s="162"/>
      <c r="G408" s="162"/>
      <c r="H408" s="162"/>
      <c r="I408" s="162"/>
      <c r="J408" s="162"/>
      <c r="K408" s="162"/>
      <c r="L408" s="162"/>
      <c r="M408" s="162"/>
      <c r="N408" s="162"/>
      <c r="O408" s="162"/>
      <c r="P408" s="162"/>
      <c r="Q408" s="162"/>
      <c r="R408" s="162"/>
      <c r="S408" s="162"/>
      <c r="T408" s="162"/>
      <c r="U408" s="162"/>
      <c r="V408" s="162"/>
      <c r="W408" s="162"/>
    </row>
    <row r="409" spans="1:23" s="44" customFormat="1" x14ac:dyDescent="0.25">
      <c r="A409" s="162"/>
      <c r="B409" s="162"/>
      <c r="C409" s="162"/>
      <c r="D409" s="162"/>
      <c r="E409" s="162"/>
      <c r="F409" s="162"/>
      <c r="G409" s="162"/>
      <c r="H409" s="162"/>
      <c r="I409" s="162"/>
      <c r="J409" s="162"/>
      <c r="K409" s="162"/>
      <c r="L409" s="162"/>
      <c r="M409" s="162"/>
      <c r="N409" s="162"/>
      <c r="O409" s="162"/>
      <c r="P409" s="162"/>
      <c r="Q409" s="162"/>
      <c r="R409" s="162"/>
      <c r="S409" s="162"/>
      <c r="T409" s="162"/>
      <c r="U409" s="162"/>
      <c r="V409" s="162"/>
      <c r="W409" s="162"/>
    </row>
    <row r="410" spans="1:23" s="44" customFormat="1" x14ac:dyDescent="0.25">
      <c r="A410" s="162"/>
      <c r="B410" s="162"/>
      <c r="C410" s="162"/>
      <c r="D410" s="162"/>
      <c r="E410" s="162"/>
      <c r="F410" s="162"/>
      <c r="G410" s="162"/>
      <c r="H410" s="162"/>
      <c r="I410" s="162"/>
      <c r="J410" s="162"/>
      <c r="K410" s="162"/>
      <c r="L410" s="162"/>
      <c r="M410" s="162"/>
      <c r="N410" s="162"/>
      <c r="O410" s="162"/>
      <c r="P410" s="162"/>
      <c r="Q410" s="162"/>
      <c r="R410" s="162"/>
      <c r="S410" s="162"/>
      <c r="T410" s="162"/>
      <c r="U410" s="162"/>
      <c r="V410" s="162"/>
      <c r="W410" s="162"/>
    </row>
    <row r="411" spans="1:23" s="44" customFormat="1" x14ac:dyDescent="0.25">
      <c r="A411" s="162"/>
      <c r="B411" s="162"/>
      <c r="C411" s="162"/>
      <c r="D411" s="162"/>
      <c r="E411" s="162"/>
      <c r="F411" s="162"/>
      <c r="G411" s="162"/>
      <c r="H411" s="162"/>
      <c r="I411" s="162"/>
      <c r="J411" s="162"/>
      <c r="K411" s="162"/>
      <c r="L411" s="162"/>
      <c r="M411" s="162"/>
      <c r="N411" s="162"/>
      <c r="O411" s="162"/>
      <c r="P411" s="162"/>
      <c r="Q411" s="162"/>
      <c r="R411" s="162"/>
      <c r="S411" s="162"/>
      <c r="T411" s="162"/>
      <c r="U411" s="162"/>
      <c r="V411" s="162"/>
      <c r="W411" s="162"/>
    </row>
    <row r="412" spans="1:23" s="44" customFormat="1" x14ac:dyDescent="0.25">
      <c r="A412" s="162"/>
      <c r="B412" s="162"/>
      <c r="C412" s="162"/>
      <c r="D412" s="162"/>
      <c r="E412" s="162"/>
      <c r="F412" s="162"/>
      <c r="G412" s="162"/>
      <c r="H412" s="162"/>
      <c r="I412" s="162"/>
      <c r="J412" s="162"/>
      <c r="K412" s="162"/>
      <c r="L412" s="162"/>
      <c r="M412" s="162"/>
      <c r="N412" s="162"/>
      <c r="O412" s="162"/>
      <c r="P412" s="162"/>
      <c r="Q412" s="162"/>
      <c r="R412" s="162"/>
      <c r="S412" s="162"/>
      <c r="T412" s="162"/>
      <c r="U412" s="162"/>
      <c r="V412" s="162"/>
      <c r="W412" s="162"/>
    </row>
    <row r="413" spans="1:23" s="44" customFormat="1" x14ac:dyDescent="0.25">
      <c r="A413" s="162"/>
      <c r="B413" s="162"/>
      <c r="C413" s="162"/>
      <c r="D413" s="162"/>
      <c r="E413" s="162"/>
      <c r="F413" s="162"/>
      <c r="G413" s="162"/>
      <c r="H413" s="162"/>
      <c r="I413" s="162"/>
      <c r="J413" s="162"/>
      <c r="K413" s="162"/>
      <c r="L413" s="162"/>
      <c r="M413" s="162"/>
      <c r="N413" s="162"/>
      <c r="O413" s="162"/>
      <c r="P413" s="162"/>
      <c r="Q413" s="162"/>
      <c r="R413" s="162"/>
      <c r="S413" s="162"/>
      <c r="T413" s="162"/>
      <c r="U413" s="162"/>
      <c r="V413" s="162"/>
      <c r="W413" s="162"/>
    </row>
    <row r="414" spans="1:23" s="44" customFormat="1" x14ac:dyDescent="0.25">
      <c r="A414" s="162"/>
      <c r="B414" s="162"/>
      <c r="C414" s="162"/>
      <c r="D414" s="162"/>
      <c r="E414" s="162"/>
      <c r="F414" s="162"/>
      <c r="G414" s="162"/>
      <c r="H414" s="162"/>
      <c r="I414" s="162"/>
      <c r="J414" s="162"/>
      <c r="K414" s="162"/>
      <c r="L414" s="162"/>
      <c r="M414" s="162"/>
      <c r="N414" s="162"/>
      <c r="O414" s="162"/>
      <c r="P414" s="162"/>
      <c r="Q414" s="162"/>
      <c r="R414" s="162"/>
      <c r="S414" s="162"/>
      <c r="T414" s="162"/>
      <c r="U414" s="162"/>
      <c r="V414" s="162"/>
      <c r="W414" s="162"/>
    </row>
    <row r="415" spans="1:23" s="44" customFormat="1" x14ac:dyDescent="0.25">
      <c r="A415" s="162"/>
      <c r="B415" s="162"/>
      <c r="C415" s="162"/>
      <c r="D415" s="162"/>
      <c r="E415" s="162"/>
      <c r="F415" s="162"/>
      <c r="G415" s="162"/>
      <c r="H415" s="162"/>
      <c r="I415" s="162"/>
      <c r="J415" s="162"/>
      <c r="K415" s="162"/>
      <c r="L415" s="162"/>
      <c r="M415" s="162"/>
      <c r="N415" s="162"/>
      <c r="O415" s="162"/>
      <c r="P415" s="162"/>
      <c r="Q415" s="162"/>
      <c r="R415" s="162"/>
      <c r="S415" s="162"/>
      <c r="T415" s="162"/>
      <c r="U415" s="162"/>
      <c r="V415" s="162"/>
      <c r="W415" s="162"/>
    </row>
    <row r="416" spans="1:23" s="44" customFormat="1" x14ac:dyDescent="0.25">
      <c r="A416" s="162"/>
      <c r="B416" s="162"/>
      <c r="C416" s="162"/>
      <c r="D416" s="162"/>
      <c r="E416" s="162"/>
      <c r="F416" s="162"/>
      <c r="G416" s="162"/>
      <c r="H416" s="162"/>
      <c r="I416" s="162"/>
      <c r="J416" s="162"/>
      <c r="K416" s="162"/>
      <c r="L416" s="162"/>
      <c r="M416" s="162"/>
      <c r="N416" s="162"/>
      <c r="O416" s="162"/>
      <c r="P416" s="162"/>
      <c r="Q416" s="162"/>
      <c r="R416" s="162"/>
      <c r="S416" s="162"/>
      <c r="T416" s="162"/>
      <c r="U416" s="162"/>
      <c r="V416" s="162"/>
      <c r="W416" s="162"/>
    </row>
    <row r="417" spans="1:23" s="44" customFormat="1" x14ac:dyDescent="0.25">
      <c r="A417" s="162"/>
      <c r="B417" s="162"/>
      <c r="C417" s="162"/>
      <c r="D417" s="162"/>
      <c r="E417" s="162"/>
      <c r="F417" s="162"/>
      <c r="G417" s="162"/>
      <c r="H417" s="162"/>
      <c r="I417" s="162"/>
      <c r="J417" s="162"/>
      <c r="K417" s="162"/>
      <c r="L417" s="162"/>
      <c r="M417" s="162"/>
      <c r="N417" s="162"/>
      <c r="O417" s="162"/>
      <c r="P417" s="162"/>
      <c r="Q417" s="162"/>
      <c r="R417" s="162"/>
      <c r="S417" s="162"/>
      <c r="T417" s="162"/>
      <c r="U417" s="162"/>
      <c r="V417" s="162"/>
      <c r="W417" s="162"/>
    </row>
    <row r="418" spans="1:23" s="44" customFormat="1" x14ac:dyDescent="0.25">
      <c r="A418" s="162"/>
      <c r="B418" s="162"/>
      <c r="C418" s="162"/>
      <c r="D418" s="162"/>
      <c r="E418" s="162"/>
      <c r="F418" s="162"/>
      <c r="G418" s="162"/>
      <c r="H418" s="162"/>
      <c r="I418" s="162"/>
      <c r="J418" s="162"/>
      <c r="K418" s="162"/>
      <c r="L418" s="162"/>
      <c r="M418" s="162"/>
      <c r="N418" s="162"/>
      <c r="O418" s="162"/>
      <c r="P418" s="162"/>
      <c r="Q418" s="162"/>
      <c r="R418" s="162"/>
      <c r="S418" s="162"/>
      <c r="T418" s="162"/>
      <c r="U418" s="162"/>
      <c r="V418" s="162"/>
      <c r="W418" s="162"/>
    </row>
    <row r="419" spans="1:23" s="55" customFormat="1" x14ac:dyDescent="0.25">
      <c r="A419" s="162"/>
      <c r="B419" s="162"/>
      <c r="C419" s="162"/>
      <c r="D419" s="162"/>
      <c r="E419" s="162"/>
      <c r="F419" s="162"/>
      <c r="G419" s="162"/>
      <c r="H419" s="162"/>
      <c r="I419" s="162"/>
      <c r="J419" s="162"/>
      <c r="K419" s="162"/>
      <c r="L419" s="162"/>
      <c r="M419" s="162"/>
      <c r="N419" s="162"/>
      <c r="O419" s="162"/>
      <c r="P419" s="162"/>
      <c r="Q419" s="162"/>
      <c r="R419" s="162"/>
      <c r="S419" s="162"/>
      <c r="T419" s="162"/>
      <c r="U419" s="162"/>
      <c r="V419" s="162"/>
      <c r="W419" s="162"/>
    </row>
    <row r="420" spans="1:23" s="44" customFormat="1" x14ac:dyDescent="0.25">
      <c r="A420" s="162"/>
      <c r="B420" s="162"/>
      <c r="C420" s="162"/>
      <c r="D420" s="162"/>
      <c r="E420" s="162"/>
      <c r="F420" s="162"/>
      <c r="G420" s="162"/>
      <c r="H420" s="162"/>
      <c r="I420" s="162"/>
      <c r="J420" s="162"/>
      <c r="K420" s="162"/>
      <c r="L420" s="162"/>
      <c r="M420" s="162"/>
      <c r="N420" s="162"/>
      <c r="O420" s="162"/>
      <c r="P420" s="162"/>
      <c r="Q420" s="162"/>
      <c r="R420" s="162"/>
      <c r="S420" s="162"/>
      <c r="T420" s="162"/>
      <c r="U420" s="162"/>
      <c r="V420" s="162"/>
      <c r="W420" s="162"/>
    </row>
    <row r="422" spans="1:23" s="49" customFormat="1" x14ac:dyDescent="0.25"/>
    <row r="423" spans="1:23" s="49" customFormat="1" x14ac:dyDescent="0.25"/>
    <row r="424" spans="1:23" x14ac:dyDescent="0.25">
      <c r="A424" s="164" t="s">
        <v>166</v>
      </c>
      <c r="B424" s="164"/>
      <c r="C424" s="164"/>
      <c r="D424" s="164"/>
      <c r="E424" s="164"/>
      <c r="F424" s="164"/>
      <c r="G424" s="164"/>
      <c r="H424" s="164"/>
      <c r="I424" s="164"/>
      <c r="J424" s="164"/>
      <c r="K424" s="164"/>
      <c r="L424" s="164"/>
      <c r="M424" s="164"/>
      <c r="N424" s="164"/>
      <c r="O424" s="164"/>
      <c r="P424" s="164"/>
      <c r="Q424" s="164"/>
      <c r="R424" s="164"/>
      <c r="S424" s="164"/>
      <c r="T424" s="164"/>
      <c r="U424" s="164"/>
      <c r="V424" s="164"/>
      <c r="W424" s="164"/>
    </row>
    <row r="425" spans="1:23" x14ac:dyDescent="0.25">
      <c r="A425" s="164"/>
      <c r="B425" s="164"/>
      <c r="C425" s="164"/>
      <c r="D425" s="164"/>
      <c r="E425" s="164"/>
      <c r="F425" s="164"/>
      <c r="G425" s="164"/>
      <c r="H425" s="164"/>
      <c r="I425" s="164"/>
      <c r="J425" s="164"/>
      <c r="K425" s="164"/>
      <c r="L425" s="164"/>
      <c r="M425" s="164"/>
      <c r="N425" s="164"/>
      <c r="O425" s="164"/>
      <c r="P425" s="164"/>
      <c r="Q425" s="164"/>
      <c r="R425" s="164"/>
      <c r="S425" s="164"/>
      <c r="T425" s="164"/>
      <c r="U425" s="164"/>
      <c r="V425" s="164"/>
      <c r="W425" s="164"/>
    </row>
    <row r="426" spans="1:23" x14ac:dyDescent="0.25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</row>
    <row r="427" spans="1:23" ht="15.75" thickBot="1" x14ac:dyDescent="0.3"/>
    <row r="428" spans="1:23" ht="30" customHeight="1" x14ac:dyDescent="0.25">
      <c r="B428" s="168" t="s">
        <v>8</v>
      </c>
      <c r="C428" s="169"/>
      <c r="D428" s="169"/>
      <c r="E428" s="169"/>
      <c r="F428" s="169"/>
      <c r="G428" s="169"/>
      <c r="H428" s="169"/>
      <c r="I428" s="169"/>
      <c r="J428" s="242" t="str">
        <f>Arkusz8!C6</f>
        <v>27.06.2019 - 03.07.2019</v>
      </c>
      <c r="K428" s="242"/>
      <c r="L428" s="242"/>
      <c r="M428" s="242" t="str">
        <f>Arkusz8!C10</f>
        <v>04.07.2019 - 10.07.2019</v>
      </c>
      <c r="N428" s="242"/>
      <c r="O428" s="242"/>
      <c r="P428" s="242" t="str">
        <f>Arkusz8!C9</f>
        <v>11.07.2019 - 17.07.2019</v>
      </c>
      <c r="Q428" s="242"/>
      <c r="R428" s="242"/>
      <c r="S428" s="242" t="str">
        <f>Arkusz8!C8</f>
        <v>18.07.2019 - 24.07.2019</v>
      </c>
      <c r="T428" s="242"/>
      <c r="U428" s="242"/>
      <c r="V428" s="242" t="str">
        <f>Arkusz8!C7</f>
        <v>25.07.2019 - 31.07.2019</v>
      </c>
      <c r="W428" s="242"/>
    </row>
    <row r="429" spans="1:23" x14ac:dyDescent="0.25">
      <c r="B429" s="201" t="s">
        <v>27</v>
      </c>
      <c r="C429" s="202"/>
      <c r="D429" s="202"/>
      <c r="E429" s="202"/>
      <c r="F429" s="202"/>
      <c r="G429" s="202"/>
      <c r="H429" s="202"/>
      <c r="I429" s="202"/>
      <c r="J429" s="203">
        <f>Arkusz8!A6</f>
        <v>1281</v>
      </c>
      <c r="K429" s="203"/>
      <c r="L429" s="203"/>
      <c r="M429" s="203">
        <f>Arkusz8!A5</f>
        <v>1291</v>
      </c>
      <c r="N429" s="203"/>
      <c r="O429" s="203"/>
      <c r="P429" s="203">
        <f>Arkusz8!A4</f>
        <v>1308</v>
      </c>
      <c r="Q429" s="203"/>
      <c r="R429" s="203"/>
      <c r="S429" s="203">
        <f>Arkusz8!A3</f>
        <v>1327</v>
      </c>
      <c r="T429" s="203"/>
      <c r="U429" s="203"/>
      <c r="V429" s="203">
        <f>Arkusz8!A2</f>
        <v>1317</v>
      </c>
      <c r="W429" s="203"/>
    </row>
    <row r="430" spans="1:23" x14ac:dyDescent="0.25">
      <c r="B430" s="199" t="s">
        <v>5</v>
      </c>
      <c r="C430" s="200"/>
      <c r="D430" s="200"/>
      <c r="E430" s="200"/>
      <c r="F430" s="200"/>
      <c r="G430" s="200"/>
      <c r="H430" s="200"/>
      <c r="I430" s="200"/>
      <c r="J430" s="76">
        <f>Arkusz8!A11</f>
        <v>1698</v>
      </c>
      <c r="K430" s="76"/>
      <c r="L430" s="76"/>
      <c r="M430" s="76">
        <f>Arkusz8!A10</f>
        <v>1693</v>
      </c>
      <c r="N430" s="76"/>
      <c r="O430" s="76"/>
      <c r="P430" s="76">
        <f>Arkusz8!A9</f>
        <v>1691</v>
      </c>
      <c r="Q430" s="76"/>
      <c r="R430" s="76"/>
      <c r="S430" s="76">
        <f>Arkusz8!A8</f>
        <v>1685</v>
      </c>
      <c r="T430" s="76"/>
      <c r="U430" s="76"/>
      <c r="V430" s="76">
        <f>Arkusz8!A7</f>
        <v>1657</v>
      </c>
      <c r="W430" s="76"/>
    </row>
    <row r="431" spans="1:23" x14ac:dyDescent="0.25">
      <c r="B431" s="201" t="s">
        <v>6</v>
      </c>
      <c r="C431" s="202"/>
      <c r="D431" s="202"/>
      <c r="E431" s="202"/>
      <c r="F431" s="202"/>
      <c r="G431" s="202"/>
      <c r="H431" s="202"/>
      <c r="I431" s="202"/>
      <c r="J431" s="203">
        <f>Arkusz8!A16</f>
        <v>30</v>
      </c>
      <c r="K431" s="203"/>
      <c r="L431" s="203"/>
      <c r="M431" s="203">
        <f>Arkusz8!A15</f>
        <v>50</v>
      </c>
      <c r="N431" s="203"/>
      <c r="O431" s="203"/>
      <c r="P431" s="203">
        <f>Arkusz8!A14</f>
        <v>43</v>
      </c>
      <c r="Q431" s="203"/>
      <c r="R431" s="203"/>
      <c r="S431" s="203">
        <f>Arkusz8!A13</f>
        <v>60</v>
      </c>
      <c r="T431" s="203"/>
      <c r="U431" s="203"/>
      <c r="V431" s="203">
        <f>Arkusz8!A12</f>
        <v>83</v>
      </c>
      <c r="W431" s="203"/>
    </row>
    <row r="432" spans="1:23" x14ac:dyDescent="0.25">
      <c r="B432" s="252" t="s">
        <v>7</v>
      </c>
      <c r="C432" s="253"/>
      <c r="D432" s="253"/>
      <c r="E432" s="253"/>
      <c r="F432" s="253"/>
      <c r="G432" s="253"/>
      <c r="H432" s="253"/>
      <c r="I432" s="253"/>
      <c r="J432" s="76">
        <f>Arkusz8!A21</f>
        <v>47</v>
      </c>
      <c r="K432" s="76"/>
      <c r="L432" s="76"/>
      <c r="M432" s="76">
        <f>Arkusz8!A20</f>
        <v>54</v>
      </c>
      <c r="N432" s="76"/>
      <c r="O432" s="76"/>
      <c r="P432" s="76">
        <f>Arkusz8!A19</f>
        <v>61</v>
      </c>
      <c r="Q432" s="76"/>
      <c r="R432" s="76"/>
      <c r="S432" s="76">
        <f>Arkusz8!A18</f>
        <v>73</v>
      </c>
      <c r="T432" s="76"/>
      <c r="U432" s="76"/>
      <c r="V432" s="76">
        <f>Arkusz8!A17</f>
        <v>35</v>
      </c>
      <c r="W432" s="76"/>
    </row>
    <row r="433" spans="2:23" ht="15.75" thickBot="1" x14ac:dyDescent="0.3">
      <c r="B433" s="250" t="s">
        <v>88</v>
      </c>
      <c r="C433" s="251"/>
      <c r="D433" s="251"/>
      <c r="E433" s="251"/>
      <c r="F433" s="251"/>
      <c r="G433" s="251"/>
      <c r="H433" s="251"/>
      <c r="I433" s="251"/>
      <c r="J433" s="257">
        <f>Arkusz8!A26</f>
        <v>2</v>
      </c>
      <c r="K433" s="257"/>
      <c r="L433" s="257"/>
      <c r="M433" s="257">
        <f>Arkusz8!A25</f>
        <v>3</v>
      </c>
      <c r="N433" s="257"/>
      <c r="O433" s="257"/>
      <c r="P433" s="257">
        <f>Arkusz8!A24</f>
        <v>3</v>
      </c>
      <c r="Q433" s="257"/>
      <c r="R433" s="257"/>
      <c r="S433" s="257">
        <f>Arkusz8!A23</f>
        <v>3</v>
      </c>
      <c r="T433" s="257"/>
      <c r="U433" s="257"/>
      <c r="V433" s="257">
        <f>Arkusz8!A22</f>
        <v>3</v>
      </c>
      <c r="W433" s="257"/>
    </row>
    <row r="434" spans="2:23" ht="15.75" thickBot="1" x14ac:dyDescent="0.3">
      <c r="B434" s="259" t="s">
        <v>89</v>
      </c>
      <c r="C434" s="260"/>
      <c r="D434" s="260"/>
      <c r="E434" s="260"/>
      <c r="F434" s="260"/>
      <c r="G434" s="260"/>
      <c r="H434" s="260"/>
      <c r="I434" s="260"/>
      <c r="J434" s="258">
        <f>SUM(J429,J430,J433)</f>
        <v>2981</v>
      </c>
      <c r="K434" s="258"/>
      <c r="L434" s="258"/>
      <c r="M434" s="258">
        <f>SUM(M429,M430,M433)</f>
        <v>2987</v>
      </c>
      <c r="N434" s="258"/>
      <c r="O434" s="258"/>
      <c r="P434" s="258">
        <f>SUM(P429,P430,P433)</f>
        <v>3002</v>
      </c>
      <c r="Q434" s="258"/>
      <c r="R434" s="258"/>
      <c r="S434" s="258">
        <f>SUM(S429,S430,S433)</f>
        <v>3015</v>
      </c>
      <c r="T434" s="258"/>
      <c r="U434" s="258"/>
      <c r="V434" s="258">
        <f>SUM(V429,V430,V433)</f>
        <v>2977</v>
      </c>
      <c r="W434" s="258"/>
    </row>
    <row r="435" spans="2:23" x14ac:dyDescent="0.25">
      <c r="B435" s="19"/>
      <c r="C435" s="19"/>
      <c r="D435" s="19"/>
      <c r="E435" s="19"/>
      <c r="F435" s="19"/>
      <c r="G435" s="19"/>
      <c r="H435" s="19"/>
      <c r="I435" s="19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</row>
    <row r="436" spans="2:23" s="49" customFormat="1" x14ac:dyDescent="0.25">
      <c r="B436" s="19"/>
      <c r="C436" s="19"/>
      <c r="D436" s="19"/>
      <c r="E436" s="19"/>
      <c r="F436" s="19"/>
      <c r="G436" s="19"/>
      <c r="H436" s="19"/>
      <c r="I436" s="19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</row>
    <row r="450" spans="1:23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</row>
    <row r="451" spans="1:23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</row>
    <row r="452" spans="1:23" x14ac:dyDescent="0.25">
      <c r="A452" s="162" t="s">
        <v>177</v>
      </c>
      <c r="B452" s="162"/>
      <c r="C452" s="162"/>
      <c r="D452" s="162"/>
      <c r="E452" s="162"/>
      <c r="F452" s="162"/>
      <c r="G452" s="162"/>
      <c r="H452" s="162"/>
      <c r="I452" s="162"/>
      <c r="J452" s="162"/>
      <c r="K452" s="162"/>
      <c r="L452" s="162"/>
      <c r="M452" s="162"/>
      <c r="N452" s="162"/>
      <c r="O452" s="162"/>
      <c r="P452" s="162"/>
      <c r="Q452" s="162"/>
      <c r="R452" s="162"/>
      <c r="S452" s="162"/>
      <c r="T452" s="162"/>
      <c r="U452" s="162"/>
      <c r="V452" s="162"/>
      <c r="W452" s="162"/>
    </row>
    <row r="453" spans="1:23" x14ac:dyDescent="0.25">
      <c r="A453" s="162"/>
      <c r="B453" s="162"/>
      <c r="C453" s="162"/>
      <c r="D453" s="162"/>
      <c r="E453" s="162"/>
      <c r="F453" s="162"/>
      <c r="G453" s="162"/>
      <c r="H453" s="162"/>
      <c r="I453" s="162"/>
      <c r="J453" s="162"/>
      <c r="K453" s="162"/>
      <c r="L453" s="162"/>
      <c r="M453" s="162"/>
      <c r="N453" s="162"/>
      <c r="O453" s="162"/>
      <c r="P453" s="162"/>
      <c r="Q453" s="162"/>
      <c r="R453" s="162"/>
      <c r="S453" s="162"/>
      <c r="T453" s="162"/>
      <c r="U453" s="162"/>
      <c r="V453" s="162"/>
      <c r="W453" s="162"/>
    </row>
    <row r="454" spans="1:23" x14ac:dyDescent="0.25">
      <c r="A454" s="162"/>
      <c r="B454" s="162"/>
      <c r="C454" s="162"/>
      <c r="D454" s="162"/>
      <c r="E454" s="162"/>
      <c r="F454" s="162"/>
      <c r="G454" s="162"/>
      <c r="H454" s="162"/>
      <c r="I454" s="162"/>
      <c r="J454" s="162"/>
      <c r="K454" s="162"/>
      <c r="L454" s="162"/>
      <c r="M454" s="162"/>
      <c r="N454" s="162"/>
      <c r="O454" s="162"/>
      <c r="P454" s="162"/>
      <c r="Q454" s="162"/>
      <c r="R454" s="162"/>
      <c r="S454" s="162"/>
      <c r="T454" s="162"/>
      <c r="U454" s="162"/>
      <c r="V454" s="162"/>
      <c r="W454" s="162"/>
    </row>
    <row r="455" spans="1:23" x14ac:dyDescent="0.25">
      <c r="A455" s="162"/>
      <c r="B455" s="162"/>
      <c r="C455" s="162"/>
      <c r="D455" s="162"/>
      <c r="E455" s="162"/>
      <c r="F455" s="162"/>
      <c r="G455" s="162"/>
      <c r="H455" s="162"/>
      <c r="I455" s="162"/>
      <c r="J455" s="162"/>
      <c r="K455" s="162"/>
      <c r="L455" s="162"/>
      <c r="M455" s="162"/>
      <c r="N455" s="162"/>
      <c r="O455" s="162"/>
      <c r="P455" s="162"/>
      <c r="Q455" s="162"/>
      <c r="R455" s="162"/>
      <c r="S455" s="162"/>
      <c r="T455" s="162"/>
      <c r="U455" s="162"/>
      <c r="V455" s="162"/>
      <c r="W455" s="162"/>
    </row>
    <row r="456" spans="1:23" x14ac:dyDescent="0.25">
      <c r="A456" s="162"/>
      <c r="B456" s="162"/>
      <c r="C456" s="162"/>
      <c r="D456" s="162"/>
      <c r="E456" s="162"/>
      <c r="F456" s="162"/>
      <c r="G456" s="162"/>
      <c r="H456" s="162"/>
      <c r="I456" s="162"/>
      <c r="J456" s="162"/>
      <c r="K456" s="162"/>
      <c r="L456" s="162"/>
      <c r="M456" s="162"/>
      <c r="N456" s="162"/>
      <c r="O456" s="162"/>
      <c r="P456" s="162"/>
      <c r="Q456" s="162"/>
      <c r="R456" s="162"/>
      <c r="S456" s="162"/>
      <c r="T456" s="162"/>
      <c r="U456" s="162"/>
      <c r="V456" s="162"/>
      <c r="W456" s="162"/>
    </row>
    <row r="457" spans="1:23" x14ac:dyDescent="0.25">
      <c r="A457" s="162"/>
      <c r="B457" s="162"/>
      <c r="C457" s="162"/>
      <c r="D457" s="162"/>
      <c r="E457" s="162"/>
      <c r="F457" s="162"/>
      <c r="G457" s="162"/>
      <c r="H457" s="162"/>
      <c r="I457" s="162"/>
      <c r="J457" s="162"/>
      <c r="K457" s="162"/>
      <c r="L457" s="162"/>
      <c r="M457" s="162"/>
      <c r="N457" s="162"/>
      <c r="O457" s="162"/>
      <c r="P457" s="162"/>
      <c r="Q457" s="162"/>
      <c r="R457" s="162"/>
      <c r="S457" s="162"/>
      <c r="T457" s="162"/>
      <c r="U457" s="162"/>
      <c r="V457" s="162"/>
      <c r="W457" s="162"/>
    </row>
    <row r="458" spans="1:23" x14ac:dyDescent="0.25">
      <c r="A458" s="162"/>
      <c r="B458" s="162"/>
      <c r="C458" s="162"/>
      <c r="D458" s="162"/>
      <c r="E458" s="162"/>
      <c r="F458" s="162"/>
      <c r="G458" s="162"/>
      <c r="H458" s="162"/>
      <c r="I458" s="162"/>
      <c r="J458" s="162"/>
      <c r="K458" s="162"/>
      <c r="L458" s="162"/>
      <c r="M458" s="162"/>
      <c r="N458" s="162"/>
      <c r="O458" s="162"/>
      <c r="P458" s="162"/>
      <c r="Q458" s="162"/>
      <c r="R458" s="162"/>
      <c r="S458" s="162"/>
      <c r="T458" s="162"/>
      <c r="U458" s="162"/>
      <c r="V458" s="162"/>
      <c r="W458" s="162"/>
    </row>
    <row r="459" spans="1:23" x14ac:dyDescent="0.25">
      <c r="A459" s="162"/>
      <c r="B459" s="162"/>
      <c r="C459" s="162"/>
      <c r="D459" s="162"/>
      <c r="E459" s="162"/>
      <c r="F459" s="162"/>
      <c r="G459" s="162"/>
      <c r="H459" s="162"/>
      <c r="I459" s="162"/>
      <c r="J459" s="162"/>
      <c r="K459" s="162"/>
      <c r="L459" s="162"/>
      <c r="M459" s="162"/>
      <c r="N459" s="162"/>
      <c r="O459" s="162"/>
      <c r="P459" s="162"/>
      <c r="Q459" s="162"/>
      <c r="R459" s="162"/>
      <c r="S459" s="162"/>
      <c r="T459" s="162"/>
      <c r="U459" s="162"/>
      <c r="V459" s="162"/>
      <c r="W459" s="162"/>
    </row>
    <row r="460" spans="1:23" x14ac:dyDescent="0.25">
      <c r="A460" s="162"/>
      <c r="B460" s="162"/>
      <c r="C460" s="162"/>
      <c r="D460" s="162"/>
      <c r="E460" s="162"/>
      <c r="F460" s="162"/>
      <c r="G460" s="162"/>
      <c r="H460" s="162"/>
      <c r="I460" s="162"/>
      <c r="J460" s="162"/>
      <c r="K460" s="162"/>
      <c r="L460" s="162"/>
      <c r="M460" s="162"/>
      <c r="N460" s="162"/>
      <c r="O460" s="162"/>
      <c r="P460" s="162"/>
      <c r="Q460" s="162"/>
      <c r="R460" s="162"/>
      <c r="S460" s="162"/>
      <c r="T460" s="162"/>
      <c r="U460" s="162"/>
      <c r="V460" s="162"/>
      <c r="W460" s="162"/>
    </row>
    <row r="461" spans="1:23" x14ac:dyDescent="0.25">
      <c r="A461" s="162"/>
      <c r="B461" s="162"/>
      <c r="C461" s="162"/>
      <c r="D461" s="162"/>
      <c r="E461" s="162"/>
      <c r="F461" s="162"/>
      <c r="G461" s="162"/>
      <c r="H461" s="162"/>
      <c r="I461" s="162"/>
      <c r="J461" s="162"/>
      <c r="K461" s="162"/>
      <c r="L461" s="162"/>
      <c r="M461" s="162"/>
      <c r="N461" s="162"/>
      <c r="O461" s="162"/>
      <c r="P461" s="162"/>
      <c r="Q461" s="162"/>
      <c r="R461" s="162"/>
      <c r="S461" s="162"/>
      <c r="T461" s="162"/>
      <c r="U461" s="162"/>
      <c r="V461" s="162"/>
      <c r="W461" s="162"/>
    </row>
    <row r="462" spans="1:23" s="44" customFormat="1" x14ac:dyDescent="0.25">
      <c r="A462" s="162"/>
      <c r="B462" s="162"/>
      <c r="C462" s="162"/>
      <c r="D462" s="162"/>
      <c r="E462" s="162"/>
      <c r="F462" s="162"/>
      <c r="G462" s="162"/>
      <c r="H462" s="162"/>
      <c r="I462" s="162"/>
      <c r="J462" s="162"/>
      <c r="K462" s="162"/>
      <c r="L462" s="162"/>
      <c r="M462" s="162"/>
      <c r="N462" s="162"/>
      <c r="O462" s="162"/>
      <c r="P462" s="162"/>
      <c r="Q462" s="162"/>
      <c r="R462" s="162"/>
      <c r="S462" s="162"/>
      <c r="T462" s="162"/>
      <c r="U462" s="162"/>
      <c r="V462" s="162"/>
      <c r="W462" s="162"/>
    </row>
    <row r="463" spans="1:23" s="44" customFormat="1" x14ac:dyDescent="0.25">
      <c r="A463" s="162"/>
      <c r="B463" s="162"/>
      <c r="C463" s="162"/>
      <c r="D463" s="162"/>
      <c r="E463" s="162"/>
      <c r="F463" s="162"/>
      <c r="G463" s="162"/>
      <c r="H463" s="162"/>
      <c r="I463" s="162"/>
      <c r="J463" s="162"/>
      <c r="K463" s="162"/>
      <c r="L463" s="162"/>
      <c r="M463" s="162"/>
      <c r="N463" s="162"/>
      <c r="O463" s="162"/>
      <c r="P463" s="162"/>
      <c r="Q463" s="162"/>
      <c r="R463" s="162"/>
      <c r="S463" s="162"/>
      <c r="T463" s="162"/>
      <c r="U463" s="162"/>
      <c r="V463" s="162"/>
      <c r="W463" s="162"/>
    </row>
    <row r="466" spans="1:23" x14ac:dyDescent="0.25">
      <c r="A466" s="31" t="s">
        <v>167</v>
      </c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R466" s="32"/>
      <c r="S466" s="32"/>
      <c r="T466" s="32"/>
    </row>
    <row r="467" spans="1:23" x14ac:dyDescent="0.25">
      <c r="P467" s="33"/>
      <c r="Q467" s="33"/>
      <c r="R467" s="32"/>
      <c r="S467" s="32"/>
      <c r="T467" s="32"/>
      <c r="U467" s="33"/>
    </row>
    <row r="468" spans="1:23" x14ac:dyDescent="0.25"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</row>
    <row r="469" spans="1:23" x14ac:dyDescent="0.25">
      <c r="A469" s="162" t="s">
        <v>171</v>
      </c>
      <c r="B469" s="163"/>
      <c r="C469" s="163"/>
      <c r="D469" s="163"/>
      <c r="E469" s="163"/>
      <c r="F469" s="163"/>
      <c r="G469" s="163"/>
      <c r="H469" s="163"/>
      <c r="I469" s="163"/>
      <c r="J469" s="163"/>
      <c r="K469" s="163"/>
      <c r="L469" s="163"/>
      <c r="M469" s="163"/>
      <c r="N469" s="163"/>
      <c r="O469" s="163"/>
      <c r="P469" s="163"/>
      <c r="Q469" s="163"/>
      <c r="R469" s="163"/>
      <c r="S469" s="163"/>
      <c r="T469" s="163"/>
      <c r="U469" s="163"/>
      <c r="V469" s="163"/>
      <c r="W469" s="163"/>
    </row>
    <row r="470" spans="1:23" x14ac:dyDescent="0.25">
      <c r="A470" s="163"/>
      <c r="B470" s="163"/>
      <c r="C470" s="163"/>
      <c r="D470" s="163"/>
      <c r="E470" s="163"/>
      <c r="F470" s="163"/>
      <c r="G470" s="163"/>
      <c r="H470" s="163"/>
      <c r="I470" s="163"/>
      <c r="J470" s="163"/>
      <c r="K470" s="163"/>
      <c r="L470" s="163"/>
      <c r="M470" s="163"/>
      <c r="N470" s="163"/>
      <c r="O470" s="163"/>
      <c r="P470" s="163"/>
      <c r="Q470" s="163"/>
      <c r="R470" s="163"/>
      <c r="S470" s="163"/>
      <c r="T470" s="163"/>
      <c r="U470" s="163"/>
      <c r="V470" s="163"/>
      <c r="W470" s="163"/>
    </row>
    <row r="471" spans="1:23" x14ac:dyDescent="0.25">
      <c r="A471" s="163"/>
      <c r="B471" s="163"/>
      <c r="C471" s="163"/>
      <c r="D471" s="163"/>
      <c r="E471" s="163"/>
      <c r="F471" s="163"/>
      <c r="G471" s="163"/>
      <c r="H471" s="163"/>
      <c r="I471" s="163"/>
      <c r="J471" s="163"/>
      <c r="K471" s="163"/>
      <c r="L471" s="163"/>
      <c r="M471" s="163"/>
      <c r="N471" s="163"/>
      <c r="O471" s="163"/>
      <c r="P471" s="163"/>
      <c r="Q471" s="163"/>
      <c r="R471" s="163"/>
      <c r="S471" s="163"/>
      <c r="T471" s="163"/>
      <c r="U471" s="163"/>
      <c r="V471" s="163"/>
      <c r="W471" s="163"/>
    </row>
    <row r="472" spans="1:23" x14ac:dyDescent="0.25">
      <c r="A472" s="163"/>
      <c r="B472" s="163"/>
      <c r="C472" s="163"/>
      <c r="D472" s="163"/>
      <c r="E472" s="163"/>
      <c r="F472" s="163"/>
      <c r="G472" s="163"/>
      <c r="H472" s="163"/>
      <c r="I472" s="163"/>
      <c r="J472" s="163"/>
      <c r="K472" s="163"/>
      <c r="L472" s="163"/>
      <c r="M472" s="163"/>
      <c r="N472" s="163"/>
      <c r="O472" s="163"/>
      <c r="P472" s="163"/>
      <c r="Q472" s="163"/>
      <c r="R472" s="163"/>
      <c r="S472" s="163"/>
      <c r="T472" s="163"/>
      <c r="U472" s="163"/>
      <c r="V472" s="163"/>
      <c r="W472" s="163"/>
    </row>
    <row r="473" spans="1:23" x14ac:dyDescent="0.25">
      <c r="A473" s="163"/>
      <c r="B473" s="163"/>
      <c r="C473" s="163"/>
      <c r="D473" s="163"/>
      <c r="E473" s="163"/>
      <c r="F473" s="163"/>
      <c r="G473" s="163"/>
      <c r="H473" s="163"/>
      <c r="I473" s="163"/>
      <c r="J473" s="163"/>
      <c r="K473" s="163"/>
      <c r="L473" s="163"/>
      <c r="M473" s="163"/>
      <c r="N473" s="163"/>
      <c r="O473" s="163"/>
      <c r="P473" s="163"/>
      <c r="Q473" s="163"/>
      <c r="R473" s="163"/>
      <c r="S473" s="163"/>
      <c r="T473" s="163"/>
      <c r="U473" s="163"/>
      <c r="V473" s="163"/>
      <c r="W473" s="163"/>
    </row>
    <row r="474" spans="1:23" x14ac:dyDescent="0.25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</row>
    <row r="475" spans="1:23" s="55" customFormat="1" x14ac:dyDescent="0.25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</row>
    <row r="476" spans="1:23" s="55" customFormat="1" x14ac:dyDescent="0.25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</row>
    <row r="477" spans="1:23" s="55" customFormat="1" x14ac:dyDescent="0.25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</row>
    <row r="478" spans="1:23" s="55" customFormat="1" x14ac:dyDescent="0.25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</row>
    <row r="479" spans="1:23" s="55" customFormat="1" x14ac:dyDescent="0.25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</row>
    <row r="480" spans="1:23" s="55" customFormat="1" x14ac:dyDescent="0.25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</row>
    <row r="481" spans="1:23" s="55" customFormat="1" x14ac:dyDescent="0.25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</row>
    <row r="482" spans="1:23" s="55" customFormat="1" x14ac:dyDescent="0.25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</row>
    <row r="483" spans="1:23" s="55" customFormat="1" x14ac:dyDescent="0.25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</row>
    <row r="484" spans="1:23" s="55" customFormat="1" x14ac:dyDescent="0.25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</row>
    <row r="485" spans="1:23" x14ac:dyDescent="0.25">
      <c r="A485" s="50" t="s">
        <v>169</v>
      </c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</row>
    <row r="486" spans="1:23" x14ac:dyDescent="0.25">
      <c r="P486" s="35"/>
      <c r="Q486" s="35"/>
      <c r="R486" s="34"/>
      <c r="S486" s="34"/>
      <c r="T486" s="34"/>
      <c r="U486" s="35"/>
    </row>
    <row r="487" spans="1:23" x14ac:dyDescent="0.25">
      <c r="A487" s="36" t="s">
        <v>170</v>
      </c>
      <c r="B487" s="36"/>
      <c r="C487" s="36"/>
      <c r="D487" s="36"/>
      <c r="E487" s="36"/>
      <c r="F487" s="36"/>
      <c r="G487" s="36"/>
      <c r="H487" s="36"/>
      <c r="I487" s="36"/>
      <c r="N487" s="35"/>
      <c r="O487" s="35"/>
      <c r="P487" s="37"/>
      <c r="Q487" s="37"/>
      <c r="R487" s="34"/>
      <c r="S487" s="34"/>
      <c r="T487" s="34"/>
    </row>
    <row r="488" spans="1:23" x14ac:dyDescent="0.25">
      <c r="M488" s="38"/>
      <c r="N488" s="38"/>
      <c r="R488" s="34"/>
      <c r="S488" s="34"/>
      <c r="T488" s="34"/>
    </row>
    <row r="489" spans="1:23" x14ac:dyDescent="0.25">
      <c r="R489" s="34"/>
      <c r="S489" s="34"/>
      <c r="T489" s="34"/>
    </row>
    <row r="490" spans="1:23" x14ac:dyDescent="0.25">
      <c r="D490" s="6"/>
      <c r="E490" s="6"/>
      <c r="P490" s="38"/>
      <c r="Q490" s="38"/>
      <c r="R490" s="34"/>
      <c r="S490" s="34"/>
      <c r="T490" s="34"/>
      <c r="U490" s="38"/>
    </row>
    <row r="491" spans="1:23" x14ac:dyDescent="0.25">
      <c r="A491" s="39"/>
      <c r="B491" s="39"/>
      <c r="C491" s="39"/>
      <c r="D491" s="40"/>
      <c r="E491" s="40"/>
      <c r="F491" s="38"/>
      <c r="G491" s="38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U491" s="38"/>
    </row>
    <row r="492" spans="1:23" ht="17.25" customHeight="1" x14ac:dyDescent="0.25">
      <c r="A492" s="279"/>
      <c r="B492" s="279"/>
      <c r="C492" s="279"/>
      <c r="D492" s="40"/>
      <c r="E492" s="40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4"/>
      <c r="Q492" s="34"/>
      <c r="R492" s="41"/>
      <c r="U492" s="34"/>
    </row>
    <row r="493" spans="1:23" ht="120.75" customHeight="1" x14ac:dyDescent="0.25">
      <c r="A493" s="89"/>
      <c r="B493" s="89"/>
      <c r="C493" s="89"/>
      <c r="D493" s="89"/>
      <c r="E493" s="89"/>
      <c r="F493" s="89"/>
      <c r="G493" s="89"/>
      <c r="H493" s="89"/>
      <c r="I493" s="89"/>
      <c r="J493" s="89"/>
      <c r="K493" s="89"/>
      <c r="L493" s="89"/>
      <c r="M493" s="89"/>
      <c r="N493" s="89"/>
      <c r="O493" s="89"/>
      <c r="P493" s="89"/>
      <c r="Q493" s="89"/>
      <c r="R493" s="89"/>
      <c r="S493" s="89"/>
      <c r="T493" s="89"/>
      <c r="U493" s="89"/>
      <c r="V493" s="89"/>
      <c r="W493" s="89"/>
    </row>
    <row r="494" spans="1:23" x14ac:dyDescent="0.25">
      <c r="A494" s="34"/>
      <c r="B494" s="34"/>
      <c r="C494" s="34"/>
      <c r="D494" s="34"/>
      <c r="E494" s="34"/>
      <c r="F494" s="34"/>
      <c r="G494" s="34"/>
      <c r="H494" s="34"/>
      <c r="I494" s="34"/>
      <c r="J494" s="34"/>
      <c r="K494" s="34"/>
      <c r="L494" s="34"/>
      <c r="M494" s="34"/>
      <c r="N494" s="34"/>
      <c r="O494" s="34"/>
      <c r="P494" s="34"/>
      <c r="Q494" s="34"/>
      <c r="U494" s="34"/>
    </row>
    <row r="495" spans="1:23" x14ac:dyDescent="0.25">
      <c r="A495" s="34"/>
      <c r="B495" s="34"/>
      <c r="C495" s="34"/>
      <c r="D495" s="34"/>
      <c r="E495" s="34"/>
      <c r="F495" s="34"/>
      <c r="G495" s="34"/>
      <c r="H495" s="34"/>
      <c r="I495" s="34"/>
      <c r="J495" s="34"/>
      <c r="K495" s="34"/>
      <c r="L495" s="34"/>
      <c r="M495" s="34"/>
      <c r="N495" s="34"/>
      <c r="O495" s="34"/>
      <c r="P495" s="34"/>
      <c r="Q495" s="34"/>
      <c r="U495" s="34"/>
    </row>
  </sheetData>
  <sheetProtection formatCells="0" insertColumns="0" insertRows="0" deleteColumns="0" deleteRows="0"/>
  <mergeCells count="598">
    <mergeCell ref="A452:W463"/>
    <mergeCell ref="A90:W118"/>
    <mergeCell ref="A189:W203"/>
    <mergeCell ref="C150:K150"/>
    <mergeCell ref="L138:M138"/>
    <mergeCell ref="L139:M139"/>
    <mergeCell ref="V135:W135"/>
    <mergeCell ref="L135:M135"/>
    <mergeCell ref="L136:M136"/>
    <mergeCell ref="A129:U130"/>
    <mergeCell ref="V144:W144"/>
    <mergeCell ref="V145:W145"/>
    <mergeCell ref="V146:W146"/>
    <mergeCell ref="V147:W147"/>
    <mergeCell ref="C149:K149"/>
    <mergeCell ref="Q179:S179"/>
    <mergeCell ref="V149:W149"/>
    <mergeCell ref="C148:K148"/>
    <mergeCell ref="V151:W151"/>
    <mergeCell ref="V143:W143"/>
    <mergeCell ref="V136:W136"/>
    <mergeCell ref="V137:W137"/>
    <mergeCell ref="V138:W138"/>
    <mergeCell ref="D243:F243"/>
    <mergeCell ref="G243:I243"/>
    <mergeCell ref="J243:L243"/>
    <mergeCell ref="M243:O243"/>
    <mergeCell ref="P243:R243"/>
    <mergeCell ref="D240:F241"/>
    <mergeCell ref="G240:R240"/>
    <mergeCell ref="G241:I241"/>
    <mergeCell ref="J241:L241"/>
    <mergeCell ref="M241:O241"/>
    <mergeCell ref="P241:R241"/>
    <mergeCell ref="G242:I242"/>
    <mergeCell ref="D212:G212"/>
    <mergeCell ref="K212:M212"/>
    <mergeCell ref="A231:W234"/>
    <mergeCell ref="V150:W150"/>
    <mergeCell ref="C151:K151"/>
    <mergeCell ref="E5:Q8"/>
    <mergeCell ref="E9:Q9"/>
    <mergeCell ref="A393:W420"/>
    <mergeCell ref="M24:N24"/>
    <mergeCell ref="M23:N23"/>
    <mergeCell ref="O23:P23"/>
    <mergeCell ref="G58:J58"/>
    <mergeCell ref="M22:N22"/>
    <mergeCell ref="O22:P22"/>
    <mergeCell ref="Q22:R22"/>
    <mergeCell ref="Q23:R23"/>
    <mergeCell ref="V139:W139"/>
    <mergeCell ref="V140:W140"/>
    <mergeCell ref="V141:W141"/>
    <mergeCell ref="V142:W142"/>
    <mergeCell ref="L143:M143"/>
    <mergeCell ref="L137:M137"/>
    <mergeCell ref="K25:L25"/>
    <mergeCell ref="H209:J209"/>
    <mergeCell ref="D213:G213"/>
    <mergeCell ref="K213:M213"/>
    <mergeCell ref="H212:J212"/>
    <mergeCell ref="H213:J213"/>
    <mergeCell ref="V148:W148"/>
    <mergeCell ref="G299:H299"/>
    <mergeCell ref="O298:P298"/>
    <mergeCell ref="Q298:R298"/>
    <mergeCell ref="M433:O433"/>
    <mergeCell ref="P433:R433"/>
    <mergeCell ref="L179:M179"/>
    <mergeCell ref="Q180:S180"/>
    <mergeCell ref="D179:K179"/>
    <mergeCell ref="O300:P300"/>
    <mergeCell ref="Q300:R300"/>
    <mergeCell ref="O301:P301"/>
    <mergeCell ref="Q301:R301"/>
    <mergeCell ref="O303:P303"/>
    <mergeCell ref="Q303:R303"/>
    <mergeCell ref="O299:P299"/>
    <mergeCell ref="M301:N301"/>
    <mergeCell ref="O272:P272"/>
    <mergeCell ref="Q272:R272"/>
    <mergeCell ref="I271:J271"/>
    <mergeCell ref="A492:C492"/>
    <mergeCell ref="D251:F251"/>
    <mergeCell ref="G251:I251"/>
    <mergeCell ref="J251:L251"/>
    <mergeCell ref="D244:F244"/>
    <mergeCell ref="G244:I244"/>
    <mergeCell ref="J244:L244"/>
    <mergeCell ref="A254:W256"/>
    <mergeCell ref="A469:W473"/>
    <mergeCell ref="V434:W434"/>
    <mergeCell ref="P434:R434"/>
    <mergeCell ref="J430:L430"/>
    <mergeCell ref="M430:O430"/>
    <mergeCell ref="J378:L378"/>
    <mergeCell ref="M378:O378"/>
    <mergeCell ref="C388:F388"/>
    <mergeCell ref="K300:L300"/>
    <mergeCell ref="I304:J304"/>
    <mergeCell ref="K304:L304"/>
    <mergeCell ref="M304:N304"/>
    <mergeCell ref="O304:P304"/>
    <mergeCell ref="Q302:R302"/>
    <mergeCell ref="M298:N298"/>
    <mergeCell ref="Q299:R299"/>
    <mergeCell ref="L150:M150"/>
    <mergeCell ref="L151:M151"/>
    <mergeCell ref="P242:R242"/>
    <mergeCell ref="J242:L242"/>
    <mergeCell ref="M242:O242"/>
    <mergeCell ref="K267:L267"/>
    <mergeCell ref="M244:O244"/>
    <mergeCell ref="P244:R244"/>
    <mergeCell ref="P245:R245"/>
    <mergeCell ref="P251:R251"/>
    <mergeCell ref="A260:U260"/>
    <mergeCell ref="D245:F245"/>
    <mergeCell ref="D252:F252"/>
    <mergeCell ref="G247:R247"/>
    <mergeCell ref="D249:F249"/>
    <mergeCell ref="G249:I249"/>
    <mergeCell ref="J249:L249"/>
    <mergeCell ref="M249:O249"/>
    <mergeCell ref="D247:F248"/>
    <mergeCell ref="P249:R249"/>
    <mergeCell ref="M248:O248"/>
    <mergeCell ref="M267:N267"/>
    <mergeCell ref="S266:T266"/>
    <mergeCell ref="Q266:R266"/>
    <mergeCell ref="G248:I248"/>
    <mergeCell ref="J248:L248"/>
    <mergeCell ref="J434:L434"/>
    <mergeCell ref="M434:O434"/>
    <mergeCell ref="S434:U434"/>
    <mergeCell ref="B434:I434"/>
    <mergeCell ref="M20:R20"/>
    <mergeCell ref="M21:N21"/>
    <mergeCell ref="K23:L23"/>
    <mergeCell ref="G23:J23"/>
    <mergeCell ref="G22:J22"/>
    <mergeCell ref="G20:J21"/>
    <mergeCell ref="K58:L58"/>
    <mergeCell ref="O58:P58"/>
    <mergeCell ref="Q58:R58"/>
    <mergeCell ref="M58:N58"/>
    <mergeCell ref="G56:J56"/>
    <mergeCell ref="K56:L56"/>
    <mergeCell ref="M56:N56"/>
    <mergeCell ref="O56:P56"/>
    <mergeCell ref="Q56:R56"/>
    <mergeCell ref="G57:J57"/>
    <mergeCell ref="K57:L57"/>
    <mergeCell ref="M57:N57"/>
    <mergeCell ref="Q57:R57"/>
    <mergeCell ref="O57:P57"/>
    <mergeCell ref="G303:H303"/>
    <mergeCell ref="J428:L428"/>
    <mergeCell ref="V430:W430"/>
    <mergeCell ref="J431:L431"/>
    <mergeCell ref="S431:U431"/>
    <mergeCell ref="V433:W433"/>
    <mergeCell ref="J432:L432"/>
    <mergeCell ref="M432:O432"/>
    <mergeCell ref="P432:R432"/>
    <mergeCell ref="S432:U432"/>
    <mergeCell ref="M428:O428"/>
    <mergeCell ref="P430:R430"/>
    <mergeCell ref="M431:O431"/>
    <mergeCell ref="P431:R431"/>
    <mergeCell ref="V431:W431"/>
    <mergeCell ref="V428:W428"/>
    <mergeCell ref="J429:L429"/>
    <mergeCell ref="S428:U428"/>
    <mergeCell ref="V429:W429"/>
    <mergeCell ref="S433:U433"/>
    <mergeCell ref="J433:L433"/>
    <mergeCell ref="G388:I388"/>
    <mergeCell ref="B433:I433"/>
    <mergeCell ref="G300:H300"/>
    <mergeCell ref="G301:H301"/>
    <mergeCell ref="U302:V302"/>
    <mergeCell ref="S302:T302"/>
    <mergeCell ref="U301:V301"/>
    <mergeCell ref="S301:T301"/>
    <mergeCell ref="V432:W432"/>
    <mergeCell ref="B432:I432"/>
    <mergeCell ref="S385:U385"/>
    <mergeCell ref="S429:U429"/>
    <mergeCell ref="U303:V303"/>
    <mergeCell ref="S303:T303"/>
    <mergeCell ref="Q304:R304"/>
    <mergeCell ref="G304:H304"/>
    <mergeCell ref="M348:U348"/>
    <mergeCell ref="T349:U350"/>
    <mergeCell ref="P349:Q350"/>
    <mergeCell ref="R349:S350"/>
    <mergeCell ref="D351:E351"/>
    <mergeCell ref="F351:G351"/>
    <mergeCell ref="H349:I350"/>
    <mergeCell ref="M303:N303"/>
    <mergeCell ref="G302:H302"/>
    <mergeCell ref="K264:N264"/>
    <mergeCell ref="M297:N297"/>
    <mergeCell ref="U272:V272"/>
    <mergeCell ref="S272:T272"/>
    <mergeCell ref="D284:E284"/>
    <mergeCell ref="G272:H272"/>
    <mergeCell ref="M272:N272"/>
    <mergeCell ref="G271:H271"/>
    <mergeCell ref="G297:H297"/>
    <mergeCell ref="C270:F270"/>
    <mergeCell ref="C269:F269"/>
    <mergeCell ref="U269:V269"/>
    <mergeCell ref="S269:T269"/>
    <mergeCell ref="Q269:R269"/>
    <mergeCell ref="O269:P269"/>
    <mergeCell ref="M269:N269"/>
    <mergeCell ref="U267:V267"/>
    <mergeCell ref="S267:T267"/>
    <mergeCell ref="Q267:R267"/>
    <mergeCell ref="O267:P267"/>
    <mergeCell ref="I302:J302"/>
    <mergeCell ref="I298:J298"/>
    <mergeCell ref="I300:J300"/>
    <mergeCell ref="U271:V271"/>
    <mergeCell ref="S271:T271"/>
    <mergeCell ref="U299:V299"/>
    <mergeCell ref="M271:N271"/>
    <mergeCell ref="O271:P271"/>
    <mergeCell ref="Q271:R271"/>
    <mergeCell ref="K302:L302"/>
    <mergeCell ref="K299:L299"/>
    <mergeCell ref="K301:L301"/>
    <mergeCell ref="I297:J297"/>
    <mergeCell ref="I299:J299"/>
    <mergeCell ref="S298:T298"/>
    <mergeCell ref="U298:V298"/>
    <mergeCell ref="I301:J301"/>
    <mergeCell ref="U300:V300"/>
    <mergeCell ref="G295:V295"/>
    <mergeCell ref="S296:V296"/>
    <mergeCell ref="S297:T297"/>
    <mergeCell ref="U297:V297"/>
    <mergeCell ref="S304:T304"/>
    <mergeCell ref="S299:T299"/>
    <mergeCell ref="A331:W344"/>
    <mergeCell ref="M299:N299"/>
    <mergeCell ref="H351:I351"/>
    <mergeCell ref="O296:R296"/>
    <mergeCell ref="C381:F382"/>
    <mergeCell ref="P428:R428"/>
    <mergeCell ref="K303:L303"/>
    <mergeCell ref="G389:I389"/>
    <mergeCell ref="D357:E357"/>
    <mergeCell ref="F357:G357"/>
    <mergeCell ref="H357:I357"/>
    <mergeCell ref="M357:O357"/>
    <mergeCell ref="A349:C350"/>
    <mergeCell ref="O302:P302"/>
    <mergeCell ref="M302:N302"/>
    <mergeCell ref="C295:F297"/>
    <mergeCell ref="A346:U346"/>
    <mergeCell ref="G296:J296"/>
    <mergeCell ref="K296:N296"/>
    <mergeCell ref="I303:J303"/>
    <mergeCell ref="K297:L297"/>
    <mergeCell ref="K298:L298"/>
    <mergeCell ref="G298:H298"/>
    <mergeCell ref="C136:K136"/>
    <mergeCell ref="C137:K137"/>
    <mergeCell ref="C138:K138"/>
    <mergeCell ref="C139:K139"/>
    <mergeCell ref="C140:K140"/>
    <mergeCell ref="N179:P179"/>
    <mergeCell ref="L180:M180"/>
    <mergeCell ref="N180:P180"/>
    <mergeCell ref="D180:K180"/>
    <mergeCell ref="L141:M141"/>
    <mergeCell ref="L142:M142"/>
    <mergeCell ref="C141:K141"/>
    <mergeCell ref="C142:K142"/>
    <mergeCell ref="C143:K143"/>
    <mergeCell ref="C144:K144"/>
    <mergeCell ref="C145:K145"/>
    <mergeCell ref="C146:K146"/>
    <mergeCell ref="C147:K147"/>
    <mergeCell ref="L144:M144"/>
    <mergeCell ref="L145:M145"/>
    <mergeCell ref="L146:M146"/>
    <mergeCell ref="L147:M147"/>
    <mergeCell ref="L148:M148"/>
    <mergeCell ref="L149:M149"/>
    <mergeCell ref="Q24:R24"/>
    <mergeCell ref="K24:L24"/>
    <mergeCell ref="A16:U18"/>
    <mergeCell ref="G55:J55"/>
    <mergeCell ref="K55:L55"/>
    <mergeCell ref="G86:N86"/>
    <mergeCell ref="G85:N85"/>
    <mergeCell ref="O85:P85"/>
    <mergeCell ref="C135:K135"/>
    <mergeCell ref="Q21:R21"/>
    <mergeCell ref="K20:L21"/>
    <mergeCell ref="G25:J25"/>
    <mergeCell ref="K22:L22"/>
    <mergeCell ref="O21:P21"/>
    <mergeCell ref="M25:N25"/>
    <mergeCell ref="O25:P25"/>
    <mergeCell ref="Q25:R25"/>
    <mergeCell ref="G24:J24"/>
    <mergeCell ref="O49:P49"/>
    <mergeCell ref="O50:P50"/>
    <mergeCell ref="G48:N48"/>
    <mergeCell ref="G49:N49"/>
    <mergeCell ref="G47:N47"/>
    <mergeCell ref="G50:N50"/>
    <mergeCell ref="C383:F383"/>
    <mergeCell ref="G381:U381"/>
    <mergeCell ref="G382:I382"/>
    <mergeCell ref="J382:L382"/>
    <mergeCell ref="M382:O382"/>
    <mergeCell ref="J375:L375"/>
    <mergeCell ref="C376:F376"/>
    <mergeCell ref="S382:U382"/>
    <mergeCell ref="D353:E353"/>
    <mergeCell ref="C379:F379"/>
    <mergeCell ref="A355:C355"/>
    <mergeCell ref="A354:C354"/>
    <mergeCell ref="A357:C357"/>
    <mergeCell ref="G373:I373"/>
    <mergeCell ref="G377:I377"/>
    <mergeCell ref="J374:L374"/>
    <mergeCell ref="M375:O375"/>
    <mergeCell ref="G379:I379"/>
    <mergeCell ref="J379:L379"/>
    <mergeCell ref="M379:O379"/>
    <mergeCell ref="G376:I376"/>
    <mergeCell ref="M356:O356"/>
    <mergeCell ref="S383:U383"/>
    <mergeCell ref="T351:U351"/>
    <mergeCell ref="P357:Q357"/>
    <mergeCell ref="R357:S357"/>
    <mergeCell ref="T357:U357"/>
    <mergeCell ref="R351:S351"/>
    <mergeCell ref="G371:U371"/>
    <mergeCell ref="P354:Q354"/>
    <mergeCell ref="R354:S354"/>
    <mergeCell ref="F356:G356"/>
    <mergeCell ref="F354:G354"/>
    <mergeCell ref="M355:O355"/>
    <mergeCell ref="M354:O354"/>
    <mergeCell ref="T352:U352"/>
    <mergeCell ref="T355:U355"/>
    <mergeCell ref="H352:I352"/>
    <mergeCell ref="H353:I353"/>
    <mergeCell ref="H354:I354"/>
    <mergeCell ref="H355:I355"/>
    <mergeCell ref="H356:I356"/>
    <mergeCell ref="F352:G352"/>
    <mergeCell ref="F355:G355"/>
    <mergeCell ref="F353:G353"/>
    <mergeCell ref="G375:I375"/>
    <mergeCell ref="P382:R382"/>
    <mergeCell ref="C377:F377"/>
    <mergeCell ref="C378:F378"/>
    <mergeCell ref="G378:I378"/>
    <mergeCell ref="S372:U372"/>
    <mergeCell ref="S375:U375"/>
    <mergeCell ref="S379:U379"/>
    <mergeCell ref="J373:L373"/>
    <mergeCell ref="S378:U378"/>
    <mergeCell ref="P375:R375"/>
    <mergeCell ref="M373:O373"/>
    <mergeCell ref="P373:R373"/>
    <mergeCell ref="S373:U373"/>
    <mergeCell ref="G372:I372"/>
    <mergeCell ref="M372:O372"/>
    <mergeCell ref="P379:R379"/>
    <mergeCell ref="P374:R374"/>
    <mergeCell ref="G374:I374"/>
    <mergeCell ref="M376:O376"/>
    <mergeCell ref="M374:O374"/>
    <mergeCell ref="C375:F375"/>
    <mergeCell ref="J377:L377"/>
    <mergeCell ref="B430:I430"/>
    <mergeCell ref="B431:I431"/>
    <mergeCell ref="C387:F387"/>
    <mergeCell ref="G387:I387"/>
    <mergeCell ref="J387:L387"/>
    <mergeCell ref="M429:O429"/>
    <mergeCell ref="P429:R429"/>
    <mergeCell ref="A424:W425"/>
    <mergeCell ref="J389:L389"/>
    <mergeCell ref="J388:L388"/>
    <mergeCell ref="C389:F389"/>
    <mergeCell ref="S387:U387"/>
    <mergeCell ref="S388:U388"/>
    <mergeCell ref="S430:U430"/>
    <mergeCell ref="P389:R389"/>
    <mergeCell ref="M388:O388"/>
    <mergeCell ref="P387:R387"/>
    <mergeCell ref="S389:U389"/>
    <mergeCell ref="B429:I429"/>
    <mergeCell ref="B428:I428"/>
    <mergeCell ref="O266:P266"/>
    <mergeCell ref="M266:N266"/>
    <mergeCell ref="K266:L266"/>
    <mergeCell ref="J252:L252"/>
    <mergeCell ref="G265:H265"/>
    <mergeCell ref="I265:J265"/>
    <mergeCell ref="K265:L265"/>
    <mergeCell ref="A352:C352"/>
    <mergeCell ref="C304:F304"/>
    <mergeCell ref="A306:W306"/>
    <mergeCell ref="C303:F303"/>
    <mergeCell ref="U265:V265"/>
    <mergeCell ref="S265:T265"/>
    <mergeCell ref="S264:V264"/>
    <mergeCell ref="M268:N268"/>
    <mergeCell ref="R352:S352"/>
    <mergeCell ref="U270:V270"/>
    <mergeCell ref="S270:T270"/>
    <mergeCell ref="Q270:R270"/>
    <mergeCell ref="O270:P270"/>
    <mergeCell ref="M270:N270"/>
    <mergeCell ref="P352:Q352"/>
    <mergeCell ref="M349:O350"/>
    <mergeCell ref="S300:T300"/>
    <mergeCell ref="A366:W366"/>
    <mergeCell ref="R353:S353"/>
    <mergeCell ref="T353:U353"/>
    <mergeCell ref="T354:U354"/>
    <mergeCell ref="G266:H266"/>
    <mergeCell ref="G252:I252"/>
    <mergeCell ref="I266:J266"/>
    <mergeCell ref="G270:H270"/>
    <mergeCell ref="I270:J270"/>
    <mergeCell ref="K270:L270"/>
    <mergeCell ref="A348:I348"/>
    <mergeCell ref="D354:E354"/>
    <mergeCell ref="D352:E352"/>
    <mergeCell ref="D355:E355"/>
    <mergeCell ref="D356:E356"/>
    <mergeCell ref="I272:J272"/>
    <mergeCell ref="K271:L271"/>
    <mergeCell ref="K272:L272"/>
    <mergeCell ref="M300:N300"/>
    <mergeCell ref="O297:P297"/>
    <mergeCell ref="Q297:R297"/>
    <mergeCell ref="C300:F300"/>
    <mergeCell ref="C301:F301"/>
    <mergeCell ref="C302:F302"/>
    <mergeCell ref="J372:L372"/>
    <mergeCell ref="C267:F267"/>
    <mergeCell ref="C268:F268"/>
    <mergeCell ref="U304:V304"/>
    <mergeCell ref="S377:U377"/>
    <mergeCell ref="S374:U374"/>
    <mergeCell ref="R355:S355"/>
    <mergeCell ref="P356:Q356"/>
    <mergeCell ref="R356:S356"/>
    <mergeCell ref="A359:W364"/>
    <mergeCell ref="S376:U376"/>
    <mergeCell ref="A353:C353"/>
    <mergeCell ref="A368:U368"/>
    <mergeCell ref="T356:U356"/>
    <mergeCell ref="M352:O352"/>
    <mergeCell ref="A351:C351"/>
    <mergeCell ref="C371:F372"/>
    <mergeCell ref="D349:E350"/>
    <mergeCell ref="D319:E319"/>
    <mergeCell ref="F349:G350"/>
    <mergeCell ref="U268:V268"/>
    <mergeCell ref="S268:T268"/>
    <mergeCell ref="Q268:R268"/>
    <mergeCell ref="O268:P268"/>
    <mergeCell ref="C386:F386"/>
    <mergeCell ref="C374:F374"/>
    <mergeCell ref="J376:L376"/>
    <mergeCell ref="G385:I385"/>
    <mergeCell ref="J385:L385"/>
    <mergeCell ref="J384:L384"/>
    <mergeCell ref="M384:O384"/>
    <mergeCell ref="P384:R384"/>
    <mergeCell ref="G267:H267"/>
    <mergeCell ref="P372:R372"/>
    <mergeCell ref="M377:O377"/>
    <mergeCell ref="P383:R383"/>
    <mergeCell ref="P378:R378"/>
    <mergeCell ref="P377:R377"/>
    <mergeCell ref="P376:R376"/>
    <mergeCell ref="G383:I383"/>
    <mergeCell ref="M383:O383"/>
    <mergeCell ref="J383:L383"/>
    <mergeCell ref="C373:F373"/>
    <mergeCell ref="P355:Q355"/>
    <mergeCell ref="P351:Q351"/>
    <mergeCell ref="M351:O351"/>
    <mergeCell ref="C384:F384"/>
    <mergeCell ref="A356:C356"/>
    <mergeCell ref="C385:F385"/>
    <mergeCell ref="C263:F265"/>
    <mergeCell ref="O264:R264"/>
    <mergeCell ref="M265:N265"/>
    <mergeCell ref="O265:P265"/>
    <mergeCell ref="Q265:R265"/>
    <mergeCell ref="P248:R248"/>
    <mergeCell ref="P252:R252"/>
    <mergeCell ref="D250:F250"/>
    <mergeCell ref="G250:I250"/>
    <mergeCell ref="J250:L250"/>
    <mergeCell ref="M252:O252"/>
    <mergeCell ref="M250:O250"/>
    <mergeCell ref="M251:O251"/>
    <mergeCell ref="P250:R250"/>
    <mergeCell ref="M385:O385"/>
    <mergeCell ref="I269:J269"/>
    <mergeCell ref="K269:L269"/>
    <mergeCell ref="I267:J267"/>
    <mergeCell ref="C266:F266"/>
    <mergeCell ref="C272:F272"/>
    <mergeCell ref="C271:F271"/>
    <mergeCell ref="C298:F298"/>
    <mergeCell ref="C299:F299"/>
    <mergeCell ref="O46:P46"/>
    <mergeCell ref="O47:P47"/>
    <mergeCell ref="O48:P48"/>
    <mergeCell ref="G46:N46"/>
    <mergeCell ref="O24:P24"/>
    <mergeCell ref="Q44:R45"/>
    <mergeCell ref="Q46:R46"/>
    <mergeCell ref="Q47:R47"/>
    <mergeCell ref="M389:O389"/>
    <mergeCell ref="O54:P54"/>
    <mergeCell ref="Q54:R54"/>
    <mergeCell ref="G44:N45"/>
    <mergeCell ref="O44:P45"/>
    <mergeCell ref="G384:I384"/>
    <mergeCell ref="G269:H269"/>
    <mergeCell ref="M54:N54"/>
    <mergeCell ref="G245:I245"/>
    <mergeCell ref="J245:L245"/>
    <mergeCell ref="M245:O245"/>
    <mergeCell ref="K268:L268"/>
    <mergeCell ref="I268:J268"/>
    <mergeCell ref="G268:H268"/>
    <mergeCell ref="G264:J264"/>
    <mergeCell ref="G263:V263"/>
    <mergeCell ref="U266:V266"/>
    <mergeCell ref="S384:U384"/>
    <mergeCell ref="A493:W493"/>
    <mergeCell ref="Q48:R48"/>
    <mergeCell ref="Q49:R49"/>
    <mergeCell ref="Q50:R50"/>
    <mergeCell ref="Q83:R83"/>
    <mergeCell ref="Q84:R84"/>
    <mergeCell ref="Q85:R85"/>
    <mergeCell ref="Q86:R86"/>
    <mergeCell ref="Q80:R81"/>
    <mergeCell ref="Q82:R82"/>
    <mergeCell ref="L134:V134"/>
    <mergeCell ref="O86:P86"/>
    <mergeCell ref="G80:N81"/>
    <mergeCell ref="O80:P81"/>
    <mergeCell ref="G82:N82"/>
    <mergeCell ref="O82:P82"/>
    <mergeCell ref="G83:N83"/>
    <mergeCell ref="O83:P83"/>
    <mergeCell ref="S386:U386"/>
    <mergeCell ref="P388:R388"/>
    <mergeCell ref="M387:O387"/>
    <mergeCell ref="M55:N55"/>
    <mergeCell ref="G84:N84"/>
    <mergeCell ref="O84:P84"/>
    <mergeCell ref="G53:J54"/>
    <mergeCell ref="K53:L54"/>
    <mergeCell ref="M53:R53"/>
    <mergeCell ref="P386:R386"/>
    <mergeCell ref="G386:I386"/>
    <mergeCell ref="J386:L386"/>
    <mergeCell ref="M386:O386"/>
    <mergeCell ref="O55:P55"/>
    <mergeCell ref="Q55:R55"/>
    <mergeCell ref="M353:O353"/>
    <mergeCell ref="P353:Q353"/>
    <mergeCell ref="L140:M140"/>
    <mergeCell ref="P385:R385"/>
    <mergeCell ref="D209:G209"/>
    <mergeCell ref="K209:M209"/>
    <mergeCell ref="D210:G210"/>
    <mergeCell ref="K210:M210"/>
    <mergeCell ref="D211:G211"/>
    <mergeCell ref="K211:M211"/>
    <mergeCell ref="H211:J211"/>
    <mergeCell ref="H210:J210"/>
    <mergeCell ref="D242:F242"/>
  </mergeCells>
  <pageMargins left="0.11811023622047245" right="0.11811023622047245" top="0.15748031496062992" bottom="0.15748031496062992" header="0.11811023622047245" footer="0.11811023622047245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96</v>
      </c>
      <c r="B1" t="s">
        <v>114</v>
      </c>
      <c r="C1" t="s">
        <v>106</v>
      </c>
      <c r="D1" t="s">
        <v>91</v>
      </c>
    </row>
    <row r="2" spans="1:4" x14ac:dyDescent="0.25">
      <c r="A2">
        <v>0</v>
      </c>
      <c r="B2" t="s">
        <v>85</v>
      </c>
      <c r="C2" t="s">
        <v>62</v>
      </c>
      <c r="D2">
        <v>1</v>
      </c>
    </row>
    <row r="3" spans="1:4" x14ac:dyDescent="0.25">
      <c r="A3">
        <v>0</v>
      </c>
      <c r="B3" t="s">
        <v>85</v>
      </c>
      <c r="C3" t="s">
        <v>87</v>
      </c>
      <c r="D3">
        <v>2</v>
      </c>
    </row>
    <row r="4" spans="1:4" x14ac:dyDescent="0.25">
      <c r="A4">
        <v>0</v>
      </c>
      <c r="B4" t="s">
        <v>85</v>
      </c>
      <c r="C4" t="s">
        <v>61</v>
      </c>
      <c r="D4">
        <v>3</v>
      </c>
    </row>
    <row r="5" spans="1:4" x14ac:dyDescent="0.25">
      <c r="A5">
        <v>0</v>
      </c>
      <c r="B5" t="s">
        <v>85</v>
      </c>
      <c r="C5" t="s">
        <v>86</v>
      </c>
      <c r="D5">
        <v>4</v>
      </c>
    </row>
    <row r="6" spans="1:4" x14ac:dyDescent="0.25">
      <c r="A6">
        <v>6582</v>
      </c>
      <c r="B6" t="s">
        <v>48</v>
      </c>
      <c r="C6" t="s">
        <v>62</v>
      </c>
      <c r="D6">
        <v>1</v>
      </c>
    </row>
    <row r="7" spans="1:4" x14ac:dyDescent="0.25">
      <c r="A7">
        <v>65</v>
      </c>
      <c r="B7" t="s">
        <v>48</v>
      </c>
      <c r="C7" t="s">
        <v>87</v>
      </c>
      <c r="D7">
        <v>2</v>
      </c>
    </row>
    <row r="8" spans="1:4" x14ac:dyDescent="0.25">
      <c r="A8">
        <v>55</v>
      </c>
      <c r="B8" t="s">
        <v>48</v>
      </c>
      <c r="C8" t="s">
        <v>61</v>
      </c>
      <c r="D8">
        <v>3</v>
      </c>
    </row>
    <row r="9" spans="1:4" x14ac:dyDescent="0.25">
      <c r="A9">
        <v>6</v>
      </c>
      <c r="B9" t="s">
        <v>48</v>
      </c>
      <c r="C9" t="s">
        <v>86</v>
      </c>
      <c r="D9">
        <v>4</v>
      </c>
    </row>
    <row r="10" spans="1:4" x14ac:dyDescent="0.25">
      <c r="A10">
        <v>2807</v>
      </c>
      <c r="B10" t="s">
        <v>49</v>
      </c>
      <c r="C10" t="s">
        <v>62</v>
      </c>
      <c r="D10">
        <v>1</v>
      </c>
    </row>
    <row r="11" spans="1:4" x14ac:dyDescent="0.25">
      <c r="A11">
        <v>11</v>
      </c>
      <c r="B11" t="s">
        <v>49</v>
      </c>
      <c r="C11" t="s">
        <v>87</v>
      </c>
      <c r="D11">
        <v>2</v>
      </c>
    </row>
    <row r="12" spans="1:4" x14ac:dyDescent="0.25">
      <c r="A12">
        <v>70</v>
      </c>
      <c r="B12" t="s">
        <v>49</v>
      </c>
      <c r="C12" t="s">
        <v>61</v>
      </c>
      <c r="D12">
        <v>3</v>
      </c>
    </row>
    <row r="13" spans="1:4" x14ac:dyDescent="0.25">
      <c r="A13">
        <v>12</v>
      </c>
      <c r="B13" t="s">
        <v>49</v>
      </c>
      <c r="C13" t="s">
        <v>86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91</v>
      </c>
      <c r="B1" t="s">
        <v>101</v>
      </c>
      <c r="C1" t="s">
        <v>57</v>
      </c>
      <c r="D1" t="s">
        <v>58</v>
      </c>
      <c r="E1" t="s">
        <v>59</v>
      </c>
      <c r="F1" t="s">
        <v>68</v>
      </c>
      <c r="G1" t="s">
        <v>60</v>
      </c>
    </row>
    <row r="2" spans="1:7" x14ac:dyDescent="0.25">
      <c r="A2">
        <v>1</v>
      </c>
      <c r="B2" t="s">
        <v>119</v>
      </c>
      <c r="C2">
        <v>2</v>
      </c>
      <c r="D2">
        <v>11</v>
      </c>
      <c r="E2">
        <v>3</v>
      </c>
      <c r="F2">
        <v>64</v>
      </c>
      <c r="G2">
        <v>131</v>
      </c>
    </row>
    <row r="3" spans="1:7" x14ac:dyDescent="0.25">
      <c r="A3">
        <v>2</v>
      </c>
      <c r="B3" t="s">
        <v>118</v>
      </c>
      <c r="C3">
        <v>0</v>
      </c>
      <c r="D3">
        <v>0</v>
      </c>
      <c r="E3">
        <v>0</v>
      </c>
      <c r="F3">
        <v>34</v>
      </c>
      <c r="G3">
        <v>10</v>
      </c>
    </row>
    <row r="4" spans="1:7" x14ac:dyDescent="0.25">
      <c r="A4">
        <v>3</v>
      </c>
      <c r="B4" t="s">
        <v>146</v>
      </c>
      <c r="C4">
        <v>11</v>
      </c>
      <c r="D4">
        <v>0</v>
      </c>
      <c r="E4">
        <v>0</v>
      </c>
      <c r="F4">
        <v>0</v>
      </c>
      <c r="G4">
        <v>0</v>
      </c>
    </row>
    <row r="5" spans="1:7" x14ac:dyDescent="0.25">
      <c r="A5">
        <v>4</v>
      </c>
      <c r="B5" t="s">
        <v>150</v>
      </c>
      <c r="C5">
        <v>4</v>
      </c>
      <c r="D5">
        <v>1</v>
      </c>
      <c r="E5">
        <v>0</v>
      </c>
      <c r="F5">
        <v>2</v>
      </c>
      <c r="G5">
        <v>1</v>
      </c>
    </row>
    <row r="6" spans="1:7" x14ac:dyDescent="0.25">
      <c r="A6">
        <v>5</v>
      </c>
      <c r="B6" t="s">
        <v>151</v>
      </c>
      <c r="C6">
        <v>4</v>
      </c>
      <c r="D6">
        <v>0</v>
      </c>
      <c r="E6">
        <v>0</v>
      </c>
      <c r="F6">
        <v>2</v>
      </c>
      <c r="G6">
        <v>2</v>
      </c>
    </row>
    <row r="7" spans="1:7" x14ac:dyDescent="0.25">
      <c r="A7">
        <v>6</v>
      </c>
      <c r="B7" t="s">
        <v>98</v>
      </c>
      <c r="C7">
        <v>3</v>
      </c>
      <c r="D7">
        <v>4</v>
      </c>
      <c r="E7">
        <v>0</v>
      </c>
      <c r="F7">
        <v>20</v>
      </c>
      <c r="G7">
        <v>27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91</v>
      </c>
      <c r="B1" t="s">
        <v>101</v>
      </c>
      <c r="C1" t="s">
        <v>57</v>
      </c>
      <c r="D1" t="s">
        <v>58</v>
      </c>
      <c r="E1" t="s">
        <v>59</v>
      </c>
      <c r="F1" t="s">
        <v>68</v>
      </c>
      <c r="G1" t="s">
        <v>60</v>
      </c>
    </row>
    <row r="2" spans="1:7" x14ac:dyDescent="0.25">
      <c r="A2">
        <v>1</v>
      </c>
      <c r="B2" t="s">
        <v>119</v>
      </c>
      <c r="C2">
        <v>6</v>
      </c>
      <c r="D2">
        <v>52</v>
      </c>
      <c r="E2">
        <v>4</v>
      </c>
      <c r="F2">
        <v>598</v>
      </c>
      <c r="G2">
        <v>858</v>
      </c>
    </row>
    <row r="3" spans="1:7" x14ac:dyDescent="0.25">
      <c r="A3">
        <v>2</v>
      </c>
      <c r="B3" t="s">
        <v>118</v>
      </c>
      <c r="C3">
        <v>2</v>
      </c>
      <c r="D3">
        <v>7</v>
      </c>
      <c r="E3">
        <v>0</v>
      </c>
      <c r="F3">
        <v>219</v>
      </c>
      <c r="G3">
        <v>57</v>
      </c>
    </row>
    <row r="4" spans="1:7" x14ac:dyDescent="0.25">
      <c r="A4">
        <v>3</v>
      </c>
      <c r="B4" t="s">
        <v>131</v>
      </c>
      <c r="C4">
        <v>7</v>
      </c>
      <c r="D4">
        <v>11</v>
      </c>
      <c r="E4">
        <v>0</v>
      </c>
      <c r="F4">
        <v>40</v>
      </c>
      <c r="G4">
        <v>15</v>
      </c>
    </row>
    <row r="5" spans="1:7" x14ac:dyDescent="0.25">
      <c r="A5">
        <v>4</v>
      </c>
      <c r="B5" t="s">
        <v>143</v>
      </c>
      <c r="C5">
        <v>0</v>
      </c>
      <c r="D5">
        <v>0</v>
      </c>
      <c r="E5">
        <v>0</v>
      </c>
      <c r="F5">
        <v>25</v>
      </c>
      <c r="G5">
        <v>18</v>
      </c>
    </row>
    <row r="6" spans="1:7" x14ac:dyDescent="0.25">
      <c r="A6">
        <v>5</v>
      </c>
      <c r="B6" t="s">
        <v>145</v>
      </c>
      <c r="C6">
        <v>1</v>
      </c>
      <c r="D6">
        <v>2</v>
      </c>
      <c r="E6">
        <v>0</v>
      </c>
      <c r="F6">
        <v>0</v>
      </c>
      <c r="G6">
        <v>33</v>
      </c>
    </row>
    <row r="7" spans="1:7" x14ac:dyDescent="0.25">
      <c r="A7">
        <v>6</v>
      </c>
      <c r="B7" t="s">
        <v>98</v>
      </c>
      <c r="C7">
        <v>63</v>
      </c>
      <c r="D7">
        <v>20</v>
      </c>
      <c r="E7">
        <v>0</v>
      </c>
      <c r="F7">
        <v>176</v>
      </c>
      <c r="G7">
        <v>149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C26"/>
  <sheetViews>
    <sheetView workbookViewId="0"/>
  </sheetViews>
  <sheetFormatPr defaultRowHeight="15" x14ac:dyDescent="0.25"/>
  <cols>
    <col min="1" max="1" width="7.28515625" bestFit="1" customWidth="1"/>
    <col min="2" max="2" width="26.7109375" bestFit="1" customWidth="1"/>
    <col min="3" max="3" width="21.140625" bestFit="1" customWidth="1"/>
  </cols>
  <sheetData>
    <row r="1" spans="1:3" x14ac:dyDescent="0.25">
      <c r="A1" t="s">
        <v>102</v>
      </c>
      <c r="B1" t="s">
        <v>8</v>
      </c>
      <c r="C1" t="s">
        <v>103</v>
      </c>
    </row>
    <row r="2" spans="1:3" x14ac:dyDescent="0.25">
      <c r="A2">
        <v>1317</v>
      </c>
      <c r="B2" t="s">
        <v>104</v>
      </c>
      <c r="C2" t="s">
        <v>152</v>
      </c>
    </row>
    <row r="3" spans="1:3" x14ac:dyDescent="0.25">
      <c r="A3">
        <v>1327</v>
      </c>
      <c r="B3" t="s">
        <v>104</v>
      </c>
      <c r="C3" t="s">
        <v>153</v>
      </c>
    </row>
    <row r="4" spans="1:3" x14ac:dyDescent="0.25">
      <c r="A4">
        <v>1308</v>
      </c>
      <c r="B4" t="s">
        <v>104</v>
      </c>
      <c r="C4" t="s">
        <v>154</v>
      </c>
    </row>
    <row r="5" spans="1:3" x14ac:dyDescent="0.25">
      <c r="A5">
        <v>1291</v>
      </c>
      <c r="B5" t="s">
        <v>104</v>
      </c>
      <c r="C5" t="s">
        <v>155</v>
      </c>
    </row>
    <row r="6" spans="1:3" x14ac:dyDescent="0.25">
      <c r="A6">
        <v>1281</v>
      </c>
      <c r="B6" t="s">
        <v>104</v>
      </c>
      <c r="C6" t="s">
        <v>156</v>
      </c>
    </row>
    <row r="7" spans="1:3" x14ac:dyDescent="0.25">
      <c r="A7">
        <v>1657</v>
      </c>
      <c r="B7" t="s">
        <v>5</v>
      </c>
      <c r="C7" t="s">
        <v>152</v>
      </c>
    </row>
    <row r="8" spans="1:3" x14ac:dyDescent="0.25">
      <c r="A8">
        <v>1685</v>
      </c>
      <c r="B8" t="s">
        <v>5</v>
      </c>
      <c r="C8" t="s">
        <v>153</v>
      </c>
    </row>
    <row r="9" spans="1:3" x14ac:dyDescent="0.25">
      <c r="A9">
        <v>1691</v>
      </c>
      <c r="B9" t="s">
        <v>5</v>
      </c>
      <c r="C9" t="s">
        <v>154</v>
      </c>
    </row>
    <row r="10" spans="1:3" x14ac:dyDescent="0.25">
      <c r="A10">
        <v>1693</v>
      </c>
      <c r="B10" t="s">
        <v>5</v>
      </c>
      <c r="C10" t="s">
        <v>155</v>
      </c>
    </row>
    <row r="11" spans="1:3" x14ac:dyDescent="0.25">
      <c r="A11">
        <v>1698</v>
      </c>
      <c r="B11" t="s">
        <v>5</v>
      </c>
      <c r="C11" t="s">
        <v>156</v>
      </c>
    </row>
    <row r="12" spans="1:3" x14ac:dyDescent="0.25">
      <c r="A12">
        <v>83</v>
      </c>
      <c r="B12" t="s">
        <v>6</v>
      </c>
      <c r="C12" t="s">
        <v>152</v>
      </c>
    </row>
    <row r="13" spans="1:3" x14ac:dyDescent="0.25">
      <c r="A13">
        <v>60</v>
      </c>
      <c r="B13" t="s">
        <v>6</v>
      </c>
      <c r="C13" t="s">
        <v>153</v>
      </c>
    </row>
    <row r="14" spans="1:3" x14ac:dyDescent="0.25">
      <c r="A14">
        <v>43</v>
      </c>
      <c r="B14" t="s">
        <v>6</v>
      </c>
      <c r="C14" t="s">
        <v>154</v>
      </c>
    </row>
    <row r="15" spans="1:3" x14ac:dyDescent="0.25">
      <c r="A15">
        <v>50</v>
      </c>
      <c r="B15" t="s">
        <v>6</v>
      </c>
      <c r="C15" t="s">
        <v>155</v>
      </c>
    </row>
    <row r="16" spans="1:3" x14ac:dyDescent="0.25">
      <c r="A16">
        <v>30</v>
      </c>
      <c r="B16" t="s">
        <v>6</v>
      </c>
      <c r="C16" t="s">
        <v>156</v>
      </c>
    </row>
    <row r="17" spans="1:3" x14ac:dyDescent="0.25">
      <c r="A17">
        <v>35</v>
      </c>
      <c r="B17" t="s">
        <v>7</v>
      </c>
      <c r="C17" t="s">
        <v>152</v>
      </c>
    </row>
    <row r="18" spans="1:3" x14ac:dyDescent="0.25">
      <c r="A18">
        <v>73</v>
      </c>
      <c r="B18" t="s">
        <v>7</v>
      </c>
      <c r="C18" t="s">
        <v>153</v>
      </c>
    </row>
    <row r="19" spans="1:3" x14ac:dyDescent="0.25">
      <c r="A19">
        <v>61</v>
      </c>
      <c r="B19" t="s">
        <v>7</v>
      </c>
      <c r="C19" t="s">
        <v>154</v>
      </c>
    </row>
    <row r="20" spans="1:3" x14ac:dyDescent="0.25">
      <c r="A20">
        <v>54</v>
      </c>
      <c r="B20" t="s">
        <v>7</v>
      </c>
      <c r="C20" t="s">
        <v>155</v>
      </c>
    </row>
    <row r="21" spans="1:3" x14ac:dyDescent="0.25">
      <c r="A21" s="2">
        <v>47</v>
      </c>
      <c r="B21" s="2" t="s">
        <v>7</v>
      </c>
      <c r="C21" s="2" t="s">
        <v>156</v>
      </c>
    </row>
    <row r="22" spans="1:3" x14ac:dyDescent="0.25">
      <c r="A22" s="2">
        <v>3</v>
      </c>
      <c r="B22" s="2" t="s">
        <v>128</v>
      </c>
      <c r="C22" s="2" t="s">
        <v>152</v>
      </c>
    </row>
    <row r="23" spans="1:3" x14ac:dyDescent="0.25">
      <c r="A23" s="2">
        <v>3</v>
      </c>
      <c r="B23" s="2" t="s">
        <v>128</v>
      </c>
      <c r="C23" s="2" t="s">
        <v>153</v>
      </c>
    </row>
    <row r="24" spans="1:3" x14ac:dyDescent="0.25">
      <c r="A24" s="2">
        <v>3</v>
      </c>
      <c r="B24" s="2" t="s">
        <v>128</v>
      </c>
      <c r="C24" s="2" t="s">
        <v>154</v>
      </c>
    </row>
    <row r="25" spans="1:3" x14ac:dyDescent="0.25">
      <c r="A25" s="2">
        <v>3</v>
      </c>
      <c r="B25" s="2" t="s">
        <v>128</v>
      </c>
      <c r="C25" s="2" t="s">
        <v>155</v>
      </c>
    </row>
    <row r="26" spans="1:3" x14ac:dyDescent="0.25">
      <c r="A26" s="2">
        <v>2</v>
      </c>
      <c r="B26" s="2" t="s">
        <v>128</v>
      </c>
      <c r="C26" s="2" t="s">
        <v>156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C13"/>
  <sheetViews>
    <sheetView workbookViewId="0">
      <selection activeCell="B8" sqref="B8"/>
    </sheetView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105</v>
      </c>
      <c r="B1" t="s">
        <v>96</v>
      </c>
      <c r="C1" t="s">
        <v>106</v>
      </c>
    </row>
    <row r="2" spans="1:3" x14ac:dyDescent="0.25">
      <c r="A2" t="s">
        <v>107</v>
      </c>
      <c r="B2">
        <v>2430</v>
      </c>
      <c r="C2" t="s">
        <v>32</v>
      </c>
    </row>
    <row r="3" spans="1:3" x14ac:dyDescent="0.25">
      <c r="A3" t="s">
        <v>108</v>
      </c>
      <c r="B3">
        <v>13900</v>
      </c>
      <c r="C3" t="s">
        <v>32</v>
      </c>
    </row>
    <row r="4" spans="1:3" x14ac:dyDescent="0.25">
      <c r="A4" t="s">
        <v>109</v>
      </c>
      <c r="B4">
        <v>951</v>
      </c>
      <c r="C4" t="s">
        <v>32</v>
      </c>
    </row>
    <row r="5" spans="1:3" x14ac:dyDescent="0.25">
      <c r="A5" t="s">
        <v>28</v>
      </c>
      <c r="B5">
        <v>18533</v>
      </c>
      <c r="C5" t="s">
        <v>32</v>
      </c>
    </row>
    <row r="6" spans="1:3" x14ac:dyDescent="0.25">
      <c r="A6" t="s">
        <v>107</v>
      </c>
      <c r="B6">
        <v>125</v>
      </c>
      <c r="C6" t="s">
        <v>22</v>
      </c>
    </row>
    <row r="7" spans="1:3" x14ac:dyDescent="0.25">
      <c r="A7" t="s">
        <v>108</v>
      </c>
      <c r="B7">
        <v>227</v>
      </c>
      <c r="C7" t="s">
        <v>22</v>
      </c>
    </row>
    <row r="8" spans="1:3" x14ac:dyDescent="0.25">
      <c r="A8" t="s">
        <v>109</v>
      </c>
      <c r="B8">
        <v>45</v>
      </c>
      <c r="C8" t="s">
        <v>22</v>
      </c>
    </row>
    <row r="9" spans="1:3" x14ac:dyDescent="0.25">
      <c r="A9" t="s">
        <v>28</v>
      </c>
      <c r="B9">
        <v>286</v>
      </c>
      <c r="C9" t="s">
        <v>22</v>
      </c>
    </row>
    <row r="10" spans="1:3" x14ac:dyDescent="0.25">
      <c r="A10" t="s">
        <v>107</v>
      </c>
      <c r="B10">
        <v>272</v>
      </c>
      <c r="C10" t="s">
        <v>33</v>
      </c>
    </row>
    <row r="11" spans="1:3" x14ac:dyDescent="0.25">
      <c r="A11" t="s">
        <v>108</v>
      </c>
      <c r="B11">
        <v>1300</v>
      </c>
      <c r="C11" t="s">
        <v>33</v>
      </c>
    </row>
    <row r="12" spans="1:3" x14ac:dyDescent="0.25">
      <c r="A12" t="s">
        <v>109</v>
      </c>
      <c r="B12">
        <v>68</v>
      </c>
      <c r="C12" t="s">
        <v>33</v>
      </c>
    </row>
    <row r="13" spans="1:3" x14ac:dyDescent="0.25">
      <c r="A13" t="s">
        <v>28</v>
      </c>
      <c r="B13">
        <v>1513</v>
      </c>
      <c r="C13" t="s">
        <v>33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D9"/>
  <sheetViews>
    <sheetView workbookViewId="0">
      <selection activeCell="A8" sqref="A8"/>
    </sheetView>
  </sheetViews>
  <sheetFormatPr defaultRowHeight="15" x14ac:dyDescent="0.25"/>
  <cols>
    <col min="1" max="1" width="8.5703125" bestFit="1" customWidth="1"/>
    <col min="2" max="2" width="76.42578125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96</v>
      </c>
      <c r="B1" t="s">
        <v>106</v>
      </c>
      <c r="C1" t="s">
        <v>94</v>
      </c>
      <c r="D1" t="s">
        <v>91</v>
      </c>
    </row>
    <row r="2" spans="1:4" x14ac:dyDescent="0.25">
      <c r="A2">
        <v>592</v>
      </c>
      <c r="B2" t="s">
        <v>129</v>
      </c>
      <c r="C2" t="s">
        <v>3</v>
      </c>
      <c r="D2">
        <v>1</v>
      </c>
    </row>
    <row r="3" spans="1:4" x14ac:dyDescent="0.25">
      <c r="A3">
        <v>558</v>
      </c>
      <c r="B3" t="s">
        <v>129</v>
      </c>
      <c r="C3" t="s">
        <v>74</v>
      </c>
      <c r="D3">
        <v>1</v>
      </c>
    </row>
    <row r="4" spans="1:4" x14ac:dyDescent="0.25">
      <c r="A4">
        <v>54</v>
      </c>
      <c r="B4" t="s">
        <v>157</v>
      </c>
      <c r="C4" t="s">
        <v>3</v>
      </c>
      <c r="D4">
        <v>2</v>
      </c>
    </row>
    <row r="5" spans="1:4" x14ac:dyDescent="0.25">
      <c r="A5">
        <v>171</v>
      </c>
      <c r="B5" t="s">
        <v>157</v>
      </c>
      <c r="C5" t="s">
        <v>74</v>
      </c>
      <c r="D5">
        <v>2</v>
      </c>
    </row>
    <row r="6" spans="1:4" x14ac:dyDescent="0.25">
      <c r="A6">
        <v>24</v>
      </c>
      <c r="B6" t="s">
        <v>158</v>
      </c>
      <c r="C6" t="s">
        <v>3</v>
      </c>
      <c r="D6">
        <v>3</v>
      </c>
    </row>
    <row r="7" spans="1:4" x14ac:dyDescent="0.25">
      <c r="A7">
        <v>32</v>
      </c>
      <c r="B7" t="s">
        <v>158</v>
      </c>
      <c r="C7" t="s">
        <v>74</v>
      </c>
      <c r="D7">
        <v>3</v>
      </c>
    </row>
    <row r="8" spans="1:4" x14ac:dyDescent="0.25">
      <c r="A8">
        <v>0</v>
      </c>
      <c r="B8" t="s">
        <v>159</v>
      </c>
      <c r="C8" t="s">
        <v>3</v>
      </c>
      <c r="D8">
        <v>4</v>
      </c>
    </row>
    <row r="9" spans="1:4" x14ac:dyDescent="0.25">
      <c r="A9">
        <v>0</v>
      </c>
      <c r="B9" t="s">
        <v>159</v>
      </c>
      <c r="C9" t="s">
        <v>74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C13"/>
  <sheetViews>
    <sheetView workbookViewId="0"/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105</v>
      </c>
      <c r="B1" t="s">
        <v>96</v>
      </c>
      <c r="C1" t="s">
        <v>106</v>
      </c>
    </row>
    <row r="2" spans="1:3" x14ac:dyDescent="0.25">
      <c r="A2" t="s">
        <v>107</v>
      </c>
      <c r="B2">
        <v>18377</v>
      </c>
      <c r="C2" t="s">
        <v>32</v>
      </c>
    </row>
    <row r="3" spans="1:3" x14ac:dyDescent="0.25">
      <c r="A3" t="s">
        <v>108</v>
      </c>
      <c r="B3">
        <v>83639</v>
      </c>
      <c r="C3" t="s">
        <v>32</v>
      </c>
    </row>
    <row r="4" spans="1:3" x14ac:dyDescent="0.25">
      <c r="A4" t="s">
        <v>109</v>
      </c>
      <c r="B4">
        <v>5544</v>
      </c>
      <c r="C4" t="s">
        <v>32</v>
      </c>
    </row>
    <row r="5" spans="1:3" x14ac:dyDescent="0.25">
      <c r="A5" t="s">
        <v>28</v>
      </c>
      <c r="B5">
        <v>130727</v>
      </c>
      <c r="C5" t="s">
        <v>32</v>
      </c>
    </row>
    <row r="6" spans="1:3" x14ac:dyDescent="0.25">
      <c r="A6" t="s">
        <v>107</v>
      </c>
      <c r="B6">
        <v>604</v>
      </c>
      <c r="C6" t="s">
        <v>22</v>
      </c>
    </row>
    <row r="7" spans="1:3" x14ac:dyDescent="0.25">
      <c r="A7" t="s">
        <v>108</v>
      </c>
      <c r="B7">
        <v>950</v>
      </c>
      <c r="C7" t="s">
        <v>22</v>
      </c>
    </row>
    <row r="8" spans="1:3" x14ac:dyDescent="0.25">
      <c r="A8" t="s">
        <v>109</v>
      </c>
      <c r="B8">
        <v>257</v>
      </c>
      <c r="C8" t="s">
        <v>22</v>
      </c>
    </row>
    <row r="9" spans="1:3" x14ac:dyDescent="0.25">
      <c r="A9" t="s">
        <v>28</v>
      </c>
      <c r="B9">
        <v>1456</v>
      </c>
      <c r="C9" t="s">
        <v>22</v>
      </c>
    </row>
    <row r="10" spans="1:3" x14ac:dyDescent="0.25">
      <c r="A10" t="s">
        <v>107</v>
      </c>
      <c r="B10">
        <v>1583</v>
      </c>
      <c r="C10" t="s">
        <v>33</v>
      </c>
    </row>
    <row r="11" spans="1:3" x14ac:dyDescent="0.25">
      <c r="A11" t="s">
        <v>108</v>
      </c>
      <c r="B11">
        <v>8987</v>
      </c>
      <c r="C11" t="s">
        <v>33</v>
      </c>
    </row>
    <row r="12" spans="1:3" x14ac:dyDescent="0.25">
      <c r="A12" t="s">
        <v>109</v>
      </c>
      <c r="B12">
        <v>477</v>
      </c>
      <c r="C12" t="s">
        <v>33</v>
      </c>
    </row>
    <row r="13" spans="1:3" x14ac:dyDescent="0.25">
      <c r="A13" t="s">
        <v>28</v>
      </c>
      <c r="B13">
        <v>10163</v>
      </c>
      <c r="C13" t="s">
        <v>33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D9"/>
  <sheetViews>
    <sheetView workbookViewId="0"/>
  </sheetViews>
  <sheetFormatPr defaultRowHeight="15" x14ac:dyDescent="0.25"/>
  <cols>
    <col min="1" max="1" width="8.5703125" bestFit="1" customWidth="1"/>
    <col min="2" max="2" width="76.42578125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96</v>
      </c>
      <c r="B1" t="s">
        <v>106</v>
      </c>
      <c r="C1" t="s">
        <v>94</v>
      </c>
      <c r="D1" t="s">
        <v>91</v>
      </c>
    </row>
    <row r="2" spans="1:4" x14ac:dyDescent="0.25">
      <c r="A2">
        <v>4073</v>
      </c>
      <c r="B2" t="s">
        <v>129</v>
      </c>
      <c r="C2" t="s">
        <v>3</v>
      </c>
      <c r="D2">
        <v>1</v>
      </c>
    </row>
    <row r="3" spans="1:4" x14ac:dyDescent="0.25">
      <c r="A3">
        <v>4324</v>
      </c>
      <c r="B3" t="s">
        <v>129</v>
      </c>
      <c r="C3" t="s">
        <v>74</v>
      </c>
      <c r="D3">
        <v>1</v>
      </c>
    </row>
    <row r="4" spans="1:4" x14ac:dyDescent="0.25">
      <c r="A4">
        <v>478</v>
      </c>
      <c r="B4" t="s">
        <v>157</v>
      </c>
      <c r="C4" t="s">
        <v>3</v>
      </c>
      <c r="D4">
        <v>2</v>
      </c>
    </row>
    <row r="5" spans="1:4" x14ac:dyDescent="0.25">
      <c r="A5">
        <v>985</v>
      </c>
      <c r="B5" t="s">
        <v>157</v>
      </c>
      <c r="C5" t="s">
        <v>74</v>
      </c>
      <c r="D5">
        <v>2</v>
      </c>
    </row>
    <row r="6" spans="1:4" x14ac:dyDescent="0.25">
      <c r="A6">
        <v>184</v>
      </c>
      <c r="B6" t="s">
        <v>158</v>
      </c>
      <c r="C6" t="s">
        <v>3</v>
      </c>
      <c r="D6">
        <v>3</v>
      </c>
    </row>
    <row r="7" spans="1:4" x14ac:dyDescent="0.25">
      <c r="A7">
        <v>207</v>
      </c>
      <c r="B7" t="s">
        <v>158</v>
      </c>
      <c r="C7" t="s">
        <v>74</v>
      </c>
      <c r="D7">
        <v>3</v>
      </c>
    </row>
    <row r="8" spans="1:4" x14ac:dyDescent="0.25">
      <c r="A8">
        <v>13</v>
      </c>
      <c r="B8" t="s">
        <v>159</v>
      </c>
      <c r="C8" t="s">
        <v>3</v>
      </c>
      <c r="D8">
        <v>4</v>
      </c>
    </row>
    <row r="9" spans="1:4" x14ac:dyDescent="0.25">
      <c r="A9">
        <v>15</v>
      </c>
      <c r="B9" t="s">
        <v>159</v>
      </c>
      <c r="C9" t="s">
        <v>74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E145"/>
  <sheetViews>
    <sheetView topLeftCell="A105" workbookViewId="0">
      <selection activeCell="C124" sqref="C124"/>
    </sheetView>
  </sheetViews>
  <sheetFormatPr defaultRowHeight="15" x14ac:dyDescent="0.25"/>
  <cols>
    <col min="1" max="1" width="5.28515625" bestFit="1" customWidth="1"/>
    <col min="2" max="2" width="41.140625" bestFit="1" customWidth="1"/>
    <col min="3" max="3" width="8.5703125" bestFit="1" customWidth="1"/>
    <col min="4" max="4" width="41.28515625" bestFit="1" customWidth="1"/>
    <col min="5" max="5" width="10" bestFit="1" customWidth="1"/>
  </cols>
  <sheetData>
    <row r="1" spans="1:5" x14ac:dyDescent="0.25">
      <c r="A1" t="s">
        <v>91</v>
      </c>
      <c r="B1" t="s">
        <v>2</v>
      </c>
      <c r="C1" t="s">
        <v>96</v>
      </c>
      <c r="D1" t="s">
        <v>106</v>
      </c>
      <c r="E1" t="s">
        <v>110</v>
      </c>
    </row>
    <row r="2" spans="1:5" x14ac:dyDescent="0.25">
      <c r="A2">
        <v>1</v>
      </c>
      <c r="B2" t="s">
        <v>32</v>
      </c>
      <c r="C2">
        <v>8538</v>
      </c>
      <c r="D2" t="s">
        <v>111</v>
      </c>
      <c r="E2">
        <v>1</v>
      </c>
    </row>
    <row r="3" spans="1:5" x14ac:dyDescent="0.25">
      <c r="A3">
        <v>2</v>
      </c>
      <c r="B3" t="s">
        <v>33</v>
      </c>
      <c r="C3">
        <v>474</v>
      </c>
      <c r="D3" t="s">
        <v>111</v>
      </c>
      <c r="E3">
        <v>1</v>
      </c>
    </row>
    <row r="4" spans="1:5" x14ac:dyDescent="0.25">
      <c r="A4">
        <v>3</v>
      </c>
      <c r="B4" t="s">
        <v>34</v>
      </c>
      <c r="C4">
        <v>282</v>
      </c>
      <c r="D4" t="s">
        <v>111</v>
      </c>
      <c r="E4">
        <v>1</v>
      </c>
    </row>
    <row r="5" spans="1:5" x14ac:dyDescent="0.25">
      <c r="A5">
        <v>4</v>
      </c>
      <c r="B5" t="s">
        <v>35</v>
      </c>
      <c r="C5">
        <v>5</v>
      </c>
      <c r="D5" t="s">
        <v>111</v>
      </c>
      <c r="E5">
        <v>1</v>
      </c>
    </row>
    <row r="6" spans="1:5" x14ac:dyDescent="0.25">
      <c r="A6">
        <v>5</v>
      </c>
      <c r="B6" t="s">
        <v>36</v>
      </c>
      <c r="C6">
        <v>3</v>
      </c>
      <c r="D6" t="s">
        <v>111</v>
      </c>
      <c r="E6">
        <v>1</v>
      </c>
    </row>
    <row r="7" spans="1:5" x14ac:dyDescent="0.25">
      <c r="A7">
        <v>6</v>
      </c>
      <c r="B7" t="s">
        <v>44</v>
      </c>
      <c r="C7">
        <v>2</v>
      </c>
      <c r="D7" t="s">
        <v>111</v>
      </c>
      <c r="E7">
        <v>1</v>
      </c>
    </row>
    <row r="8" spans="1:5" x14ac:dyDescent="0.25">
      <c r="A8">
        <v>7</v>
      </c>
      <c r="B8" t="s">
        <v>112</v>
      </c>
      <c r="C8">
        <v>0</v>
      </c>
      <c r="D8" t="s">
        <v>111</v>
      </c>
      <c r="E8">
        <v>1</v>
      </c>
    </row>
    <row r="9" spans="1:5" x14ac:dyDescent="0.25">
      <c r="A9">
        <v>8</v>
      </c>
      <c r="B9" t="s">
        <v>4</v>
      </c>
      <c r="C9">
        <v>1</v>
      </c>
      <c r="D9" t="s">
        <v>111</v>
      </c>
      <c r="E9">
        <v>1</v>
      </c>
    </row>
    <row r="10" spans="1:5" x14ac:dyDescent="0.25">
      <c r="A10">
        <v>9</v>
      </c>
      <c r="B10" t="s">
        <v>37</v>
      </c>
      <c r="C10">
        <v>11</v>
      </c>
      <c r="D10" t="s">
        <v>111</v>
      </c>
      <c r="E10">
        <v>1</v>
      </c>
    </row>
    <row r="11" spans="1:5" x14ac:dyDescent="0.25">
      <c r="A11">
        <v>10</v>
      </c>
      <c r="B11" t="s">
        <v>38</v>
      </c>
      <c r="C11">
        <v>1</v>
      </c>
      <c r="D11" t="s">
        <v>111</v>
      </c>
      <c r="E11">
        <v>1</v>
      </c>
    </row>
    <row r="12" spans="1:5" x14ac:dyDescent="0.25">
      <c r="A12">
        <v>11</v>
      </c>
      <c r="B12" t="s">
        <v>39</v>
      </c>
      <c r="C12">
        <v>1355</v>
      </c>
      <c r="D12" t="s">
        <v>111</v>
      </c>
      <c r="E12">
        <v>1</v>
      </c>
    </row>
    <row r="13" spans="1:5" x14ac:dyDescent="0.25">
      <c r="A13">
        <v>12</v>
      </c>
      <c r="B13" t="s">
        <v>40</v>
      </c>
      <c r="C13">
        <v>0</v>
      </c>
      <c r="D13" t="s">
        <v>111</v>
      </c>
      <c r="E13">
        <v>1</v>
      </c>
    </row>
    <row r="14" spans="1:5" x14ac:dyDescent="0.25">
      <c r="A14">
        <v>13</v>
      </c>
      <c r="B14" t="s">
        <v>10</v>
      </c>
      <c r="C14">
        <v>14</v>
      </c>
      <c r="D14" t="s">
        <v>111</v>
      </c>
      <c r="E14">
        <v>1</v>
      </c>
    </row>
    <row r="15" spans="1:5" x14ac:dyDescent="0.25">
      <c r="A15">
        <v>14</v>
      </c>
      <c r="B15" t="s">
        <v>41</v>
      </c>
      <c r="C15">
        <v>7</v>
      </c>
      <c r="D15" t="s">
        <v>111</v>
      </c>
      <c r="E15">
        <v>1</v>
      </c>
    </row>
    <row r="16" spans="1:5" x14ac:dyDescent="0.25">
      <c r="A16">
        <v>15</v>
      </c>
      <c r="B16" t="s">
        <v>42</v>
      </c>
      <c r="C16">
        <v>0</v>
      </c>
      <c r="D16" t="s">
        <v>111</v>
      </c>
      <c r="E16">
        <v>1</v>
      </c>
    </row>
    <row r="17" spans="1:5" x14ac:dyDescent="0.25">
      <c r="A17">
        <v>16</v>
      </c>
      <c r="B17" t="s">
        <v>43</v>
      </c>
      <c r="C17">
        <v>5</v>
      </c>
      <c r="D17" t="s">
        <v>111</v>
      </c>
      <c r="E17">
        <v>1</v>
      </c>
    </row>
    <row r="18" spans="1:5" x14ac:dyDescent="0.25">
      <c r="A18">
        <v>1</v>
      </c>
      <c r="B18" t="s">
        <v>32</v>
      </c>
      <c r="C18">
        <v>643</v>
      </c>
      <c r="D18" t="s">
        <v>11</v>
      </c>
      <c r="E18">
        <v>2</v>
      </c>
    </row>
    <row r="19" spans="1:5" x14ac:dyDescent="0.25">
      <c r="A19">
        <v>2</v>
      </c>
      <c r="B19" t="s">
        <v>33</v>
      </c>
      <c r="C19">
        <v>85</v>
      </c>
      <c r="D19" t="s">
        <v>11</v>
      </c>
      <c r="E19">
        <v>2</v>
      </c>
    </row>
    <row r="20" spans="1:5" x14ac:dyDescent="0.25">
      <c r="A20">
        <v>3</v>
      </c>
      <c r="B20" t="s">
        <v>34</v>
      </c>
      <c r="C20">
        <v>32</v>
      </c>
      <c r="D20" t="s">
        <v>11</v>
      </c>
      <c r="E20">
        <v>2</v>
      </c>
    </row>
    <row r="21" spans="1:5" x14ac:dyDescent="0.25">
      <c r="A21">
        <v>4</v>
      </c>
      <c r="B21" t="s">
        <v>35</v>
      </c>
      <c r="C21">
        <v>0</v>
      </c>
      <c r="D21" t="s">
        <v>11</v>
      </c>
      <c r="E21">
        <v>2</v>
      </c>
    </row>
    <row r="22" spans="1:5" x14ac:dyDescent="0.25">
      <c r="A22">
        <v>5</v>
      </c>
      <c r="B22" t="s">
        <v>36</v>
      </c>
      <c r="C22">
        <v>0</v>
      </c>
      <c r="D22" t="s">
        <v>11</v>
      </c>
      <c r="E22">
        <v>2</v>
      </c>
    </row>
    <row r="23" spans="1:5" x14ac:dyDescent="0.25">
      <c r="A23">
        <v>6</v>
      </c>
      <c r="B23" t="s">
        <v>44</v>
      </c>
      <c r="C23">
        <v>0</v>
      </c>
      <c r="D23" t="s">
        <v>11</v>
      </c>
      <c r="E23">
        <v>2</v>
      </c>
    </row>
    <row r="24" spans="1:5" x14ac:dyDescent="0.25">
      <c r="A24">
        <v>7</v>
      </c>
      <c r="B24" t="s">
        <v>112</v>
      </c>
      <c r="C24">
        <v>0</v>
      </c>
      <c r="D24" t="s">
        <v>11</v>
      </c>
      <c r="E24">
        <v>2</v>
      </c>
    </row>
    <row r="25" spans="1:5" x14ac:dyDescent="0.25">
      <c r="A25">
        <v>8</v>
      </c>
      <c r="B25" t="s">
        <v>4</v>
      </c>
      <c r="C25">
        <v>0</v>
      </c>
      <c r="D25" t="s">
        <v>11</v>
      </c>
      <c r="E25">
        <v>2</v>
      </c>
    </row>
    <row r="26" spans="1:5" x14ac:dyDescent="0.25">
      <c r="A26">
        <v>9</v>
      </c>
      <c r="B26" t="s">
        <v>37</v>
      </c>
      <c r="C26">
        <v>3</v>
      </c>
      <c r="D26" t="s">
        <v>11</v>
      </c>
      <c r="E26">
        <v>2</v>
      </c>
    </row>
    <row r="27" spans="1:5" x14ac:dyDescent="0.25">
      <c r="A27">
        <v>10</v>
      </c>
      <c r="B27" t="s">
        <v>38</v>
      </c>
      <c r="C27">
        <v>1</v>
      </c>
      <c r="D27" t="s">
        <v>11</v>
      </c>
      <c r="E27">
        <v>2</v>
      </c>
    </row>
    <row r="28" spans="1:5" x14ac:dyDescent="0.25">
      <c r="A28">
        <v>11</v>
      </c>
      <c r="B28" t="s">
        <v>39</v>
      </c>
      <c r="C28">
        <v>403</v>
      </c>
      <c r="D28" t="s">
        <v>11</v>
      </c>
      <c r="E28">
        <v>2</v>
      </c>
    </row>
    <row r="29" spans="1:5" x14ac:dyDescent="0.25">
      <c r="A29">
        <v>12</v>
      </c>
      <c r="B29" t="s">
        <v>40</v>
      </c>
      <c r="C29">
        <v>0</v>
      </c>
      <c r="D29" t="s">
        <v>11</v>
      </c>
      <c r="E29">
        <v>2</v>
      </c>
    </row>
    <row r="30" spans="1:5" x14ac:dyDescent="0.25">
      <c r="A30">
        <v>13</v>
      </c>
      <c r="B30" t="s">
        <v>10</v>
      </c>
      <c r="C30">
        <v>0</v>
      </c>
      <c r="D30" t="s">
        <v>11</v>
      </c>
      <c r="E30">
        <v>2</v>
      </c>
    </row>
    <row r="31" spans="1:5" x14ac:dyDescent="0.25">
      <c r="A31">
        <v>14</v>
      </c>
      <c r="B31" t="s">
        <v>41</v>
      </c>
      <c r="C31">
        <v>7</v>
      </c>
      <c r="D31" t="s">
        <v>11</v>
      </c>
      <c r="E31">
        <v>2</v>
      </c>
    </row>
    <row r="32" spans="1:5" x14ac:dyDescent="0.25">
      <c r="A32">
        <v>15</v>
      </c>
      <c r="B32" t="s">
        <v>42</v>
      </c>
      <c r="C32">
        <v>0</v>
      </c>
      <c r="D32" t="s">
        <v>11</v>
      </c>
      <c r="E32">
        <v>2</v>
      </c>
    </row>
    <row r="33" spans="1:5" x14ac:dyDescent="0.25">
      <c r="A33">
        <v>16</v>
      </c>
      <c r="B33" t="s">
        <v>43</v>
      </c>
      <c r="C33">
        <v>0</v>
      </c>
      <c r="D33" t="s">
        <v>11</v>
      </c>
      <c r="E33">
        <v>2</v>
      </c>
    </row>
    <row r="34" spans="1:5" x14ac:dyDescent="0.25">
      <c r="A34">
        <v>1</v>
      </c>
      <c r="B34" t="s">
        <v>32</v>
      </c>
      <c r="C34">
        <v>375</v>
      </c>
      <c r="D34" t="s">
        <v>90</v>
      </c>
      <c r="E34">
        <v>3</v>
      </c>
    </row>
    <row r="35" spans="1:5" x14ac:dyDescent="0.25">
      <c r="A35">
        <v>2</v>
      </c>
      <c r="B35" t="s">
        <v>33</v>
      </c>
      <c r="C35">
        <v>30</v>
      </c>
      <c r="D35" t="s">
        <v>90</v>
      </c>
      <c r="E35">
        <v>3</v>
      </c>
    </row>
    <row r="36" spans="1:5" x14ac:dyDescent="0.25">
      <c r="A36">
        <v>3</v>
      </c>
      <c r="B36" t="s">
        <v>34</v>
      </c>
      <c r="C36">
        <v>17</v>
      </c>
      <c r="D36" t="s">
        <v>90</v>
      </c>
      <c r="E36">
        <v>3</v>
      </c>
    </row>
    <row r="37" spans="1:5" x14ac:dyDescent="0.25">
      <c r="A37">
        <v>4</v>
      </c>
      <c r="B37" t="s">
        <v>35</v>
      </c>
      <c r="C37">
        <v>0</v>
      </c>
      <c r="D37" t="s">
        <v>90</v>
      </c>
      <c r="E37">
        <v>3</v>
      </c>
    </row>
    <row r="38" spans="1:5" x14ac:dyDescent="0.25">
      <c r="A38">
        <v>5</v>
      </c>
      <c r="B38" t="s">
        <v>36</v>
      </c>
      <c r="C38">
        <v>0</v>
      </c>
      <c r="D38" t="s">
        <v>90</v>
      </c>
      <c r="E38">
        <v>3</v>
      </c>
    </row>
    <row r="39" spans="1:5" x14ac:dyDescent="0.25">
      <c r="A39">
        <v>6</v>
      </c>
      <c r="B39" t="s">
        <v>44</v>
      </c>
      <c r="C39">
        <v>0</v>
      </c>
      <c r="D39" t="s">
        <v>90</v>
      </c>
      <c r="E39">
        <v>3</v>
      </c>
    </row>
    <row r="40" spans="1:5" x14ac:dyDescent="0.25">
      <c r="A40">
        <v>7</v>
      </c>
      <c r="B40" t="s">
        <v>112</v>
      </c>
      <c r="C40">
        <v>0</v>
      </c>
      <c r="D40" t="s">
        <v>90</v>
      </c>
      <c r="E40">
        <v>3</v>
      </c>
    </row>
    <row r="41" spans="1:5" x14ac:dyDescent="0.25">
      <c r="A41">
        <v>8</v>
      </c>
      <c r="B41" t="s">
        <v>4</v>
      </c>
      <c r="C41">
        <v>0</v>
      </c>
      <c r="D41" t="s">
        <v>90</v>
      </c>
      <c r="E41">
        <v>3</v>
      </c>
    </row>
    <row r="42" spans="1:5" x14ac:dyDescent="0.25">
      <c r="A42">
        <v>9</v>
      </c>
      <c r="B42" t="s">
        <v>37</v>
      </c>
      <c r="C42">
        <v>0</v>
      </c>
      <c r="D42" t="s">
        <v>90</v>
      </c>
      <c r="E42">
        <v>3</v>
      </c>
    </row>
    <row r="43" spans="1:5" x14ac:dyDescent="0.25">
      <c r="A43">
        <v>10</v>
      </c>
      <c r="B43" t="s">
        <v>38</v>
      </c>
      <c r="C43">
        <v>0</v>
      </c>
      <c r="D43" t="s">
        <v>90</v>
      </c>
      <c r="E43">
        <v>3</v>
      </c>
    </row>
    <row r="44" spans="1:5" x14ac:dyDescent="0.25">
      <c r="A44">
        <v>11</v>
      </c>
      <c r="B44" t="s">
        <v>39</v>
      </c>
      <c r="C44">
        <v>11</v>
      </c>
      <c r="D44" t="s">
        <v>90</v>
      </c>
      <c r="E44">
        <v>3</v>
      </c>
    </row>
    <row r="45" spans="1:5" x14ac:dyDescent="0.25">
      <c r="A45">
        <v>12</v>
      </c>
      <c r="B45" t="s">
        <v>40</v>
      </c>
      <c r="C45">
        <v>0</v>
      </c>
      <c r="D45" t="s">
        <v>90</v>
      </c>
      <c r="E45">
        <v>3</v>
      </c>
    </row>
    <row r="46" spans="1:5" x14ac:dyDescent="0.25">
      <c r="A46">
        <v>13</v>
      </c>
      <c r="B46" t="s">
        <v>10</v>
      </c>
      <c r="C46">
        <v>0</v>
      </c>
      <c r="D46" t="s">
        <v>90</v>
      </c>
      <c r="E46">
        <v>3</v>
      </c>
    </row>
    <row r="47" spans="1:5" x14ac:dyDescent="0.25">
      <c r="A47">
        <v>14</v>
      </c>
      <c r="B47" t="s">
        <v>41</v>
      </c>
      <c r="C47">
        <v>0</v>
      </c>
      <c r="D47" t="s">
        <v>90</v>
      </c>
      <c r="E47">
        <v>3</v>
      </c>
    </row>
    <row r="48" spans="1:5" x14ac:dyDescent="0.25">
      <c r="A48">
        <v>15</v>
      </c>
      <c r="B48" t="s">
        <v>42</v>
      </c>
      <c r="C48">
        <v>0</v>
      </c>
      <c r="D48" t="s">
        <v>90</v>
      </c>
      <c r="E48">
        <v>3</v>
      </c>
    </row>
    <row r="49" spans="1:5" x14ac:dyDescent="0.25">
      <c r="A49">
        <v>16</v>
      </c>
      <c r="B49" t="s">
        <v>43</v>
      </c>
      <c r="C49">
        <v>0</v>
      </c>
      <c r="D49" t="s">
        <v>90</v>
      </c>
      <c r="E49">
        <v>3</v>
      </c>
    </row>
    <row r="50" spans="1:5" x14ac:dyDescent="0.25">
      <c r="A50">
        <v>1</v>
      </c>
      <c r="B50" t="s">
        <v>32</v>
      </c>
      <c r="C50">
        <v>448</v>
      </c>
      <c r="D50" t="s">
        <v>81</v>
      </c>
      <c r="E50">
        <v>4</v>
      </c>
    </row>
    <row r="51" spans="1:5" x14ac:dyDescent="0.25">
      <c r="A51">
        <v>2</v>
      </c>
      <c r="B51" t="s">
        <v>33</v>
      </c>
      <c r="C51">
        <v>36</v>
      </c>
      <c r="D51" t="s">
        <v>81</v>
      </c>
      <c r="E51">
        <v>4</v>
      </c>
    </row>
    <row r="52" spans="1:5" x14ac:dyDescent="0.25">
      <c r="A52">
        <v>3</v>
      </c>
      <c r="B52" t="s">
        <v>34</v>
      </c>
      <c r="C52">
        <v>85</v>
      </c>
      <c r="D52" t="s">
        <v>81</v>
      </c>
      <c r="E52">
        <v>4</v>
      </c>
    </row>
    <row r="53" spans="1:5" x14ac:dyDescent="0.25">
      <c r="A53">
        <v>4</v>
      </c>
      <c r="B53" t="s">
        <v>35</v>
      </c>
      <c r="C53">
        <v>0</v>
      </c>
      <c r="D53" t="s">
        <v>81</v>
      </c>
      <c r="E53">
        <v>4</v>
      </c>
    </row>
    <row r="54" spans="1:5" x14ac:dyDescent="0.25">
      <c r="A54">
        <v>5</v>
      </c>
      <c r="B54" t="s">
        <v>36</v>
      </c>
      <c r="C54">
        <v>0</v>
      </c>
      <c r="D54" t="s">
        <v>81</v>
      </c>
      <c r="E54">
        <v>4</v>
      </c>
    </row>
    <row r="55" spans="1:5" x14ac:dyDescent="0.25">
      <c r="A55">
        <v>6</v>
      </c>
      <c r="B55" t="s">
        <v>44</v>
      </c>
      <c r="C55">
        <v>0</v>
      </c>
      <c r="D55" t="s">
        <v>81</v>
      </c>
      <c r="E55">
        <v>4</v>
      </c>
    </row>
    <row r="56" spans="1:5" x14ac:dyDescent="0.25">
      <c r="A56">
        <v>7</v>
      </c>
      <c r="B56" t="s">
        <v>112</v>
      </c>
      <c r="C56">
        <v>0</v>
      </c>
      <c r="D56" t="s">
        <v>81</v>
      </c>
      <c r="E56">
        <v>4</v>
      </c>
    </row>
    <row r="57" spans="1:5" x14ac:dyDescent="0.25">
      <c r="A57">
        <v>8</v>
      </c>
      <c r="B57" t="s">
        <v>4</v>
      </c>
      <c r="C57">
        <v>0</v>
      </c>
      <c r="D57" t="s">
        <v>81</v>
      </c>
      <c r="E57">
        <v>4</v>
      </c>
    </row>
    <row r="58" spans="1:5" x14ac:dyDescent="0.25">
      <c r="A58">
        <v>9</v>
      </c>
      <c r="B58" t="s">
        <v>37</v>
      </c>
      <c r="C58">
        <v>3</v>
      </c>
      <c r="D58" t="s">
        <v>81</v>
      </c>
      <c r="E58">
        <v>4</v>
      </c>
    </row>
    <row r="59" spans="1:5" x14ac:dyDescent="0.25">
      <c r="A59">
        <v>10</v>
      </c>
      <c r="B59" t="s">
        <v>38</v>
      </c>
      <c r="C59">
        <v>0</v>
      </c>
      <c r="D59" t="s">
        <v>81</v>
      </c>
      <c r="E59">
        <v>4</v>
      </c>
    </row>
    <row r="60" spans="1:5" x14ac:dyDescent="0.25">
      <c r="A60">
        <v>11</v>
      </c>
      <c r="B60" t="s">
        <v>39</v>
      </c>
      <c r="C60">
        <v>88</v>
      </c>
      <c r="D60" t="s">
        <v>81</v>
      </c>
      <c r="E60">
        <v>4</v>
      </c>
    </row>
    <row r="61" spans="1:5" x14ac:dyDescent="0.25">
      <c r="A61">
        <v>12</v>
      </c>
      <c r="B61" t="s">
        <v>40</v>
      </c>
      <c r="C61">
        <v>0</v>
      </c>
      <c r="D61" t="s">
        <v>81</v>
      </c>
      <c r="E61">
        <v>4</v>
      </c>
    </row>
    <row r="62" spans="1:5" x14ac:dyDescent="0.25">
      <c r="A62">
        <v>13</v>
      </c>
      <c r="B62" t="s">
        <v>10</v>
      </c>
      <c r="C62">
        <v>0</v>
      </c>
      <c r="D62" t="s">
        <v>81</v>
      </c>
      <c r="E62">
        <v>4</v>
      </c>
    </row>
    <row r="63" spans="1:5" x14ac:dyDescent="0.25">
      <c r="A63">
        <v>14</v>
      </c>
      <c r="B63" t="s">
        <v>41</v>
      </c>
      <c r="C63">
        <v>0</v>
      </c>
      <c r="D63" t="s">
        <v>81</v>
      </c>
      <c r="E63">
        <v>4</v>
      </c>
    </row>
    <row r="64" spans="1:5" x14ac:dyDescent="0.25">
      <c r="A64">
        <v>15</v>
      </c>
      <c r="B64" t="s">
        <v>42</v>
      </c>
      <c r="C64">
        <v>0</v>
      </c>
      <c r="D64" t="s">
        <v>81</v>
      </c>
      <c r="E64">
        <v>4</v>
      </c>
    </row>
    <row r="65" spans="1:5" x14ac:dyDescent="0.25">
      <c r="A65">
        <v>16</v>
      </c>
      <c r="B65" t="s">
        <v>43</v>
      </c>
      <c r="C65">
        <v>0</v>
      </c>
      <c r="D65" t="s">
        <v>81</v>
      </c>
      <c r="E65">
        <v>4</v>
      </c>
    </row>
    <row r="66" spans="1:5" x14ac:dyDescent="0.25">
      <c r="A66">
        <v>1</v>
      </c>
      <c r="B66" t="s">
        <v>32</v>
      </c>
      <c r="C66">
        <v>37</v>
      </c>
      <c r="D66" t="s">
        <v>113</v>
      </c>
      <c r="E66">
        <v>5</v>
      </c>
    </row>
    <row r="67" spans="1:5" x14ac:dyDescent="0.25">
      <c r="A67">
        <v>2</v>
      </c>
      <c r="B67" t="s">
        <v>33</v>
      </c>
      <c r="C67">
        <v>11</v>
      </c>
      <c r="D67" t="s">
        <v>113</v>
      </c>
      <c r="E67">
        <v>5</v>
      </c>
    </row>
    <row r="68" spans="1:5" x14ac:dyDescent="0.25">
      <c r="A68">
        <v>3</v>
      </c>
      <c r="B68" t="s">
        <v>34</v>
      </c>
      <c r="C68">
        <v>0</v>
      </c>
      <c r="D68" t="s">
        <v>113</v>
      </c>
      <c r="E68">
        <v>5</v>
      </c>
    </row>
    <row r="69" spans="1:5" x14ac:dyDescent="0.25">
      <c r="A69">
        <v>4</v>
      </c>
      <c r="B69" t="s">
        <v>35</v>
      </c>
      <c r="C69">
        <v>0</v>
      </c>
      <c r="D69" t="s">
        <v>113</v>
      </c>
      <c r="E69">
        <v>5</v>
      </c>
    </row>
    <row r="70" spans="1:5" x14ac:dyDescent="0.25">
      <c r="A70">
        <v>5</v>
      </c>
      <c r="B70" t="s">
        <v>36</v>
      </c>
      <c r="C70">
        <v>0</v>
      </c>
      <c r="D70" t="s">
        <v>113</v>
      </c>
      <c r="E70">
        <v>5</v>
      </c>
    </row>
    <row r="71" spans="1:5" x14ac:dyDescent="0.25">
      <c r="A71">
        <v>6</v>
      </c>
      <c r="B71" t="s">
        <v>44</v>
      </c>
      <c r="C71">
        <v>0</v>
      </c>
      <c r="D71" t="s">
        <v>113</v>
      </c>
      <c r="E71">
        <v>5</v>
      </c>
    </row>
    <row r="72" spans="1:5" x14ac:dyDescent="0.25">
      <c r="A72">
        <v>7</v>
      </c>
      <c r="B72" t="s">
        <v>112</v>
      </c>
      <c r="C72">
        <v>0</v>
      </c>
      <c r="D72" t="s">
        <v>113</v>
      </c>
      <c r="E72">
        <v>5</v>
      </c>
    </row>
    <row r="73" spans="1:5" x14ac:dyDescent="0.25">
      <c r="A73">
        <v>8</v>
      </c>
      <c r="B73" t="s">
        <v>4</v>
      </c>
      <c r="C73">
        <v>0</v>
      </c>
      <c r="D73" t="s">
        <v>113</v>
      </c>
      <c r="E73">
        <v>5</v>
      </c>
    </row>
    <row r="74" spans="1:5" x14ac:dyDescent="0.25">
      <c r="A74">
        <v>9</v>
      </c>
      <c r="B74" t="s">
        <v>37</v>
      </c>
      <c r="C74">
        <v>0</v>
      </c>
      <c r="D74" t="s">
        <v>113</v>
      </c>
      <c r="E74">
        <v>5</v>
      </c>
    </row>
    <row r="75" spans="1:5" x14ac:dyDescent="0.25">
      <c r="A75">
        <v>10</v>
      </c>
      <c r="B75" t="s">
        <v>38</v>
      </c>
      <c r="C75">
        <v>0</v>
      </c>
      <c r="D75" t="s">
        <v>113</v>
      </c>
      <c r="E75">
        <v>5</v>
      </c>
    </row>
    <row r="76" spans="1:5" x14ac:dyDescent="0.25">
      <c r="A76">
        <v>11</v>
      </c>
      <c r="B76" t="s">
        <v>39</v>
      </c>
      <c r="C76">
        <v>116</v>
      </c>
      <c r="D76" t="s">
        <v>113</v>
      </c>
      <c r="E76">
        <v>5</v>
      </c>
    </row>
    <row r="77" spans="1:5" x14ac:dyDescent="0.25">
      <c r="A77">
        <v>12</v>
      </c>
      <c r="B77" t="s">
        <v>40</v>
      </c>
      <c r="C77">
        <v>0</v>
      </c>
      <c r="D77" t="s">
        <v>113</v>
      </c>
      <c r="E77">
        <v>5</v>
      </c>
    </row>
    <row r="78" spans="1:5" x14ac:dyDescent="0.25">
      <c r="A78">
        <v>13</v>
      </c>
      <c r="B78" t="s">
        <v>10</v>
      </c>
      <c r="C78">
        <v>0</v>
      </c>
      <c r="D78" t="s">
        <v>113</v>
      </c>
      <c r="E78">
        <v>5</v>
      </c>
    </row>
    <row r="79" spans="1:5" x14ac:dyDescent="0.25">
      <c r="A79">
        <v>14</v>
      </c>
      <c r="B79" t="s">
        <v>41</v>
      </c>
      <c r="C79">
        <v>1</v>
      </c>
      <c r="D79" t="s">
        <v>113</v>
      </c>
      <c r="E79">
        <v>5</v>
      </c>
    </row>
    <row r="80" spans="1:5" x14ac:dyDescent="0.25">
      <c r="A80">
        <v>15</v>
      </c>
      <c r="B80" t="s">
        <v>42</v>
      </c>
      <c r="C80">
        <v>0</v>
      </c>
      <c r="D80" t="s">
        <v>113</v>
      </c>
      <c r="E80">
        <v>5</v>
      </c>
    </row>
    <row r="81" spans="1:5" x14ac:dyDescent="0.25">
      <c r="A81">
        <v>16</v>
      </c>
      <c r="B81" t="s">
        <v>43</v>
      </c>
      <c r="C81">
        <v>0</v>
      </c>
      <c r="D81" t="s">
        <v>113</v>
      </c>
      <c r="E81">
        <v>5</v>
      </c>
    </row>
    <row r="82" spans="1:5" x14ac:dyDescent="0.25">
      <c r="A82">
        <v>1</v>
      </c>
      <c r="B82" t="s">
        <v>32</v>
      </c>
      <c r="C82">
        <v>0</v>
      </c>
      <c r="D82" t="s">
        <v>37</v>
      </c>
      <c r="E82">
        <v>6</v>
      </c>
    </row>
    <row r="83" spans="1:5" x14ac:dyDescent="0.25">
      <c r="A83">
        <v>2</v>
      </c>
      <c r="B83" t="s">
        <v>33</v>
      </c>
      <c r="C83">
        <v>0</v>
      </c>
      <c r="D83" t="s">
        <v>37</v>
      </c>
      <c r="E83">
        <v>6</v>
      </c>
    </row>
    <row r="84" spans="1:5" x14ac:dyDescent="0.25">
      <c r="A84">
        <v>3</v>
      </c>
      <c r="B84" t="s">
        <v>34</v>
      </c>
      <c r="C84">
        <v>0</v>
      </c>
      <c r="D84" t="s">
        <v>37</v>
      </c>
      <c r="E84">
        <v>6</v>
      </c>
    </row>
    <row r="85" spans="1:5" x14ac:dyDescent="0.25">
      <c r="A85">
        <v>4</v>
      </c>
      <c r="B85" t="s">
        <v>35</v>
      </c>
      <c r="C85">
        <v>0</v>
      </c>
      <c r="D85" t="s">
        <v>37</v>
      </c>
      <c r="E85">
        <v>6</v>
      </c>
    </row>
    <row r="86" spans="1:5" x14ac:dyDescent="0.25">
      <c r="A86">
        <v>5</v>
      </c>
      <c r="B86" t="s">
        <v>36</v>
      </c>
      <c r="C86">
        <v>0</v>
      </c>
      <c r="D86" t="s">
        <v>37</v>
      </c>
      <c r="E86">
        <v>6</v>
      </c>
    </row>
    <row r="87" spans="1:5" x14ac:dyDescent="0.25">
      <c r="A87">
        <v>6</v>
      </c>
      <c r="B87" t="s">
        <v>44</v>
      </c>
      <c r="C87">
        <v>0</v>
      </c>
      <c r="D87" t="s">
        <v>37</v>
      </c>
      <c r="E87">
        <v>6</v>
      </c>
    </row>
    <row r="88" spans="1:5" x14ac:dyDescent="0.25">
      <c r="A88">
        <v>7</v>
      </c>
      <c r="B88" t="s">
        <v>112</v>
      </c>
      <c r="C88">
        <v>0</v>
      </c>
      <c r="D88" t="s">
        <v>37</v>
      </c>
      <c r="E88">
        <v>6</v>
      </c>
    </row>
    <row r="89" spans="1:5" x14ac:dyDescent="0.25">
      <c r="A89">
        <v>8</v>
      </c>
      <c r="B89" t="s">
        <v>4</v>
      </c>
      <c r="C89">
        <v>0</v>
      </c>
      <c r="D89" t="s">
        <v>37</v>
      </c>
      <c r="E89">
        <v>6</v>
      </c>
    </row>
    <row r="90" spans="1:5" x14ac:dyDescent="0.25">
      <c r="A90">
        <v>9</v>
      </c>
      <c r="B90" t="s">
        <v>37</v>
      </c>
      <c r="C90">
        <v>2</v>
      </c>
      <c r="D90" t="s">
        <v>37</v>
      </c>
      <c r="E90">
        <v>6</v>
      </c>
    </row>
    <row r="91" spans="1:5" x14ac:dyDescent="0.25">
      <c r="A91">
        <v>10</v>
      </c>
      <c r="B91" t="s">
        <v>38</v>
      </c>
      <c r="C91">
        <v>0</v>
      </c>
      <c r="D91" t="s">
        <v>37</v>
      </c>
      <c r="E91">
        <v>6</v>
      </c>
    </row>
    <row r="92" spans="1:5" x14ac:dyDescent="0.25">
      <c r="A92">
        <v>11</v>
      </c>
      <c r="B92" t="s">
        <v>39</v>
      </c>
      <c r="C92">
        <v>23</v>
      </c>
      <c r="D92" t="s">
        <v>37</v>
      </c>
      <c r="E92">
        <v>6</v>
      </c>
    </row>
    <row r="93" spans="1:5" x14ac:dyDescent="0.25">
      <c r="A93">
        <v>12</v>
      </c>
      <c r="B93" t="s">
        <v>40</v>
      </c>
      <c r="C93">
        <v>0</v>
      </c>
      <c r="D93" t="s">
        <v>37</v>
      </c>
      <c r="E93">
        <v>6</v>
      </c>
    </row>
    <row r="94" spans="1:5" x14ac:dyDescent="0.25">
      <c r="A94">
        <v>13</v>
      </c>
      <c r="B94" t="s">
        <v>10</v>
      </c>
      <c r="C94">
        <v>0</v>
      </c>
      <c r="D94" t="s">
        <v>37</v>
      </c>
      <c r="E94">
        <v>6</v>
      </c>
    </row>
    <row r="95" spans="1:5" x14ac:dyDescent="0.25">
      <c r="A95">
        <v>14</v>
      </c>
      <c r="B95" t="s">
        <v>41</v>
      </c>
      <c r="C95">
        <v>0</v>
      </c>
      <c r="D95" t="s">
        <v>37</v>
      </c>
      <c r="E95">
        <v>6</v>
      </c>
    </row>
    <row r="96" spans="1:5" x14ac:dyDescent="0.25">
      <c r="A96">
        <v>15</v>
      </c>
      <c r="B96" t="s">
        <v>42</v>
      </c>
      <c r="C96">
        <v>0</v>
      </c>
      <c r="D96" t="s">
        <v>37</v>
      </c>
      <c r="E96">
        <v>6</v>
      </c>
    </row>
    <row r="97" spans="1:5" x14ac:dyDescent="0.25">
      <c r="A97">
        <v>16</v>
      </c>
      <c r="B97" t="s">
        <v>43</v>
      </c>
      <c r="C97">
        <v>0</v>
      </c>
      <c r="D97" t="s">
        <v>37</v>
      </c>
      <c r="E97">
        <v>6</v>
      </c>
    </row>
    <row r="98" spans="1:5" x14ac:dyDescent="0.25">
      <c r="A98">
        <v>1</v>
      </c>
      <c r="B98" t="s">
        <v>32</v>
      </c>
      <c r="C98">
        <v>0</v>
      </c>
      <c r="D98" t="s">
        <v>4</v>
      </c>
      <c r="E98">
        <v>7</v>
      </c>
    </row>
    <row r="99" spans="1:5" x14ac:dyDescent="0.25">
      <c r="A99">
        <v>2</v>
      </c>
      <c r="B99" t="s">
        <v>33</v>
      </c>
      <c r="C99">
        <v>0</v>
      </c>
      <c r="D99" t="s">
        <v>4</v>
      </c>
      <c r="E99">
        <v>7</v>
      </c>
    </row>
    <row r="100" spans="1:5" x14ac:dyDescent="0.25">
      <c r="A100">
        <v>3</v>
      </c>
      <c r="B100" t="s">
        <v>34</v>
      </c>
      <c r="C100">
        <v>0</v>
      </c>
      <c r="D100" t="s">
        <v>4</v>
      </c>
      <c r="E100">
        <v>7</v>
      </c>
    </row>
    <row r="101" spans="1:5" x14ac:dyDescent="0.25">
      <c r="A101">
        <v>4</v>
      </c>
      <c r="B101" t="s">
        <v>35</v>
      </c>
      <c r="C101">
        <v>0</v>
      </c>
      <c r="D101" t="s">
        <v>4</v>
      </c>
      <c r="E101">
        <v>7</v>
      </c>
    </row>
    <row r="102" spans="1:5" x14ac:dyDescent="0.25">
      <c r="A102">
        <v>5</v>
      </c>
      <c r="B102" t="s">
        <v>36</v>
      </c>
      <c r="C102">
        <v>0</v>
      </c>
      <c r="D102" t="s">
        <v>4</v>
      </c>
      <c r="E102">
        <v>7</v>
      </c>
    </row>
    <row r="103" spans="1:5" x14ac:dyDescent="0.25">
      <c r="A103">
        <v>6</v>
      </c>
      <c r="B103" t="s">
        <v>44</v>
      </c>
      <c r="C103">
        <v>0</v>
      </c>
      <c r="D103" t="s">
        <v>4</v>
      </c>
      <c r="E103">
        <v>7</v>
      </c>
    </row>
    <row r="104" spans="1:5" x14ac:dyDescent="0.25">
      <c r="A104">
        <v>7</v>
      </c>
      <c r="B104" t="s">
        <v>112</v>
      </c>
      <c r="C104">
        <v>0</v>
      </c>
      <c r="D104" t="s">
        <v>4</v>
      </c>
      <c r="E104">
        <v>7</v>
      </c>
    </row>
    <row r="105" spans="1:5" x14ac:dyDescent="0.25">
      <c r="A105">
        <v>8</v>
      </c>
      <c r="B105" t="s">
        <v>4</v>
      </c>
      <c r="C105">
        <v>0</v>
      </c>
      <c r="D105" t="s">
        <v>4</v>
      </c>
      <c r="E105">
        <v>7</v>
      </c>
    </row>
    <row r="106" spans="1:5" x14ac:dyDescent="0.25">
      <c r="A106">
        <v>9</v>
      </c>
      <c r="B106" t="s">
        <v>37</v>
      </c>
      <c r="C106">
        <v>0</v>
      </c>
      <c r="D106" t="s">
        <v>4</v>
      </c>
      <c r="E106">
        <v>7</v>
      </c>
    </row>
    <row r="107" spans="1:5" x14ac:dyDescent="0.25">
      <c r="A107">
        <v>10</v>
      </c>
      <c r="B107" t="s">
        <v>38</v>
      </c>
      <c r="C107">
        <v>0</v>
      </c>
      <c r="D107" t="s">
        <v>4</v>
      </c>
      <c r="E107">
        <v>7</v>
      </c>
    </row>
    <row r="108" spans="1:5" x14ac:dyDescent="0.25">
      <c r="A108">
        <v>11</v>
      </c>
      <c r="B108" t="s">
        <v>39</v>
      </c>
      <c r="C108">
        <v>0</v>
      </c>
      <c r="D108" t="s">
        <v>4</v>
      </c>
      <c r="E108">
        <v>7</v>
      </c>
    </row>
    <row r="109" spans="1:5" x14ac:dyDescent="0.25">
      <c r="A109">
        <v>12</v>
      </c>
      <c r="B109" t="s">
        <v>40</v>
      </c>
      <c r="C109">
        <v>0</v>
      </c>
      <c r="D109" t="s">
        <v>4</v>
      </c>
      <c r="E109">
        <v>7</v>
      </c>
    </row>
    <row r="110" spans="1:5" x14ac:dyDescent="0.25">
      <c r="A110">
        <v>13</v>
      </c>
      <c r="B110" t="s">
        <v>10</v>
      </c>
      <c r="C110">
        <v>0</v>
      </c>
      <c r="D110" t="s">
        <v>4</v>
      </c>
      <c r="E110">
        <v>7</v>
      </c>
    </row>
    <row r="111" spans="1:5" x14ac:dyDescent="0.25">
      <c r="A111">
        <v>14</v>
      </c>
      <c r="B111" t="s">
        <v>41</v>
      </c>
      <c r="C111">
        <v>0</v>
      </c>
      <c r="D111" t="s">
        <v>4</v>
      </c>
      <c r="E111">
        <v>7</v>
      </c>
    </row>
    <row r="112" spans="1:5" x14ac:dyDescent="0.25">
      <c r="A112">
        <v>15</v>
      </c>
      <c r="B112" t="s">
        <v>42</v>
      </c>
      <c r="C112">
        <v>0</v>
      </c>
      <c r="D112" t="s">
        <v>4</v>
      </c>
      <c r="E112">
        <v>7</v>
      </c>
    </row>
    <row r="113" spans="1:5" x14ac:dyDescent="0.25">
      <c r="A113">
        <v>16</v>
      </c>
      <c r="B113" t="s">
        <v>43</v>
      </c>
      <c r="C113">
        <v>0</v>
      </c>
      <c r="D113" t="s">
        <v>4</v>
      </c>
      <c r="E113">
        <v>7</v>
      </c>
    </row>
    <row r="114" spans="1:5" x14ac:dyDescent="0.25">
      <c r="A114">
        <v>1</v>
      </c>
      <c r="B114" t="s">
        <v>32</v>
      </c>
      <c r="C114" s="2">
        <v>0</v>
      </c>
      <c r="D114" t="s">
        <v>40</v>
      </c>
      <c r="E114">
        <v>8</v>
      </c>
    </row>
    <row r="115" spans="1:5" x14ac:dyDescent="0.25">
      <c r="A115">
        <v>2</v>
      </c>
      <c r="B115" t="s">
        <v>33</v>
      </c>
      <c r="C115" s="2">
        <v>0</v>
      </c>
      <c r="D115" s="2" t="s">
        <v>40</v>
      </c>
      <c r="E115">
        <v>8</v>
      </c>
    </row>
    <row r="116" spans="1:5" x14ac:dyDescent="0.25">
      <c r="A116">
        <v>3</v>
      </c>
      <c r="B116" t="s">
        <v>34</v>
      </c>
      <c r="C116" s="2">
        <v>0</v>
      </c>
      <c r="D116" s="2" t="s">
        <v>40</v>
      </c>
      <c r="E116">
        <v>8</v>
      </c>
    </row>
    <row r="117" spans="1:5" x14ac:dyDescent="0.25">
      <c r="A117">
        <v>4</v>
      </c>
      <c r="B117" t="s">
        <v>35</v>
      </c>
      <c r="C117" s="2">
        <v>0</v>
      </c>
      <c r="D117" s="2" t="s">
        <v>40</v>
      </c>
      <c r="E117">
        <v>8</v>
      </c>
    </row>
    <row r="118" spans="1:5" x14ac:dyDescent="0.25">
      <c r="A118">
        <v>5</v>
      </c>
      <c r="B118" t="s">
        <v>36</v>
      </c>
      <c r="C118" s="2">
        <v>0</v>
      </c>
      <c r="D118" s="2" t="s">
        <v>40</v>
      </c>
      <c r="E118">
        <v>8</v>
      </c>
    </row>
    <row r="119" spans="1:5" x14ac:dyDescent="0.25">
      <c r="A119">
        <v>6</v>
      </c>
      <c r="B119" t="s">
        <v>44</v>
      </c>
      <c r="C119" s="2">
        <v>0</v>
      </c>
      <c r="D119" s="2" t="s">
        <v>40</v>
      </c>
      <c r="E119">
        <v>8</v>
      </c>
    </row>
    <row r="120" spans="1:5" x14ac:dyDescent="0.25">
      <c r="A120">
        <v>7</v>
      </c>
      <c r="B120" t="s">
        <v>112</v>
      </c>
      <c r="C120" s="2">
        <v>0</v>
      </c>
      <c r="D120" s="2" t="s">
        <v>40</v>
      </c>
      <c r="E120">
        <v>8</v>
      </c>
    </row>
    <row r="121" spans="1:5" x14ac:dyDescent="0.25">
      <c r="A121" s="2">
        <v>8</v>
      </c>
      <c r="B121" s="2" t="s">
        <v>4</v>
      </c>
      <c r="C121" s="2">
        <v>0</v>
      </c>
      <c r="D121" s="2" t="s">
        <v>40</v>
      </c>
      <c r="E121" s="2">
        <v>8</v>
      </c>
    </row>
    <row r="122" spans="1:5" x14ac:dyDescent="0.25">
      <c r="A122" s="2">
        <v>9</v>
      </c>
      <c r="B122" s="2" t="s">
        <v>37</v>
      </c>
      <c r="C122" s="2">
        <v>0</v>
      </c>
      <c r="D122" s="2" t="s">
        <v>40</v>
      </c>
      <c r="E122" s="2">
        <v>8</v>
      </c>
    </row>
    <row r="123" spans="1:5" x14ac:dyDescent="0.25">
      <c r="A123" s="2">
        <v>10</v>
      </c>
      <c r="B123" s="2" t="s">
        <v>38</v>
      </c>
      <c r="C123" s="2">
        <v>0</v>
      </c>
      <c r="D123" s="2" t="s">
        <v>40</v>
      </c>
      <c r="E123" s="2">
        <v>8</v>
      </c>
    </row>
    <row r="124" spans="1:5" x14ac:dyDescent="0.25">
      <c r="A124" s="2">
        <v>11</v>
      </c>
      <c r="B124" s="2" t="s">
        <v>39</v>
      </c>
      <c r="C124" s="2">
        <v>99</v>
      </c>
      <c r="D124" s="2" t="s">
        <v>40</v>
      </c>
      <c r="E124" s="2">
        <v>8</v>
      </c>
    </row>
    <row r="125" spans="1:5" x14ac:dyDescent="0.25">
      <c r="A125" s="2">
        <v>12</v>
      </c>
      <c r="B125" s="2" t="s">
        <v>40</v>
      </c>
      <c r="C125" s="2">
        <v>0</v>
      </c>
      <c r="D125" s="2" t="s">
        <v>40</v>
      </c>
      <c r="E125" s="2">
        <v>8</v>
      </c>
    </row>
    <row r="126" spans="1:5" x14ac:dyDescent="0.25">
      <c r="A126" s="2">
        <v>13</v>
      </c>
      <c r="B126" s="2" t="s">
        <v>10</v>
      </c>
      <c r="C126" s="2">
        <v>0</v>
      </c>
      <c r="D126" s="2" t="s">
        <v>40</v>
      </c>
      <c r="E126" s="2">
        <v>8</v>
      </c>
    </row>
    <row r="127" spans="1:5" x14ac:dyDescent="0.25">
      <c r="A127" s="2">
        <v>14</v>
      </c>
      <c r="B127" s="2" t="s">
        <v>41</v>
      </c>
      <c r="C127" s="2">
        <v>0</v>
      </c>
      <c r="D127" s="2" t="s">
        <v>40</v>
      </c>
      <c r="E127" s="2">
        <v>8</v>
      </c>
    </row>
    <row r="128" spans="1:5" x14ac:dyDescent="0.25">
      <c r="A128" s="2">
        <v>15</v>
      </c>
      <c r="B128" s="2" t="s">
        <v>42</v>
      </c>
      <c r="C128" s="2">
        <v>0</v>
      </c>
      <c r="D128" s="2" t="s">
        <v>40</v>
      </c>
      <c r="E128" s="2">
        <v>8</v>
      </c>
    </row>
    <row r="129" spans="1:5" x14ac:dyDescent="0.25">
      <c r="A129" s="2">
        <v>16</v>
      </c>
      <c r="B129" s="2" t="s">
        <v>43</v>
      </c>
      <c r="C129" s="2">
        <v>0</v>
      </c>
      <c r="D129" s="2" t="s">
        <v>40</v>
      </c>
      <c r="E129" s="2">
        <v>8</v>
      </c>
    </row>
    <row r="130" spans="1:5" x14ac:dyDescent="0.25">
      <c r="A130" s="2">
        <v>1</v>
      </c>
      <c r="B130" s="2" t="s">
        <v>32</v>
      </c>
      <c r="C130" s="2">
        <v>3115</v>
      </c>
      <c r="D130" s="2" t="s">
        <v>80</v>
      </c>
      <c r="E130" s="2">
        <v>9</v>
      </c>
    </row>
    <row r="131" spans="1:5" x14ac:dyDescent="0.25">
      <c r="A131" s="2">
        <v>2</v>
      </c>
      <c r="B131" s="2" t="s">
        <v>33</v>
      </c>
      <c r="C131" s="2">
        <v>227</v>
      </c>
      <c r="D131" s="2" t="s">
        <v>80</v>
      </c>
      <c r="E131" s="2">
        <v>9</v>
      </c>
    </row>
    <row r="132" spans="1:5" x14ac:dyDescent="0.25">
      <c r="A132" s="2">
        <v>3</v>
      </c>
      <c r="B132" s="2" t="s">
        <v>34</v>
      </c>
      <c r="C132" s="2">
        <v>180</v>
      </c>
      <c r="D132" s="2" t="s">
        <v>80</v>
      </c>
      <c r="E132" s="2">
        <v>9</v>
      </c>
    </row>
    <row r="133" spans="1:5" x14ac:dyDescent="0.25">
      <c r="A133" s="2">
        <v>4</v>
      </c>
      <c r="B133" s="2" t="s">
        <v>35</v>
      </c>
      <c r="C133" s="2">
        <v>0</v>
      </c>
      <c r="D133" s="2" t="s">
        <v>80</v>
      </c>
      <c r="E133" s="2">
        <v>9</v>
      </c>
    </row>
    <row r="134" spans="1:5" x14ac:dyDescent="0.25">
      <c r="A134" s="2">
        <v>5</v>
      </c>
      <c r="B134" s="2" t="s">
        <v>36</v>
      </c>
      <c r="C134" s="2">
        <v>0</v>
      </c>
      <c r="D134" s="2" t="s">
        <v>80</v>
      </c>
      <c r="E134" s="2">
        <v>9</v>
      </c>
    </row>
    <row r="135" spans="1:5" x14ac:dyDescent="0.25">
      <c r="A135" s="2">
        <v>6</v>
      </c>
      <c r="B135" s="2" t="s">
        <v>44</v>
      </c>
      <c r="C135" s="2">
        <v>1</v>
      </c>
      <c r="D135" s="2" t="s">
        <v>80</v>
      </c>
      <c r="E135" s="2">
        <v>9</v>
      </c>
    </row>
    <row r="136" spans="1:5" x14ac:dyDescent="0.25">
      <c r="A136" s="2">
        <v>7</v>
      </c>
      <c r="B136" s="2" t="s">
        <v>112</v>
      </c>
      <c r="C136" s="2">
        <v>0</v>
      </c>
      <c r="D136" s="2" t="s">
        <v>80</v>
      </c>
      <c r="E136" s="2">
        <v>9</v>
      </c>
    </row>
    <row r="137" spans="1:5" x14ac:dyDescent="0.25">
      <c r="A137" s="2">
        <v>8</v>
      </c>
      <c r="B137" s="2" t="s">
        <v>4</v>
      </c>
      <c r="C137" s="2">
        <v>0</v>
      </c>
      <c r="D137" s="2" t="s">
        <v>80</v>
      </c>
      <c r="E137" s="2">
        <v>9</v>
      </c>
    </row>
    <row r="138" spans="1:5" x14ac:dyDescent="0.25">
      <c r="A138" s="2">
        <v>9</v>
      </c>
      <c r="B138" s="2" t="s">
        <v>37</v>
      </c>
      <c r="C138" s="2">
        <v>8</v>
      </c>
      <c r="D138" s="2" t="s">
        <v>80</v>
      </c>
      <c r="E138" s="2">
        <v>9</v>
      </c>
    </row>
    <row r="139" spans="1:5" x14ac:dyDescent="0.25">
      <c r="A139" s="2">
        <v>10</v>
      </c>
      <c r="B139" s="2" t="s">
        <v>38</v>
      </c>
      <c r="C139" s="2">
        <v>1</v>
      </c>
      <c r="D139" s="2" t="s">
        <v>80</v>
      </c>
      <c r="E139" s="2">
        <v>9</v>
      </c>
    </row>
    <row r="140" spans="1:5" x14ac:dyDescent="0.25">
      <c r="A140" s="2">
        <v>11</v>
      </c>
      <c r="B140" s="2" t="s">
        <v>39</v>
      </c>
      <c r="C140" s="2">
        <v>908</v>
      </c>
      <c r="D140" s="2" t="s">
        <v>80</v>
      </c>
      <c r="E140" s="2">
        <v>9</v>
      </c>
    </row>
    <row r="141" spans="1:5" x14ac:dyDescent="0.25">
      <c r="A141" s="2">
        <v>12</v>
      </c>
      <c r="B141" s="2" t="s">
        <v>40</v>
      </c>
      <c r="C141" s="2">
        <v>0</v>
      </c>
      <c r="D141" s="2" t="s">
        <v>80</v>
      </c>
      <c r="E141" s="2">
        <v>9</v>
      </c>
    </row>
    <row r="142" spans="1:5" x14ac:dyDescent="0.25">
      <c r="A142" s="2">
        <v>13</v>
      </c>
      <c r="B142" s="2" t="s">
        <v>10</v>
      </c>
      <c r="C142" s="2">
        <v>9</v>
      </c>
      <c r="D142" s="2" t="s">
        <v>80</v>
      </c>
      <c r="E142" s="2">
        <v>9</v>
      </c>
    </row>
    <row r="143" spans="1:5" x14ac:dyDescent="0.25">
      <c r="A143" s="2">
        <v>14</v>
      </c>
      <c r="B143" s="2" t="s">
        <v>41</v>
      </c>
      <c r="C143" s="2">
        <v>9</v>
      </c>
      <c r="D143" s="2" t="s">
        <v>80</v>
      </c>
      <c r="E143" s="2">
        <v>9</v>
      </c>
    </row>
    <row r="144" spans="1:5" x14ac:dyDescent="0.25">
      <c r="A144" s="2">
        <v>15</v>
      </c>
      <c r="B144" s="2" t="s">
        <v>42</v>
      </c>
      <c r="C144" s="2">
        <v>0</v>
      </c>
      <c r="D144" s="2" t="s">
        <v>80</v>
      </c>
      <c r="E144" s="2">
        <v>9</v>
      </c>
    </row>
    <row r="145" spans="1:5" x14ac:dyDescent="0.25">
      <c r="A145" s="2">
        <v>16</v>
      </c>
      <c r="B145" s="2" t="s">
        <v>43</v>
      </c>
      <c r="C145" s="2">
        <v>1</v>
      </c>
      <c r="D145" s="2" t="s">
        <v>80</v>
      </c>
      <c r="E145" s="2">
        <v>9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D4"/>
  <sheetViews>
    <sheetView workbookViewId="0"/>
  </sheetViews>
  <sheetFormatPr defaultRowHeight="15" x14ac:dyDescent="0.25"/>
  <cols>
    <col min="1" max="1" width="5.28515625" bestFit="1" customWidth="1"/>
    <col min="2" max="2" width="8.5703125" bestFit="1" customWidth="1"/>
    <col min="3" max="3" width="38.7109375" bestFit="1" customWidth="1"/>
    <col min="4" max="4" width="18.7109375" bestFit="1" customWidth="1"/>
  </cols>
  <sheetData>
    <row r="1" spans="1:4" x14ac:dyDescent="0.25">
      <c r="A1" t="s">
        <v>91</v>
      </c>
      <c r="B1" t="s">
        <v>96</v>
      </c>
      <c r="C1" t="s">
        <v>2</v>
      </c>
      <c r="D1" t="s">
        <v>106</v>
      </c>
    </row>
    <row r="2" spans="1:4" x14ac:dyDescent="0.25">
      <c r="A2">
        <v>1</v>
      </c>
      <c r="B2">
        <v>14</v>
      </c>
      <c r="C2" t="s">
        <v>82</v>
      </c>
      <c r="D2" t="s">
        <v>3</v>
      </c>
    </row>
    <row r="3" spans="1:4" x14ac:dyDescent="0.25">
      <c r="A3">
        <v>2</v>
      </c>
      <c r="B3">
        <v>8</v>
      </c>
      <c r="C3" t="s">
        <v>82</v>
      </c>
      <c r="D3" t="s">
        <v>83</v>
      </c>
    </row>
    <row r="4" spans="1:4" x14ac:dyDescent="0.25">
      <c r="A4">
        <v>3</v>
      </c>
      <c r="B4">
        <v>0</v>
      </c>
      <c r="C4" t="s">
        <v>82</v>
      </c>
      <c r="D4" t="s">
        <v>84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C12"/>
  <sheetViews>
    <sheetView workbookViewId="0"/>
  </sheetViews>
  <sheetFormatPr defaultRowHeight="15" x14ac:dyDescent="0.25"/>
  <cols>
    <col min="1" max="1" width="5.28515625" bestFit="1" customWidth="1"/>
    <col min="2" max="2" width="19.42578125" bestFit="1" customWidth="1"/>
    <col min="3" max="3" width="8.5703125" bestFit="1" customWidth="1"/>
  </cols>
  <sheetData>
    <row r="1" spans="1:3" x14ac:dyDescent="0.25">
      <c r="A1" t="s">
        <v>91</v>
      </c>
      <c r="B1" t="s">
        <v>126</v>
      </c>
      <c r="C1" t="s">
        <v>96</v>
      </c>
    </row>
    <row r="2" spans="1:3" x14ac:dyDescent="0.25">
      <c r="A2">
        <v>1</v>
      </c>
      <c r="B2" t="s">
        <v>12</v>
      </c>
      <c r="C2">
        <v>243</v>
      </c>
    </row>
    <row r="3" spans="1:3" x14ac:dyDescent="0.25">
      <c r="A3">
        <v>2</v>
      </c>
      <c r="B3" t="s">
        <v>13</v>
      </c>
      <c r="C3">
        <v>52</v>
      </c>
    </row>
    <row r="4" spans="1:3" x14ac:dyDescent="0.25">
      <c r="A4">
        <v>3</v>
      </c>
      <c r="B4" t="s">
        <v>14</v>
      </c>
      <c r="C4">
        <v>26</v>
      </c>
    </row>
    <row r="5" spans="1:3" x14ac:dyDescent="0.25">
      <c r="A5">
        <v>4</v>
      </c>
      <c r="B5" t="s">
        <v>77</v>
      </c>
      <c r="C5">
        <v>97</v>
      </c>
    </row>
    <row r="6" spans="1:3" x14ac:dyDescent="0.25">
      <c r="A6">
        <v>5</v>
      </c>
      <c r="B6" t="s">
        <v>78</v>
      </c>
      <c r="C6">
        <v>0</v>
      </c>
    </row>
    <row r="7" spans="1:3" x14ac:dyDescent="0.25">
      <c r="A7">
        <v>6</v>
      </c>
      <c r="B7" t="s">
        <v>127</v>
      </c>
      <c r="C7">
        <v>0</v>
      </c>
    </row>
    <row r="8" spans="1:3" x14ac:dyDescent="0.25">
      <c r="A8">
        <v>7</v>
      </c>
      <c r="B8" t="s">
        <v>15</v>
      </c>
      <c r="C8">
        <v>0</v>
      </c>
    </row>
    <row r="9" spans="1:3" x14ac:dyDescent="0.25">
      <c r="A9">
        <v>8</v>
      </c>
      <c r="B9" t="s">
        <v>16</v>
      </c>
      <c r="C9">
        <v>0</v>
      </c>
    </row>
    <row r="10" spans="1:3" x14ac:dyDescent="0.25">
      <c r="A10">
        <v>9</v>
      </c>
      <c r="B10" t="s">
        <v>17</v>
      </c>
      <c r="C10">
        <v>0</v>
      </c>
    </row>
    <row r="11" spans="1:3" x14ac:dyDescent="0.25">
      <c r="A11">
        <v>10</v>
      </c>
      <c r="B11" t="s">
        <v>18</v>
      </c>
      <c r="C11">
        <v>0</v>
      </c>
    </row>
    <row r="12" spans="1:3" x14ac:dyDescent="0.25">
      <c r="A12">
        <v>11</v>
      </c>
      <c r="B12" t="s">
        <v>79</v>
      </c>
      <c r="C12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D4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0.5703125" bestFit="1" customWidth="1"/>
    <col min="4" max="4" width="10.140625" bestFit="1" customWidth="1"/>
  </cols>
  <sheetData>
    <row r="1" spans="1:4" x14ac:dyDescent="0.25">
      <c r="A1" t="s">
        <v>91</v>
      </c>
      <c r="B1" t="s">
        <v>122</v>
      </c>
      <c r="C1" t="s">
        <v>28</v>
      </c>
      <c r="D1" t="s">
        <v>123</v>
      </c>
    </row>
    <row r="2" spans="1:4" x14ac:dyDescent="0.25">
      <c r="A2">
        <v>1</v>
      </c>
      <c r="B2" t="s">
        <v>124</v>
      </c>
      <c r="C2">
        <v>0</v>
      </c>
      <c r="D2">
        <v>0</v>
      </c>
    </row>
    <row r="3" spans="1:4" x14ac:dyDescent="0.25">
      <c r="A3">
        <v>2</v>
      </c>
      <c r="B3" t="s">
        <v>125</v>
      </c>
      <c r="C3">
        <v>0</v>
      </c>
      <c r="D3">
        <v>0</v>
      </c>
    </row>
    <row r="4" spans="1:4" x14ac:dyDescent="0.25">
      <c r="A4">
        <v>3</v>
      </c>
      <c r="B4" t="s">
        <v>20</v>
      </c>
      <c r="C4">
        <v>0</v>
      </c>
      <c r="D4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G37"/>
  <sheetViews>
    <sheetView workbookViewId="0">
      <selection activeCell="G19" sqref="G19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91</v>
      </c>
      <c r="B1" t="s">
        <v>92</v>
      </c>
      <c r="C1" t="s">
        <v>93</v>
      </c>
      <c r="D1" t="s">
        <v>94</v>
      </c>
      <c r="E1" t="s">
        <v>95</v>
      </c>
      <c r="F1" t="s">
        <v>96</v>
      </c>
      <c r="G1" t="s">
        <v>97</v>
      </c>
    </row>
    <row r="2" spans="1:7" x14ac:dyDescent="0.25">
      <c r="A2">
        <v>1</v>
      </c>
      <c r="B2" t="s">
        <v>119</v>
      </c>
      <c r="C2" t="s">
        <v>29</v>
      </c>
      <c r="D2" t="s">
        <v>28</v>
      </c>
      <c r="E2">
        <v>1</v>
      </c>
      <c r="F2">
        <v>62</v>
      </c>
      <c r="G2">
        <v>1</v>
      </c>
    </row>
    <row r="3" spans="1:7" x14ac:dyDescent="0.25">
      <c r="A3">
        <v>2</v>
      </c>
      <c r="B3" t="s">
        <v>118</v>
      </c>
      <c r="C3" t="s">
        <v>29</v>
      </c>
      <c r="D3" t="s">
        <v>28</v>
      </c>
      <c r="E3">
        <v>1</v>
      </c>
      <c r="F3">
        <v>8</v>
      </c>
      <c r="G3">
        <v>1</v>
      </c>
    </row>
    <row r="4" spans="1:7" x14ac:dyDescent="0.25">
      <c r="A4">
        <v>3</v>
      </c>
      <c r="B4" t="s">
        <v>143</v>
      </c>
      <c r="C4" t="s">
        <v>29</v>
      </c>
      <c r="D4" t="s">
        <v>28</v>
      </c>
      <c r="E4">
        <v>1</v>
      </c>
      <c r="F4">
        <v>1</v>
      </c>
      <c r="G4">
        <v>1</v>
      </c>
    </row>
    <row r="5" spans="1:7" x14ac:dyDescent="0.25">
      <c r="A5">
        <v>4</v>
      </c>
      <c r="B5" t="s">
        <v>130</v>
      </c>
      <c r="C5" t="s">
        <v>29</v>
      </c>
      <c r="D5" t="s">
        <v>28</v>
      </c>
      <c r="E5">
        <v>1</v>
      </c>
      <c r="F5">
        <v>1</v>
      </c>
      <c r="G5">
        <v>1</v>
      </c>
    </row>
    <row r="6" spans="1:7" x14ac:dyDescent="0.25">
      <c r="A6">
        <v>5</v>
      </c>
      <c r="B6" t="s">
        <v>144</v>
      </c>
      <c r="C6" t="s">
        <v>29</v>
      </c>
      <c r="D6" t="s">
        <v>28</v>
      </c>
      <c r="E6">
        <v>1</v>
      </c>
      <c r="G6">
        <v>1</v>
      </c>
    </row>
    <row r="7" spans="1:7" x14ac:dyDescent="0.25">
      <c r="A7">
        <v>6</v>
      </c>
      <c r="B7" t="s">
        <v>98</v>
      </c>
      <c r="C7" t="s">
        <v>29</v>
      </c>
      <c r="D7" t="s">
        <v>28</v>
      </c>
      <c r="E7">
        <v>1</v>
      </c>
      <c r="F7">
        <v>43</v>
      </c>
      <c r="G7">
        <v>1</v>
      </c>
    </row>
    <row r="8" spans="1:7" x14ac:dyDescent="0.25">
      <c r="A8">
        <v>1</v>
      </c>
      <c r="B8" t="s">
        <v>119</v>
      </c>
      <c r="C8" t="s">
        <v>29</v>
      </c>
      <c r="D8" t="s">
        <v>9</v>
      </c>
      <c r="E8">
        <v>2</v>
      </c>
      <c r="F8">
        <v>150</v>
      </c>
      <c r="G8">
        <v>1</v>
      </c>
    </row>
    <row r="9" spans="1:7" x14ac:dyDescent="0.25">
      <c r="A9">
        <v>2</v>
      </c>
      <c r="B9" t="s">
        <v>118</v>
      </c>
      <c r="C9" t="s">
        <v>29</v>
      </c>
      <c r="D9" t="s">
        <v>9</v>
      </c>
      <c r="E9">
        <v>2</v>
      </c>
      <c r="F9">
        <v>9</v>
      </c>
      <c r="G9">
        <v>1</v>
      </c>
    </row>
    <row r="10" spans="1:7" x14ac:dyDescent="0.25">
      <c r="A10">
        <v>3</v>
      </c>
      <c r="B10" t="s">
        <v>143</v>
      </c>
      <c r="C10" t="s">
        <v>29</v>
      </c>
      <c r="D10" t="s">
        <v>9</v>
      </c>
      <c r="E10">
        <v>2</v>
      </c>
      <c r="F10">
        <v>3</v>
      </c>
      <c r="G10">
        <v>1</v>
      </c>
    </row>
    <row r="11" spans="1:7" x14ac:dyDescent="0.25">
      <c r="A11">
        <v>4</v>
      </c>
      <c r="B11" t="s">
        <v>130</v>
      </c>
      <c r="C11" t="s">
        <v>29</v>
      </c>
      <c r="D11" t="s">
        <v>9</v>
      </c>
      <c r="E11">
        <v>2</v>
      </c>
      <c r="F11">
        <v>1</v>
      </c>
      <c r="G11">
        <v>1</v>
      </c>
    </row>
    <row r="12" spans="1:7" x14ac:dyDescent="0.25">
      <c r="A12">
        <v>5</v>
      </c>
      <c r="B12" t="s">
        <v>144</v>
      </c>
      <c r="C12" t="s">
        <v>29</v>
      </c>
      <c r="D12" t="s">
        <v>9</v>
      </c>
      <c r="E12">
        <v>2</v>
      </c>
      <c r="G12">
        <v>1</v>
      </c>
    </row>
    <row r="13" spans="1:7" x14ac:dyDescent="0.25">
      <c r="A13">
        <v>6</v>
      </c>
      <c r="B13" t="s">
        <v>98</v>
      </c>
      <c r="C13" t="s">
        <v>29</v>
      </c>
      <c r="D13" t="s">
        <v>9</v>
      </c>
      <c r="E13">
        <v>2</v>
      </c>
      <c r="F13">
        <v>45</v>
      </c>
      <c r="G13">
        <v>1</v>
      </c>
    </row>
    <row r="14" spans="1:7" x14ac:dyDescent="0.25">
      <c r="A14">
        <v>1</v>
      </c>
      <c r="B14" t="s">
        <v>119</v>
      </c>
      <c r="C14" t="s">
        <v>52</v>
      </c>
      <c r="D14" t="s">
        <v>28</v>
      </c>
      <c r="E14">
        <v>1</v>
      </c>
      <c r="F14">
        <v>79</v>
      </c>
      <c r="G14">
        <v>2</v>
      </c>
    </row>
    <row r="15" spans="1:7" x14ac:dyDescent="0.25">
      <c r="A15">
        <v>2</v>
      </c>
      <c r="B15" t="s">
        <v>118</v>
      </c>
      <c r="C15" s="2" t="s">
        <v>52</v>
      </c>
      <c r="D15" t="s">
        <v>28</v>
      </c>
      <c r="E15">
        <v>1</v>
      </c>
      <c r="F15" s="2">
        <v>23</v>
      </c>
      <c r="G15">
        <v>2</v>
      </c>
    </row>
    <row r="16" spans="1:7" x14ac:dyDescent="0.25">
      <c r="A16">
        <v>3</v>
      </c>
      <c r="B16" t="s">
        <v>143</v>
      </c>
      <c r="C16" s="2" t="s">
        <v>52</v>
      </c>
      <c r="D16" t="s">
        <v>28</v>
      </c>
      <c r="E16">
        <v>1</v>
      </c>
      <c r="F16" s="2">
        <v>3</v>
      </c>
      <c r="G16">
        <v>2</v>
      </c>
    </row>
    <row r="17" spans="1:7" x14ac:dyDescent="0.25">
      <c r="A17">
        <v>4</v>
      </c>
      <c r="B17" t="s">
        <v>130</v>
      </c>
      <c r="C17" s="2" t="s">
        <v>52</v>
      </c>
      <c r="D17" t="s">
        <v>28</v>
      </c>
      <c r="E17">
        <v>1</v>
      </c>
      <c r="F17" s="2">
        <v>3</v>
      </c>
      <c r="G17">
        <v>2</v>
      </c>
    </row>
    <row r="18" spans="1:7" x14ac:dyDescent="0.25">
      <c r="A18">
        <v>5</v>
      </c>
      <c r="B18" t="s">
        <v>144</v>
      </c>
      <c r="C18" s="2" t="s">
        <v>52</v>
      </c>
      <c r="D18" t="s">
        <v>28</v>
      </c>
      <c r="E18">
        <v>1</v>
      </c>
      <c r="F18" s="2">
        <v>2</v>
      </c>
      <c r="G18">
        <v>2</v>
      </c>
    </row>
    <row r="19" spans="1:7" x14ac:dyDescent="0.25">
      <c r="A19">
        <v>6</v>
      </c>
      <c r="B19" t="s">
        <v>98</v>
      </c>
      <c r="C19" s="2" t="s">
        <v>52</v>
      </c>
      <c r="D19" t="s">
        <v>28</v>
      </c>
      <c r="E19">
        <v>1</v>
      </c>
      <c r="F19" s="2">
        <v>50</v>
      </c>
      <c r="G19">
        <v>2</v>
      </c>
    </row>
    <row r="20" spans="1:7" x14ac:dyDescent="0.25">
      <c r="A20">
        <v>1</v>
      </c>
      <c r="B20" t="s">
        <v>119</v>
      </c>
      <c r="C20" s="2" t="s">
        <v>52</v>
      </c>
      <c r="D20" t="s">
        <v>9</v>
      </c>
      <c r="E20">
        <v>2</v>
      </c>
      <c r="F20" s="2">
        <v>198</v>
      </c>
      <c r="G20">
        <v>2</v>
      </c>
    </row>
    <row r="21" spans="1:7" x14ac:dyDescent="0.25">
      <c r="A21">
        <v>2</v>
      </c>
      <c r="B21" t="s">
        <v>118</v>
      </c>
      <c r="C21" s="2" t="s">
        <v>52</v>
      </c>
      <c r="D21" t="s">
        <v>9</v>
      </c>
      <c r="E21">
        <v>2</v>
      </c>
      <c r="F21" s="2">
        <v>43</v>
      </c>
      <c r="G21">
        <v>2</v>
      </c>
    </row>
    <row r="22" spans="1:7" x14ac:dyDescent="0.25">
      <c r="A22">
        <v>3</v>
      </c>
      <c r="B22" t="s">
        <v>143</v>
      </c>
      <c r="C22" s="2" t="s">
        <v>52</v>
      </c>
      <c r="D22" t="s">
        <v>9</v>
      </c>
      <c r="E22">
        <v>2</v>
      </c>
      <c r="F22" s="2">
        <v>9</v>
      </c>
      <c r="G22">
        <v>2</v>
      </c>
    </row>
    <row r="23" spans="1:7" x14ac:dyDescent="0.25">
      <c r="A23">
        <v>4</v>
      </c>
      <c r="B23" t="s">
        <v>130</v>
      </c>
      <c r="C23" s="2" t="s">
        <v>52</v>
      </c>
      <c r="D23" t="s">
        <v>9</v>
      </c>
      <c r="E23">
        <v>2</v>
      </c>
      <c r="F23" s="2">
        <v>7</v>
      </c>
      <c r="G23">
        <v>2</v>
      </c>
    </row>
    <row r="24" spans="1:7" x14ac:dyDescent="0.25">
      <c r="A24">
        <v>5</v>
      </c>
      <c r="B24" t="s">
        <v>144</v>
      </c>
      <c r="C24" s="2" t="s">
        <v>52</v>
      </c>
      <c r="D24" t="s">
        <v>9</v>
      </c>
      <c r="E24">
        <v>2</v>
      </c>
      <c r="F24" s="2">
        <v>6</v>
      </c>
      <c r="G24">
        <v>2</v>
      </c>
    </row>
    <row r="25" spans="1:7" x14ac:dyDescent="0.25">
      <c r="A25">
        <v>6</v>
      </c>
      <c r="B25" t="s">
        <v>98</v>
      </c>
      <c r="C25" s="2" t="s">
        <v>52</v>
      </c>
      <c r="D25" t="s">
        <v>9</v>
      </c>
      <c r="E25">
        <v>2</v>
      </c>
      <c r="F25" s="2">
        <v>53</v>
      </c>
      <c r="G25">
        <v>2</v>
      </c>
    </row>
    <row r="26" spans="1:7" x14ac:dyDescent="0.25">
      <c r="A26">
        <v>1</v>
      </c>
      <c r="B26" t="s">
        <v>119</v>
      </c>
      <c r="C26" t="s">
        <v>99</v>
      </c>
      <c r="D26" t="s">
        <v>28</v>
      </c>
      <c r="E26">
        <v>1</v>
      </c>
      <c r="F26">
        <v>5</v>
      </c>
      <c r="G26">
        <v>3</v>
      </c>
    </row>
    <row r="27" spans="1:7" x14ac:dyDescent="0.25">
      <c r="A27">
        <v>2</v>
      </c>
      <c r="B27" t="s">
        <v>118</v>
      </c>
      <c r="C27" t="s">
        <v>99</v>
      </c>
      <c r="D27" t="s">
        <v>28</v>
      </c>
      <c r="E27">
        <v>1</v>
      </c>
      <c r="F27">
        <v>1</v>
      </c>
      <c r="G27">
        <v>3</v>
      </c>
    </row>
    <row r="28" spans="1:7" x14ac:dyDescent="0.25">
      <c r="A28">
        <v>3</v>
      </c>
      <c r="B28" t="s">
        <v>143</v>
      </c>
      <c r="C28" t="s">
        <v>99</v>
      </c>
      <c r="D28" t="s">
        <v>28</v>
      </c>
      <c r="E28">
        <v>1</v>
      </c>
      <c r="F28">
        <v>0</v>
      </c>
      <c r="G28">
        <v>3</v>
      </c>
    </row>
    <row r="29" spans="1:7" x14ac:dyDescent="0.25">
      <c r="A29">
        <v>4</v>
      </c>
      <c r="B29" t="s">
        <v>130</v>
      </c>
      <c r="C29" t="s">
        <v>99</v>
      </c>
      <c r="D29" t="s">
        <v>28</v>
      </c>
      <c r="E29">
        <v>1</v>
      </c>
      <c r="F29">
        <v>0</v>
      </c>
      <c r="G29">
        <v>3</v>
      </c>
    </row>
    <row r="30" spans="1:7" x14ac:dyDescent="0.25">
      <c r="A30">
        <v>5</v>
      </c>
      <c r="B30" t="s">
        <v>144</v>
      </c>
      <c r="C30" t="s">
        <v>99</v>
      </c>
      <c r="D30" t="s">
        <v>28</v>
      </c>
      <c r="E30">
        <v>1</v>
      </c>
      <c r="F30">
        <v>0</v>
      </c>
      <c r="G30">
        <v>3</v>
      </c>
    </row>
    <row r="31" spans="1:7" x14ac:dyDescent="0.25">
      <c r="A31">
        <v>6</v>
      </c>
      <c r="B31" t="s">
        <v>98</v>
      </c>
      <c r="C31" t="s">
        <v>99</v>
      </c>
      <c r="D31" t="s">
        <v>28</v>
      </c>
      <c r="E31">
        <v>1</v>
      </c>
      <c r="F31">
        <v>1</v>
      </c>
      <c r="G31">
        <v>3</v>
      </c>
    </row>
    <row r="32" spans="1:7" x14ac:dyDescent="0.25">
      <c r="A32">
        <v>1</v>
      </c>
      <c r="B32" t="s">
        <v>119</v>
      </c>
      <c r="C32" t="s">
        <v>99</v>
      </c>
      <c r="D32" t="s">
        <v>9</v>
      </c>
      <c r="E32">
        <v>2</v>
      </c>
      <c r="F32">
        <v>15</v>
      </c>
      <c r="G32">
        <v>3</v>
      </c>
    </row>
    <row r="33" spans="1:7" x14ac:dyDescent="0.25">
      <c r="A33">
        <v>2</v>
      </c>
      <c r="B33" t="s">
        <v>118</v>
      </c>
      <c r="C33" t="s">
        <v>99</v>
      </c>
      <c r="D33" t="s">
        <v>9</v>
      </c>
      <c r="E33">
        <v>2</v>
      </c>
      <c r="F33">
        <v>1</v>
      </c>
      <c r="G33">
        <v>3</v>
      </c>
    </row>
    <row r="34" spans="1:7" x14ac:dyDescent="0.25">
      <c r="A34">
        <v>3</v>
      </c>
      <c r="B34" t="s">
        <v>143</v>
      </c>
      <c r="C34" t="s">
        <v>99</v>
      </c>
      <c r="D34" t="s">
        <v>9</v>
      </c>
      <c r="E34">
        <v>2</v>
      </c>
      <c r="F34">
        <v>0</v>
      </c>
      <c r="G34">
        <v>3</v>
      </c>
    </row>
    <row r="35" spans="1:7" x14ac:dyDescent="0.25">
      <c r="A35">
        <v>4</v>
      </c>
      <c r="B35" t="s">
        <v>130</v>
      </c>
      <c r="C35" t="s">
        <v>99</v>
      </c>
      <c r="D35" t="s">
        <v>9</v>
      </c>
      <c r="E35">
        <v>2</v>
      </c>
      <c r="F35">
        <v>0</v>
      </c>
      <c r="G35">
        <v>3</v>
      </c>
    </row>
    <row r="36" spans="1:7" x14ac:dyDescent="0.25">
      <c r="A36">
        <v>5</v>
      </c>
      <c r="B36" t="s">
        <v>144</v>
      </c>
      <c r="C36" t="s">
        <v>99</v>
      </c>
      <c r="D36" t="s">
        <v>9</v>
      </c>
      <c r="E36">
        <v>2</v>
      </c>
      <c r="F36">
        <v>0</v>
      </c>
      <c r="G36">
        <v>3</v>
      </c>
    </row>
    <row r="37" spans="1:7" x14ac:dyDescent="0.25">
      <c r="A37">
        <v>6</v>
      </c>
      <c r="B37" t="s">
        <v>98</v>
      </c>
      <c r="C37" t="s">
        <v>99</v>
      </c>
      <c r="D37" t="s">
        <v>9</v>
      </c>
      <c r="E37">
        <v>2</v>
      </c>
      <c r="F37">
        <v>1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G37"/>
  <sheetViews>
    <sheetView workbookViewId="0">
      <selection activeCell="E33" sqref="E33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91</v>
      </c>
      <c r="B1" t="s">
        <v>92</v>
      </c>
      <c r="C1" t="s">
        <v>93</v>
      </c>
      <c r="D1" t="s">
        <v>94</v>
      </c>
      <c r="E1" t="s">
        <v>95</v>
      </c>
      <c r="F1" t="s">
        <v>96</v>
      </c>
      <c r="G1" t="s">
        <v>97</v>
      </c>
    </row>
    <row r="2" spans="1:7" x14ac:dyDescent="0.25">
      <c r="A2">
        <v>1</v>
      </c>
      <c r="B2" t="s">
        <v>119</v>
      </c>
      <c r="C2" t="s">
        <v>29</v>
      </c>
      <c r="D2" t="s">
        <v>28</v>
      </c>
      <c r="E2">
        <v>1</v>
      </c>
      <c r="F2">
        <v>303</v>
      </c>
      <c r="G2">
        <v>1</v>
      </c>
    </row>
    <row r="3" spans="1:7" x14ac:dyDescent="0.25">
      <c r="A3">
        <v>2</v>
      </c>
      <c r="B3" t="s">
        <v>118</v>
      </c>
      <c r="C3" t="s">
        <v>29</v>
      </c>
      <c r="D3" t="s">
        <v>28</v>
      </c>
      <c r="E3">
        <v>1</v>
      </c>
      <c r="F3">
        <v>96</v>
      </c>
      <c r="G3">
        <v>1</v>
      </c>
    </row>
    <row r="4" spans="1:7" x14ac:dyDescent="0.25">
      <c r="A4">
        <v>3</v>
      </c>
      <c r="B4" t="s">
        <v>131</v>
      </c>
      <c r="C4" t="s">
        <v>29</v>
      </c>
      <c r="D4" t="s">
        <v>28</v>
      </c>
      <c r="E4">
        <v>1</v>
      </c>
      <c r="F4">
        <v>18</v>
      </c>
      <c r="G4">
        <v>1</v>
      </c>
    </row>
    <row r="5" spans="1:7" x14ac:dyDescent="0.25">
      <c r="A5">
        <v>4</v>
      </c>
      <c r="B5" t="s">
        <v>145</v>
      </c>
      <c r="C5" t="s">
        <v>29</v>
      </c>
      <c r="D5" t="s">
        <v>28</v>
      </c>
      <c r="E5">
        <v>1</v>
      </c>
      <c r="F5">
        <v>47</v>
      </c>
      <c r="G5">
        <v>1</v>
      </c>
    </row>
    <row r="6" spans="1:7" x14ac:dyDescent="0.25">
      <c r="A6">
        <v>5</v>
      </c>
      <c r="B6" t="s">
        <v>146</v>
      </c>
      <c r="C6" t="s">
        <v>29</v>
      </c>
      <c r="D6" t="s">
        <v>28</v>
      </c>
      <c r="E6">
        <v>1</v>
      </c>
      <c r="F6">
        <v>24</v>
      </c>
      <c r="G6">
        <v>1</v>
      </c>
    </row>
    <row r="7" spans="1:7" x14ac:dyDescent="0.25">
      <c r="A7">
        <v>6</v>
      </c>
      <c r="B7" t="s">
        <v>98</v>
      </c>
      <c r="C7" t="s">
        <v>29</v>
      </c>
      <c r="D7" t="s">
        <v>28</v>
      </c>
      <c r="E7">
        <v>1</v>
      </c>
      <c r="F7">
        <v>242</v>
      </c>
      <c r="G7">
        <v>1</v>
      </c>
    </row>
    <row r="8" spans="1:7" x14ac:dyDescent="0.25">
      <c r="A8">
        <v>1</v>
      </c>
      <c r="B8" t="s">
        <v>119</v>
      </c>
      <c r="C8" t="s">
        <v>29</v>
      </c>
      <c r="D8" t="s">
        <v>9</v>
      </c>
      <c r="E8">
        <v>2</v>
      </c>
      <c r="F8">
        <v>887</v>
      </c>
      <c r="G8">
        <v>1</v>
      </c>
    </row>
    <row r="9" spans="1:7" x14ac:dyDescent="0.25">
      <c r="A9">
        <v>2</v>
      </c>
      <c r="B9" t="s">
        <v>118</v>
      </c>
      <c r="C9" t="s">
        <v>29</v>
      </c>
      <c r="D9" t="s">
        <v>9</v>
      </c>
      <c r="E9">
        <v>2</v>
      </c>
      <c r="F9">
        <v>112</v>
      </c>
      <c r="G9">
        <v>1</v>
      </c>
    </row>
    <row r="10" spans="1:7" x14ac:dyDescent="0.25">
      <c r="A10">
        <v>3</v>
      </c>
      <c r="B10" t="s">
        <v>131</v>
      </c>
      <c r="C10" t="s">
        <v>29</v>
      </c>
      <c r="D10" t="s">
        <v>9</v>
      </c>
      <c r="E10">
        <v>2</v>
      </c>
      <c r="F10">
        <v>37</v>
      </c>
      <c r="G10">
        <v>1</v>
      </c>
    </row>
    <row r="11" spans="1:7" x14ac:dyDescent="0.25">
      <c r="A11">
        <v>4</v>
      </c>
      <c r="B11" t="s">
        <v>145</v>
      </c>
      <c r="C11" t="s">
        <v>29</v>
      </c>
      <c r="D11" t="s">
        <v>9</v>
      </c>
      <c r="E11">
        <v>2</v>
      </c>
      <c r="F11">
        <v>47</v>
      </c>
      <c r="G11">
        <v>1</v>
      </c>
    </row>
    <row r="12" spans="1:7" x14ac:dyDescent="0.25">
      <c r="A12">
        <v>5</v>
      </c>
      <c r="B12" t="s">
        <v>146</v>
      </c>
      <c r="C12" t="s">
        <v>29</v>
      </c>
      <c r="D12" t="s">
        <v>9</v>
      </c>
      <c r="E12">
        <v>2</v>
      </c>
      <c r="F12">
        <v>42</v>
      </c>
      <c r="G12">
        <v>1</v>
      </c>
    </row>
    <row r="13" spans="1:7" x14ac:dyDescent="0.25">
      <c r="A13">
        <v>6</v>
      </c>
      <c r="B13" t="s">
        <v>98</v>
      </c>
      <c r="C13" t="s">
        <v>29</v>
      </c>
      <c r="D13" t="s">
        <v>9</v>
      </c>
      <c r="E13">
        <v>2</v>
      </c>
      <c r="F13">
        <v>281</v>
      </c>
      <c r="G13">
        <v>1</v>
      </c>
    </row>
    <row r="14" spans="1:7" x14ac:dyDescent="0.25">
      <c r="A14">
        <v>1</v>
      </c>
      <c r="B14" t="s">
        <v>119</v>
      </c>
      <c r="C14" t="s">
        <v>52</v>
      </c>
      <c r="D14" t="s">
        <v>28</v>
      </c>
      <c r="E14">
        <v>1</v>
      </c>
      <c r="F14">
        <v>432</v>
      </c>
      <c r="G14">
        <v>2</v>
      </c>
    </row>
    <row r="15" spans="1:7" x14ac:dyDescent="0.25">
      <c r="A15">
        <v>2</v>
      </c>
      <c r="B15" t="s">
        <v>118</v>
      </c>
      <c r="C15" s="2" t="s">
        <v>52</v>
      </c>
      <c r="D15" t="s">
        <v>28</v>
      </c>
      <c r="E15">
        <v>1</v>
      </c>
      <c r="F15" s="2">
        <v>177</v>
      </c>
      <c r="G15">
        <v>2</v>
      </c>
    </row>
    <row r="16" spans="1:7" x14ac:dyDescent="0.25">
      <c r="A16">
        <v>3</v>
      </c>
      <c r="B16" t="s">
        <v>131</v>
      </c>
      <c r="C16" s="2" t="s">
        <v>52</v>
      </c>
      <c r="D16" t="s">
        <v>28</v>
      </c>
      <c r="E16">
        <v>1</v>
      </c>
      <c r="F16" s="2">
        <v>25</v>
      </c>
      <c r="G16">
        <v>2</v>
      </c>
    </row>
    <row r="17" spans="1:7" x14ac:dyDescent="0.25">
      <c r="A17">
        <v>4</v>
      </c>
      <c r="B17" t="s">
        <v>145</v>
      </c>
      <c r="C17" s="2" t="s">
        <v>52</v>
      </c>
      <c r="D17" t="s">
        <v>28</v>
      </c>
      <c r="E17">
        <v>1</v>
      </c>
      <c r="F17" s="2">
        <v>49</v>
      </c>
      <c r="G17">
        <v>2</v>
      </c>
    </row>
    <row r="18" spans="1:7" x14ac:dyDescent="0.25">
      <c r="A18">
        <v>5</v>
      </c>
      <c r="B18" t="s">
        <v>146</v>
      </c>
      <c r="C18" s="2" t="s">
        <v>52</v>
      </c>
      <c r="D18" t="s">
        <v>28</v>
      </c>
      <c r="E18">
        <v>1</v>
      </c>
      <c r="F18" s="2">
        <v>25</v>
      </c>
      <c r="G18">
        <v>2</v>
      </c>
    </row>
    <row r="19" spans="1:7" x14ac:dyDescent="0.25">
      <c r="A19">
        <v>6</v>
      </c>
      <c r="B19" t="s">
        <v>98</v>
      </c>
      <c r="C19" s="2" t="s">
        <v>52</v>
      </c>
      <c r="D19" t="s">
        <v>28</v>
      </c>
      <c r="E19">
        <v>1</v>
      </c>
      <c r="F19" s="2">
        <v>312</v>
      </c>
      <c r="G19">
        <v>2</v>
      </c>
    </row>
    <row r="20" spans="1:7" x14ac:dyDescent="0.25">
      <c r="A20">
        <v>1</v>
      </c>
      <c r="B20" t="s">
        <v>119</v>
      </c>
      <c r="C20" s="2" t="s">
        <v>52</v>
      </c>
      <c r="D20" t="s">
        <v>9</v>
      </c>
      <c r="E20">
        <v>2</v>
      </c>
      <c r="F20" s="2">
        <v>1223</v>
      </c>
      <c r="G20">
        <v>2</v>
      </c>
    </row>
    <row r="21" spans="1:7" x14ac:dyDescent="0.25">
      <c r="A21">
        <v>2</v>
      </c>
      <c r="B21" t="s">
        <v>118</v>
      </c>
      <c r="C21" s="2" t="s">
        <v>52</v>
      </c>
      <c r="D21" t="s">
        <v>9</v>
      </c>
      <c r="E21">
        <v>2</v>
      </c>
      <c r="F21" s="2">
        <v>255</v>
      </c>
      <c r="G21">
        <v>2</v>
      </c>
    </row>
    <row r="22" spans="1:7" x14ac:dyDescent="0.25">
      <c r="A22">
        <v>3</v>
      </c>
      <c r="B22" t="s">
        <v>131</v>
      </c>
      <c r="C22" s="2" t="s">
        <v>52</v>
      </c>
      <c r="D22" t="s">
        <v>9</v>
      </c>
      <c r="E22">
        <v>2</v>
      </c>
      <c r="F22" s="2">
        <v>54</v>
      </c>
      <c r="G22">
        <v>2</v>
      </c>
    </row>
    <row r="23" spans="1:7" x14ac:dyDescent="0.25">
      <c r="A23">
        <v>4</v>
      </c>
      <c r="B23" t="s">
        <v>145</v>
      </c>
      <c r="C23" s="2" t="s">
        <v>52</v>
      </c>
      <c r="D23" t="s">
        <v>9</v>
      </c>
      <c r="E23">
        <v>2</v>
      </c>
      <c r="F23" s="2">
        <v>49</v>
      </c>
      <c r="G23">
        <v>2</v>
      </c>
    </row>
    <row r="24" spans="1:7" x14ac:dyDescent="0.25">
      <c r="A24">
        <v>5</v>
      </c>
      <c r="B24" t="s">
        <v>146</v>
      </c>
      <c r="C24" s="2" t="s">
        <v>52</v>
      </c>
      <c r="D24" t="s">
        <v>9</v>
      </c>
      <c r="E24">
        <v>2</v>
      </c>
      <c r="F24" s="2">
        <v>43</v>
      </c>
      <c r="G24">
        <v>2</v>
      </c>
    </row>
    <row r="25" spans="1:7" x14ac:dyDescent="0.25">
      <c r="A25">
        <v>6</v>
      </c>
      <c r="B25" t="s">
        <v>98</v>
      </c>
      <c r="C25" s="2" t="s">
        <v>52</v>
      </c>
      <c r="D25" t="s">
        <v>9</v>
      </c>
      <c r="E25">
        <v>2</v>
      </c>
      <c r="F25" s="2">
        <v>375</v>
      </c>
      <c r="G25">
        <v>2</v>
      </c>
    </row>
    <row r="26" spans="1:7" x14ac:dyDescent="0.25">
      <c r="A26">
        <v>1</v>
      </c>
      <c r="B26" t="s">
        <v>119</v>
      </c>
      <c r="C26" t="s">
        <v>99</v>
      </c>
      <c r="D26" t="s">
        <v>28</v>
      </c>
      <c r="E26">
        <v>1</v>
      </c>
      <c r="F26">
        <v>46</v>
      </c>
      <c r="G26">
        <v>3</v>
      </c>
    </row>
    <row r="27" spans="1:7" x14ac:dyDescent="0.25">
      <c r="A27">
        <v>2</v>
      </c>
      <c r="B27" t="s">
        <v>118</v>
      </c>
      <c r="C27" t="s">
        <v>99</v>
      </c>
      <c r="D27" t="s">
        <v>28</v>
      </c>
      <c r="E27">
        <v>1</v>
      </c>
      <c r="F27">
        <v>9</v>
      </c>
      <c r="G27">
        <v>3</v>
      </c>
    </row>
    <row r="28" spans="1:7" x14ac:dyDescent="0.25">
      <c r="A28">
        <v>3</v>
      </c>
      <c r="B28" t="s">
        <v>131</v>
      </c>
      <c r="C28" t="s">
        <v>99</v>
      </c>
      <c r="D28" t="s">
        <v>28</v>
      </c>
      <c r="E28">
        <v>1</v>
      </c>
      <c r="F28">
        <v>0</v>
      </c>
      <c r="G28">
        <v>3</v>
      </c>
    </row>
    <row r="29" spans="1:7" x14ac:dyDescent="0.25">
      <c r="A29">
        <v>4</v>
      </c>
      <c r="B29" t="s">
        <v>145</v>
      </c>
      <c r="C29" t="s">
        <v>99</v>
      </c>
      <c r="D29" t="s">
        <v>28</v>
      </c>
      <c r="E29">
        <v>1</v>
      </c>
      <c r="F29">
        <v>0</v>
      </c>
      <c r="G29">
        <v>3</v>
      </c>
    </row>
    <row r="30" spans="1:7" x14ac:dyDescent="0.25">
      <c r="A30">
        <v>5</v>
      </c>
      <c r="B30" t="s">
        <v>146</v>
      </c>
      <c r="C30" t="s">
        <v>99</v>
      </c>
      <c r="D30" t="s">
        <v>28</v>
      </c>
      <c r="E30">
        <v>1</v>
      </c>
      <c r="F30">
        <v>0</v>
      </c>
      <c r="G30">
        <v>3</v>
      </c>
    </row>
    <row r="31" spans="1:7" x14ac:dyDescent="0.25">
      <c r="A31">
        <v>6</v>
      </c>
      <c r="B31" t="s">
        <v>98</v>
      </c>
      <c r="C31" t="s">
        <v>99</v>
      </c>
      <c r="D31" t="s">
        <v>28</v>
      </c>
      <c r="E31">
        <v>1</v>
      </c>
      <c r="F31">
        <v>9</v>
      </c>
      <c r="G31">
        <v>3</v>
      </c>
    </row>
    <row r="32" spans="1:7" x14ac:dyDescent="0.25">
      <c r="A32">
        <v>1</v>
      </c>
      <c r="B32" t="s">
        <v>119</v>
      </c>
      <c r="C32" t="s">
        <v>99</v>
      </c>
      <c r="D32" t="s">
        <v>9</v>
      </c>
      <c r="E32">
        <v>2</v>
      </c>
      <c r="F32">
        <v>158</v>
      </c>
      <c r="G32">
        <v>3</v>
      </c>
    </row>
    <row r="33" spans="1:7" x14ac:dyDescent="0.25">
      <c r="A33">
        <v>2</v>
      </c>
      <c r="B33" t="s">
        <v>118</v>
      </c>
      <c r="C33" t="s">
        <v>99</v>
      </c>
      <c r="D33" t="s">
        <v>9</v>
      </c>
      <c r="E33">
        <v>2</v>
      </c>
      <c r="F33">
        <v>9</v>
      </c>
      <c r="G33">
        <v>3</v>
      </c>
    </row>
    <row r="34" spans="1:7" x14ac:dyDescent="0.25">
      <c r="A34">
        <v>3</v>
      </c>
      <c r="B34" t="s">
        <v>131</v>
      </c>
      <c r="C34" t="s">
        <v>99</v>
      </c>
      <c r="D34" t="s">
        <v>9</v>
      </c>
      <c r="E34">
        <v>2</v>
      </c>
      <c r="F34">
        <v>0</v>
      </c>
      <c r="G34">
        <v>3</v>
      </c>
    </row>
    <row r="35" spans="1:7" x14ac:dyDescent="0.25">
      <c r="A35">
        <v>4</v>
      </c>
      <c r="B35" t="s">
        <v>145</v>
      </c>
      <c r="C35" t="s">
        <v>99</v>
      </c>
      <c r="D35" t="s">
        <v>9</v>
      </c>
      <c r="E35">
        <v>2</v>
      </c>
      <c r="F35">
        <v>0</v>
      </c>
      <c r="G35">
        <v>3</v>
      </c>
    </row>
    <row r="36" spans="1:7" x14ac:dyDescent="0.25">
      <c r="A36">
        <v>5</v>
      </c>
      <c r="B36" t="s">
        <v>146</v>
      </c>
      <c r="C36" t="s">
        <v>99</v>
      </c>
      <c r="D36" t="s">
        <v>9</v>
      </c>
      <c r="E36">
        <v>2</v>
      </c>
      <c r="F36">
        <v>0</v>
      </c>
      <c r="G36">
        <v>3</v>
      </c>
    </row>
    <row r="37" spans="1:7" x14ac:dyDescent="0.25">
      <c r="A37">
        <v>6</v>
      </c>
      <c r="B37" t="s">
        <v>98</v>
      </c>
      <c r="C37" t="s">
        <v>99</v>
      </c>
      <c r="D37" t="s">
        <v>9</v>
      </c>
      <c r="E37">
        <v>2</v>
      </c>
      <c r="F37">
        <v>14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E7"/>
  <sheetViews>
    <sheetView workbookViewId="0">
      <selection activeCell="B7" sqref="B7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3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91</v>
      </c>
      <c r="B1" t="s">
        <v>0</v>
      </c>
      <c r="C1" t="s">
        <v>54</v>
      </c>
      <c r="D1" t="s">
        <v>100</v>
      </c>
      <c r="E1" t="s">
        <v>51</v>
      </c>
    </row>
    <row r="2" spans="1:5" x14ac:dyDescent="0.25">
      <c r="A2">
        <v>1</v>
      </c>
      <c r="B2" t="s">
        <v>120</v>
      </c>
      <c r="C2">
        <v>1071</v>
      </c>
      <c r="D2">
        <v>955</v>
      </c>
      <c r="E2">
        <v>320</v>
      </c>
    </row>
    <row r="3" spans="1:5" x14ac:dyDescent="0.25">
      <c r="A3">
        <v>2</v>
      </c>
      <c r="B3" t="s">
        <v>121</v>
      </c>
      <c r="C3">
        <v>678</v>
      </c>
      <c r="D3">
        <v>427</v>
      </c>
      <c r="E3">
        <v>38</v>
      </c>
    </row>
    <row r="4" spans="1:5" x14ac:dyDescent="0.25">
      <c r="A4">
        <v>3</v>
      </c>
      <c r="B4" t="s">
        <v>133</v>
      </c>
      <c r="C4">
        <v>139</v>
      </c>
      <c r="D4">
        <v>111</v>
      </c>
      <c r="E4">
        <v>1</v>
      </c>
    </row>
    <row r="5" spans="1:5" x14ac:dyDescent="0.25">
      <c r="A5" s="2">
        <v>4</v>
      </c>
      <c r="B5" s="2" t="s">
        <v>134</v>
      </c>
      <c r="C5" s="2">
        <v>105</v>
      </c>
      <c r="D5" s="2">
        <v>92</v>
      </c>
      <c r="E5" s="2">
        <v>23</v>
      </c>
    </row>
    <row r="6" spans="1:5" x14ac:dyDescent="0.25">
      <c r="A6" s="2">
        <v>5</v>
      </c>
      <c r="B6" s="2" t="s">
        <v>147</v>
      </c>
      <c r="C6" s="2">
        <v>89</v>
      </c>
      <c r="D6" s="2">
        <v>84</v>
      </c>
      <c r="E6" s="2">
        <v>8</v>
      </c>
    </row>
    <row r="7" spans="1:5" x14ac:dyDescent="0.25">
      <c r="A7" s="2">
        <v>6</v>
      </c>
      <c r="B7" s="2" t="s">
        <v>98</v>
      </c>
      <c r="C7" s="2">
        <v>191</v>
      </c>
      <c r="D7" s="2">
        <v>148</v>
      </c>
      <c r="E7" s="2">
        <v>51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E7"/>
  <sheetViews>
    <sheetView workbookViewId="0">
      <selection activeCell="B2" sqref="B2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5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91</v>
      </c>
      <c r="B1" t="s">
        <v>0</v>
      </c>
      <c r="C1" t="s">
        <v>56</v>
      </c>
      <c r="D1" t="s">
        <v>100</v>
      </c>
      <c r="E1" t="s">
        <v>51</v>
      </c>
    </row>
    <row r="2" spans="1:5" x14ac:dyDescent="0.25">
      <c r="A2" s="2">
        <v>1</v>
      </c>
      <c r="B2" s="2" t="s">
        <v>120</v>
      </c>
      <c r="C2" s="2">
        <v>26</v>
      </c>
      <c r="D2" s="2">
        <v>28</v>
      </c>
      <c r="E2" s="2">
        <v>16</v>
      </c>
    </row>
    <row r="3" spans="1:5" x14ac:dyDescent="0.25">
      <c r="A3" s="2">
        <v>2</v>
      </c>
      <c r="B3" s="2" t="s">
        <v>148</v>
      </c>
      <c r="C3" s="2">
        <v>25</v>
      </c>
      <c r="D3" s="2">
        <v>5</v>
      </c>
      <c r="E3" s="2">
        <v>1</v>
      </c>
    </row>
    <row r="4" spans="1:5" x14ac:dyDescent="0.25">
      <c r="A4" s="2">
        <v>3</v>
      </c>
      <c r="B4" s="2" t="s">
        <v>121</v>
      </c>
      <c r="C4" s="2">
        <v>20</v>
      </c>
      <c r="D4" s="2">
        <v>11</v>
      </c>
      <c r="E4" s="2">
        <v>3</v>
      </c>
    </row>
    <row r="5" spans="1:5" x14ac:dyDescent="0.25">
      <c r="A5" s="2">
        <v>4</v>
      </c>
      <c r="B5" s="2" t="s">
        <v>149</v>
      </c>
      <c r="C5" s="2">
        <v>15</v>
      </c>
      <c r="D5" s="2">
        <v>13</v>
      </c>
      <c r="E5" s="2">
        <v>4</v>
      </c>
    </row>
    <row r="6" spans="1:5" x14ac:dyDescent="0.25">
      <c r="A6" s="2">
        <v>5</v>
      </c>
      <c r="B6" s="2" t="s">
        <v>135</v>
      </c>
      <c r="C6" s="2">
        <v>6</v>
      </c>
      <c r="D6" s="2">
        <v>8</v>
      </c>
      <c r="E6" s="2">
        <v>2</v>
      </c>
    </row>
    <row r="7" spans="1:5" x14ac:dyDescent="0.25">
      <c r="A7" s="2">
        <v>6</v>
      </c>
      <c r="B7" s="2" t="s">
        <v>98</v>
      </c>
      <c r="C7" s="2">
        <v>34</v>
      </c>
      <c r="D7" s="2">
        <v>25</v>
      </c>
      <c r="E7" s="2">
        <v>5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C2"/>
  <sheetViews>
    <sheetView workbookViewId="0">
      <selection activeCell="A2" sqref="A2"/>
    </sheetView>
  </sheetViews>
  <sheetFormatPr defaultRowHeight="15" x14ac:dyDescent="0.25"/>
  <cols>
    <col min="1" max="3" width="12.140625" bestFit="1" customWidth="1"/>
  </cols>
  <sheetData>
    <row r="1" spans="1:3" x14ac:dyDescent="0.25">
      <c r="A1" t="s">
        <v>115</v>
      </c>
      <c r="B1" t="s">
        <v>116</v>
      </c>
      <c r="C1" t="s">
        <v>117</v>
      </c>
    </row>
    <row r="2" spans="1:3" x14ac:dyDescent="0.25">
      <c r="A2" s="1" t="s">
        <v>140</v>
      </c>
      <c r="B2" s="1" t="s">
        <v>141</v>
      </c>
      <c r="C2" s="1" t="s">
        <v>142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96</v>
      </c>
      <c r="B1" t="s">
        <v>114</v>
      </c>
      <c r="C1" t="s">
        <v>106</v>
      </c>
      <c r="D1" t="s">
        <v>91</v>
      </c>
    </row>
    <row r="2" spans="1:4" x14ac:dyDescent="0.25">
      <c r="A2">
        <v>0</v>
      </c>
      <c r="B2" t="s">
        <v>85</v>
      </c>
      <c r="C2" t="s">
        <v>62</v>
      </c>
      <c r="D2">
        <v>1</v>
      </c>
    </row>
    <row r="3" spans="1:4" x14ac:dyDescent="0.25">
      <c r="A3">
        <v>0</v>
      </c>
      <c r="B3" t="s">
        <v>85</v>
      </c>
      <c r="C3" t="s">
        <v>87</v>
      </c>
      <c r="D3">
        <v>2</v>
      </c>
    </row>
    <row r="4" spans="1:4" x14ac:dyDescent="0.25">
      <c r="A4">
        <v>0</v>
      </c>
      <c r="B4" t="s">
        <v>85</v>
      </c>
      <c r="C4" t="s">
        <v>61</v>
      </c>
      <c r="D4">
        <v>3</v>
      </c>
    </row>
    <row r="5" spans="1:4" x14ac:dyDescent="0.25">
      <c r="A5">
        <v>0</v>
      </c>
      <c r="B5" t="s">
        <v>85</v>
      </c>
      <c r="C5" t="s">
        <v>86</v>
      </c>
      <c r="D5">
        <v>4</v>
      </c>
    </row>
    <row r="6" spans="1:4" x14ac:dyDescent="0.25">
      <c r="A6">
        <v>923</v>
      </c>
      <c r="B6" t="s">
        <v>48</v>
      </c>
      <c r="C6" t="s">
        <v>62</v>
      </c>
      <c r="D6">
        <v>1</v>
      </c>
    </row>
    <row r="7" spans="1:4" x14ac:dyDescent="0.25">
      <c r="A7">
        <v>9</v>
      </c>
      <c r="B7" t="s">
        <v>48</v>
      </c>
      <c r="C7" t="s">
        <v>87</v>
      </c>
      <c r="D7">
        <v>2</v>
      </c>
    </row>
    <row r="8" spans="1:4" x14ac:dyDescent="0.25">
      <c r="A8">
        <v>3</v>
      </c>
      <c r="B8" t="s">
        <v>48</v>
      </c>
      <c r="C8" t="s">
        <v>61</v>
      </c>
      <c r="D8">
        <v>3</v>
      </c>
    </row>
    <row r="9" spans="1:4" x14ac:dyDescent="0.25">
      <c r="A9">
        <v>1</v>
      </c>
      <c r="B9" t="s">
        <v>48</v>
      </c>
      <c r="C9" t="s">
        <v>86</v>
      </c>
      <c r="D9">
        <v>4</v>
      </c>
    </row>
    <row r="10" spans="1:4" x14ac:dyDescent="0.25">
      <c r="A10">
        <v>341</v>
      </c>
      <c r="B10" t="s">
        <v>49</v>
      </c>
      <c r="C10" t="s">
        <v>62</v>
      </c>
      <c r="D10">
        <v>1</v>
      </c>
    </row>
    <row r="11" spans="1:4" x14ac:dyDescent="0.25">
      <c r="A11">
        <v>2</v>
      </c>
      <c r="B11" t="s">
        <v>49</v>
      </c>
      <c r="C11" t="s">
        <v>87</v>
      </c>
      <c r="D11">
        <v>2</v>
      </c>
    </row>
    <row r="12" spans="1:4" x14ac:dyDescent="0.25">
      <c r="A12">
        <v>4</v>
      </c>
      <c r="B12" t="s">
        <v>49</v>
      </c>
      <c r="C12" t="s">
        <v>61</v>
      </c>
      <c r="D12">
        <v>3</v>
      </c>
    </row>
    <row r="13" spans="1:4" x14ac:dyDescent="0.25">
      <c r="A13">
        <v>0</v>
      </c>
      <c r="B13" t="s">
        <v>49</v>
      </c>
      <c r="C13" t="s">
        <v>86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aport programu Report Builder" ma:contentTypeID="0x010100C3676CDFA2F24E1D949A8BF2B06F6B8B009A7B203AB3090D4E8EE8602E25C0B754" ma:contentTypeVersion="1" ma:contentTypeDescription="Tworzy nowy raport programu Report Builder." ma:contentTypeScope="" ma:versionID="2ec256da1ad0f54ef01f7f717a6bf98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C4F52F-2DA3-4579-B65D-D56B93E62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D5FCF27-C05A-47F7-AB6B-3FBE333CBFD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D053771-9B70-4F39-9638-641F51FA38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Meldunek tygodniowy</vt:lpstr>
      <vt:lpstr>Arkusz15</vt:lpstr>
      <vt:lpstr>Arkusz1</vt:lpstr>
      <vt:lpstr>Arkusz2</vt:lpstr>
      <vt:lpstr>Arkusz3</vt:lpstr>
      <vt:lpstr>Arkusz4</vt:lpstr>
      <vt:lpstr>Arkusz5</vt:lpstr>
      <vt:lpstr>Arkusz18</vt:lpstr>
      <vt:lpstr>Arkusz16</vt:lpstr>
      <vt:lpstr>Arkusz17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  <vt:lpstr>Arkusz14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Meldunek tygodniowy</dc:title>
  <dc:creator>Sebastian</dc:creator>
  <cp:lastModifiedBy>Jankowska Małgorzata</cp:lastModifiedBy>
  <cp:lastPrinted>2019-08-20T08:27:10Z</cp:lastPrinted>
  <dcterms:created xsi:type="dcterms:W3CDTF">2014-07-29T18:33:30Z</dcterms:created>
  <dcterms:modified xsi:type="dcterms:W3CDTF">2020-08-11T12:20:59Z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0x010100C3676CDFA2F24E1D949A8BF2B06F6B8B009A7B203AB3090D4E8EE8602E25C0B754</vt:lpwstr>
  </property>
</Properties>
</file>