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11715" yWindow="0" windowWidth="11370" windowHeight="1218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Y179" i="1" l="1"/>
  <c r="L405" i="1" l="1"/>
  <c r="O405" i="1"/>
  <c r="Q405" i="1"/>
  <c r="R405" i="1"/>
  <c r="S405" i="1"/>
  <c r="L406" i="1"/>
  <c r="O406" i="1"/>
  <c r="Q406" i="1"/>
  <c r="R406" i="1"/>
  <c r="S406" i="1"/>
  <c r="L407" i="1"/>
  <c r="O407" i="1"/>
  <c r="Q407" i="1"/>
  <c r="R407" i="1"/>
  <c r="S407" i="1"/>
  <c r="L408" i="1"/>
  <c r="O408" i="1"/>
  <c r="Q408" i="1"/>
  <c r="R408" i="1"/>
  <c r="S408" i="1"/>
  <c r="L409" i="1"/>
  <c r="O409" i="1"/>
  <c r="Q409" i="1"/>
  <c r="R409" i="1"/>
  <c r="S409" i="1"/>
  <c r="L410" i="1"/>
  <c r="O410" i="1"/>
  <c r="Q410" i="1"/>
  <c r="R410" i="1"/>
  <c r="S410" i="1"/>
  <c r="L411" i="1"/>
  <c r="O411" i="1"/>
  <c r="Q411" i="1"/>
  <c r="R411" i="1"/>
  <c r="S411" i="1"/>
  <c r="L412" i="1"/>
  <c r="O412" i="1"/>
  <c r="Q412" i="1"/>
  <c r="R412" i="1"/>
  <c r="S412" i="1"/>
  <c r="L413" i="1"/>
  <c r="O413" i="1"/>
  <c r="Q413" i="1"/>
  <c r="R413" i="1"/>
  <c r="S413" i="1"/>
  <c r="L414" i="1"/>
  <c r="O414" i="1"/>
  <c r="Q414" i="1"/>
  <c r="R414" i="1"/>
  <c r="S414" i="1"/>
  <c r="L415" i="1"/>
  <c r="O415" i="1"/>
  <c r="Q415" i="1"/>
  <c r="R415" i="1"/>
  <c r="S415" i="1"/>
  <c r="L416" i="1"/>
  <c r="O416" i="1"/>
  <c r="Q416" i="1"/>
  <c r="R416" i="1"/>
  <c r="S416" i="1"/>
  <c r="L417" i="1"/>
  <c r="O417" i="1"/>
  <c r="Q417" i="1"/>
  <c r="R417" i="1"/>
  <c r="S417" i="1"/>
  <c r="L418" i="1"/>
  <c r="O418" i="1"/>
  <c r="Q418" i="1"/>
  <c r="R418" i="1"/>
  <c r="S418" i="1"/>
  <c r="L419" i="1"/>
  <c r="O419" i="1"/>
  <c r="Q419" i="1"/>
  <c r="R419" i="1"/>
  <c r="S419" i="1"/>
  <c r="L420" i="1"/>
  <c r="O420" i="1"/>
  <c r="Q420" i="1"/>
  <c r="R420" i="1"/>
  <c r="S420" i="1"/>
  <c r="N421" i="1"/>
  <c r="P421" i="1"/>
  <c r="T421" i="1"/>
  <c r="O421" i="1" l="1"/>
  <c r="S421" i="1"/>
  <c r="L421" i="1"/>
  <c r="U418" i="1"/>
  <c r="U414" i="1"/>
  <c r="U411" i="1"/>
  <c r="U410" i="1"/>
  <c r="U407" i="1"/>
  <c r="U406" i="1"/>
  <c r="R421" i="1"/>
  <c r="U419" i="1"/>
  <c r="U415" i="1"/>
  <c r="U420" i="1"/>
  <c r="U417" i="1"/>
  <c r="U416" i="1"/>
  <c r="U413" i="1"/>
  <c r="U412" i="1"/>
  <c r="U409" i="1"/>
  <c r="U408" i="1"/>
  <c r="Q421" i="1"/>
  <c r="U405" i="1"/>
  <c r="U421" i="1" l="1"/>
  <c r="J226" i="1" l="1"/>
  <c r="V227" i="1" l="1"/>
  <c r="S227" i="1"/>
  <c r="P227" i="1"/>
  <c r="M227" i="1"/>
  <c r="J227" i="1"/>
  <c r="K462" i="1" l="1"/>
  <c r="K463" i="1"/>
  <c r="K461" i="1"/>
  <c r="H462" i="1"/>
  <c r="H463" i="1"/>
  <c r="H461" i="1"/>
  <c r="K464" i="1" l="1"/>
  <c r="H464" i="1"/>
  <c r="O25" i="1"/>
  <c r="I23" i="1" l="1"/>
  <c r="O22" i="1"/>
  <c r="T140" i="1" l="1"/>
  <c r="T141" i="1"/>
  <c r="T142" i="1"/>
  <c r="T143" i="1"/>
  <c r="T144" i="1"/>
  <c r="T139" i="1"/>
  <c r="P140" i="1"/>
  <c r="P141" i="1"/>
  <c r="P142" i="1"/>
  <c r="P143" i="1"/>
  <c r="P144" i="1"/>
  <c r="P139" i="1"/>
  <c r="M140" i="1"/>
  <c r="M141" i="1"/>
  <c r="M142" i="1"/>
  <c r="M143" i="1"/>
  <c r="M144" i="1"/>
  <c r="M139" i="1"/>
  <c r="H140" i="1"/>
  <c r="H141" i="1"/>
  <c r="H142" i="1"/>
  <c r="H143" i="1"/>
  <c r="H144" i="1"/>
  <c r="A140" i="1"/>
  <c r="A141" i="1"/>
  <c r="A142" i="1"/>
  <c r="A143" i="1"/>
  <c r="A144" i="1"/>
  <c r="R145" i="1" l="1"/>
  <c r="T145" i="1"/>
  <c r="P145" i="1"/>
  <c r="G489" i="1"/>
  <c r="G480" i="1"/>
  <c r="M307" i="1"/>
  <c r="L403" i="1"/>
  <c r="M273" i="1"/>
  <c r="G159" i="1"/>
  <c r="G19" i="1"/>
  <c r="G171" i="1"/>
  <c r="M136" i="1"/>
  <c r="A136" i="1"/>
  <c r="G51" i="1"/>
  <c r="E9" i="1"/>
  <c r="M493" i="1"/>
  <c r="J493" i="1"/>
  <c r="G493" i="1"/>
  <c r="M492" i="1"/>
  <c r="J492" i="1"/>
  <c r="G492" i="1"/>
  <c r="P494" i="1"/>
  <c r="M491" i="1"/>
  <c r="J491" i="1"/>
  <c r="G491" i="1"/>
  <c r="P484" i="1"/>
  <c r="M484" i="1"/>
  <c r="J484" i="1"/>
  <c r="G484" i="1"/>
  <c r="J483" i="1"/>
  <c r="M483" i="1"/>
  <c r="P483" i="1"/>
  <c r="G483" i="1"/>
  <c r="P482" i="1"/>
  <c r="M482" i="1"/>
  <c r="M485" i="1" s="1"/>
  <c r="J482" i="1"/>
  <c r="G482" i="1"/>
  <c r="Q448" i="1"/>
  <c r="N448" i="1"/>
  <c r="L448" i="1"/>
  <c r="Q312" i="1"/>
  <c r="M312" i="1"/>
  <c r="K312" i="1"/>
  <c r="Q277" i="1"/>
  <c r="O277" i="1"/>
  <c r="M277" i="1"/>
  <c r="K277" i="1"/>
  <c r="Q276" i="1"/>
  <c r="O276" i="1"/>
  <c r="M276" i="1"/>
  <c r="K276" i="1"/>
  <c r="Q275" i="1"/>
  <c r="O275" i="1"/>
  <c r="M275" i="1"/>
  <c r="K275" i="1"/>
  <c r="Q302" i="1"/>
  <c r="O302" i="1"/>
  <c r="Q301" i="1"/>
  <c r="O301" i="1"/>
  <c r="Q300" i="1"/>
  <c r="O300" i="1"/>
  <c r="Q299" i="1"/>
  <c r="O299" i="1"/>
  <c r="V226" i="1"/>
  <c r="S226" i="1"/>
  <c r="P226" i="1"/>
  <c r="M226" i="1"/>
  <c r="V225" i="1"/>
  <c r="S225" i="1"/>
  <c r="P225" i="1"/>
  <c r="M225" i="1"/>
  <c r="J225" i="1"/>
  <c r="V224" i="1"/>
  <c r="S224" i="1"/>
  <c r="P224" i="1"/>
  <c r="M224" i="1"/>
  <c r="J224" i="1"/>
  <c r="V223" i="1"/>
  <c r="S223" i="1"/>
  <c r="P223" i="1"/>
  <c r="M223" i="1"/>
  <c r="J223" i="1"/>
  <c r="V222" i="1"/>
  <c r="S222" i="1"/>
  <c r="P222" i="1"/>
  <c r="M222" i="1"/>
  <c r="J222" i="1"/>
  <c r="S174" i="1"/>
  <c r="S175" i="1"/>
  <c r="S176" i="1"/>
  <c r="S177" i="1"/>
  <c r="S178" i="1"/>
  <c r="S173" i="1"/>
  <c r="P174" i="1"/>
  <c r="P175" i="1"/>
  <c r="P176" i="1"/>
  <c r="P177" i="1"/>
  <c r="P178" i="1"/>
  <c r="M174" i="1"/>
  <c r="M175" i="1"/>
  <c r="M176" i="1"/>
  <c r="M177" i="1"/>
  <c r="M178" i="1"/>
  <c r="M173" i="1"/>
  <c r="J174" i="1"/>
  <c r="J175" i="1"/>
  <c r="J176" i="1"/>
  <c r="J177" i="1"/>
  <c r="J178" i="1"/>
  <c r="G174" i="1"/>
  <c r="G175" i="1"/>
  <c r="G176" i="1"/>
  <c r="G177" i="1"/>
  <c r="G173" i="1"/>
  <c r="C174" i="1"/>
  <c r="C175" i="1"/>
  <c r="C176" i="1"/>
  <c r="C177" i="1"/>
  <c r="C178" i="1"/>
  <c r="C173" i="1"/>
  <c r="S162" i="1"/>
  <c r="S163" i="1"/>
  <c r="S164" i="1"/>
  <c r="S165" i="1"/>
  <c r="S166" i="1"/>
  <c r="S161" i="1"/>
  <c r="P162" i="1"/>
  <c r="P163" i="1"/>
  <c r="P164" i="1"/>
  <c r="P165" i="1"/>
  <c r="P166" i="1"/>
  <c r="P161" i="1"/>
  <c r="M162" i="1"/>
  <c r="M163" i="1"/>
  <c r="M164" i="1"/>
  <c r="M165" i="1"/>
  <c r="M166" i="1"/>
  <c r="M161" i="1"/>
  <c r="J162" i="1"/>
  <c r="J163" i="1"/>
  <c r="J164" i="1"/>
  <c r="J165" i="1"/>
  <c r="J166" i="1"/>
  <c r="J161" i="1"/>
  <c r="G162" i="1"/>
  <c r="G163" i="1"/>
  <c r="G164" i="1"/>
  <c r="G165" i="1"/>
  <c r="G166" i="1"/>
  <c r="G161" i="1"/>
  <c r="C162" i="1"/>
  <c r="C163" i="1"/>
  <c r="C164" i="1"/>
  <c r="C165" i="1"/>
  <c r="C166" i="1"/>
  <c r="C161" i="1"/>
  <c r="H139" i="1"/>
  <c r="A139" i="1"/>
  <c r="Q55" i="1"/>
  <c r="Q56" i="1"/>
  <c r="Q57" i="1"/>
  <c r="Q58" i="1"/>
  <c r="Q59" i="1"/>
  <c r="Q54" i="1"/>
  <c r="O55" i="1"/>
  <c r="O56" i="1"/>
  <c r="O57" i="1"/>
  <c r="O58" i="1"/>
  <c r="O59" i="1"/>
  <c r="O54" i="1"/>
  <c r="M55" i="1"/>
  <c r="M56" i="1"/>
  <c r="M57" i="1"/>
  <c r="M58" i="1"/>
  <c r="M59" i="1"/>
  <c r="M54" i="1"/>
  <c r="K55" i="1"/>
  <c r="K56" i="1"/>
  <c r="K57" i="1"/>
  <c r="K58" i="1"/>
  <c r="K59" i="1"/>
  <c r="K54" i="1"/>
  <c r="U55" i="1"/>
  <c r="U56" i="1"/>
  <c r="U57" i="1"/>
  <c r="U58" i="1"/>
  <c r="U59" i="1"/>
  <c r="U54"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J494" i="1" l="1"/>
  <c r="M494" i="1"/>
  <c r="S54" i="1"/>
  <c r="G494" i="1"/>
  <c r="J228" i="1"/>
  <c r="V228" i="1"/>
  <c r="S228" i="1"/>
  <c r="P228" i="1"/>
  <c r="M228" i="1"/>
  <c r="S24" i="1"/>
  <c r="O312" i="1"/>
  <c r="G485" i="1"/>
  <c r="J485" i="1"/>
  <c r="Q339" i="1"/>
  <c r="S57" i="1"/>
  <c r="S27" i="1"/>
  <c r="S23" i="1"/>
  <c r="U25" i="1"/>
  <c r="S179" i="1"/>
  <c r="U26" i="1"/>
  <c r="P485" i="1"/>
  <c r="S56" i="1"/>
  <c r="G167" i="1"/>
  <c r="M167" i="1"/>
  <c r="S167" i="1"/>
  <c r="F145" i="1"/>
  <c r="S58" i="1"/>
  <c r="S59" i="1"/>
  <c r="S25" i="1"/>
  <c r="U27" i="1"/>
  <c r="U23" i="1"/>
  <c r="S26" i="1"/>
  <c r="U22" i="1"/>
  <c r="O339" i="1"/>
  <c r="J179" i="1"/>
  <c r="P179" i="1"/>
  <c r="G179" i="1"/>
  <c r="M179" i="1"/>
  <c r="P167" i="1"/>
  <c r="J167" i="1"/>
  <c r="D145" i="1"/>
  <c r="H145" i="1"/>
  <c r="S55" i="1"/>
  <c r="U24" i="1"/>
  <c r="Q303" i="1"/>
  <c r="O303" i="1"/>
  <c r="Q278" i="1"/>
  <c r="O278" i="1"/>
  <c r="M278" i="1"/>
  <c r="K278" i="1"/>
  <c r="Q60" i="1"/>
  <c r="O60" i="1"/>
  <c r="M60" i="1"/>
  <c r="K60" i="1"/>
  <c r="I60" i="1"/>
  <c r="G60" i="1"/>
  <c r="Q28" i="1"/>
  <c r="O28" i="1"/>
  <c r="M28" i="1"/>
  <c r="K28" i="1"/>
  <c r="I28" i="1"/>
  <c r="G28" i="1"/>
  <c r="S28" i="1" l="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12-01', '2015-12-31'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12-01', '2015-12-31'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12-01', '2015-12-31'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12-01', '2015-12-31'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12-01', '2015-12-31'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12-01', '2015-12-31'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12-01', '2015-12-31'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12-01', '2015-12-31'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12-01', '2015-12-31'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12-01', '2015-12-31'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12-01', '2015-12-31'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12-01', '2015-12-31'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12-01', '2015-12-31'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12-01', '2015-12-31'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12-01', '2015-12-31'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12-01', '2015-12-31'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12-01', '2015-12-31' "/>
  </connection>
</connections>
</file>

<file path=xl/sharedStrings.xml><?xml version="1.0" encoding="utf-8"?>
<sst xmlns="http://schemas.openxmlformats.org/spreadsheetml/2006/main" count="954" uniqueCount="173">
  <si>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</si>
  <si>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</si>
  <si>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</si>
  <si>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</si>
  <si>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</si>
  <si>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</si>
  <si>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</si>
  <si>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</si>
  <si>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</si>
  <si>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</si>
  <si>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</si>
  <si>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</si>
  <si>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</si>
  <si>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</si>
  <si>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</si>
  <si>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</si>
  <si>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</si>
  <si>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</si>
  <si>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</si>
  <si>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</si>
  <si>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</si>
  <si>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</si>
  <si>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</si>
  <si>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</si>
  <si>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</si>
  <si>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</si>
  <si>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</si>
  <si>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</si>
  <si>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</si>
  <si>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</si>
  <si>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</si>
  <si>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</si>
  <si>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</si>
  <si>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</si>
  <si>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</si>
  <si>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</si>
  <si>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</si>
  <si>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</si>
  <si>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</si>
  <si>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</si>
  <si>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</si>
  <si>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</si>
  <si>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</si>
  <si>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</si>
  <si>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</si>
  <si>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</si>
  <si>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</si>
  <si>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</si>
  <si>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</si>
  <si>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</si>
  <si>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</si>
  <si>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</si>
  <si>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</si>
  <si>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</si>
  <si>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</si>
  <si>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</si>
  <si>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</si>
  <si>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</si>
  <si>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</si>
  <si>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</si>
  <si>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</si>
  <si>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</si>
  <si>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</si>
  <si>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</si>
  <si>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</si>
  <si>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</si>
  <si>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</si>
  <si>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</si>
  <si>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</si>
  <si>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</si>
  <si>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</si>
  <si>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</si>
  <si>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</si>
  <si>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</si>
  <si>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</si>
  <si>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</si>
  <si>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</si>
  <si>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</si>
  <si>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</si>
  <si>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</si>
  <si>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</si>
  <si>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</si>
  <si>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</si>
  <si>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</si>
  <si>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</si>
  <si>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</si>
  <si>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</si>
  <si>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</si>
  <si>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</si>
  <si>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</si>
  <si>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</si>
  <si>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</si>
  <si>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</si>
  <si>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</si>
  <si>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</si>
  <si>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</si>
  <si>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</si>
  <si>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</si>
  <si>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</si>
  <si>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</si>
  <si>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</si>
  <si>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</si>
  <si>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</si>
  <si>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</si>
  <si>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</si>
  <si>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</si>
  <si>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</si>
  <si>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</si>
  <si>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</si>
  <si>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</si>
  <si>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</si>
  <si>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</si>
  <si>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</si>
  <si>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</si>
  <si>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</si>
  <si>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</si>
  <si>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</si>
  <si>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</si>
  <si>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</si>
  <si>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</si>
  <si>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</si>
  <si>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</si>
  <si>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</si>
  <si>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</si>
  <si>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</si>
  <si>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</si>
  <si>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</si>
  <si>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</si>
  <si>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</si>
  <si>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</si>
  <si>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</si>
  <si>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</si>
  <si>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</si>
  <si>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</si>
  <si>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</si>
  <si>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</si>
  <si>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</si>
  <si>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</si>
  <si>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</si>
  <si>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</si>
  <si>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</si>
  <si>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</si>
  <si>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</si>
  <si>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GRUZJA</t>
  </si>
  <si>
    <t>TADŻYKISTAN</t>
  </si>
  <si>
    <t>WZNOWIENIA</t>
  </si>
  <si>
    <t>BELGIA</t>
  </si>
  <si>
    <t>SZWECJA</t>
  </si>
  <si>
    <t>WĘGRY</t>
  </si>
  <si>
    <t>WŁOCHY</t>
  </si>
  <si>
    <t>01.12.2015</t>
  </si>
  <si>
    <t>31.12.2015</t>
  </si>
  <si>
    <t>SYRIA</t>
  </si>
  <si>
    <t>LITWA</t>
  </si>
  <si>
    <t>25.12.2015 - 31.12.2015</t>
  </si>
  <si>
    <t>18.12.2015 - 24.12.2015</t>
  </si>
  <si>
    <t>11.12.2015 - 17.12.2015</t>
  </si>
  <si>
    <t>04.12.2015 - 10.12.2015</t>
  </si>
  <si>
    <t>27.11.2015 - 03.12.2015</t>
  </si>
  <si>
    <t xml:space="preserve">Liczba cudzoziemców objętych wnioskami o przejęcie odpowiedzialności za wniosek o udzielenie ochrony złożony na terytorium innego państwa członkowskiego (tzw. IN) do końca grudnia wyniosła 6 347 os. - średnio 529 os. miesięcznie. Polska wystąpiła z takim wnioskiem do innych krajów europejskich (OUT) w przypadku 241 os. (średnio 20 wniosków miesięcznie),  z czego 84%  wniosków IN oraz 52% wniosków OUT zostało rozpatrzonych pozytywnie. 59% wniosków IN oraz 33% wniosków OUT dotyczy współpracy z Niemcami. Poza tym, osoby, które ubiegały się o ochronę międzynarodową w Polsce składały niezmiennie kolejne wnioski we Francji, Austrii, Szwecji  i Belgii. Z kolei dalsze wnioski OUT z Polski kierowane były  tradycyjnie głównie do  Węgier, Francji, Włoch, i na Litwę. </t>
  </si>
  <si>
    <t>Warszawa, 22 stycznia 2016 r.</t>
  </si>
  <si>
    <t>A</t>
  </si>
  <si>
    <t xml:space="preserve">W grudniu 2015 r. Szef UdSC miał pod swoją opieką średnio powyżej 4,4 tys. os. dziennie.  Biorąc pod uwagę skalę wzrostu liczby osób ubiegających się o udzielenie ochrony międzynarodowej w 2015 r. odnotowano przyrost liczby cudzoziemców korzystających ze świadczeń socjalnych Szefa Urzędu (z 3,8 tysiąca na koniec 2014 r. do 4,4 tys. w grudniu 2015 r.) - z chwilowym spadkiem w okresie wakacyjnym. 
Jeśli chodzi o zainteresowanie cudzoziemców funkcjonowaniem poza ośrodkami dla cudzoziemców to od początku 2014 r. liczba osób decydujących się na tę formę pomocy socjalnej rosła z ok 1,4 tys. do ok. 2,4 tys (+ 70%). W 2015 r. w I połowie roku nastąpił wzrost do ok.2,65 tys, po czym miał miejsce spadek liczby osób zamieszkujących poza ośrodkiem do wartości z początku 2015 r.  Zainteresowanie zamieszkiwaniem poza ośrodkami jest wciąż wysokie. Aktualnie powyżej. 2,4 tys os. (56%) świadczeniobiorców wynajmuje mieszkania i utrzymuje się ze środków otrzymywanych z Urzędu i jest to najniższy odsetek w 2015 r. Wynoszący 54% na początku 2014 r. odsetek  (podobnie jak liczby) stale rósł i osiągnąwszy maksimum w okresie kwiecień-czerwiec 2015 (67%) aktualnie spada.
</t>
  </si>
  <si>
    <t xml:space="preserve">Do końca grudnia 2015 r. cudzoziemcy złożyli 3 131 odwołań od decyzji organów pierwszej instancji (o tysiąc więcej niż przed rokiem = +46%): 59% (1 860) dotyczyła pobytu czasowego, 27% (846) zobowiązania do powrotu, a 9% (271) pobytu stałego i uzyskali 2 784 decyzje Szefa UdSC w sprawach o legalizację pobytu na terytorium RP, z czego 42% (1 173) stanowiło utrzymanie decyzji, od której się odwołano. 12% postępowań odwoławczych (316) zakończyło się uchyleniem decyzji organu pierwszej instancji i udzieleniem zezwolenia, a 16% decyzji (433) uchylono i przekazano do ponownego rozpatrzenia. </t>
  </si>
  <si>
    <t>VII. Konsultacje wizowe</t>
  </si>
  <si>
    <t>VIII.  Informacja o Małym Ruchu Granicznym</t>
  </si>
  <si>
    <t>IX. Ogólne trendy</t>
  </si>
  <si>
    <t xml:space="preserve">W grudniu przyjęto 37,8 tys. wniosków w sprawie konsultacji wizowych,  93% z nich inicjowało inne państwo. W tym samym okresie wydano prawie 40,5 tys. decyzji - 93% z nich wobec wniosków innych państw. </t>
  </si>
  <si>
    <r>
      <rPr>
        <sz val="11"/>
        <rFont val="Calibri"/>
        <family val="2"/>
        <charset val="238"/>
        <scheme val="minor"/>
      </rPr>
      <t>Łącznie od początku roku wydano prawie 142 tys. zezwoleń MRG,z czego większość  (63%) wydano tradycyjnie w Rosji, pozostałe 37% na Ukrainie</t>
    </r>
    <r>
      <rPr>
        <sz val="11"/>
        <color rgb="FFFF0000"/>
        <rFont val="Calibri"/>
        <family val="2"/>
        <charset val="238"/>
        <scheme val="minor"/>
      </rPr>
      <t xml:space="preserve">. </t>
    </r>
    <r>
      <rPr>
        <sz val="11"/>
        <rFont val="Calibri"/>
        <family val="2"/>
        <charset val="238"/>
        <scheme val="minor"/>
      </rPr>
      <t xml:space="preserve"> Od początku roku wnioskodawcy otrzymali 178 odmów wydania zezwolenia: 92% (163) na Ukrainie, 8% (15) w Rosji. Ponadto unieważniono 304 zezwolenia: 92% (281) wydanych na Ukrainie, a 8%  (23) w Rosji. 
W grudniu 2015 r. 59% zezwoleń MRG wydano na Ukrainie, pozostałe 41- w Rosji, ponadto wnioskodawcom udzielono 20 odmów- wyłącznie na Ukrainie, a unieważniono 49 zezwoleń: 94 % (46) wydanych na Ukrainie, 6% (3) w Rosji.  W całym 2015 r. widoczny jest wzrost liczby wydanych zezwoleń o 55% ( styczeń: 8 747, grudzień: 13 573).
</t>
    </r>
  </si>
  <si>
    <r>
      <rPr>
        <sz val="11"/>
        <rFont val="Calibri"/>
        <family val="2"/>
        <charset val="238"/>
        <scheme val="minor"/>
      </rPr>
      <t>Sytuacja migracyjna w Polsce jest nadal zdominowana przez zwiększony napływ obywateli Ukrainy. Wzrost liczby obywateli tego państwa ubiegających się o ochronę międzynarodową i legalizację pobytu na terytorium RP jest stale monitorowany. Wnioski o ochronę stanowiły 3% postępowań prowadzonych wobec obywateli Ukrainy. Zdecydowana większość obywateli Ukrainy przybywających do Polski preferuje legalizację pobytu umożliwiającą podjęcie pracy (nie ma takiej możliwości w trakcie pierwszych 6 miesięcy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31.12.2015 r. - wynosi niemal 212 tys.
• 31% wszystkich cudzoziemców posiadających zezwolenie na pobyt w RP stanowią obywatele Ukrainy (ok. 65 tys.). Kolejne obywatelstwa według liczebności to: Niemcy (10%, 22 tys.), Białoruś (5%, 11 tys.), Rosja (5%, 10 tys.),  Wietnam (4%, 9  tys.), po 3%: Włochy (6,5 tys.), Chiny (5,7 tys.), Francja (5,2 tys.), po 2: Wielka Brytania (2%, 5 tys.), Bułgaria  (2%, 4,8 tys.),  przy czym obywatele państw sąsiednich (Rosja i Białoruś) mają przewagę zezwoleń na pobyt stały (dawne osiedlenie się), podczas, gdy w przypadku pozostałych obywatelstw liczba wydawanych zezwoleń czasowych (dawne zamieszkanie) przewyższa liczbę zezwoleń stałych.
• Dominują migracje czasowe (7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Chińczycy, Białorusini,  i Rosjanie – około 30-40 tys. rocznie, w tym: ok. 20 tys. – w związku z pracą, ok. 8 tys. – małżeństwa z obywatelem RP, ok. 8 tys. studentów. Poza tym w Polsce na stałe osiedlają się głównie obywatele: Białorusi, Rosji, Wietnamu i Armenii.
• Obywatele Ukrainy posiadają 63 tysiące ważnych kart pobytu, co stanowi 27% populacji cudzoziemców w Polsce (ponad 20 tys. – pobyt stały, ponad 42 tys. – zezwolenie na pobyt czasowy, blisko 3 tys. - pobyt rezydenta długoterminowego UE, 102 os. - prawo pobytu członka rodziny obywatela UE, 23 osoby - prawo stałego pobytu członka rodziny obywatela UE,  ochrona uzupełniająca – 35, pobyt tolerowany -3, status uchodźcy – 2, pobyt ze względów humanitarnych - 3, pobyt tolerowany 202);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t>
    </r>
    <r>
      <rPr>
        <sz val="11"/>
        <color theme="1"/>
        <rFont val="Calibri"/>
        <family val="2"/>
        <charset val="238"/>
        <scheme val="minor"/>
      </rPr>
      <t xml:space="preserve">
</t>
    </r>
  </si>
  <si>
    <r>
      <t xml:space="preserve">UJĘCIE ROCZNE
Od początku 2015 r. wnioskami o udzieleniu ochrony objętych było 12 241 os., w tym 562 w ramach wznowienia postępowania (w grudniu 2015 r. odpowiednio 1 143 i 1 os.).  Najliczniejszymi grupami wnioskującymi o ochronę byli niezmiennie obywatele Rosji (7 922 os., 65% ogółu) i Ukrainy (2 295 os., 19% ogółu). W gronie pozostałych dominujących grup znalazły się również wnioski złożone przez obywateli  Tadżykistanu (539 os., 4% ogółu), Gruzji (392 os., 3% ogółu), Syrii (295 os., 2% ogółu), Armenii (195 os., 2% ogółu), Kirgistanu (147 os., 1% ogółu) i Iraku (62 os. , 1% ogółu). Jeden wniosek obejmował z reguły 2-3 osoby.
Zdecydowna większość  wnioskodawców  (85% ogółu, 10 357 os.) złożyło wnioski po raz pierwszy. Był to domiujący typ przypadku obywateli Tadżykistanu (98%), Syrii (97%) oraz Rosji (89%). Jeśli zaś chodzi o wnioski kolejne i wznowienia postępowania w 2015 r., najwyższym odsetkiem tego typu aplikacji charakteryzowali się wnioskodwawcy z Ukrainy i Gruzji (Ukraina 31%, Gruzja 40%).
Najwięcej wniosków o udzielenie ochrony międzynarodowej przyjęły placówki Straży Graniczne ulokowane na wschodniej granicy zewnętrznej RP (78%).W tym obrębie najwięcej wniosków na granicy przyjęła PSG w Terespolu - granica z Białorusią – 90%/8663 os. oraz placówki przy granicy z Ukrainą w Medyce (846 os.) oraz Dorohusku (245 os.). Kolejne 19% wnioskodawców aplikowało w placówkach SG położonych wewnątrz kraju (najwięcej w Nadwiślańskim Oddziale SG - 69%), dalsze 2% złożyło wnioski po wylądowaniu na lotniskach (najwięcej PSG Warszawa-Okęcie - 77%) oraz nieliczne osoby  na granicy morskiej (19 os, z czego 16 os. w PSG Gdańsk).
W porównaniu z  2014 r. (8 195 os.) rok 2015 przyniósł wzrost o 49% (+4 046 wniosków), przy czym 2/3 cudzoziemców złożyło wnioski w drugim </t>
    </r>
    <r>
      <rPr>
        <sz val="11"/>
        <rFont val="Calibri"/>
        <family val="2"/>
        <charset val="238"/>
        <scheme val="minor"/>
      </rPr>
      <t>półroczu (8 161 os.). Poza tym do najbardziej istotnych zmian można zaliczyć: 
*wzrost liczby aplikujących obywateli Rosji o 93% (7 922/4 109);</t>
    </r>
    <r>
      <rPr>
        <sz val="11"/>
        <color rgb="FFFF0000"/>
        <rFont val="Calibri"/>
        <family val="2"/>
        <charset val="238"/>
        <scheme val="minor"/>
      </rPr>
      <t xml:space="preserve"> </t>
    </r>
    <r>
      <rPr>
        <sz val="11"/>
        <rFont val="Calibri"/>
        <family val="2"/>
        <charset val="238"/>
        <scheme val="minor"/>
      </rPr>
      <t>73% wniosków zostało złożonych w II połowie roku, poza tym udział odsetek wznowień postępowań na tle łącznej liczby wniosków składanych przez obywateli Rosji spadł z 33% w 2014 r. na 8% w 2015 r.,</t>
    </r>
    <r>
      <rPr>
        <sz val="11"/>
        <color rgb="FFFF0000"/>
        <rFont val="Calibri"/>
        <family val="2"/>
        <charset val="238"/>
        <scheme val="minor"/>
      </rPr>
      <t xml:space="preserve">
</t>
    </r>
    <r>
      <rPr>
        <sz val="11"/>
        <rFont val="Calibri"/>
        <family val="2"/>
        <charset val="238"/>
        <scheme val="minor"/>
      </rPr>
      <t xml:space="preserve">* 5-krotny wzrost liczby wniosków składanych przez obywateli Tadżykistanu (540/107); w 2015 r. złożono dwa razy więcej wniosków niż w okresie 1992-2014. Wzrost liczby składanych  wniosków spowodował przesunięcie się obywateli Tadżykistanu  z szóstej pozycji w 2014 r. na trzecią w 2015 r. </t>
    </r>
    <r>
      <rPr>
        <sz val="11"/>
        <color rgb="FFFF0000"/>
        <rFont val="Calibri"/>
        <family val="2"/>
        <charset val="238"/>
        <scheme val="minor"/>
      </rPr>
      <t xml:space="preserve">
</t>
    </r>
    <r>
      <rPr>
        <sz val="11"/>
        <rFont val="Calibri"/>
        <family val="2"/>
        <charset val="238"/>
        <scheme val="minor"/>
      </rPr>
      <t>* 3-krotny wzrost liczby wniosków składanych przez obywateli Syrii (295/115) wynikający głównie z przyjazdu w lipcu 2015 r. 50 rodzin syryjskich chrześcijan zorganizowanego z inicjatywy Fundacji Estera,</t>
    </r>
    <r>
      <rPr>
        <sz val="11"/>
        <color rgb="FFFF0000"/>
        <rFont val="Calibri"/>
        <family val="2"/>
        <charset val="238"/>
        <scheme val="minor"/>
      </rPr>
      <t xml:space="preserve">
</t>
    </r>
    <r>
      <rPr>
        <sz val="11"/>
        <rFont val="Calibri"/>
        <family val="2"/>
        <charset val="238"/>
        <scheme val="minor"/>
      </rPr>
      <t>* 2-krotny wzrost wniosków składanych przez obywateli Iraku (62/27),</t>
    </r>
    <r>
      <rPr>
        <sz val="11"/>
        <color rgb="FFFF0000"/>
        <rFont val="Calibri"/>
        <family val="2"/>
        <charset val="238"/>
        <scheme val="minor"/>
      </rPr>
      <t xml:space="preserve">
</t>
    </r>
    <r>
      <rPr>
        <sz val="11"/>
        <rFont val="Calibri"/>
        <family val="2"/>
        <charset val="238"/>
        <scheme val="minor"/>
      </rPr>
      <t xml:space="preserve">* spadek o 44% liczby wniosków składanych przez obywateli Gruzji (392/728),
* liczba wnioskodawców z Ukrainy utrzymuje się na tym samym poziomie (2298/2321).
</t>
    </r>
    <r>
      <rPr>
        <sz val="11"/>
        <color rgb="FFFF0000"/>
        <rFont val="Calibri"/>
        <family val="2"/>
        <charset val="238"/>
        <scheme val="minor"/>
      </rPr>
      <t xml:space="preserve">
</t>
    </r>
    <r>
      <rPr>
        <sz val="11"/>
        <rFont val="Calibri"/>
        <family val="2"/>
        <charset val="238"/>
        <scheme val="minor"/>
      </rPr>
      <t>W zakresie proporcji płci i wieku osób objętych wnioskami, 54% z nich to osoby dorosłe (z czego: kobiety 51%, mężczyźni 49%), 46% - dzieci (z czego: 48% dzieczynki, 52% chłopcy). Odsetek kobiet i dzieci na tle łącznej liczby wnioskodawców wynosi 73%. W porównaniu z innymi państwami Unii Europejskiej – pod względem liczby osób ubiegających się o ochronę międzynarodową – Polska plasuje się na 16-17 pozycji.</t>
    </r>
    <r>
      <rPr>
        <sz val="11"/>
        <color rgb="FFFF0000"/>
        <rFont val="Calibri"/>
        <family val="2"/>
        <charset val="238"/>
        <scheme val="minor"/>
      </rPr>
      <t xml:space="preserve">
</t>
    </r>
    <r>
      <rPr>
        <sz val="11"/>
        <rFont val="Calibri"/>
        <family val="2"/>
        <charset val="238"/>
        <scheme val="minor"/>
      </rPr>
      <t>UJĘCIE MIESIĘCZNE</t>
    </r>
    <r>
      <rPr>
        <sz val="11"/>
        <color rgb="FFFF0000"/>
        <rFont val="Calibri"/>
        <family val="2"/>
        <charset val="238"/>
        <scheme val="minor"/>
      </rPr>
      <t xml:space="preserve">
</t>
    </r>
    <r>
      <rPr>
        <sz val="11"/>
        <rFont val="Calibri"/>
        <family val="2"/>
        <charset val="238"/>
        <scheme val="minor"/>
      </rPr>
      <t xml:space="preserve">Od stycznia 2015 r. liczba składanych miesięcznie  wniosków rosła do końca września i od tego momentu spada, pozostając jednak wciąż wysoka na tle liczby wniosków składanych miesięcznie w pierwszej połowie roku. Warto zauważyć, że II półrocze charakteryzuje się najwyższą liczbą złożonych wniosków, niemal dwukrotnie wyższą niż w pierwszym (8161/4550). 
W grudniu 2015 r. tradycyjnie najliczniej o ochronę ubiegali się obywatele Rosji i Ukrainy, odpowiednio 809 os. (71% ogółu) i 152 os. (13% ogółu). W  gronie pozostałych dominujących grup znalazły się również wnioski złożone przez obywateli Tadżykistanu (94 os.), Armenii (23 os.), Gruzji (18 os.), Kirgistanu (12 os.) i Syrii (7 os.). W porównaniu do listopada 2015 r. wśród państw, których obywatele najliczniej składali wnioski, widoczne są głównie spadki: Rosja (-12% 809/921), Armenia (-34%, 23/35), Syria(-46%,7/13), wzrosła jedynie liczba wniosków składanych przez obywateli Tadżykistanu (+38%, 94/68). </t>
    </r>
    <r>
      <rPr>
        <sz val="11"/>
        <color rgb="FFFF0000"/>
        <rFont val="Calibri"/>
        <family val="2"/>
        <charset val="238"/>
        <scheme val="minor"/>
      </rPr>
      <t xml:space="preserve">
</t>
    </r>
    <r>
      <rPr>
        <sz val="11"/>
        <rFont val="Calibri"/>
        <family val="2"/>
        <charset val="238"/>
        <scheme val="minor"/>
      </rPr>
      <t>W porównaniu do grudnia 2014 r. wśród państw najliczniej składających wnioski widoczne są wzrosty: Rosja (2-krotny, 809/343), Tadżykistan (3-krotny, 94/29), Armenii (2-krotny, 23/10) oraz spadki: Ukraina (-23% 152/197) i Syria (-50%, 7/14).</t>
    </r>
    <r>
      <rPr>
        <sz val="11"/>
        <color rgb="FFFF0000"/>
        <rFont val="Calibri"/>
        <family val="2"/>
        <charset val="238"/>
        <scheme val="minor"/>
      </rPr>
      <t xml:space="preserve">
</t>
    </r>
  </si>
  <si>
    <r>
      <t xml:space="preserve">DANE W UJĘCIU ROCZNYM
Od początku 2015 r. Szef Urzędu do Spraw Cudzoziemców wydał 12 243 decyzje dot. postępowań o udzielenie ochrony: 
</t>
    </r>
    <r>
      <rPr>
        <sz val="11"/>
        <rFont val="Calibri"/>
        <family val="2"/>
        <charset val="238"/>
        <scheme val="minor"/>
      </rPr>
      <t xml:space="preserve">* udzielił ochrony 634 osobom (349 decyzji o nadaniu statusu uchodźcy, 163 decyzje o udzieleniu ochrony uzupełniającej, 122 zgody na pobyt tolerowany), 
* 2 882 os. uzyskało decyzję negatywną,
* 8 727 postępowań umorzono. </t>
    </r>
    <r>
      <rPr>
        <sz val="11"/>
        <color theme="1"/>
        <rFont val="Calibri"/>
        <family val="2"/>
        <charset val="238"/>
        <scheme val="minor"/>
      </rPr>
      <t xml:space="preserve">
Najliczniejszymi beneficjentami decyzji przyznających ochronę (status uchodźcy, ochrona uzupełniająca i pobyt tolerowany) są obywatele:
* Rosji (34%, mniej więcej po równo ochrona uzupełniająca i pobyt tolerowany + 21 statusów uchodźcy),
* Syrii (32%, prawie wszyscy posiadają status uchodźcy - 203 decyzje), 
*Iraku (8%, po około połowie ochrona uzupełniająca i status uchodźcy), 
* bezpaństwowcy (3%, prawie wszyscy posiadają status uchodźcy),
* Afganistanu (3%, po około połowie ochrona uzupełniająca i status uchodźcy),
* Białorusi (2%, prawie wszyscy posiadają status uchodźcy),
* Egiptu (2%, wyłącznie status uchodźcy),
* Ukrainy (2%, po połowie ochrona uzupełniająca i pobyt tolerowany),
* Turkmenistanu (2%, wyłącznie status uchodźcy),
* Armenii (2%, prawie wyłącznie pobyt tolerowany).
</t>
    </r>
    <r>
      <rPr>
        <sz val="11"/>
        <rFont val="Calibri"/>
        <family val="2"/>
        <charset val="238"/>
        <scheme val="minor"/>
      </rPr>
      <t xml:space="preserve">Uznawalność w 2015 r. wynosiła 15%  (w 2014 r. - 16%), a średni okres trwania postępowania to 118 dni (3 miesiące i 26 dni). Warto zauważyć, że czas trwania postępowania uległ znaczącemu skróceniu - rok wcześniej postępowanie trwało średnio 6,5 miesiąca. 
W 2014  Rada do Spraw Uchodźców uchylila decyzje Szefa Urządu w stosunku do 34 osób, podczas gdy w  2015 r. przyznała ochronę 48 osobom (uchylila 9,2% decyzji Szefa), co oznacza wzrost o 41% w stosunku do 2014 r. W 2015 decyzję RdU wydało następujące decyzje:
*30 decyzji o udzieleniu ochrony uzupełniającej (18 dla obywateli Ukrainy, 12 - dla Rosji),
* 6 decyzji udzielających zgody na pobyt tolerowany (w tym 5 dla obywateli Rosji),
*12 decyzji o  nadaniu statusu uchodźcy (7 obywatele Uzbekistanu, 3 - Turcji, 2 - Ukrainy).
Warto odnotować, że Rada wydała najwięcej decyzji przyznających ochronę w sotsunku do obywateli Ukrainy (20) i Rosji (17). </t>
    </r>
    <r>
      <rPr>
        <sz val="11"/>
        <color theme="1"/>
        <rFont val="Calibri"/>
        <family val="2"/>
        <charset val="238"/>
        <scheme val="minor"/>
      </rPr>
      <t xml:space="preserve">
DANE W UJĘCIU MIESIĘCZNYM
</t>
    </r>
    <r>
      <rPr>
        <sz val="11"/>
        <rFont val="Calibri"/>
        <family val="2"/>
        <charset val="238"/>
        <scheme val="minor"/>
      </rPr>
      <t>W porównaniu z listopadem 2015 r. liczba decyzji wydanych przez Szefa Urzędu w ciągu miesiąca ogółem uległa zmniejszeniu (1094/1392). W porównaniu do osiągniętego w sierpniu 2015 r. maksimum (1 572), stanowi to spadek o 30</t>
    </r>
    <r>
      <rPr>
        <sz val="11"/>
        <color theme="1"/>
        <rFont val="Calibri"/>
        <family val="2"/>
        <charset val="238"/>
        <scheme val="minor"/>
      </rPr>
      <t>%. Najliczniejszymi beneficjentami ochrony w grudniu byli obywatele Rosji (1 status uchodźcy, 8 ochron uzupełniających), Syrii (1 ochrona uzupełniająca, 8 statusów uchodźcy), bezpaństwowcy (4 statusy uchodźcy), obywatele Iraku (3 statusy uchodźcy) i Afganistanu (2 statusy uchodźcy). W porównaniu do poprzedniego miesiąca zauważyć można wzrost liczby wydanych decyzji o przyznaniu statusu uchodźcy (21/11), wzrost liczby decyzji negatywnych (214/163) i spadek decyzji umarzających postępowanie (849/1196).</t>
    </r>
  </si>
  <si>
    <r>
      <t xml:space="preserve">DANE W UJĘCIU ROCZNYM
Od początku roku złożono ponad 109 tys. wniosków w sprawach o udzielenie zezwolenia na pobyt, z czego:
*ponad  93,9 tys. wniosków dotyczących pobytu czasowego (86% ogółu),
*prawie 12,8 tys. - dotyczących pobytu stałego (12% ogółu),
* prawie 2,7 tys.- dotyczących zezwolenia na pobyt rezydenta UE (2% ogółu). 
</t>
    </r>
    <r>
      <rPr>
        <sz val="11"/>
        <color rgb="FFFF0000"/>
        <rFont val="Calibri"/>
        <family val="2"/>
        <charset val="238"/>
        <scheme val="minor"/>
      </rPr>
      <t xml:space="preserve">
</t>
    </r>
    <r>
      <rPr>
        <sz val="11"/>
        <rFont val="Calibri"/>
        <family val="2"/>
        <charset val="238"/>
        <scheme val="minor"/>
      </rPr>
      <t>Najliczniejszymi wnioskodawcami wszystkich zezwoleń dotyczących legalizacji pobytu byli w 2015 r. obywatele Ukrainy  (68 tys. wniosków, 62% ogółu). Pozostałe najliczniejsze obywatelstwa w 2015 r. to: Chiny 4,4 tys. (4%), Białoruś 3,8 tys. (4%), Wietnam 3,7 tys. (3%) i Rosja 3 tys. (3%), Indie 2,5 tys. (2%), Turcja 2,1 tys. (2%), Armenia 1.4 tys. (1%), USA 1,2 tys. (1%), Korea Południowa 1,1 tys (1%) i Arabia Saudyjska 1,1 tys. (1%).</t>
    </r>
    <r>
      <rPr>
        <sz val="11"/>
        <color rgb="FFFF0000"/>
        <rFont val="Calibri"/>
        <family val="2"/>
        <charset val="238"/>
        <scheme val="minor"/>
      </rPr>
      <t xml:space="preserve"> </t>
    </r>
    <r>
      <rPr>
        <sz val="11"/>
        <rFont val="Calibri"/>
        <family val="2"/>
        <charset val="238"/>
        <scheme val="minor"/>
      </rPr>
      <t xml:space="preserve">Dla porównania w 2014 r. wojewodowie przyjęli ponad 65 tys. wniosków legalizacyjnych (w tym 29 tys. od obywateli Ukrainy, 44% ogółu): ponad 55 tys. wniosków na pobyt czasowy, prawie 8,7 tys. wniosków na pobyt stały oraz ponad 2,7 tys. wniosków na pobyt rezydenta długoterminowego UE. Dane za 2015 r. wskazują na znaczny wzrost zainteresowania legalizacją pobytu obywateli państw trzecich (spoza UE, który w głównej mierze spowodowany jest niemal dwukrotnie wyższym napływem obywateli z Ukrainy. 
Wnioski dotyczące pobytu czasowego w największej liczbie złożyli obywatele: 
* Ukrainy - 63% (ponad 58,7 tys. os.), 
* Chin - 4% (4 001 os.), 
* Wietnamu - 3% (3 168 os.), 
* Rosji – 3% (2 460 os.), </t>
    </r>
    <r>
      <rPr>
        <sz val="11"/>
        <color rgb="FFFF0000"/>
        <rFont val="Calibri"/>
        <family val="2"/>
        <charset val="238"/>
        <scheme val="minor"/>
      </rPr>
      <t xml:space="preserve">
</t>
    </r>
    <r>
      <rPr>
        <sz val="11"/>
        <rFont val="Calibri"/>
        <family val="2"/>
        <charset val="238"/>
        <scheme val="minor"/>
      </rPr>
      <t xml:space="preserve">* Indii -3% (2 336 os.), </t>
    </r>
    <r>
      <rPr>
        <sz val="11"/>
        <color rgb="FFFF0000"/>
        <rFont val="Calibri"/>
        <family val="2"/>
        <charset val="238"/>
        <scheme val="minor"/>
      </rPr>
      <t xml:space="preserve">
</t>
    </r>
    <r>
      <rPr>
        <sz val="11"/>
        <rFont val="Calibri"/>
        <family val="2"/>
        <charset val="238"/>
        <scheme val="minor"/>
      </rPr>
      <t>* po 2% Białorusi (2 072 os.) i Turcji (1 939 os.),
* po 1% Armenii (1 219 os.), USA (1162 os.) i Arabii Saudyjskiej (1 114 os.)
W sprawach dotyczących legalizacji pobytu stałego najliczniejsi wnioskodawcy pochodzą z: 
* Ukrainy - 70% (8 775 os.), 
* Białorusi 13% (1 689 os.),
* Rosji - 4% (456 os.),
* Wietnamu- 2% (236 os.).</t>
    </r>
    <r>
      <rPr>
        <sz val="11"/>
        <color rgb="FFFF0000"/>
        <rFont val="Calibri"/>
        <family val="2"/>
        <charset val="238"/>
        <scheme val="minor"/>
      </rPr>
      <t xml:space="preserve">
</t>
    </r>
    <r>
      <rPr>
        <sz val="11"/>
        <rFont val="Calibri"/>
        <family val="2"/>
        <charset val="238"/>
        <scheme val="minor"/>
      </rPr>
      <t>O zezwolenie na pobyt rezydenta UE najliczniej wnioskowali obywatele: 
* Ukrainy - 34% (894 os.),
* Chin - 12% (318 os.),</t>
    </r>
    <r>
      <rPr>
        <sz val="11"/>
        <color rgb="FFFF0000"/>
        <rFont val="Calibri"/>
        <family val="2"/>
        <charset val="238"/>
        <scheme val="minor"/>
      </rPr>
      <t xml:space="preserve">
</t>
    </r>
    <r>
      <rPr>
        <sz val="11"/>
        <rFont val="Calibri"/>
        <family val="2"/>
        <charset val="238"/>
        <scheme val="minor"/>
      </rPr>
      <t>* Wietnamu - 12% (317 os.),</t>
    </r>
    <r>
      <rPr>
        <sz val="11"/>
        <color rgb="FFFF0000"/>
        <rFont val="Calibri"/>
        <family val="2"/>
        <charset val="238"/>
        <scheme val="minor"/>
      </rPr>
      <t xml:space="preserve">
</t>
    </r>
    <r>
      <rPr>
        <sz val="11"/>
        <rFont val="Calibri"/>
        <family val="2"/>
        <charset val="238"/>
        <scheme val="minor"/>
      </rPr>
      <t>* Turcji - (152 os) – 6%,</t>
    </r>
    <r>
      <rPr>
        <sz val="11"/>
        <color rgb="FFFF0000"/>
        <rFont val="Calibri"/>
        <family val="2"/>
        <charset val="238"/>
        <scheme val="minor"/>
      </rPr>
      <t xml:space="preserve">
</t>
    </r>
    <r>
      <rPr>
        <sz val="11"/>
        <rFont val="Calibri"/>
        <family val="2"/>
        <charset val="238"/>
        <scheme val="minor"/>
      </rPr>
      <t>* po  4%: Indii (115 os.), Armenii (105 os.), Białorusi (98 os.), Nepalu (95), Rosji (95 os.).</t>
    </r>
    <r>
      <rPr>
        <sz val="11"/>
        <color rgb="FFFF0000"/>
        <rFont val="Calibri"/>
        <family val="2"/>
        <charset val="238"/>
        <scheme val="minor"/>
      </rPr>
      <t xml:space="preserve">
</t>
    </r>
    <r>
      <rPr>
        <sz val="11"/>
        <rFont val="Calibri"/>
        <family val="2"/>
        <charset val="238"/>
        <scheme val="minor"/>
      </rPr>
      <t>91% ogółu powyższych postępowań zostało zakończonych udzieleniem zezwolenia na pobyt (po 91% decyzji pozytywnych - pobyt czasowy i pobyt stały, 80% - pobyt rezydenta długoterminowego UE).</t>
    </r>
    <r>
      <rPr>
        <sz val="11"/>
        <color rgb="FFFF0000"/>
        <rFont val="Calibri"/>
        <family val="2"/>
        <charset val="238"/>
        <scheme val="minor"/>
      </rPr>
      <t xml:space="preserve">
</t>
    </r>
    <r>
      <rPr>
        <sz val="11"/>
        <rFont val="Calibri"/>
        <family val="2"/>
        <charset val="238"/>
        <scheme val="minor"/>
      </rPr>
      <t>W przypadku obywateli państw UE w 2015 r. odnotowano nieznaczny spadek liczby wniosków o wydanie dokumentów dla tej kategorii cudzoziemców (z 9,6 tys. w 2014 r. na 8,9 tys. w 2015 r.). Wzrosła natomiast liczba wniosków o wydanie dokumentów dla członków ich rodzin, ale ich wartości pozostają wciąż bardzo niskie. Liczba wydanych dokumentów była zwykle większa ze względu na dokonywane wymiany dokumentów. SPośród obywateli Państ UE i ich rodzin najczęściej wnioski o legalizajcję wpływały od obywateli Niemiec (25%, 2 430 os.), Włoch (10%, 1 087 os.), Hiszpanii (8%, 796 os.), Francji (7%, 650 os.), Rumunii (6%, 602 os.), Wielkiej Brytanii (6%, 597 os.), a także Bułgarii (5%, 513 os.).</t>
    </r>
    <r>
      <rPr>
        <sz val="11"/>
        <color theme="1"/>
        <rFont val="Calibri"/>
        <family val="2"/>
        <charset val="238"/>
        <scheme val="minor"/>
      </rPr>
      <t xml:space="preserve">
</t>
    </r>
    <r>
      <rPr>
        <sz val="11"/>
        <color rgb="FFFF0000"/>
        <rFont val="Calibri"/>
        <family val="2"/>
        <charset val="238"/>
        <scheme val="minor"/>
      </rPr>
      <t xml:space="preserve">
</t>
    </r>
    <r>
      <rPr>
        <sz val="11"/>
        <rFont val="Calibri"/>
        <family val="2"/>
        <charset val="238"/>
        <scheme val="minor"/>
      </rPr>
      <t xml:space="preserve">DANE W UJĘCIU MIESIĘCZNYM
Liczba miesięcznie składanych wniosków dotyczących legalizacji pobytu wykazuje stałą tendencję wzrostową. W pierwszej połowie roku złożono prawie 40 tys. wniosków, w drugim półroczu o 33% więcej (prawie 53,3 tys.). Grudzień jest 3 najliczniejszym miesiącem pod względem liczby złożonych wniosków  2015 r. (ex aequo z listopadem) i kontynuuje trendy roczne (87% - wnioski dotyczące  pobytu czasowego; 11% - pobytu stałego, 2% pobytu rezydenta UE).  Najbardziej zainteresowani legalizacją pobytu byli obywatele Ukrainy (63%, 6 478 os.), Turcji,  4%), Białorusi, Chin, Indi, Wietnamu i Rosji i – po 3%,  Arabii Saudyjskiej, Armenii i USA - po 1%.W porównaniu do listopada ogółem wniosków było nieznacznie mniej (10 315/10 358). Natomiast wydano wyraźnie więcej decyzji w prowadzonych postępowaniach niż w poprzednim miesiącu: 
*decyzji pozytywnych - 9 096/7 260 (+25%),
*decyzji negatywnych - 704/546 (+29%),
*decyzji o umorzeniu - 321/288 (+11%).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</si>
</sst>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64"/>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328">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3" fontId="36" fillId="0" borderId="10" xfId="0" applyNumberFormat="1" applyFont="1" applyBorder="1" applyAlignment="1" applyProtection="1">
      <alignment horizontal="right" vertical="center"/>
    </xf>
    <xf numFmtId="0" fontId="0" fillId="0" borderId="54" xfId="0" applyBorder="1" applyAlignment="1" applyProtection="1">
      <protection locked="0"/>
    </xf>
    <xf numFmtId="0" fontId="0" fillId="0" borderId="54" xfId="0" applyBorder="1" applyAlignment="1"/>
    <xf numFmtId="0" fontId="0" fillId="0" borderId="0" xfId="0" applyProtection="1">
      <protection locked="0"/>
    </xf>
    <xf numFmtId="0" fontId="0" fillId="0" borderId="0" xfId="0" applyProtection="1">
      <protection locked="0"/>
    </xf>
    <xf numFmtId="3" fontId="0" fillId="0" borderId="0" xfId="0" applyNumberFormat="1" applyProtection="1">
      <protection locked="0"/>
    </xf>
    <xf numFmtId="0" fontId="0" fillId="0" borderId="0" xfId="0" applyProtection="1">
      <protection locked="0"/>
    </xf>
    <xf numFmtId="0" fontId="0" fillId="0" borderId="0" xfId="0" applyProtection="1">
      <protection locked="0"/>
    </xf>
    <xf numFmtId="9" fontId="0" fillId="0" borderId="0" xfId="46" applyFont="1" applyProtection="1">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0" xfId="0" applyProtection="1">
      <protection locked="0"/>
    </xf>
    <xf numFmtId="0" fontId="0" fillId="0" borderId="0" xfId="0" applyProtection="1">
      <protection locked="0"/>
    </xf>
    <xf numFmtId="0" fontId="0" fillId="0" borderId="0" xfId="0" applyProtection="1">
      <protection locked="0"/>
    </xf>
    <xf numFmtId="0" fontId="0" fillId="0" borderId="0" xfId="0" applyProtection="1">
      <protection locked="0"/>
    </xf>
    <xf numFmtId="0" fontId="20" fillId="0" borderId="40" xfId="0" applyFont="1" applyBorder="1" applyAlignment="1" applyProtection="1">
      <alignment horizontal="center" vertical="center" wrapText="1"/>
    </xf>
    <xf numFmtId="3" fontId="35" fillId="35" borderId="49" xfId="0" applyNumberFormat="1" applyFont="1" applyFill="1" applyBorder="1" applyAlignment="1" applyProtection="1">
      <alignment horizontal="center" vertical="center"/>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3" fontId="36" fillId="35" borderId="17" xfId="0" applyNumberFormat="1" applyFont="1" applyFill="1" applyBorder="1" applyAlignment="1" applyProtection="1">
      <alignment horizontal="right" vertical="center" wrapText="1"/>
    </xf>
    <xf numFmtId="3" fontId="36" fillId="35" borderId="19" xfId="0" applyNumberFormat="1" applyFont="1" applyFill="1" applyBorder="1" applyAlignment="1" applyProtection="1">
      <alignment horizontal="right" vertical="center" wrapText="1"/>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6" borderId="17" xfId="0" applyNumberFormat="1" applyFont="1" applyFill="1" applyBorder="1" applyAlignment="1" applyProtection="1">
      <alignment horizontal="right" vertical="center" wrapText="1"/>
    </xf>
    <xf numFmtId="3" fontId="36" fillId="36" borderId="19" xfId="0" applyNumberFormat="1" applyFont="1" applyFill="1" applyBorder="1" applyAlignment="1" applyProtection="1">
      <alignment horizontal="right" vertical="center" wrapText="1"/>
    </xf>
    <xf numFmtId="0" fontId="20" fillId="0" borderId="0" xfId="0" applyFont="1" applyAlignment="1" applyProtection="1">
      <alignment horizontal="left" vertical="center" wrapText="1"/>
      <protection locked="0"/>
    </xf>
    <xf numFmtId="3" fontId="36" fillId="36" borderId="29" xfId="0" applyNumberFormat="1" applyFont="1" applyFill="1" applyBorder="1" applyAlignment="1" applyProtection="1">
      <alignment horizontal="right" vertical="center" wrapText="1"/>
    </xf>
    <xf numFmtId="3" fontId="36" fillId="36" borderId="30" xfId="0" applyNumberFormat="1" applyFont="1" applyFill="1" applyBorder="1" applyAlignment="1" applyProtection="1">
      <alignment horizontal="right" vertical="center" wrapText="1"/>
    </xf>
    <xf numFmtId="3" fontId="35" fillId="35" borderId="50" xfId="0" applyNumberFormat="1" applyFont="1" applyFill="1" applyBorder="1" applyAlignment="1" applyProtection="1">
      <alignment horizontal="center" vertical="center"/>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26" xfId="0" applyNumberFormat="1" applyFont="1" applyFill="1" applyBorder="1" applyAlignment="1" applyProtection="1">
      <alignment horizontal="right" vertical="center" wrapText="1"/>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protection locked="0"/>
    </xf>
    <xf numFmtId="0" fontId="35" fillId="36" borderId="25"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5" fillId="36" borderId="10" xfId="0" applyFont="1" applyFill="1" applyBorder="1" applyAlignment="1" applyProtection="1">
      <alignment horizontal="center" vertical="center" textRotation="90"/>
      <protection locked="0"/>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10" xfId="24" applyNumberFormat="1" applyFont="1" applyFill="1" applyBorder="1" applyAlignment="1" applyProtection="1">
      <alignment horizontal="right" vertical="center"/>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34" borderId="10" xfId="0" applyNumberFormat="1" applyFont="1" applyFill="1" applyBorder="1" applyAlignment="1" applyProtection="1">
      <alignment horizontal="right" vertical="center"/>
    </xf>
    <xf numFmtId="3" fontId="36" fillId="0" borderId="42" xfId="0" applyNumberFormat="1" applyFont="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6" fillId="36" borderId="26" xfId="0" applyNumberFormat="1" applyFont="1" applyFill="1" applyBorder="1" applyAlignment="1" applyProtection="1">
      <alignment horizontal="right" vertical="center" wrapText="1"/>
    </xf>
    <xf numFmtId="0" fontId="36" fillId="35" borderId="10" xfId="0" applyFont="1" applyFill="1" applyBorder="1" applyAlignment="1" applyProtection="1">
      <alignment horizontal="right" vertical="center"/>
    </xf>
    <xf numFmtId="0" fontId="36" fillId="35" borderId="32" xfId="0" applyFont="1" applyFill="1" applyBorder="1" applyAlignment="1" applyProtection="1">
      <alignment horizontal="right" vertical="center"/>
    </xf>
    <xf numFmtId="0" fontId="36" fillId="34" borderId="10"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5" fillId="36" borderId="32" xfId="0" applyFont="1" applyFill="1" applyBorder="1" applyAlignment="1" applyProtection="1">
      <alignment horizontal="center" vertical="center" textRotation="90"/>
      <protection locked="0"/>
    </xf>
    <xf numFmtId="3" fontId="36" fillId="35" borderId="42" xfId="0" applyNumberFormat="1" applyFont="1" applyFill="1" applyBorder="1" applyAlignment="1" applyProtection="1">
      <alignment horizontal="right" vertical="center"/>
    </xf>
    <xf numFmtId="3" fontId="36" fillId="35" borderId="10" xfId="0" applyNumberFormat="1" applyFont="1" applyFill="1" applyBorder="1" applyAlignment="1" applyProtection="1">
      <alignment horizontal="right" vertical="center"/>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3" fontId="36" fillId="0" borderId="42" xfId="0" applyNumberFormat="1" applyFont="1" applyFill="1" applyBorder="1" applyAlignment="1" applyProtection="1">
      <alignment horizontal="right" vertical="center"/>
    </xf>
    <xf numFmtId="3" fontId="36" fillId="36" borderId="42" xfId="24" applyNumberFormat="1" applyFont="1" applyFill="1" applyBorder="1" applyAlignment="1" applyProtection="1">
      <alignment horizontal="right" vertical="center" wrapText="1"/>
    </xf>
    <xf numFmtId="0" fontId="35" fillId="35" borderId="17" xfId="44" applyFont="1" applyFill="1" applyBorder="1" applyAlignment="1" applyProtection="1">
      <alignment horizontal="center" vertical="center"/>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35"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protection locked="0"/>
    </xf>
    <xf numFmtId="0" fontId="36" fillId="35" borderId="17"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17"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5" borderId="42" xfId="0" applyFont="1" applyFill="1" applyBorder="1" applyAlignment="1" applyProtection="1">
      <alignment horizontal="right" vertical="center"/>
    </xf>
    <xf numFmtId="0" fontId="36" fillId="35" borderId="43" xfId="0" applyFont="1" applyFill="1" applyBorder="1" applyAlignment="1" applyProtection="1">
      <alignment horizontal="right" vertical="center"/>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6" fillId="35" borderId="17" xfId="0" applyFont="1" applyFill="1" applyBorder="1" applyAlignment="1" applyProtection="1">
      <alignment horizontal="right" vertical="center"/>
    </xf>
    <xf numFmtId="0" fontId="36" fillId="35" borderId="19" xfId="0" applyFont="1" applyFill="1" applyBorder="1" applyAlignment="1" applyProtection="1">
      <alignment horizontal="right" vertical="center"/>
    </xf>
    <xf numFmtId="0" fontId="36" fillId="34" borderId="17" xfId="0" applyFont="1" applyFill="1" applyBorder="1" applyAlignment="1" applyProtection="1">
      <alignment horizontal="right" vertical="center"/>
    </xf>
    <xf numFmtId="0" fontId="36" fillId="34" borderId="19" xfId="0" applyFont="1" applyFill="1" applyBorder="1" applyAlignment="1" applyProtection="1">
      <alignment horizontal="right" vertical="center"/>
    </xf>
    <xf numFmtId="3" fontId="35" fillId="35" borderId="51" xfId="10" applyNumberFormat="1" applyFont="1" applyFill="1" applyBorder="1" applyAlignment="1" applyProtection="1">
      <alignment horizontal="center" vertical="center"/>
    </xf>
    <xf numFmtId="3" fontId="35" fillId="35" borderId="52" xfId="10" applyNumberFormat="1" applyFont="1" applyFill="1" applyBorder="1" applyAlignment="1" applyProtection="1">
      <alignment horizontal="center" vertical="center"/>
    </xf>
    <xf numFmtId="0" fontId="32" fillId="0" borderId="0" xfId="0" applyFont="1" applyAlignment="1" applyProtection="1">
      <alignment horizontal="center" vertical="center" wrapText="1"/>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6" fillId="34" borderId="10" xfId="43" applyFont="1" applyFill="1" applyBorder="1" applyAlignment="1" applyProtection="1">
      <alignment horizontal="right" vertical="center"/>
    </xf>
    <xf numFmtId="0" fontId="35" fillId="36" borderId="49" xfId="10" applyFont="1" applyFill="1" applyBorder="1" applyAlignment="1" applyProtection="1">
      <alignment horizontal="center" vertical="center"/>
    </xf>
    <xf numFmtId="0" fontId="35" fillId="36" borderId="50" xfId="10" applyFont="1" applyFill="1" applyBorder="1" applyAlignment="1" applyProtection="1">
      <alignment horizontal="center" vertical="center"/>
    </xf>
    <xf numFmtId="0" fontId="36" fillId="35" borderId="29" xfId="0" applyFont="1" applyFill="1" applyBorder="1" applyAlignment="1" applyProtection="1">
      <alignment horizontal="right" vertical="center"/>
    </xf>
    <xf numFmtId="0" fontId="36" fillId="35" borderId="55" xfId="0" applyFont="1" applyFill="1" applyBorder="1" applyAlignment="1" applyProtection="1">
      <alignment horizontal="right" vertical="center"/>
    </xf>
    <xf numFmtId="0" fontId="0" fillId="33" borderId="0" xfId="0" applyFill="1" applyAlignment="1" applyProtection="1">
      <alignment horizontal="left" vertical="top" wrapText="1"/>
      <protection locked="0"/>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3" fontId="36" fillId="35" borderId="28" xfId="0" applyNumberFormat="1" applyFont="1" applyFill="1" applyBorder="1" applyAlignment="1" applyProtection="1">
      <alignment horizontal="right" vertical="center" wrapText="1"/>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3" fontId="36" fillId="0" borderId="17" xfId="0" applyNumberFormat="1" applyFont="1" applyBorder="1" applyAlignment="1" applyProtection="1">
      <alignment horizontal="right" vertical="center" wrapText="1"/>
    </xf>
    <xf numFmtId="3" fontId="36" fillId="0" borderId="19" xfId="0" applyNumberFormat="1" applyFont="1" applyBorder="1" applyAlignment="1" applyProtection="1">
      <alignment horizontal="right" vertical="center" wrapText="1"/>
    </xf>
    <xf numFmtId="3" fontId="36" fillId="0" borderId="17" xfId="0" applyNumberFormat="1" applyFont="1" applyBorder="1" applyAlignment="1" applyProtection="1">
      <alignment horizontal="right" vertical="center"/>
    </xf>
    <xf numFmtId="3" fontId="36" fillId="0" borderId="26" xfId="0" applyNumberFormat="1" applyFont="1" applyBorder="1" applyAlignment="1" applyProtection="1">
      <alignment horizontal="right" vertical="center"/>
    </xf>
    <xf numFmtId="3" fontId="36" fillId="0" borderId="29" xfId="0" applyNumberFormat="1" applyFont="1" applyBorder="1" applyAlignment="1" applyProtection="1">
      <alignment horizontal="right" vertical="center"/>
    </xf>
    <xf numFmtId="3" fontId="36" fillId="0" borderId="30" xfId="0" applyNumberFormat="1" applyFont="1" applyBorder="1" applyAlignment="1" applyProtection="1">
      <alignment horizontal="right" vertical="center"/>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3" fontId="36" fillId="36" borderId="29" xfId="24" applyNumberFormat="1" applyFont="1" applyFill="1" applyBorder="1" applyAlignment="1" applyProtection="1">
      <alignment horizontal="right" vertical="center" wrapText="1"/>
    </xf>
    <xf numFmtId="3" fontId="36" fillId="36" borderId="55" xfId="24"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10" xfId="0" applyNumberFormat="1" applyFont="1" applyBorder="1" applyAlignment="1" applyProtection="1">
      <alignment horizontal="right" vertical="center"/>
    </xf>
    <xf numFmtId="3" fontId="36" fillId="0" borderId="10" xfId="0" applyNumberFormat="1" applyFont="1" applyBorder="1" applyAlignment="1" applyProtection="1">
      <alignment horizontal="right" vertical="center" wrapText="1"/>
    </xf>
    <xf numFmtId="3" fontId="36" fillId="0" borderId="32" xfId="0" applyNumberFormat="1" applyFont="1" applyBorder="1" applyAlignment="1" applyProtection="1">
      <alignment horizontal="right" vertical="center" wrapText="1"/>
    </xf>
    <xf numFmtId="3" fontId="35" fillId="36" borderId="49" xfId="10" applyNumberFormat="1" applyFont="1" applyFill="1" applyBorder="1" applyAlignment="1" applyProtection="1">
      <alignment horizontal="center" vertical="center"/>
    </xf>
    <xf numFmtId="3" fontId="35" fillId="36" borderId="50" xfId="10" applyNumberFormat="1" applyFont="1" applyFill="1" applyBorder="1" applyAlignment="1" applyProtection="1">
      <alignment horizontal="center" vertical="center"/>
    </xf>
    <xf numFmtId="3" fontId="36" fillId="35" borderId="10" xfId="0" applyNumberFormat="1" applyFont="1" applyFill="1" applyBorder="1" applyAlignment="1" applyProtection="1">
      <alignment horizontal="right" vertical="center" wrapText="1"/>
    </xf>
    <xf numFmtId="3" fontId="36" fillId="36" borderId="10" xfId="0" applyNumberFormat="1" applyFont="1" applyFill="1" applyBorder="1" applyAlignment="1" applyProtection="1">
      <alignment horizontal="right" vertical="center" wrapText="1"/>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5" borderId="26" xfId="0" applyFont="1" applyFill="1" applyBorder="1" applyAlignment="1" applyProtection="1">
      <alignment horizontal="center" vertical="center" textRotation="90" wrapText="1"/>
      <protection locked="0"/>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164" fontId="28" fillId="0" borderId="0" xfId="2" applyNumberFormat="1" applyFont="1" applyBorder="1" applyAlignment="1" applyProtection="1">
      <alignment horizont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5" borderId="11" xfId="44" applyFont="1" applyFill="1" applyBorder="1" applyAlignment="1" applyProtection="1">
      <alignment horizontal="center" vertical="center" textRotation="90" wrapText="1"/>
      <protection locked="0"/>
    </xf>
    <xf numFmtId="0" fontId="35" fillId="35" borderId="35"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6" fillId="35" borderId="10" xfId="43" applyFont="1" applyFill="1" applyBorder="1" applyAlignment="1" applyProtection="1">
      <alignment horizontal="right" vertical="center"/>
    </xf>
    <xf numFmtId="0" fontId="35" fillId="35" borderId="13"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0" fillId="0" borderId="0" xfId="0" applyProtection="1">
      <protection locked="0"/>
    </xf>
    <xf numFmtId="0" fontId="35" fillId="35" borderId="10" xfId="44"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36" fillId="35" borderId="43" xfId="43" applyFont="1" applyFill="1" applyBorder="1" applyAlignment="1" applyProtection="1">
      <alignment horizontal="right" vertical="center"/>
    </xf>
    <xf numFmtId="0" fontId="35" fillId="35" borderId="32" xfId="44" applyFont="1" applyFill="1" applyBorder="1" applyAlignment="1" applyProtection="1">
      <alignment horizontal="center" vertical="center"/>
      <protection locked="0"/>
    </xf>
    <xf numFmtId="0" fontId="35" fillId="36" borderId="53" xfId="10" applyFont="1" applyFill="1" applyBorder="1" applyAlignment="1" applyProtection="1">
      <alignment horizontal="center" vertical="center"/>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6" fillId="34" borderId="32"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35" fillId="35" borderId="26" xfId="44" applyFont="1" applyFill="1" applyBorder="1" applyAlignment="1" applyProtection="1">
      <alignment horizontal="center" vertical="center"/>
      <protection locked="0"/>
    </xf>
    <xf numFmtId="3" fontId="35" fillId="34" borderId="49" xfId="0" applyNumberFormat="1" applyFont="1" applyFill="1" applyBorder="1" applyAlignment="1" applyProtection="1">
      <alignment horizontal="center" vertical="center"/>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xf>
    <xf numFmtId="3" fontId="36" fillId="0" borderId="10" xfId="0" applyNumberFormat="1" applyFont="1" applyFill="1" applyBorder="1" applyAlignment="1" applyProtection="1">
      <alignment horizontal="right" vertical="center"/>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4" fillId="35" borderId="31" xfId="0" applyFont="1" applyFill="1" applyBorder="1" applyAlignment="1" applyProtection="1">
      <alignment horizontal="center" vertical="center" wrapText="1"/>
    </xf>
    <xf numFmtId="0" fontId="30" fillId="33" borderId="0" xfId="0" applyFont="1" applyFill="1" applyAlignment="1" applyProtection="1">
      <alignment horizontal="left" vertical="top" wrapText="1"/>
      <protection locked="0"/>
    </xf>
    <xf numFmtId="3" fontId="35" fillId="34" borderId="50" xfId="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3" fontId="36" fillId="0" borderId="43" xfId="0" applyNumberFormat="1" applyFont="1" applyBorder="1" applyAlignment="1" applyProtection="1">
      <alignment horizontal="right" vertical="center" wrapText="1"/>
    </xf>
    <xf numFmtId="3" fontId="36" fillId="0" borderId="42" xfId="0" applyNumberFormat="1" applyFont="1" applyBorder="1" applyAlignment="1" applyProtection="1">
      <alignment horizontal="right" vertical="center"/>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3" fontId="36" fillId="0" borderId="32" xfId="0" applyNumberFormat="1" applyFont="1" applyBorder="1" applyAlignment="1" applyProtection="1">
      <alignment horizontal="right" vertical="center"/>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5" fillId="35" borderId="21" xfId="0"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3" fontId="36" fillId="0" borderId="42"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0" fontId="14" fillId="33" borderId="0" xfId="0" applyFont="1" applyFill="1" applyAlignment="1" applyProtection="1">
      <alignment horizontal="left" vertical="top" wrapText="1"/>
      <protection locked="0"/>
    </xf>
    <xf numFmtId="3" fontId="36" fillId="0" borderId="29" xfId="0" applyNumberFormat="1" applyFont="1" applyBorder="1" applyAlignment="1" applyProtection="1">
      <alignment horizontal="right" vertical="center" wrapText="1"/>
    </xf>
    <xf numFmtId="3" fontId="36" fillId="0" borderId="55" xfId="0" applyNumberFormat="1" applyFont="1" applyBorder="1" applyAlignment="1" applyProtection="1">
      <alignment horizontal="right" vertical="center" wrapText="1"/>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3" fontId="35" fillId="35" borderId="53" xfId="10" applyNumberFormat="1" applyFont="1" applyFill="1" applyBorder="1" applyAlignment="1" applyProtection="1">
      <alignment horizontal="center" vertical="center"/>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9" fontId="0" fillId="0" borderId="0" xfId="0" applyNumberFormat="1" applyProtection="1">
      <protection locked="0"/>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2505</c:v>
                </c:pt>
                <c:pt idx="2">
                  <c:v>7060</c:v>
                </c:pt>
                <c:pt idx="4">
                  <c:v>217</c:v>
                </c:pt>
                <c:pt idx="6">
                  <c:v>528</c:v>
                </c:pt>
                <c:pt idx="8">
                  <c:v>140</c:v>
                </c:pt>
                <c:pt idx="10">
                  <c:v>334</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952</c:v>
                </c:pt>
                <c:pt idx="2">
                  <c:v>1594</c:v>
                </c:pt>
                <c:pt idx="4">
                  <c:v>291</c:v>
                </c:pt>
                <c:pt idx="6">
                  <c:v>599</c:v>
                </c:pt>
                <c:pt idx="8">
                  <c:v>71</c:v>
                </c:pt>
                <c:pt idx="10">
                  <c:v>102</c:v>
                </c:pt>
              </c:numCache>
            </c:numRef>
          </c:val>
        </c:ser>
        <c:ser>
          <c:idx val="2"/>
          <c:order val="2"/>
          <c:tx>
            <c:strRef>
              <c:f>'Meldunek tygodniowy'!$C$56</c:f>
              <c:strCache>
                <c:ptCount val="1"/>
                <c:pt idx="0">
                  <c:v>TADŻYKISTAN</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179</c:v>
                </c:pt>
                <c:pt idx="2">
                  <c:v>527</c:v>
                </c:pt>
                <c:pt idx="4">
                  <c:v>0</c:v>
                </c:pt>
                <c:pt idx="6">
                  <c:v>0</c:v>
                </c:pt>
                <c:pt idx="8">
                  <c:v>7</c:v>
                </c:pt>
                <c:pt idx="10">
                  <c:v>12</c:v>
                </c:pt>
              </c:numCache>
            </c:numRef>
          </c:val>
        </c:ser>
        <c:ser>
          <c:idx val="3"/>
          <c:order val="3"/>
          <c:tx>
            <c:strRef>
              <c:f>'Meldunek tygodniowy'!$C$57</c:f>
              <c:strCache>
                <c:ptCount val="1"/>
                <c:pt idx="0">
                  <c:v>GRUZJA</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106</c:v>
                </c:pt>
                <c:pt idx="2">
                  <c:v>234</c:v>
                </c:pt>
                <c:pt idx="4">
                  <c:v>34</c:v>
                </c:pt>
                <c:pt idx="6">
                  <c:v>87</c:v>
                </c:pt>
                <c:pt idx="8">
                  <c:v>36</c:v>
                </c:pt>
                <c:pt idx="10">
                  <c:v>71</c:v>
                </c:pt>
              </c:numCache>
            </c:numRef>
          </c:val>
        </c:ser>
        <c:ser>
          <c:idx val="5"/>
          <c:order val="4"/>
          <c:tx>
            <c:strRef>
              <c:f>'Meldunek tygodniowy'!$C$58</c:f>
              <c:strCache>
                <c:ptCount val="1"/>
                <c:pt idx="0">
                  <c:v>SYRIA</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189</c:v>
                </c:pt>
                <c:pt idx="2">
                  <c:v>286</c:v>
                </c:pt>
                <c:pt idx="4">
                  <c:v>2</c:v>
                </c:pt>
                <c:pt idx="6">
                  <c:v>2</c:v>
                </c:pt>
                <c:pt idx="8">
                  <c:v>7</c:v>
                </c:pt>
                <c:pt idx="10">
                  <c:v>7</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415</c:v>
                </c:pt>
                <c:pt idx="2">
                  <c:v>656</c:v>
                </c:pt>
                <c:pt idx="4">
                  <c:v>78</c:v>
                </c:pt>
                <c:pt idx="6">
                  <c:v>106</c:v>
                </c:pt>
                <c:pt idx="8">
                  <c:v>23</c:v>
                </c:pt>
                <c:pt idx="10">
                  <c:v>36</c:v>
                </c:pt>
              </c:numCache>
            </c:numRef>
          </c:val>
        </c:ser>
        <c:dLbls>
          <c:showLegendKey val="0"/>
          <c:showVal val="0"/>
          <c:showCatName val="0"/>
          <c:showSerName val="0"/>
          <c:showPercent val="0"/>
          <c:showBubbleSize val="0"/>
        </c:dLbls>
        <c:gapWidth val="55"/>
        <c:gapDepth val="55"/>
        <c:shape val="box"/>
        <c:axId val="46505984"/>
        <c:axId val="46507520"/>
        <c:axId val="0"/>
      </c:bar3DChart>
      <c:catAx>
        <c:axId val="46505984"/>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46507520"/>
        <c:crosses val="autoZero"/>
        <c:auto val="1"/>
        <c:lblAlgn val="ctr"/>
        <c:lblOffset val="100"/>
        <c:noMultiLvlLbl val="0"/>
      </c:catAx>
      <c:valAx>
        <c:axId val="46507520"/>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4650598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tygodniowy'!$B$223</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27.11.2015 - 03.12.2015</c:v>
                </c:pt>
                <c:pt idx="1">
                  <c:v>04.12.2015 - 10.12.2015</c:v>
                </c:pt>
                <c:pt idx="2">
                  <c:v>11.12.2015 - 17.12.2015</c:v>
                </c:pt>
                <c:pt idx="3">
                  <c:v>18.12.2015 - 24.12.2015</c:v>
                </c:pt>
                <c:pt idx="4">
                  <c:v>25.12.2015 - 31.12.2015</c:v>
                </c:pt>
              </c:strCache>
            </c:strRef>
          </c:cat>
          <c:val>
            <c:numRef>
              <c:f>('Meldunek tygodniowy'!$J$223,'Meldunek tygodniowy'!$M$223,'Meldunek tygodniowy'!$P$223,'Meldunek tygodniowy'!$S$223,'Meldunek tygodniowy'!$V$223)</c:f>
              <c:numCache>
                <c:formatCode>#,##0</c:formatCode>
                <c:ptCount val="5"/>
                <c:pt idx="0">
                  <c:v>1930</c:v>
                </c:pt>
                <c:pt idx="1">
                  <c:v>1974</c:v>
                </c:pt>
                <c:pt idx="2">
                  <c:v>1959</c:v>
                </c:pt>
                <c:pt idx="3">
                  <c:v>1936</c:v>
                </c:pt>
                <c:pt idx="4">
                  <c:v>1917</c:v>
                </c:pt>
              </c:numCache>
            </c:numRef>
          </c:val>
        </c:ser>
        <c:ser>
          <c:idx val="1"/>
          <c:order val="1"/>
          <c:tx>
            <c:strRef>
              <c:f>'Meldunek tygodniowy'!$B$224</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27.11.2015 - 03.12.2015</c:v>
                </c:pt>
                <c:pt idx="1">
                  <c:v>04.12.2015 - 10.12.2015</c:v>
                </c:pt>
                <c:pt idx="2">
                  <c:v>11.12.2015 - 17.12.2015</c:v>
                </c:pt>
                <c:pt idx="3">
                  <c:v>18.12.2015 - 24.12.2015</c:v>
                </c:pt>
                <c:pt idx="4">
                  <c:v>25.12.2015 - 31.12.2015</c:v>
                </c:pt>
              </c:strCache>
            </c:strRef>
          </c:cat>
          <c:val>
            <c:numRef>
              <c:f>('Meldunek tygodniowy'!$J$224,'Meldunek tygodniowy'!$M$224,'Meldunek tygodniowy'!$P$224,'Meldunek tygodniowy'!$S$224,'Meldunek tygodniowy'!$V$224)</c:f>
              <c:numCache>
                <c:formatCode>#,##0</c:formatCode>
                <c:ptCount val="5"/>
                <c:pt idx="0">
                  <c:v>2445</c:v>
                </c:pt>
                <c:pt idx="1">
                  <c:v>2461</c:v>
                </c:pt>
                <c:pt idx="2">
                  <c:v>2484</c:v>
                </c:pt>
                <c:pt idx="3">
                  <c:v>2455</c:v>
                </c:pt>
                <c:pt idx="4">
                  <c:v>2470</c:v>
                </c:pt>
              </c:numCache>
            </c:numRef>
          </c:val>
        </c:ser>
        <c:ser>
          <c:idx val="5"/>
          <c:order val="2"/>
          <c:tx>
            <c:strRef>
              <c:f>'Meldunek tygodniowy'!$B$227</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tygodniowy'!$J$222,'Meldunek tygodniowy'!$M$222,'Meldunek tygodniowy'!$P$222,'Meldunek tygodniowy'!$S$222,'Meldunek tygodniowy'!$V$222)</c:f>
              <c:strCache>
                <c:ptCount val="5"/>
                <c:pt idx="0">
                  <c:v>27.11.2015 - 03.12.2015</c:v>
                </c:pt>
                <c:pt idx="1">
                  <c:v>04.12.2015 - 10.12.2015</c:v>
                </c:pt>
                <c:pt idx="2">
                  <c:v>11.12.2015 - 17.12.2015</c:v>
                </c:pt>
                <c:pt idx="3">
                  <c:v>18.12.2015 - 24.12.2015</c:v>
                </c:pt>
                <c:pt idx="4">
                  <c:v>25.12.2015 - 31.12.2015</c:v>
                </c:pt>
              </c:strCache>
            </c:strRef>
          </c:cat>
          <c:val>
            <c:numRef>
              <c:f>('Meldunek tygodniowy'!$J$227,'Meldunek tygodniowy'!$M$227,'Meldunek tygodniowy'!$P$227,'Meldunek tygodniowy'!$S$227,'Meldunek tygodniowy'!$V$227)</c:f>
              <c:numCache>
                <c:formatCode>#,##0</c:formatCode>
                <c:ptCount val="5"/>
                <c:pt idx="0">
                  <c:v>2</c:v>
                </c:pt>
                <c:pt idx="1">
                  <c:v>2</c:v>
                </c:pt>
                <c:pt idx="2">
                  <c:v>2</c:v>
                </c:pt>
                <c:pt idx="3">
                  <c:v>2</c:v>
                </c:pt>
                <c:pt idx="4">
                  <c:v>2</c:v>
                </c:pt>
              </c:numCache>
            </c:numRef>
          </c:val>
        </c:ser>
        <c:dLbls>
          <c:showLegendKey val="0"/>
          <c:showVal val="1"/>
          <c:showCatName val="0"/>
          <c:showSerName val="0"/>
          <c:showPercent val="0"/>
          <c:showBubbleSize val="0"/>
        </c:dLbls>
        <c:gapWidth val="75"/>
        <c:gapDepth val="195"/>
        <c:shape val="cylinder"/>
        <c:axId val="62334080"/>
        <c:axId val="62474112"/>
        <c:axId val="0"/>
      </c:bar3DChart>
      <c:catAx>
        <c:axId val="62334080"/>
        <c:scaling>
          <c:orientation val="minMax"/>
        </c:scaling>
        <c:delete val="0"/>
        <c:axPos val="l"/>
        <c:numFmt formatCode="General" sourceLinked="0"/>
        <c:majorTickMark val="none"/>
        <c:minorTickMark val="none"/>
        <c:tickLblPos val="nextTo"/>
        <c:crossAx val="62474112"/>
        <c:crosses val="autoZero"/>
        <c:auto val="1"/>
        <c:lblAlgn val="ctr"/>
        <c:lblOffset val="100"/>
        <c:noMultiLvlLbl val="0"/>
      </c:catAx>
      <c:valAx>
        <c:axId val="6247411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62334080"/>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tygodniowy'!$C$405</c:f>
              <c:strCache>
                <c:ptCount val="1"/>
                <c:pt idx="0">
                  <c:v>pobyt czasowy</c:v>
                </c:pt>
              </c:strCache>
            </c:strRef>
          </c:tx>
          <c:spPr>
            <a:solidFill>
              <a:srgbClr val="FF000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tygodniowy'!$L$405:$T$405</c:f>
              <c:numCache>
                <c:formatCode>#,##0</c:formatCode>
                <c:ptCount val="9"/>
                <c:pt idx="0">
                  <c:v>1860</c:v>
                </c:pt>
                <c:pt idx="2">
                  <c:v>562</c:v>
                </c:pt>
                <c:pt idx="3">
                  <c:v>268</c:v>
                </c:pt>
                <c:pt idx="4">
                  <c:v>263</c:v>
                </c:pt>
                <c:pt idx="5">
                  <c:v>20</c:v>
                </c:pt>
                <c:pt idx="6">
                  <c:v>0</c:v>
                </c:pt>
                <c:pt idx="7">
                  <c:v>0</c:v>
                </c:pt>
                <c:pt idx="8">
                  <c:v>415</c:v>
                </c:pt>
              </c:numCache>
            </c:numRef>
          </c:val>
        </c:ser>
        <c:ser>
          <c:idx val="0"/>
          <c:order val="1"/>
          <c:tx>
            <c:strRef>
              <c:f>'Meldunek tygodniowy'!$C$406</c:f>
              <c:strCache>
                <c:ptCount val="1"/>
                <c:pt idx="0">
                  <c:v>pobyt stały</c:v>
                </c:pt>
              </c:strCache>
            </c:strRef>
          </c:tx>
          <c:spPr>
            <a:solidFill>
              <a:srgbClr val="FFC00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tygodniowy'!$L$406:$T$406</c:f>
              <c:numCache>
                <c:formatCode>#,##0</c:formatCode>
                <c:ptCount val="9"/>
                <c:pt idx="0">
                  <c:v>271</c:v>
                </c:pt>
                <c:pt idx="2">
                  <c:v>111</c:v>
                </c:pt>
                <c:pt idx="3">
                  <c:v>37</c:v>
                </c:pt>
                <c:pt idx="4">
                  <c:v>54</c:v>
                </c:pt>
                <c:pt idx="5">
                  <c:v>4</c:v>
                </c:pt>
                <c:pt idx="6">
                  <c:v>0</c:v>
                </c:pt>
                <c:pt idx="7">
                  <c:v>0</c:v>
                </c:pt>
                <c:pt idx="8">
                  <c:v>43</c:v>
                </c:pt>
              </c:numCache>
            </c:numRef>
          </c:val>
        </c:ser>
        <c:ser>
          <c:idx val="1"/>
          <c:order val="2"/>
          <c:tx>
            <c:strRef>
              <c:f>'Meldunek tygodniowy'!$C$407</c:f>
              <c:strCache>
                <c:ptCount val="1"/>
                <c:pt idx="0">
                  <c:v>pobyt rezydenta długoterminowego UE</c:v>
                </c:pt>
              </c:strCache>
            </c:strRef>
          </c:tx>
          <c:spPr>
            <a:solidFill>
              <a:srgbClr val="FFFF0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tygodniowy'!$L$407:$T$407</c:f>
              <c:numCache>
                <c:formatCode>#,##0</c:formatCode>
                <c:ptCount val="9"/>
                <c:pt idx="0">
                  <c:v>75</c:v>
                </c:pt>
                <c:pt idx="2">
                  <c:v>44</c:v>
                </c:pt>
                <c:pt idx="3">
                  <c:v>5</c:v>
                </c:pt>
                <c:pt idx="4">
                  <c:v>10</c:v>
                </c:pt>
                <c:pt idx="5">
                  <c:v>0</c:v>
                </c:pt>
                <c:pt idx="6">
                  <c:v>0</c:v>
                </c:pt>
                <c:pt idx="7">
                  <c:v>0</c:v>
                </c:pt>
                <c:pt idx="8">
                  <c:v>20</c:v>
                </c:pt>
              </c:numCache>
            </c:numRef>
          </c:val>
        </c:ser>
        <c:ser>
          <c:idx val="2"/>
          <c:order val="3"/>
          <c:tx>
            <c:strRef>
              <c:f>'Meldunek tygodniowy'!$C$408</c:f>
              <c:strCache>
                <c:ptCount val="1"/>
                <c:pt idx="0">
                  <c:v>prawo pobytu ob. UE</c:v>
                </c:pt>
              </c:strCache>
            </c:strRef>
          </c:tx>
          <c:spPr>
            <a:solidFill>
              <a:srgbClr val="92D05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tygodniowy'!$L$408:$T$408</c:f>
              <c:numCache>
                <c:formatCode>#,##0</c:formatCode>
                <c:ptCount val="9"/>
                <c:pt idx="0">
                  <c:v>4</c:v>
                </c:pt>
                <c:pt idx="2">
                  <c:v>1</c:v>
                </c:pt>
                <c:pt idx="3">
                  <c:v>0</c:v>
                </c:pt>
                <c:pt idx="4">
                  <c:v>1</c:v>
                </c:pt>
                <c:pt idx="5">
                  <c:v>0</c:v>
                </c:pt>
                <c:pt idx="6">
                  <c:v>0</c:v>
                </c:pt>
                <c:pt idx="7">
                  <c:v>0</c:v>
                </c:pt>
                <c:pt idx="8">
                  <c:v>0</c:v>
                </c:pt>
              </c:numCache>
            </c:numRef>
          </c:val>
        </c:ser>
        <c:ser>
          <c:idx val="3"/>
          <c:order val="4"/>
          <c:tx>
            <c:strRef>
              <c:f>'Meldunek tygodniowy'!$C$409</c:f>
              <c:strCache>
                <c:ptCount val="1"/>
                <c:pt idx="0">
                  <c:v>prawo stałego pobytu obywatela UE</c:v>
                </c:pt>
              </c:strCache>
            </c:strRef>
          </c:tx>
          <c:spPr>
            <a:solidFill>
              <a:srgbClr val="00B05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tygodniowy'!$L$409:$T$409</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tygodniowy'!$C$410</c:f>
              <c:strCache>
                <c:ptCount val="1"/>
                <c:pt idx="0">
                  <c:v>prawo pobytu członka rodziny ob. UE</c:v>
                </c:pt>
              </c:strCache>
            </c:strRef>
          </c:tx>
          <c:spPr>
            <a:solidFill>
              <a:srgbClr val="00B0F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tygodniowy'!$L$410:$T$410</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tygodniowy'!$C$411</c:f>
              <c:strCache>
                <c:ptCount val="1"/>
                <c:pt idx="0">
                  <c:v>prawo stałego pobytu członka rodziny ob.. UE</c:v>
                </c:pt>
              </c:strCache>
            </c:strRef>
          </c:tx>
          <c:spPr>
            <a:solidFill>
              <a:srgbClr val="0070C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tygodniowy'!$L$411:$T$411</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tygodniowy'!$C$412</c:f>
              <c:strCache>
                <c:ptCount val="1"/>
                <c:pt idx="0">
                  <c:v>pobyt tolerowany</c:v>
                </c:pt>
              </c:strCache>
            </c:strRef>
          </c:tx>
          <c:spPr>
            <a:solidFill>
              <a:srgbClr val="00206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tygodniowy'!$L$412:$T$412</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tygodniowy'!$C$413</c:f>
              <c:strCache>
                <c:ptCount val="1"/>
                <c:pt idx="0">
                  <c:v>pobyt humanitarny</c:v>
                </c:pt>
              </c:strCache>
            </c:strRef>
          </c:tx>
          <c:spPr>
            <a:solidFill>
              <a:srgbClr val="7030A0"/>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tygodniowy'!$L$413:$T$413</c:f>
              <c:numCache>
                <c:formatCode>#,##0</c:formatCode>
                <c:ptCount val="9"/>
                <c:pt idx="0">
                  <c:v>5</c:v>
                </c:pt>
                <c:pt idx="2">
                  <c:v>3</c:v>
                </c:pt>
                <c:pt idx="3">
                  <c:v>0</c:v>
                </c:pt>
                <c:pt idx="4">
                  <c:v>2</c:v>
                </c:pt>
                <c:pt idx="5">
                  <c:v>1</c:v>
                </c:pt>
                <c:pt idx="6">
                  <c:v>1</c:v>
                </c:pt>
                <c:pt idx="7">
                  <c:v>0</c:v>
                </c:pt>
                <c:pt idx="8">
                  <c:v>0</c:v>
                </c:pt>
              </c:numCache>
            </c:numRef>
          </c:val>
        </c:ser>
        <c:ser>
          <c:idx val="9"/>
          <c:order val="9"/>
          <c:tx>
            <c:strRef>
              <c:f>'Meldunek tygodniowy'!$C$414</c:f>
              <c:strCache>
                <c:ptCount val="1"/>
                <c:pt idx="0">
                  <c:v>wydalenie</c:v>
                </c:pt>
              </c:strCache>
            </c:strRef>
          </c:tx>
          <c:spPr>
            <a:solidFill>
              <a:schemeClr val="bg1">
                <a:lumMod val="85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tygodniowy'!$L$414:$T$414</c:f>
              <c:numCache>
                <c:formatCode>#,##0</c:formatCode>
                <c:ptCount val="9"/>
                <c:pt idx="0">
                  <c:v>15</c:v>
                </c:pt>
                <c:pt idx="2">
                  <c:v>7</c:v>
                </c:pt>
                <c:pt idx="3">
                  <c:v>0</c:v>
                </c:pt>
                <c:pt idx="4">
                  <c:v>3</c:v>
                </c:pt>
                <c:pt idx="5">
                  <c:v>2</c:v>
                </c:pt>
                <c:pt idx="6">
                  <c:v>0</c:v>
                </c:pt>
                <c:pt idx="7">
                  <c:v>0</c:v>
                </c:pt>
                <c:pt idx="8">
                  <c:v>12</c:v>
                </c:pt>
              </c:numCache>
            </c:numRef>
          </c:val>
        </c:ser>
        <c:ser>
          <c:idx val="10"/>
          <c:order val="10"/>
          <c:tx>
            <c:strRef>
              <c:f>'Meldunek tygodniowy'!$C$415</c:f>
              <c:strCache>
                <c:ptCount val="1"/>
                <c:pt idx="0">
                  <c:v>zobowiązanie do powrotu</c:v>
                </c:pt>
              </c:strCache>
            </c:strRef>
          </c:tx>
          <c:spPr>
            <a:solidFill>
              <a:schemeClr val="bg1">
                <a:lumMod val="65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tygodniowy'!$L$415:$T$415</c:f>
              <c:numCache>
                <c:formatCode>#,##0</c:formatCode>
                <c:ptCount val="9"/>
                <c:pt idx="0">
                  <c:v>846</c:v>
                </c:pt>
                <c:pt idx="2">
                  <c:v>412</c:v>
                </c:pt>
                <c:pt idx="3">
                  <c:v>5</c:v>
                </c:pt>
                <c:pt idx="4">
                  <c:v>99</c:v>
                </c:pt>
                <c:pt idx="5">
                  <c:v>39</c:v>
                </c:pt>
                <c:pt idx="6">
                  <c:v>3</c:v>
                </c:pt>
                <c:pt idx="7">
                  <c:v>0</c:v>
                </c:pt>
                <c:pt idx="8">
                  <c:v>230</c:v>
                </c:pt>
              </c:numCache>
            </c:numRef>
          </c:val>
        </c:ser>
        <c:ser>
          <c:idx val="11"/>
          <c:order val="11"/>
          <c:tx>
            <c:strRef>
              <c:f>'Meldunek tygodniowy'!$C$416</c:f>
              <c:strCache>
                <c:ptCount val="1"/>
                <c:pt idx="0">
                  <c:v>cofnięcie zakazu wjazdu</c:v>
                </c:pt>
              </c:strCache>
            </c:strRef>
          </c:tx>
          <c:spPr>
            <a:solidFill>
              <a:schemeClr val="tx1">
                <a:lumMod val="50000"/>
                <a:lumOff val="50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tygodniowy'!$L$416:$T$416</c:f>
              <c:numCache>
                <c:formatCode>#,##0</c:formatCode>
                <c:ptCount val="9"/>
                <c:pt idx="0">
                  <c:v>2</c:v>
                </c:pt>
                <c:pt idx="2">
                  <c:v>0</c:v>
                </c:pt>
                <c:pt idx="3">
                  <c:v>0</c:v>
                </c:pt>
                <c:pt idx="4">
                  <c:v>0</c:v>
                </c:pt>
                <c:pt idx="5">
                  <c:v>0</c:v>
                </c:pt>
                <c:pt idx="6">
                  <c:v>0</c:v>
                </c:pt>
                <c:pt idx="7">
                  <c:v>0</c:v>
                </c:pt>
                <c:pt idx="8">
                  <c:v>57</c:v>
                </c:pt>
              </c:numCache>
            </c:numRef>
          </c:val>
        </c:ser>
        <c:ser>
          <c:idx val="12"/>
          <c:order val="12"/>
          <c:tx>
            <c:strRef>
              <c:f>'Meldunek tygodniowy'!$C$417</c:f>
              <c:strCache>
                <c:ptCount val="1"/>
                <c:pt idx="0">
                  <c:v>zaproszenie</c:v>
                </c:pt>
              </c:strCache>
            </c:strRef>
          </c:tx>
          <c:spPr>
            <a:solidFill>
              <a:schemeClr val="tx1">
                <a:lumMod val="75000"/>
                <a:lumOff val="25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tygodniowy'!$L$417:$T$417</c:f>
              <c:numCache>
                <c:formatCode>#,##0</c:formatCode>
                <c:ptCount val="9"/>
                <c:pt idx="0">
                  <c:v>8</c:v>
                </c:pt>
                <c:pt idx="2">
                  <c:v>0</c:v>
                </c:pt>
                <c:pt idx="3">
                  <c:v>0</c:v>
                </c:pt>
                <c:pt idx="4">
                  <c:v>1</c:v>
                </c:pt>
                <c:pt idx="5">
                  <c:v>0</c:v>
                </c:pt>
                <c:pt idx="6">
                  <c:v>0</c:v>
                </c:pt>
                <c:pt idx="7">
                  <c:v>0</c:v>
                </c:pt>
                <c:pt idx="8">
                  <c:v>1</c:v>
                </c:pt>
              </c:numCache>
            </c:numRef>
          </c:val>
        </c:ser>
        <c:ser>
          <c:idx val="13"/>
          <c:order val="13"/>
          <c:tx>
            <c:strRef>
              <c:f>'Meldunek tygodniowy'!$C$418</c:f>
              <c:strCache>
                <c:ptCount val="1"/>
                <c:pt idx="0">
                  <c:v>polski dokument podróży</c:v>
                </c:pt>
              </c:strCache>
            </c:strRef>
          </c:tx>
          <c:spPr>
            <a:solidFill>
              <a:schemeClr val="tx1">
                <a:lumMod val="95000"/>
                <a:lumOff val="5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tygodniowy'!$L$418:$T$418</c:f>
              <c:numCache>
                <c:formatCode>#,##0</c:formatCode>
                <c:ptCount val="9"/>
                <c:pt idx="0">
                  <c:v>18</c:v>
                </c:pt>
                <c:pt idx="2">
                  <c:v>11</c:v>
                </c:pt>
                <c:pt idx="3">
                  <c:v>1</c:v>
                </c:pt>
                <c:pt idx="4">
                  <c:v>0</c:v>
                </c:pt>
                <c:pt idx="5">
                  <c:v>0</c:v>
                </c:pt>
                <c:pt idx="6">
                  <c:v>0</c:v>
                </c:pt>
                <c:pt idx="7">
                  <c:v>0</c:v>
                </c:pt>
                <c:pt idx="8">
                  <c:v>4</c:v>
                </c:pt>
              </c:numCache>
            </c:numRef>
          </c:val>
        </c:ser>
        <c:ser>
          <c:idx val="14"/>
          <c:order val="14"/>
          <c:tx>
            <c:strRef>
              <c:f>'Meldunek tygodniowy'!$C$419</c:f>
              <c:strCache>
                <c:ptCount val="1"/>
                <c:pt idx="0">
                  <c:v>polski dokument tożsamości cudzoziemca</c:v>
                </c:pt>
              </c:strCache>
            </c:strRef>
          </c:tx>
          <c:spPr>
            <a:solidFill>
              <a:schemeClr val="bg2">
                <a:lumMod val="90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tygodniowy'!$L$419:$T$419</c:f>
              <c:numCache>
                <c:formatCode>#,##0</c:formatCode>
                <c:ptCount val="9"/>
                <c:pt idx="0">
                  <c:v>1</c:v>
                </c:pt>
                <c:pt idx="2">
                  <c:v>1</c:v>
                </c:pt>
                <c:pt idx="3">
                  <c:v>0</c:v>
                </c:pt>
                <c:pt idx="4">
                  <c:v>0</c:v>
                </c:pt>
                <c:pt idx="5">
                  <c:v>0</c:v>
                </c:pt>
                <c:pt idx="6">
                  <c:v>0</c:v>
                </c:pt>
                <c:pt idx="7">
                  <c:v>0</c:v>
                </c:pt>
                <c:pt idx="8">
                  <c:v>1</c:v>
                </c:pt>
              </c:numCache>
            </c:numRef>
          </c:val>
        </c:ser>
        <c:ser>
          <c:idx val="15"/>
          <c:order val="15"/>
          <c:tx>
            <c:strRef>
              <c:f>'Meldunek tygodniowy'!$C$420</c:f>
              <c:strCache>
                <c:ptCount val="1"/>
                <c:pt idx="0">
                  <c:v>wiza (nowa + Schengen)</c:v>
                </c:pt>
              </c:strCache>
            </c:strRef>
          </c:tx>
          <c:spPr>
            <a:solidFill>
              <a:schemeClr val="bg2">
                <a:lumMod val="50000"/>
              </a:schemeClr>
            </a:solidFill>
          </c:spPr>
          <c:invertIfNegative val="0"/>
          <c:cat>
            <c:strRef>
              <c:f>'Meldunek tygodniowy'!$L$404:$T$404</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tygodniowy'!$L$420:$T$420</c:f>
              <c:numCache>
                <c:formatCode>#,##0</c:formatCode>
                <c:ptCount val="9"/>
                <c:pt idx="0">
                  <c:v>24</c:v>
                </c:pt>
                <c:pt idx="2">
                  <c:v>19</c:v>
                </c:pt>
                <c:pt idx="3">
                  <c:v>0</c:v>
                </c:pt>
                <c:pt idx="4">
                  <c:v>0</c:v>
                </c:pt>
                <c:pt idx="5">
                  <c:v>0</c:v>
                </c:pt>
                <c:pt idx="6">
                  <c:v>0</c:v>
                </c:pt>
                <c:pt idx="7">
                  <c:v>0</c:v>
                </c:pt>
                <c:pt idx="8">
                  <c:v>6</c:v>
                </c:pt>
              </c:numCache>
            </c:numRef>
          </c:val>
        </c:ser>
        <c:dLbls>
          <c:showLegendKey val="0"/>
          <c:showVal val="0"/>
          <c:showCatName val="0"/>
          <c:showSerName val="0"/>
          <c:showPercent val="0"/>
          <c:showBubbleSize val="0"/>
        </c:dLbls>
        <c:gapWidth val="55"/>
        <c:gapDepth val="55"/>
        <c:shape val="box"/>
        <c:axId val="89858048"/>
        <c:axId val="89861120"/>
        <c:axId val="0"/>
      </c:bar3DChart>
      <c:catAx>
        <c:axId val="89858048"/>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89861120"/>
        <c:crosses val="autoZero"/>
        <c:auto val="1"/>
        <c:lblAlgn val="ctr"/>
        <c:lblOffset val="100"/>
        <c:noMultiLvlLbl val="0"/>
      </c:catAx>
      <c:valAx>
        <c:axId val="89861120"/>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89858048"/>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278</c:v>
                </c:pt>
                <c:pt idx="2">
                  <c:v>759</c:v>
                </c:pt>
                <c:pt idx="4">
                  <c:v>16</c:v>
                </c:pt>
                <c:pt idx="6">
                  <c:v>50</c:v>
                </c:pt>
                <c:pt idx="8">
                  <c:v>0</c:v>
                </c:pt>
                <c:pt idx="10">
                  <c:v>0</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46</c:v>
                </c:pt>
                <c:pt idx="2">
                  <c:v>71</c:v>
                </c:pt>
                <c:pt idx="4">
                  <c:v>41</c:v>
                </c:pt>
                <c:pt idx="6">
                  <c:v>78</c:v>
                </c:pt>
                <c:pt idx="8">
                  <c:v>1</c:v>
                </c:pt>
                <c:pt idx="10">
                  <c:v>1</c:v>
                </c:pt>
              </c:numCache>
            </c:numRef>
          </c:val>
        </c:ser>
        <c:ser>
          <c:idx val="2"/>
          <c:order val="2"/>
          <c:tx>
            <c:strRef>
              <c:f>'Meldunek tygodniowy'!$C$24</c:f>
              <c:strCache>
                <c:ptCount val="1"/>
                <c:pt idx="0">
                  <c:v>TADŻYKISTAN</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28</c:v>
                </c:pt>
                <c:pt idx="2">
                  <c:v>94</c:v>
                </c:pt>
                <c:pt idx="4">
                  <c:v>0</c:v>
                </c:pt>
                <c:pt idx="6">
                  <c:v>0</c:v>
                </c:pt>
                <c:pt idx="8">
                  <c:v>0</c:v>
                </c:pt>
                <c:pt idx="10">
                  <c:v>0</c:v>
                </c:pt>
              </c:numCache>
            </c:numRef>
          </c:val>
        </c:ser>
        <c:ser>
          <c:idx val="3"/>
          <c:order val="3"/>
          <c:tx>
            <c:strRef>
              <c:f>'Meldunek tygodniowy'!$C$25</c:f>
              <c:strCache>
                <c:ptCount val="1"/>
                <c:pt idx="0">
                  <c:v>GRUZJA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5</c:v>
                </c:pt>
                <c:pt idx="2">
                  <c:v>6</c:v>
                </c:pt>
                <c:pt idx="4">
                  <c:v>4</c:v>
                </c:pt>
                <c:pt idx="6">
                  <c:v>12</c:v>
                </c:pt>
                <c:pt idx="8">
                  <c:v>0</c:v>
                </c:pt>
                <c:pt idx="10">
                  <c:v>0</c:v>
                </c:pt>
              </c:numCache>
            </c:numRef>
          </c:val>
        </c:ser>
        <c:ser>
          <c:idx val="5"/>
          <c:order val="4"/>
          <c:tx>
            <c:strRef>
              <c:f>'Meldunek tygodniowy'!$C$26</c:f>
              <c:strCache>
                <c:ptCount val="1"/>
                <c:pt idx="0">
                  <c:v>SYRIA</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4</c:v>
                </c:pt>
                <c:pt idx="2">
                  <c:v>7</c:v>
                </c:pt>
                <c:pt idx="4">
                  <c:v>0</c:v>
                </c:pt>
                <c:pt idx="6">
                  <c:v>0</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30</c:v>
                </c:pt>
                <c:pt idx="2">
                  <c:v>47</c:v>
                </c:pt>
                <c:pt idx="4">
                  <c:v>13</c:v>
                </c:pt>
                <c:pt idx="6">
                  <c:v>18</c:v>
                </c:pt>
                <c:pt idx="8">
                  <c:v>0</c:v>
                </c:pt>
                <c:pt idx="10">
                  <c:v>0</c:v>
                </c:pt>
              </c:numCache>
            </c:numRef>
          </c:val>
        </c:ser>
        <c:dLbls>
          <c:showLegendKey val="0"/>
          <c:showVal val="0"/>
          <c:showCatName val="0"/>
          <c:showSerName val="0"/>
          <c:showPercent val="0"/>
          <c:showBubbleSize val="0"/>
        </c:dLbls>
        <c:gapWidth val="55"/>
        <c:gapDepth val="55"/>
        <c:shape val="box"/>
        <c:axId val="100731904"/>
        <c:axId val="110162688"/>
        <c:axId val="0"/>
      </c:bar3DChart>
      <c:catAx>
        <c:axId val="100731904"/>
        <c:scaling>
          <c:orientation val="minMax"/>
        </c:scaling>
        <c:delete val="0"/>
        <c:axPos val="b"/>
        <c:numFmt formatCode="General" sourceLinked="0"/>
        <c:majorTickMark val="none"/>
        <c:minorTickMark val="none"/>
        <c:tickLblPos val="nextTo"/>
        <c:txPr>
          <a:bodyPr/>
          <a:lstStyle/>
          <a:p>
            <a:pPr algn="ctr">
              <a:defRPr/>
            </a:pPr>
            <a:endParaRPr lang="pl-PL"/>
          </a:p>
        </c:txPr>
        <c:crossAx val="110162688"/>
        <c:crosses val="autoZero"/>
        <c:auto val="1"/>
        <c:lblAlgn val="ctr"/>
        <c:lblOffset val="100"/>
        <c:noMultiLvlLbl val="0"/>
      </c:catAx>
      <c:valAx>
        <c:axId val="110162688"/>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100731904"/>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tygodniowy'!$G$275</c:f>
              <c:strCache>
                <c:ptCount val="1"/>
                <c:pt idx="0">
                  <c:v>pobyt czasowy</c:v>
                </c:pt>
              </c:strCache>
            </c:strRef>
          </c:tx>
          <c:spPr>
            <a:solidFill>
              <a:srgbClr val="FF0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tygodniowy'!$K$275,'Meldunek tygodniowy'!$M$275,'Meldunek tygodniowy'!$O$275,'Meldunek tygodniowy'!$Q$275)</c:f>
              <c:numCache>
                <c:formatCode>#,##0</c:formatCode>
                <c:ptCount val="4"/>
                <c:pt idx="0">
                  <c:v>8933</c:v>
                </c:pt>
                <c:pt idx="1">
                  <c:v>8016</c:v>
                </c:pt>
                <c:pt idx="2">
                  <c:v>622</c:v>
                </c:pt>
                <c:pt idx="3">
                  <c:v>247</c:v>
                </c:pt>
              </c:numCache>
            </c:numRef>
          </c:val>
        </c:ser>
        <c:ser>
          <c:idx val="2"/>
          <c:order val="1"/>
          <c:tx>
            <c:strRef>
              <c:f>'Meldunek tygodniowy'!$G$276</c:f>
              <c:strCache>
                <c:ptCount val="1"/>
                <c:pt idx="0">
                  <c:v>pobyt stały</c:v>
                </c:pt>
              </c:strCache>
            </c:strRef>
          </c:tx>
          <c:spPr>
            <a:solidFill>
              <a:srgbClr val="FFC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tygodniowy'!$K$276,'Meldunek tygodniowy'!$M$276,'Meldunek tygodniowy'!$O$276,'Meldunek tygodniowy'!$Q$276)</c:f>
              <c:numCache>
                <c:formatCode>#,##0</c:formatCode>
                <c:ptCount val="4"/>
                <c:pt idx="0">
                  <c:v>1163</c:v>
                </c:pt>
                <c:pt idx="1">
                  <c:v>880</c:v>
                </c:pt>
                <c:pt idx="2">
                  <c:v>61</c:v>
                </c:pt>
                <c:pt idx="3">
                  <c:v>39</c:v>
                </c:pt>
              </c:numCache>
            </c:numRef>
          </c:val>
        </c:ser>
        <c:ser>
          <c:idx val="4"/>
          <c:order val="2"/>
          <c:tx>
            <c:strRef>
              <c:f>'Meldunek tygodniowy'!$G$277</c:f>
              <c:strCache>
                <c:ptCount val="1"/>
                <c:pt idx="0">
                  <c:v>pobyt rezyd. UE</c:v>
                </c:pt>
              </c:strCache>
            </c:strRef>
          </c:tx>
          <c:spPr>
            <a:solidFill>
              <a:srgbClr val="92D05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tygodniowy'!$K$277,'Meldunek tygodniowy'!$M$277,'Meldunek tygodniowy'!$O$277,'Meldunek tygodniowy'!$Q$277)</c:f>
              <c:numCache>
                <c:formatCode>#,##0</c:formatCode>
                <c:ptCount val="4"/>
                <c:pt idx="0">
                  <c:v>217</c:v>
                </c:pt>
                <c:pt idx="1">
                  <c:v>200</c:v>
                </c:pt>
                <c:pt idx="2">
                  <c:v>21</c:v>
                </c:pt>
                <c:pt idx="3">
                  <c:v>35</c:v>
                </c:pt>
              </c:numCache>
            </c:numRef>
          </c:val>
        </c:ser>
        <c:dLbls>
          <c:showLegendKey val="0"/>
          <c:showVal val="0"/>
          <c:showCatName val="0"/>
          <c:showSerName val="0"/>
          <c:showPercent val="0"/>
          <c:showBubbleSize val="0"/>
        </c:dLbls>
        <c:gapWidth val="150"/>
        <c:shape val="box"/>
        <c:axId val="113179648"/>
        <c:axId val="113263360"/>
        <c:axId val="0"/>
      </c:bar3DChart>
      <c:catAx>
        <c:axId val="113179648"/>
        <c:scaling>
          <c:orientation val="minMax"/>
        </c:scaling>
        <c:delete val="0"/>
        <c:axPos val="b"/>
        <c:numFmt formatCode="General" sourceLinked="0"/>
        <c:majorTickMark val="out"/>
        <c:minorTickMark val="none"/>
        <c:tickLblPos val="nextTo"/>
        <c:crossAx val="113263360"/>
        <c:crosses val="autoZero"/>
        <c:auto val="1"/>
        <c:lblAlgn val="ctr"/>
        <c:lblOffset val="100"/>
        <c:noMultiLvlLbl val="0"/>
      </c:catAx>
      <c:valAx>
        <c:axId val="113263360"/>
        <c:scaling>
          <c:orientation val="minMax"/>
        </c:scaling>
        <c:delete val="0"/>
        <c:axPos val="l"/>
        <c:majorGridlines/>
        <c:numFmt formatCode="#,##0" sourceLinked="1"/>
        <c:majorTickMark val="out"/>
        <c:minorTickMark val="none"/>
        <c:tickLblPos val="nextTo"/>
        <c:crossAx val="113179648"/>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tygodniowy'!$D$463</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tygodniowy'!$H$460:$M$460</c:f>
              <c:strCache>
                <c:ptCount val="4"/>
                <c:pt idx="0">
                  <c:v>wnioski</c:v>
                </c:pt>
                <c:pt idx="3">
                  <c:v>decyzje</c:v>
                </c:pt>
              </c:strCache>
            </c:strRef>
          </c:cat>
          <c:val>
            <c:numRef>
              <c:f>'Meldunek tygodniowy'!$H$463:$M$463</c:f>
              <c:numCache>
                <c:formatCode>#,##0</c:formatCode>
                <c:ptCount val="6"/>
                <c:pt idx="0">
                  <c:v>1120</c:v>
                </c:pt>
                <c:pt idx="3">
                  <c:v>1143</c:v>
                </c:pt>
              </c:numCache>
            </c:numRef>
          </c:val>
        </c:ser>
        <c:ser>
          <c:idx val="1"/>
          <c:order val="1"/>
          <c:tx>
            <c:strRef>
              <c:f>'Meldunek tygodniowy'!$D$462</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tygodniowy'!$H$460:$M$460</c:f>
              <c:strCache>
                <c:ptCount val="4"/>
                <c:pt idx="0">
                  <c:v>wnioski</c:v>
                </c:pt>
                <c:pt idx="3">
                  <c:v>decyzje</c:v>
                </c:pt>
              </c:strCache>
            </c:strRef>
          </c:cat>
          <c:val>
            <c:numRef>
              <c:f>'Meldunek tygodniowy'!$H$462:$M$462</c:f>
              <c:numCache>
                <c:formatCode>#,##0</c:formatCode>
                <c:ptCount val="6"/>
                <c:pt idx="0">
                  <c:v>1576</c:v>
                </c:pt>
                <c:pt idx="3">
                  <c:v>1767</c:v>
                </c:pt>
              </c:numCache>
            </c:numRef>
          </c:val>
        </c:ser>
        <c:ser>
          <c:idx val="0"/>
          <c:order val="2"/>
          <c:tx>
            <c:strRef>
              <c:f>'Meldunek tygodniowy'!$D$461</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tygodniowy'!$H$460:$M$460</c:f>
              <c:strCache>
                <c:ptCount val="4"/>
                <c:pt idx="0">
                  <c:v>wnioski</c:v>
                </c:pt>
                <c:pt idx="3">
                  <c:v>decyzje</c:v>
                </c:pt>
              </c:strCache>
            </c:strRef>
          </c:cat>
          <c:val>
            <c:numRef>
              <c:f>'Meldunek tygodniowy'!$H$461:$M$461</c:f>
              <c:numCache>
                <c:formatCode>#,##0</c:formatCode>
                <c:ptCount val="6"/>
                <c:pt idx="0">
                  <c:v>35143</c:v>
                </c:pt>
                <c:pt idx="3">
                  <c:v>37572</c:v>
                </c:pt>
              </c:numCache>
            </c:numRef>
          </c:val>
        </c:ser>
        <c:dLbls>
          <c:showLegendKey val="0"/>
          <c:showVal val="0"/>
          <c:showCatName val="0"/>
          <c:showSerName val="0"/>
          <c:showPercent val="0"/>
          <c:showBubbleSize val="0"/>
        </c:dLbls>
        <c:gapWidth val="150"/>
        <c:shape val="box"/>
        <c:axId val="118782976"/>
        <c:axId val="120021760"/>
        <c:axId val="89366528"/>
      </c:bar3DChart>
      <c:catAx>
        <c:axId val="118782976"/>
        <c:scaling>
          <c:orientation val="minMax"/>
        </c:scaling>
        <c:delete val="0"/>
        <c:axPos val="b"/>
        <c:numFmt formatCode="General" sourceLinked="1"/>
        <c:majorTickMark val="out"/>
        <c:minorTickMark val="none"/>
        <c:tickLblPos val="nextTo"/>
        <c:crossAx val="120021760"/>
        <c:crosses val="autoZero"/>
        <c:auto val="1"/>
        <c:lblAlgn val="ctr"/>
        <c:lblOffset val="100"/>
        <c:noMultiLvlLbl val="0"/>
      </c:catAx>
      <c:valAx>
        <c:axId val="120021760"/>
        <c:scaling>
          <c:orientation val="minMax"/>
        </c:scaling>
        <c:delete val="0"/>
        <c:axPos val="l"/>
        <c:majorGridlines/>
        <c:numFmt formatCode="#,##0" sourceLinked="1"/>
        <c:majorTickMark val="out"/>
        <c:minorTickMark val="none"/>
        <c:tickLblPos val="nextTo"/>
        <c:crossAx val="118782976"/>
        <c:crosses val="autoZero"/>
        <c:crossBetween val="between"/>
      </c:valAx>
      <c:serAx>
        <c:axId val="89366528"/>
        <c:scaling>
          <c:orientation val="minMax"/>
        </c:scaling>
        <c:delete val="0"/>
        <c:axPos val="b"/>
        <c:majorTickMark val="out"/>
        <c:minorTickMark val="none"/>
        <c:tickLblPos val="nextTo"/>
        <c:crossAx val="120021760"/>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tygodniowy'!$G$275</c:f>
              <c:strCache>
                <c:ptCount val="1"/>
                <c:pt idx="0">
                  <c:v>pobyt czasowy</c:v>
                </c:pt>
              </c:strCache>
            </c:strRef>
          </c:tx>
          <c:spPr>
            <a:solidFill>
              <a:srgbClr val="FF0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tygodniowy'!$K$275,'Meldunek tygodniowy'!$M$275,'Meldunek tygodniowy'!$O$275,'Meldunek tygodniowy'!$Q$275)</c:f>
              <c:numCache>
                <c:formatCode>#,##0</c:formatCode>
                <c:ptCount val="4"/>
                <c:pt idx="0">
                  <c:v>8933</c:v>
                </c:pt>
                <c:pt idx="1">
                  <c:v>8016</c:v>
                </c:pt>
                <c:pt idx="2">
                  <c:v>622</c:v>
                </c:pt>
                <c:pt idx="3">
                  <c:v>247</c:v>
                </c:pt>
              </c:numCache>
            </c:numRef>
          </c:val>
        </c:ser>
        <c:ser>
          <c:idx val="2"/>
          <c:order val="1"/>
          <c:tx>
            <c:strRef>
              <c:f>'Meldunek tygodniowy'!$G$276</c:f>
              <c:strCache>
                <c:ptCount val="1"/>
                <c:pt idx="0">
                  <c:v>pobyt stały</c:v>
                </c:pt>
              </c:strCache>
            </c:strRef>
          </c:tx>
          <c:spPr>
            <a:solidFill>
              <a:srgbClr val="FFC00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tygodniowy'!$K$276,'Meldunek tygodniowy'!$M$276,'Meldunek tygodniowy'!$O$276,'Meldunek tygodniowy'!$Q$276)</c:f>
              <c:numCache>
                <c:formatCode>#,##0</c:formatCode>
                <c:ptCount val="4"/>
                <c:pt idx="0">
                  <c:v>1163</c:v>
                </c:pt>
                <c:pt idx="1">
                  <c:v>880</c:v>
                </c:pt>
                <c:pt idx="2">
                  <c:v>61</c:v>
                </c:pt>
                <c:pt idx="3">
                  <c:v>39</c:v>
                </c:pt>
              </c:numCache>
            </c:numRef>
          </c:val>
        </c:ser>
        <c:ser>
          <c:idx val="4"/>
          <c:order val="2"/>
          <c:tx>
            <c:strRef>
              <c:f>'Meldunek tygodniowy'!$G$277</c:f>
              <c:strCache>
                <c:ptCount val="1"/>
                <c:pt idx="0">
                  <c:v>pobyt rezyd. UE</c:v>
                </c:pt>
              </c:strCache>
            </c:strRef>
          </c:tx>
          <c:spPr>
            <a:solidFill>
              <a:srgbClr val="92D050"/>
            </a:solidFill>
          </c:spPr>
          <c:invertIfNegative val="0"/>
          <c:cat>
            <c:multiLvlStrRef>
              <c:f>('Meldunek tygodniowy'!$K$273:$K$274,'Meldunek tygodniowy'!$M$273:$M$274,'Meldunek tygodniowy'!$O$273:$O$274,'Meldunek tygodniowy'!$Q$273:$Q$274)</c:f>
              <c:multiLvlStrCache>
                <c:ptCount val="4"/>
                <c:lvl>
                  <c:pt idx="1">
                    <c:v>pozytywne</c:v>
                  </c:pt>
                  <c:pt idx="2">
                    <c:v>negatywne</c:v>
                  </c:pt>
                  <c:pt idx="3">
                    <c:v>umorzenia</c:v>
                  </c:pt>
                </c:lvl>
                <c:lvl>
                  <c:pt idx="0">
                    <c:v>wnioski</c:v>
                  </c:pt>
                  <c:pt idx="1">
                    <c:v>decyzje 01.12.2015 - 31.12.2015 r.</c:v>
                  </c:pt>
                </c:lvl>
              </c:multiLvlStrCache>
            </c:multiLvlStrRef>
          </c:cat>
          <c:val>
            <c:numRef>
              <c:f>('Meldunek tygodniowy'!$K$277,'Meldunek tygodniowy'!$M$277,'Meldunek tygodniowy'!$O$277,'Meldunek tygodniowy'!$Q$277)</c:f>
              <c:numCache>
                <c:formatCode>#,##0</c:formatCode>
                <c:ptCount val="4"/>
                <c:pt idx="0">
                  <c:v>217</c:v>
                </c:pt>
                <c:pt idx="1">
                  <c:v>200</c:v>
                </c:pt>
                <c:pt idx="2">
                  <c:v>21</c:v>
                </c:pt>
                <c:pt idx="3">
                  <c:v>35</c:v>
                </c:pt>
              </c:numCache>
            </c:numRef>
          </c:val>
        </c:ser>
        <c:dLbls>
          <c:showLegendKey val="0"/>
          <c:showVal val="0"/>
          <c:showCatName val="0"/>
          <c:showSerName val="0"/>
          <c:showPercent val="0"/>
          <c:showBubbleSize val="0"/>
        </c:dLbls>
        <c:gapWidth val="150"/>
        <c:shape val="box"/>
        <c:axId val="139443200"/>
        <c:axId val="139614080"/>
        <c:axId val="0"/>
      </c:bar3DChart>
      <c:catAx>
        <c:axId val="139443200"/>
        <c:scaling>
          <c:orientation val="minMax"/>
        </c:scaling>
        <c:delete val="0"/>
        <c:axPos val="b"/>
        <c:numFmt formatCode="General" sourceLinked="0"/>
        <c:majorTickMark val="out"/>
        <c:minorTickMark val="none"/>
        <c:tickLblPos val="nextTo"/>
        <c:crossAx val="139614080"/>
        <c:crosses val="autoZero"/>
        <c:auto val="1"/>
        <c:lblAlgn val="ctr"/>
        <c:lblOffset val="100"/>
        <c:noMultiLvlLbl val="0"/>
      </c:catAx>
      <c:valAx>
        <c:axId val="139614080"/>
        <c:scaling>
          <c:orientation val="minMax"/>
        </c:scaling>
        <c:delete val="0"/>
        <c:axPos val="l"/>
        <c:majorGridlines/>
        <c:numFmt formatCode="#,##0" sourceLinked="1"/>
        <c:majorTickMark val="out"/>
        <c:minorTickMark val="none"/>
        <c:tickLblPos val="nextTo"/>
        <c:crossAx val="139443200"/>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38101</xdr:colOff>
      <xdr:row>63</xdr:row>
      <xdr:rowOff>52389</xdr:rowOff>
    </xdr:from>
    <xdr:to>
      <xdr:col>24</xdr:col>
      <xdr:colOff>57151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234</xdr:row>
      <xdr:rowOff>65086</xdr:rowOff>
    </xdr:from>
    <xdr:to>
      <xdr:col>23</xdr:col>
      <xdr:colOff>9525</xdr:colOff>
      <xdr:row>248</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422</xdr:row>
      <xdr:rowOff>69397</xdr:rowOff>
    </xdr:from>
    <xdr:to>
      <xdr:col>23</xdr:col>
      <xdr:colOff>1</xdr:colOff>
      <xdr:row>444</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279</xdr:row>
      <xdr:rowOff>9526</xdr:rowOff>
    </xdr:from>
    <xdr:to>
      <xdr:col>23</xdr:col>
      <xdr:colOff>9525</xdr:colOff>
      <xdr:row>293</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464</xdr:row>
      <xdr:rowOff>108857</xdr:rowOff>
    </xdr:from>
    <xdr:to>
      <xdr:col>20</xdr:col>
      <xdr:colOff>238125</xdr:colOff>
      <xdr:row>472</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152</xdr:row>
      <xdr:rowOff>0</xdr:rowOff>
    </xdr:from>
    <xdr:to>
      <xdr:col>20</xdr:col>
      <xdr:colOff>234084</xdr:colOff>
      <xdr:row>152</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317</xdr:row>
      <xdr:rowOff>0</xdr:rowOff>
    </xdr:from>
    <xdr:to>
      <xdr:col>22</xdr:col>
      <xdr:colOff>266700</xdr:colOff>
      <xdr:row>330</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86</xdr:row>
      <xdr:rowOff>31751</xdr:rowOff>
    </xdr:from>
    <xdr:to>
      <xdr:col>25</xdr:col>
      <xdr:colOff>21167</xdr:colOff>
      <xdr:row>128</xdr:row>
      <xdr:rowOff>0</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146</xdr:row>
      <xdr:rowOff>0</xdr:rowOff>
    </xdr:from>
    <xdr:to>
      <xdr:col>25</xdr:col>
      <xdr:colOff>10584</xdr:colOff>
      <xdr:row>152</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180</xdr:row>
      <xdr:rowOff>190499</xdr:rowOff>
    </xdr:from>
    <xdr:to>
      <xdr:col>25</xdr:col>
      <xdr:colOff>10584</xdr:colOff>
      <xdr:row>214</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252</xdr:row>
      <xdr:rowOff>0</xdr:rowOff>
    </xdr:from>
    <xdr:to>
      <xdr:col>25</xdr:col>
      <xdr:colOff>10584</xdr:colOff>
      <xdr:row>262</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340</xdr:row>
      <xdr:rowOff>190499</xdr:rowOff>
    </xdr:from>
    <xdr:to>
      <xdr:col>25</xdr:col>
      <xdr:colOff>10584</xdr:colOff>
      <xdr:row>396</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449</xdr:row>
      <xdr:rowOff>0</xdr:rowOff>
    </xdr:from>
    <xdr:to>
      <xdr:col>25</xdr:col>
      <xdr:colOff>10584</xdr:colOff>
      <xdr:row>454</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472</xdr:row>
      <xdr:rowOff>0</xdr:rowOff>
    </xdr:from>
    <xdr:to>
      <xdr:col>25</xdr:col>
      <xdr:colOff>10584</xdr:colOff>
      <xdr:row>474</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496</xdr:row>
      <xdr:rowOff>0</xdr:rowOff>
    </xdr:from>
    <xdr:to>
      <xdr:col>25</xdr:col>
      <xdr:colOff>10584</xdr:colOff>
      <xdr:row>502</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508</xdr:row>
      <xdr:rowOff>-1</xdr:rowOff>
    </xdr:from>
    <xdr:to>
      <xdr:col>25</xdr:col>
      <xdr:colOff>10584</xdr:colOff>
      <xdr:row>543</xdr:row>
      <xdr:rowOff>0</xdr:rowOff>
    </xdr:to>
    <xdr:sp macro="" textlink="">
      <xdr:nvSpPr>
        <xdr:cNvPr id="32" name="Prostokąt 31"/>
        <xdr:cNvSpPr/>
      </xdr:nvSpPr>
      <xdr:spPr>
        <a:xfrm>
          <a:off x="0" y="102652285"/>
          <a:ext cx="8705548" cy="6286501"/>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C552"/>
  <sheetViews>
    <sheetView tabSelected="1" zoomScale="85" zoomScaleNormal="85" zoomScalePageLayoutView="70" workbookViewId="0">
      <selection activeCell="AI40" sqref="AI40"/>
    </sheetView>
  </sheetViews>
  <sheetFormatPr defaultColWidth="4.140625" defaultRowHeight="15" x14ac:dyDescent="0.25"/>
  <cols>
    <col min="1" max="12" width="5" style="3" customWidth="1"/>
    <col min="13" max="13" width="4.85546875" style="3" customWidth="1"/>
    <col min="14" max="14" width="7.140625" style="3" customWidth="1"/>
    <col min="15" max="24" width="5" style="3" customWidth="1"/>
    <col min="25" max="25" width="6.140625" style="6" customWidth="1"/>
    <col min="26" max="26" width="4.85546875" style="3" bestFit="1" customWidth="1"/>
    <col min="27" max="28" width="4.140625" style="3"/>
    <col min="29" max="29" width="4.85546875" style="3" bestFit="1" customWidth="1"/>
    <col min="30" max="16384" width="4.140625" style="3"/>
  </cols>
  <sheetData>
    <row r="1" spans="1:29" x14ac:dyDescent="0.25">
      <c r="T1" s="52"/>
      <c r="U1" s="53"/>
      <c r="V1" s="53"/>
      <c r="W1" s="53"/>
      <c r="X1" s="53"/>
      <c r="Y1" s="53"/>
      <c r="Z1" s="53"/>
      <c r="AA1" s="53"/>
      <c r="AB1" s="53"/>
      <c r="AC1" s="53"/>
    </row>
    <row r="2" spans="1:29" x14ac:dyDescent="0.25">
      <c r="Q2" s="5"/>
      <c r="T2" s="53"/>
      <c r="U2" s="53"/>
      <c r="V2" s="53"/>
      <c r="W2" s="53"/>
      <c r="X2" s="53"/>
      <c r="Y2" s="53"/>
      <c r="Z2" s="53"/>
      <c r="AA2" s="53"/>
      <c r="AB2" s="53"/>
      <c r="AC2" s="53"/>
    </row>
    <row r="3" spans="1:29" x14ac:dyDescent="0.25">
      <c r="T3" s="53"/>
      <c r="U3" s="53"/>
      <c r="V3" s="53"/>
      <c r="W3" s="53"/>
      <c r="X3" s="53"/>
      <c r="Y3" s="53"/>
      <c r="Z3" s="53"/>
      <c r="AA3" s="53"/>
      <c r="AB3" s="53"/>
      <c r="AC3" s="53"/>
    </row>
    <row r="4" spans="1:29" x14ac:dyDescent="0.25">
      <c r="T4" s="53"/>
      <c r="U4" s="53"/>
      <c r="V4" s="53"/>
      <c r="W4" s="53"/>
      <c r="X4" s="53"/>
      <c r="Y4" s="53"/>
      <c r="Z4" s="53"/>
      <c r="AA4" s="53"/>
      <c r="AB4" s="53"/>
      <c r="AC4" s="53"/>
    </row>
    <row r="5" spans="1:29" x14ac:dyDescent="0.25">
      <c r="E5" s="264" t="s">
        <v>67</v>
      </c>
      <c r="F5" s="264"/>
      <c r="G5" s="264"/>
      <c r="H5" s="264"/>
      <c r="I5" s="264"/>
      <c r="J5" s="264"/>
      <c r="K5" s="264"/>
      <c r="L5" s="264"/>
      <c r="M5" s="264"/>
      <c r="N5" s="264"/>
      <c r="O5" s="264"/>
      <c r="P5" s="264"/>
      <c r="Q5" s="264"/>
      <c r="T5" s="53"/>
      <c r="U5" s="53"/>
      <c r="V5" s="53"/>
      <c r="W5" s="53"/>
      <c r="X5" s="53"/>
      <c r="Y5" s="53"/>
      <c r="Z5" s="53"/>
      <c r="AA5" s="53"/>
      <c r="AB5" s="53"/>
      <c r="AC5" s="53"/>
    </row>
    <row r="6" spans="1:29" x14ac:dyDescent="0.25">
      <c r="E6" s="264"/>
      <c r="F6" s="264"/>
      <c r="G6" s="264"/>
      <c r="H6" s="264"/>
      <c r="I6" s="264"/>
      <c r="J6" s="264"/>
      <c r="K6" s="264"/>
      <c r="L6" s="264"/>
      <c r="M6" s="264"/>
      <c r="N6" s="264"/>
      <c r="O6" s="264"/>
      <c r="P6" s="264"/>
      <c r="Q6" s="264"/>
      <c r="T6" s="53"/>
      <c r="U6" s="53"/>
      <c r="V6" s="53"/>
      <c r="W6" s="53"/>
      <c r="X6" s="53"/>
      <c r="Y6" s="53"/>
      <c r="Z6" s="53"/>
      <c r="AA6" s="53"/>
      <c r="AB6" s="53"/>
      <c r="AC6" s="53"/>
    </row>
    <row r="7" spans="1:29" x14ac:dyDescent="0.25">
      <c r="E7" s="264"/>
      <c r="F7" s="264"/>
      <c r="G7" s="264"/>
      <c r="H7" s="264"/>
      <c r="I7" s="264"/>
      <c r="J7" s="264"/>
      <c r="K7" s="264"/>
      <c r="L7" s="264"/>
      <c r="M7" s="264"/>
      <c r="N7" s="264"/>
      <c r="O7" s="264"/>
      <c r="P7" s="264"/>
      <c r="Q7" s="264"/>
      <c r="T7" s="53"/>
      <c r="U7" s="53"/>
      <c r="V7" s="53"/>
      <c r="W7" s="53"/>
      <c r="X7" s="53"/>
      <c r="Y7" s="53"/>
      <c r="Z7" s="53"/>
      <c r="AA7" s="53"/>
      <c r="AB7" s="53"/>
      <c r="AC7" s="53"/>
    </row>
    <row r="8" spans="1:29" x14ac:dyDescent="0.25">
      <c r="E8" s="264"/>
      <c r="F8" s="264"/>
      <c r="G8" s="264"/>
      <c r="H8" s="264"/>
      <c r="I8" s="264"/>
      <c r="J8" s="264"/>
      <c r="K8" s="264"/>
      <c r="L8" s="264"/>
      <c r="M8" s="264"/>
      <c r="N8" s="264"/>
      <c r="O8" s="264"/>
      <c r="P8" s="264"/>
      <c r="Q8" s="264"/>
      <c r="T8" s="53"/>
      <c r="U8" s="53"/>
      <c r="V8" s="53"/>
      <c r="W8" s="53"/>
      <c r="X8" s="53"/>
      <c r="Y8" s="53"/>
      <c r="Z8" s="53"/>
      <c r="AA8" s="53"/>
      <c r="AB8" s="53"/>
      <c r="AC8" s="53"/>
    </row>
    <row r="9" spans="1:29" ht="19.5" x14ac:dyDescent="0.3">
      <c r="E9" s="237" t="str">
        <f>CONCATENATE("w okresie ",Arkusz18!A2," - ",Arkusz18!B2," r.")</f>
        <v>w okresie 01.12.2015 - 31.12.2015 r.</v>
      </c>
      <c r="F9" s="237"/>
      <c r="G9" s="237"/>
      <c r="H9" s="237"/>
      <c r="I9" s="237"/>
      <c r="J9" s="237"/>
      <c r="K9" s="237"/>
      <c r="L9" s="237"/>
      <c r="M9" s="237"/>
      <c r="N9" s="237"/>
      <c r="O9" s="237"/>
      <c r="P9" s="237"/>
      <c r="Q9" s="237"/>
      <c r="T9" s="53"/>
      <c r="U9" s="53"/>
      <c r="V9" s="53"/>
      <c r="W9" s="53"/>
      <c r="X9" s="53"/>
      <c r="Y9" s="53"/>
      <c r="Z9" s="53"/>
      <c r="AA9" s="53"/>
      <c r="AB9" s="53"/>
      <c r="AC9" s="53"/>
    </row>
    <row r="10" spans="1:29" x14ac:dyDescent="0.25">
      <c r="T10" s="53"/>
      <c r="U10" s="53"/>
      <c r="V10" s="53"/>
      <c r="W10" s="53"/>
      <c r="X10" s="53"/>
      <c r="Y10" s="53"/>
      <c r="Z10" s="53"/>
      <c r="AA10" s="53"/>
      <c r="AB10" s="53"/>
      <c r="AC10" s="53"/>
    </row>
    <row r="11" spans="1:29" x14ac:dyDescent="0.25">
      <c r="T11" s="53"/>
      <c r="U11" s="53"/>
      <c r="V11" s="53"/>
      <c r="W11" s="53"/>
      <c r="X11" s="53"/>
      <c r="Y11" s="53"/>
      <c r="Z11" s="53"/>
      <c r="AA11" s="53"/>
      <c r="AB11" s="53"/>
      <c r="AC11" s="53"/>
    </row>
    <row r="12" spans="1:29" x14ac:dyDescent="0.25">
      <c r="T12" s="53"/>
      <c r="U12" s="53"/>
      <c r="V12" s="53"/>
      <c r="W12" s="53"/>
      <c r="X12" s="53"/>
      <c r="Y12" s="53"/>
      <c r="Z12" s="53"/>
      <c r="AA12" s="53"/>
      <c r="AB12" s="53"/>
      <c r="AC12" s="53"/>
    </row>
    <row r="13" spans="1:29" x14ac:dyDescent="0.25">
      <c r="T13" s="53"/>
      <c r="U13" s="53"/>
      <c r="V13" s="53"/>
      <c r="W13" s="53"/>
      <c r="X13" s="53"/>
      <c r="Y13" s="53"/>
      <c r="Z13" s="53"/>
      <c r="AA13" s="53"/>
      <c r="AB13" s="53"/>
      <c r="AC13" s="53"/>
    </row>
    <row r="14" spans="1:29" ht="18" x14ac:dyDescent="0.25">
      <c r="A14" s="8" t="s">
        <v>68</v>
      </c>
      <c r="F14" s="9"/>
      <c r="T14" s="53"/>
      <c r="U14" s="53"/>
      <c r="V14" s="53"/>
      <c r="W14" s="53"/>
      <c r="X14" s="53"/>
      <c r="Y14" s="53"/>
      <c r="Z14" s="53"/>
      <c r="AA14" s="53"/>
      <c r="AB14" s="53"/>
      <c r="AC14" s="53"/>
    </row>
    <row r="15" spans="1:29" x14ac:dyDescent="0.25">
      <c r="F15" s="9"/>
      <c r="T15" s="53"/>
      <c r="U15" s="53"/>
      <c r="V15" s="53"/>
      <c r="W15" s="53"/>
      <c r="X15" s="53"/>
      <c r="Y15" s="53"/>
      <c r="Z15" s="53"/>
      <c r="AA15" s="53"/>
      <c r="AB15" s="53"/>
      <c r="AC15" s="53"/>
    </row>
    <row r="16" spans="1:29" x14ac:dyDescent="0.25">
      <c r="A16" s="265" t="s">
        <v>2</v>
      </c>
      <c r="B16" s="265"/>
      <c r="C16" s="265"/>
      <c r="D16" s="265"/>
      <c r="E16" s="265"/>
      <c r="F16" s="265"/>
      <c r="G16" s="265"/>
      <c r="H16" s="265"/>
      <c r="I16" s="265"/>
      <c r="J16" s="265"/>
      <c r="K16" s="265"/>
      <c r="L16" s="265"/>
      <c r="M16" s="265"/>
      <c r="N16" s="265"/>
      <c r="O16" s="265"/>
      <c r="P16" s="265"/>
      <c r="Q16" s="265"/>
      <c r="R16" s="265"/>
      <c r="S16" s="265"/>
      <c r="T16" s="265"/>
      <c r="U16" s="265"/>
    </row>
    <row r="17" spans="1:26" x14ac:dyDescent="0.25">
      <c r="A17" s="10"/>
      <c r="B17" s="10"/>
      <c r="C17" s="10"/>
      <c r="D17" s="10"/>
      <c r="E17" s="10"/>
      <c r="F17" s="10"/>
      <c r="G17" s="10"/>
      <c r="H17" s="10"/>
      <c r="I17" s="10"/>
      <c r="J17" s="10"/>
      <c r="K17" s="10"/>
      <c r="L17" s="10"/>
      <c r="M17" s="10"/>
      <c r="N17" s="10"/>
      <c r="O17" s="10"/>
      <c r="P17" s="10"/>
      <c r="Q17" s="10"/>
      <c r="R17" s="10"/>
      <c r="S17" s="10"/>
      <c r="T17" s="10"/>
      <c r="U17" s="10"/>
    </row>
    <row r="18" spans="1:26"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6" x14ac:dyDescent="0.25">
      <c r="C19" s="137" t="s">
        <v>0</v>
      </c>
      <c r="D19" s="138"/>
      <c r="E19" s="138"/>
      <c r="F19" s="138"/>
      <c r="G19" s="131" t="str">
        <f>CONCATENATE(Arkusz18!A2," - ",Arkusz18!B2," r.")</f>
        <v>01.12.2015 - 31.12.2015 r.</v>
      </c>
      <c r="H19" s="132"/>
      <c r="I19" s="132"/>
      <c r="J19" s="132"/>
      <c r="K19" s="132"/>
      <c r="L19" s="132"/>
      <c r="M19" s="132"/>
      <c r="N19" s="132"/>
      <c r="O19" s="132"/>
      <c r="P19" s="132"/>
      <c r="Q19" s="132"/>
      <c r="R19" s="132"/>
      <c r="S19" s="132"/>
      <c r="T19" s="132"/>
      <c r="U19" s="132"/>
      <c r="V19" s="133"/>
    </row>
    <row r="20" spans="1:26" x14ac:dyDescent="0.25">
      <c r="C20" s="139"/>
      <c r="D20" s="140"/>
      <c r="E20" s="140"/>
      <c r="F20" s="140"/>
      <c r="G20" s="128" t="s">
        <v>31</v>
      </c>
      <c r="H20" s="129"/>
      <c r="I20" s="129"/>
      <c r="J20" s="130"/>
      <c r="K20" s="128" t="s">
        <v>32</v>
      </c>
      <c r="L20" s="129"/>
      <c r="M20" s="129"/>
      <c r="N20" s="130"/>
      <c r="O20" s="128" t="s">
        <v>107</v>
      </c>
      <c r="P20" s="129"/>
      <c r="Q20" s="129"/>
      <c r="R20" s="130"/>
      <c r="S20" s="128" t="s">
        <v>54</v>
      </c>
      <c r="T20" s="129"/>
      <c r="U20" s="129"/>
      <c r="V20" s="268"/>
    </row>
    <row r="21" spans="1:26" ht="15" customHeight="1" x14ac:dyDescent="0.25">
      <c r="C21" s="139"/>
      <c r="D21" s="140"/>
      <c r="E21" s="140"/>
      <c r="F21" s="140"/>
      <c r="G21" s="262" t="s">
        <v>30</v>
      </c>
      <c r="H21" s="263"/>
      <c r="I21" s="128" t="s">
        <v>10</v>
      </c>
      <c r="J21" s="130"/>
      <c r="K21" s="262" t="s">
        <v>33</v>
      </c>
      <c r="L21" s="263"/>
      <c r="M21" s="128" t="s">
        <v>10</v>
      </c>
      <c r="N21" s="130"/>
      <c r="O21" s="262" t="s">
        <v>30</v>
      </c>
      <c r="P21" s="263"/>
      <c r="Q21" s="128" t="s">
        <v>10</v>
      </c>
      <c r="R21" s="130"/>
      <c r="S21" s="262" t="s">
        <v>30</v>
      </c>
      <c r="T21" s="263"/>
      <c r="U21" s="128" t="s">
        <v>10</v>
      </c>
      <c r="V21" s="268"/>
    </row>
    <row r="22" spans="1:26" x14ac:dyDescent="0.25">
      <c r="C22" s="182" t="str">
        <f>Arkusz2!B2</f>
        <v>ROSJA</v>
      </c>
      <c r="D22" s="183"/>
      <c r="E22" s="183"/>
      <c r="F22" s="183"/>
      <c r="G22" s="144">
        <f>Arkusz2!F2</f>
        <v>278</v>
      </c>
      <c r="H22" s="146"/>
      <c r="I22" s="144">
        <f>Arkusz2!F8</f>
        <v>759</v>
      </c>
      <c r="J22" s="146"/>
      <c r="K22" s="144">
        <f>Arkusz2!F14</f>
        <v>16</v>
      </c>
      <c r="L22" s="146"/>
      <c r="M22" s="144">
        <f>Arkusz2!F20</f>
        <v>50</v>
      </c>
      <c r="N22" s="146"/>
      <c r="O22" s="144">
        <f>Arkusz2!F26</f>
        <v>0</v>
      </c>
      <c r="P22" s="146"/>
      <c r="Q22" s="144">
        <f>Arkusz2!F32</f>
        <v>0</v>
      </c>
      <c r="R22" s="146"/>
      <c r="S22" s="144">
        <f>SUM(G22,K22,O22)</f>
        <v>294</v>
      </c>
      <c r="T22" s="146"/>
      <c r="U22" s="144">
        <f>SUM(I22,M22,Q22)</f>
        <v>809</v>
      </c>
      <c r="V22" s="145"/>
      <c r="Y22" s="59"/>
      <c r="Z22" s="327"/>
    </row>
    <row r="23" spans="1:26" x14ac:dyDescent="0.25">
      <c r="C23" s="74" t="str">
        <f>Arkusz2!B3</f>
        <v>UKRAINA</v>
      </c>
      <c r="D23" s="75"/>
      <c r="E23" s="75"/>
      <c r="F23" s="75"/>
      <c r="G23" s="141">
        <f>Arkusz2!F3</f>
        <v>46</v>
      </c>
      <c r="H23" s="143"/>
      <c r="I23" s="141">
        <f>Arkusz2!F9</f>
        <v>71</v>
      </c>
      <c r="J23" s="143"/>
      <c r="K23" s="141">
        <f>Arkusz2!F15</f>
        <v>41</v>
      </c>
      <c r="L23" s="143"/>
      <c r="M23" s="141">
        <f>Arkusz2!F21</f>
        <v>78</v>
      </c>
      <c r="N23" s="143"/>
      <c r="O23" s="141">
        <f>Arkusz2!F27</f>
        <v>1</v>
      </c>
      <c r="P23" s="143"/>
      <c r="Q23" s="141">
        <f>Arkusz2!F33</f>
        <v>1</v>
      </c>
      <c r="R23" s="143"/>
      <c r="S23" s="141">
        <f t="shared" ref="S23:S27" si="0">SUM(G23,K23,O23)</f>
        <v>88</v>
      </c>
      <c r="T23" s="143"/>
      <c r="U23" s="141">
        <f t="shared" ref="U23:U27" si="1">SUM(I23,M23,Q23)</f>
        <v>150</v>
      </c>
      <c r="V23" s="142"/>
      <c r="Y23" s="59"/>
    </row>
    <row r="24" spans="1:26" x14ac:dyDescent="0.25">
      <c r="C24" s="182" t="str">
        <f>Arkusz2!B4</f>
        <v>TADŻYKISTAN</v>
      </c>
      <c r="D24" s="183"/>
      <c r="E24" s="183"/>
      <c r="F24" s="183"/>
      <c r="G24" s="144">
        <f>Arkusz2!F4</f>
        <v>28</v>
      </c>
      <c r="H24" s="146"/>
      <c r="I24" s="144">
        <f>Arkusz2!F10</f>
        <v>94</v>
      </c>
      <c r="J24" s="146"/>
      <c r="K24" s="144">
        <f>Arkusz2!F16</f>
        <v>0</v>
      </c>
      <c r="L24" s="146"/>
      <c r="M24" s="144">
        <f>Arkusz2!F22</f>
        <v>0</v>
      </c>
      <c r="N24" s="146"/>
      <c r="O24" s="144">
        <f>Arkusz2!F28</f>
        <v>0</v>
      </c>
      <c r="P24" s="146"/>
      <c r="Q24" s="144">
        <f>Arkusz2!F34</f>
        <v>0</v>
      </c>
      <c r="R24" s="146"/>
      <c r="S24" s="144">
        <f t="shared" si="0"/>
        <v>28</v>
      </c>
      <c r="T24" s="146"/>
      <c r="U24" s="144">
        <f t="shared" si="1"/>
        <v>94</v>
      </c>
      <c r="V24" s="145"/>
      <c r="Y24" s="59"/>
    </row>
    <row r="25" spans="1:26" x14ac:dyDescent="0.25">
      <c r="C25" s="74" t="str">
        <f>Arkusz2!B5</f>
        <v>GRUZJA</v>
      </c>
      <c r="D25" s="75"/>
      <c r="E25" s="75"/>
      <c r="F25" s="75"/>
      <c r="G25" s="141">
        <f>Arkusz2!F5</f>
        <v>5</v>
      </c>
      <c r="H25" s="143"/>
      <c r="I25" s="141">
        <f>Arkusz2!F11</f>
        <v>6</v>
      </c>
      <c r="J25" s="143"/>
      <c r="K25" s="141">
        <f>Arkusz2!F17</f>
        <v>4</v>
      </c>
      <c r="L25" s="143"/>
      <c r="M25" s="141">
        <f>Arkusz2!F23</f>
        <v>12</v>
      </c>
      <c r="N25" s="143"/>
      <c r="O25" s="141">
        <f>Arkusz2!F29</f>
        <v>0</v>
      </c>
      <c r="P25" s="143"/>
      <c r="Q25" s="141">
        <f>Arkusz2!F35</f>
        <v>0</v>
      </c>
      <c r="R25" s="143"/>
      <c r="S25" s="141">
        <f t="shared" si="0"/>
        <v>9</v>
      </c>
      <c r="T25" s="143"/>
      <c r="U25" s="141">
        <f t="shared" si="1"/>
        <v>18</v>
      </c>
      <c r="V25" s="142"/>
      <c r="Y25" s="59"/>
    </row>
    <row r="26" spans="1:26" x14ac:dyDescent="0.25">
      <c r="C26" s="182" t="str">
        <f>Arkusz2!B6</f>
        <v>SYRIA</v>
      </c>
      <c r="D26" s="183"/>
      <c r="E26" s="183"/>
      <c r="F26" s="183"/>
      <c r="G26" s="144">
        <f>Arkusz2!F6</f>
        <v>4</v>
      </c>
      <c r="H26" s="146"/>
      <c r="I26" s="144">
        <f>Arkusz2!F12</f>
        <v>7</v>
      </c>
      <c r="J26" s="146"/>
      <c r="K26" s="144">
        <f>Arkusz2!F18</f>
        <v>0</v>
      </c>
      <c r="L26" s="146"/>
      <c r="M26" s="144">
        <f>Arkusz2!F24</f>
        <v>0</v>
      </c>
      <c r="N26" s="146"/>
      <c r="O26" s="144">
        <f>Arkusz2!F30</f>
        <v>0</v>
      </c>
      <c r="P26" s="146"/>
      <c r="Q26" s="144">
        <f>Arkusz2!F36</f>
        <v>0</v>
      </c>
      <c r="R26" s="146"/>
      <c r="S26" s="144">
        <f t="shared" si="0"/>
        <v>4</v>
      </c>
      <c r="T26" s="146"/>
      <c r="U26" s="144">
        <f t="shared" si="1"/>
        <v>7</v>
      </c>
      <c r="V26" s="145"/>
      <c r="Y26" s="59"/>
    </row>
    <row r="27" spans="1:26" ht="15.75" thickBot="1" x14ac:dyDescent="0.3">
      <c r="C27" s="186" t="str">
        <f>Arkusz2!B7</f>
        <v>Pozostałe</v>
      </c>
      <c r="D27" s="187"/>
      <c r="E27" s="187"/>
      <c r="F27" s="187"/>
      <c r="G27" s="134">
        <f>Arkusz2!F7</f>
        <v>30</v>
      </c>
      <c r="H27" s="136"/>
      <c r="I27" s="134">
        <f>Arkusz2!F13</f>
        <v>47</v>
      </c>
      <c r="J27" s="136"/>
      <c r="K27" s="134">
        <f>Arkusz2!F19</f>
        <v>13</v>
      </c>
      <c r="L27" s="136"/>
      <c r="M27" s="134">
        <f>Arkusz2!F25</f>
        <v>18</v>
      </c>
      <c r="N27" s="136"/>
      <c r="O27" s="134">
        <f>Arkusz2!F31</f>
        <v>0</v>
      </c>
      <c r="P27" s="136"/>
      <c r="Q27" s="134">
        <f>Arkusz2!F37</f>
        <v>0</v>
      </c>
      <c r="R27" s="136"/>
      <c r="S27" s="134">
        <f t="shared" si="0"/>
        <v>43</v>
      </c>
      <c r="T27" s="136"/>
      <c r="U27" s="134">
        <f t="shared" si="1"/>
        <v>65</v>
      </c>
      <c r="V27" s="135"/>
      <c r="Y27" s="59"/>
    </row>
    <row r="28" spans="1:26" ht="15.75" thickBot="1" x14ac:dyDescent="0.3">
      <c r="C28" s="184" t="s">
        <v>1</v>
      </c>
      <c r="D28" s="185"/>
      <c r="E28" s="185"/>
      <c r="F28" s="185"/>
      <c r="G28" s="235">
        <f>SUM(G22:G27)</f>
        <v>391</v>
      </c>
      <c r="H28" s="236"/>
      <c r="I28" s="235">
        <f>SUM(I22:I27)</f>
        <v>984</v>
      </c>
      <c r="J28" s="236"/>
      <c r="K28" s="235">
        <f>SUM(K22:K27)</f>
        <v>74</v>
      </c>
      <c r="L28" s="236"/>
      <c r="M28" s="235">
        <f>SUM(M22:M27)</f>
        <v>158</v>
      </c>
      <c r="N28" s="236"/>
      <c r="O28" s="235">
        <f>SUM(O22:O27)</f>
        <v>1</v>
      </c>
      <c r="P28" s="236"/>
      <c r="Q28" s="235">
        <f>SUM(Q22:Q27)</f>
        <v>1</v>
      </c>
      <c r="R28" s="236"/>
      <c r="S28" s="235">
        <f>SUM(S22:S27)</f>
        <v>466</v>
      </c>
      <c r="T28" s="236"/>
      <c r="U28" s="235">
        <f>SUM(U22:U27)</f>
        <v>1143</v>
      </c>
      <c r="V28" s="261"/>
    </row>
    <row r="32" spans="1:26"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56"/>
      <c r="E40" s="256"/>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137" t="s">
        <v>0</v>
      </c>
      <c r="D51" s="138"/>
      <c r="E51" s="138"/>
      <c r="F51" s="138"/>
      <c r="G51" s="231" t="str">
        <f>CONCATENATE(Arkusz18!C2," - ",Arkusz18!B2," r.")</f>
        <v>01.01.2015 - 31.12.2015 r.</v>
      </c>
      <c r="H51" s="231"/>
      <c r="I51" s="231"/>
      <c r="J51" s="231"/>
      <c r="K51" s="231"/>
      <c r="L51" s="231"/>
      <c r="M51" s="231"/>
      <c r="N51" s="231"/>
      <c r="O51" s="231"/>
      <c r="P51" s="231"/>
      <c r="Q51" s="231"/>
      <c r="R51" s="231"/>
      <c r="S51" s="231"/>
      <c r="T51" s="231"/>
      <c r="U51" s="231"/>
      <c r="V51" s="232"/>
    </row>
    <row r="52" spans="1:26" x14ac:dyDescent="0.25">
      <c r="C52" s="139"/>
      <c r="D52" s="140"/>
      <c r="E52" s="140"/>
      <c r="F52" s="140"/>
      <c r="G52" s="140" t="s">
        <v>31</v>
      </c>
      <c r="H52" s="140"/>
      <c r="I52" s="140"/>
      <c r="J52" s="140"/>
      <c r="K52" s="140" t="s">
        <v>32</v>
      </c>
      <c r="L52" s="140"/>
      <c r="M52" s="140"/>
      <c r="N52" s="140"/>
      <c r="O52" s="140" t="s">
        <v>145</v>
      </c>
      <c r="P52" s="140"/>
      <c r="Q52" s="140"/>
      <c r="R52" s="140"/>
      <c r="S52" s="140" t="s">
        <v>54</v>
      </c>
      <c r="T52" s="140"/>
      <c r="U52" s="140"/>
      <c r="V52" s="260"/>
    </row>
    <row r="53" spans="1:26" ht="15" customHeight="1" x14ac:dyDescent="0.25">
      <c r="C53" s="139"/>
      <c r="D53" s="140"/>
      <c r="E53" s="140"/>
      <c r="F53" s="140"/>
      <c r="G53" s="257" t="s">
        <v>30</v>
      </c>
      <c r="H53" s="257"/>
      <c r="I53" s="140" t="s">
        <v>10</v>
      </c>
      <c r="J53" s="140"/>
      <c r="K53" s="257" t="s">
        <v>33</v>
      </c>
      <c r="L53" s="257"/>
      <c r="M53" s="140" t="s">
        <v>10</v>
      </c>
      <c r="N53" s="140"/>
      <c r="O53" s="257" t="s">
        <v>30</v>
      </c>
      <c r="P53" s="257"/>
      <c r="Q53" s="140" t="s">
        <v>10</v>
      </c>
      <c r="R53" s="140"/>
      <c r="S53" s="257" t="s">
        <v>30</v>
      </c>
      <c r="T53" s="257"/>
      <c r="U53" s="140" t="s">
        <v>10</v>
      </c>
      <c r="V53" s="260"/>
    </row>
    <row r="54" spans="1:26" x14ac:dyDescent="0.25">
      <c r="C54" s="182" t="str">
        <f>Arkusz3!B2</f>
        <v>ROSJA</v>
      </c>
      <c r="D54" s="183"/>
      <c r="E54" s="183"/>
      <c r="F54" s="183"/>
      <c r="G54" s="166">
        <v>2505</v>
      </c>
      <c r="H54" s="166"/>
      <c r="I54" s="166">
        <v>7060</v>
      </c>
      <c r="J54" s="166"/>
      <c r="K54" s="166">
        <f>Arkusz3!F14</f>
        <v>217</v>
      </c>
      <c r="L54" s="166"/>
      <c r="M54" s="166">
        <f>Arkusz3!F20</f>
        <v>528</v>
      </c>
      <c r="N54" s="166"/>
      <c r="O54" s="166">
        <f>Arkusz3!F26</f>
        <v>140</v>
      </c>
      <c r="P54" s="166"/>
      <c r="Q54" s="166">
        <f>Arkusz3!F32</f>
        <v>334</v>
      </c>
      <c r="R54" s="166"/>
      <c r="S54" s="166">
        <f>SUM(G54,K54,O54)</f>
        <v>2862</v>
      </c>
      <c r="T54" s="166"/>
      <c r="U54" s="166">
        <f>SUM(I54,M54,Q54)</f>
        <v>7922</v>
      </c>
      <c r="V54" s="266"/>
      <c r="X54" s="59"/>
      <c r="Y54" s="59"/>
      <c r="Z54" s="59"/>
    </row>
    <row r="55" spans="1:26" ht="15.75" customHeight="1" x14ac:dyDescent="0.25">
      <c r="C55" s="74" t="str">
        <f>Arkusz3!B3</f>
        <v>UKRAINA</v>
      </c>
      <c r="D55" s="75"/>
      <c r="E55" s="75"/>
      <c r="F55" s="75"/>
      <c r="G55" s="248">
        <v>952</v>
      </c>
      <c r="H55" s="248"/>
      <c r="I55" s="248">
        <v>1594</v>
      </c>
      <c r="J55" s="248"/>
      <c r="K55" s="248">
        <f>Arkusz3!F15</f>
        <v>291</v>
      </c>
      <c r="L55" s="248"/>
      <c r="M55" s="248">
        <f>Arkusz3!F21</f>
        <v>599</v>
      </c>
      <c r="N55" s="248"/>
      <c r="O55" s="248">
        <f>Arkusz3!F27</f>
        <v>71</v>
      </c>
      <c r="P55" s="248"/>
      <c r="Q55" s="248">
        <f>Arkusz3!F33</f>
        <v>102</v>
      </c>
      <c r="R55" s="248"/>
      <c r="S55" s="248">
        <f t="shared" ref="S55:S59" si="2">SUM(G55,K55,O55)</f>
        <v>1314</v>
      </c>
      <c r="T55" s="248"/>
      <c r="U55" s="248">
        <f t="shared" ref="U55:U59" si="3">SUM(I55,M55,Q55)</f>
        <v>2295</v>
      </c>
      <c r="V55" s="267"/>
      <c r="X55" s="59"/>
      <c r="Y55" s="59"/>
      <c r="Z55" s="59"/>
    </row>
    <row r="56" spans="1:26" x14ac:dyDescent="0.25">
      <c r="C56" s="182" t="str">
        <f>Arkusz3!B4</f>
        <v>TADŻYKISTAN</v>
      </c>
      <c r="D56" s="183"/>
      <c r="E56" s="183"/>
      <c r="F56" s="183"/>
      <c r="G56" s="166">
        <v>179</v>
      </c>
      <c r="H56" s="166"/>
      <c r="I56" s="166">
        <v>527</v>
      </c>
      <c r="J56" s="166"/>
      <c r="K56" s="166">
        <f>Arkusz3!F16</f>
        <v>0</v>
      </c>
      <c r="L56" s="166"/>
      <c r="M56" s="166">
        <f>Arkusz3!F22</f>
        <v>0</v>
      </c>
      <c r="N56" s="166"/>
      <c r="O56" s="166">
        <f>Arkusz3!F28</f>
        <v>7</v>
      </c>
      <c r="P56" s="166"/>
      <c r="Q56" s="166">
        <f>Arkusz3!F34</f>
        <v>12</v>
      </c>
      <c r="R56" s="166"/>
      <c r="S56" s="166">
        <f t="shared" si="2"/>
        <v>186</v>
      </c>
      <c r="T56" s="166"/>
      <c r="U56" s="166">
        <f t="shared" si="3"/>
        <v>539</v>
      </c>
      <c r="V56" s="266"/>
      <c r="X56" s="59"/>
      <c r="Y56" s="59"/>
      <c r="Z56" s="59"/>
    </row>
    <row r="57" spans="1:26" x14ac:dyDescent="0.25">
      <c r="C57" s="74" t="str">
        <f>Arkusz3!B5</f>
        <v>GRUZJA</v>
      </c>
      <c r="D57" s="75"/>
      <c r="E57" s="75"/>
      <c r="F57" s="75"/>
      <c r="G57" s="248">
        <v>106</v>
      </c>
      <c r="H57" s="248"/>
      <c r="I57" s="248">
        <v>234</v>
      </c>
      <c r="J57" s="248"/>
      <c r="K57" s="248">
        <f>Arkusz3!F17</f>
        <v>34</v>
      </c>
      <c r="L57" s="248"/>
      <c r="M57" s="248">
        <f>Arkusz3!F23</f>
        <v>87</v>
      </c>
      <c r="N57" s="248"/>
      <c r="O57" s="248">
        <f>Arkusz3!F29</f>
        <v>36</v>
      </c>
      <c r="P57" s="248"/>
      <c r="Q57" s="248">
        <f>Arkusz3!F35</f>
        <v>71</v>
      </c>
      <c r="R57" s="248"/>
      <c r="S57" s="248">
        <f t="shared" si="2"/>
        <v>176</v>
      </c>
      <c r="T57" s="248"/>
      <c r="U57" s="248">
        <f t="shared" si="3"/>
        <v>392</v>
      </c>
      <c r="V57" s="267"/>
      <c r="X57" s="59"/>
      <c r="Y57" s="59"/>
      <c r="Z57" s="59"/>
    </row>
    <row r="58" spans="1:26" x14ac:dyDescent="0.25">
      <c r="C58" s="182" t="str">
        <f>Arkusz3!B6</f>
        <v>SYRIA</v>
      </c>
      <c r="D58" s="183"/>
      <c r="E58" s="183"/>
      <c r="F58" s="183"/>
      <c r="G58" s="166">
        <v>189</v>
      </c>
      <c r="H58" s="166"/>
      <c r="I58" s="166">
        <v>286</v>
      </c>
      <c r="J58" s="166"/>
      <c r="K58" s="166">
        <f>Arkusz3!F18</f>
        <v>2</v>
      </c>
      <c r="L58" s="166"/>
      <c r="M58" s="166">
        <f>Arkusz3!F24</f>
        <v>2</v>
      </c>
      <c r="N58" s="166"/>
      <c r="O58" s="166">
        <f>Arkusz3!F30</f>
        <v>7</v>
      </c>
      <c r="P58" s="166"/>
      <c r="Q58" s="166">
        <f>Arkusz3!F36</f>
        <v>7</v>
      </c>
      <c r="R58" s="166"/>
      <c r="S58" s="166">
        <f t="shared" si="2"/>
        <v>198</v>
      </c>
      <c r="T58" s="166"/>
      <c r="U58" s="166">
        <f t="shared" si="3"/>
        <v>295</v>
      </c>
      <c r="V58" s="266"/>
      <c r="X58" s="59"/>
      <c r="Y58" s="59"/>
      <c r="Z58" s="59"/>
    </row>
    <row r="59" spans="1:26" ht="15.75" customHeight="1" thickBot="1" x14ac:dyDescent="0.3">
      <c r="C59" s="186" t="str">
        <f>Arkusz3!B7</f>
        <v>Pozostałe</v>
      </c>
      <c r="D59" s="187"/>
      <c r="E59" s="187"/>
      <c r="F59" s="187"/>
      <c r="G59" s="258">
        <v>415</v>
      </c>
      <c r="H59" s="258"/>
      <c r="I59" s="258">
        <v>656</v>
      </c>
      <c r="J59" s="258"/>
      <c r="K59" s="258">
        <f>Arkusz3!F19</f>
        <v>78</v>
      </c>
      <c r="L59" s="258"/>
      <c r="M59" s="258">
        <f>Arkusz3!F25</f>
        <v>106</v>
      </c>
      <c r="N59" s="258"/>
      <c r="O59" s="258">
        <f>Arkusz3!F31</f>
        <v>23</v>
      </c>
      <c r="P59" s="258"/>
      <c r="Q59" s="258">
        <f>Arkusz3!F37</f>
        <v>36</v>
      </c>
      <c r="R59" s="258"/>
      <c r="S59" s="258">
        <f t="shared" si="2"/>
        <v>516</v>
      </c>
      <c r="T59" s="258"/>
      <c r="U59" s="258">
        <f t="shared" si="3"/>
        <v>798</v>
      </c>
      <c r="V59" s="259"/>
      <c r="X59" s="59"/>
      <c r="Y59" s="59"/>
      <c r="Z59" s="59"/>
    </row>
    <row r="60" spans="1:26" ht="15.75" thickBot="1" x14ac:dyDescent="0.3">
      <c r="C60" s="251" t="s">
        <v>1</v>
      </c>
      <c r="D60" s="252"/>
      <c r="E60" s="252"/>
      <c r="F60" s="252"/>
      <c r="G60" s="167">
        <f>SUM(G54:G59)</f>
        <v>4346</v>
      </c>
      <c r="H60" s="167"/>
      <c r="I60" s="167">
        <f>SUM(I54:I59)</f>
        <v>10357</v>
      </c>
      <c r="J60" s="167"/>
      <c r="K60" s="167">
        <f>SUM(K54:K59)</f>
        <v>622</v>
      </c>
      <c r="L60" s="167"/>
      <c r="M60" s="167">
        <f>SUM(M54:M59)</f>
        <v>1322</v>
      </c>
      <c r="N60" s="167"/>
      <c r="O60" s="167">
        <f>SUM(O54:O59)</f>
        <v>284</v>
      </c>
      <c r="P60" s="167"/>
      <c r="Q60" s="167">
        <f>SUM(Q54:Q59)</f>
        <v>562</v>
      </c>
      <c r="R60" s="167"/>
      <c r="S60" s="167">
        <f>SUM(S54:S59)</f>
        <v>5252</v>
      </c>
      <c r="T60" s="167"/>
      <c r="U60" s="167">
        <f>SUM(U54:U59)</f>
        <v>12241</v>
      </c>
      <c r="V60" s="168"/>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161" t="s">
        <v>69</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ht="15.75" customHeight="1"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56"/>
      <c r="E75" s="256"/>
    </row>
    <row r="80" spans="4:26" x14ac:dyDescent="0.25">
      <c r="V80" s="18"/>
      <c r="W80" s="18"/>
      <c r="X80" s="18"/>
      <c r="Y80" s="19"/>
      <c r="Z80" s="18"/>
    </row>
    <row r="81" spans="1:26" x14ac:dyDescent="0.25">
      <c r="V81" s="18"/>
      <c r="W81" s="18"/>
      <c r="X81" s="18"/>
      <c r="Y81" s="19"/>
      <c r="Z81" s="18"/>
    </row>
    <row r="82" spans="1:26"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26"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26"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26"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row>
    <row r="86" spans="1:26"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26" x14ac:dyDescent="0.25">
      <c r="A87" s="193" t="s">
        <v>170</v>
      </c>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row>
    <row r="88" spans="1:26" x14ac:dyDescent="0.2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row>
    <row r="89" spans="1:26" x14ac:dyDescent="0.2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row>
    <row r="90" spans="1:26" x14ac:dyDescent="0.2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row>
    <row r="91" spans="1:26" x14ac:dyDescent="0.2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row>
    <row r="92" spans="1:26" s="57" customFormat="1" x14ac:dyDescent="0.2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row>
    <row r="93" spans="1:26" s="57" customFormat="1" x14ac:dyDescent="0.2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row>
    <row r="94" spans="1:26" s="57" customFormat="1" x14ac:dyDescent="0.2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row>
    <row r="95" spans="1:26" s="57" customFormat="1" x14ac:dyDescent="0.2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row>
    <row r="96" spans="1:26" s="57" customFormat="1" x14ac:dyDescent="0.2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row>
    <row r="97" spans="1:25" s="57" customFormat="1" x14ac:dyDescent="0.2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row>
    <row r="98" spans="1:25" s="57" customFormat="1" x14ac:dyDescent="0.2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row>
    <row r="99" spans="1:25" s="57" customFormat="1" x14ac:dyDescent="0.25">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row>
    <row r="100" spans="1:25" s="57" customFormat="1" x14ac:dyDescent="0.25">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row>
    <row r="101" spans="1:25" s="57" customFormat="1" x14ac:dyDescent="0.25">
      <c r="A101" s="193"/>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row>
    <row r="102" spans="1:25" s="57" customFormat="1" x14ac:dyDescent="0.25">
      <c r="A102" s="193"/>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row>
    <row r="103" spans="1:25" s="57" customFormat="1" x14ac:dyDescent="0.25">
      <c r="A103" s="193"/>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row>
    <row r="104" spans="1:25" s="57" customFormat="1" x14ac:dyDescent="0.25">
      <c r="A104" s="193"/>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row>
    <row r="105" spans="1:25" s="57" customFormat="1" x14ac:dyDescent="0.25">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row>
    <row r="106" spans="1:25" s="57" customFormat="1" x14ac:dyDescent="0.25">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row>
    <row r="107" spans="1:25" s="57" customFormat="1" x14ac:dyDescent="0.25">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row>
    <row r="108" spans="1:25" s="57" customFormat="1" x14ac:dyDescent="0.25">
      <c r="A108" s="193"/>
      <c r="B108" s="193"/>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row>
    <row r="109" spans="1:25" s="57" customFormat="1" x14ac:dyDescent="0.25">
      <c r="A109" s="193"/>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row>
    <row r="110" spans="1:25" s="57" customFormat="1" x14ac:dyDescent="0.25">
      <c r="A110" s="193"/>
      <c r="B110" s="193"/>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row>
    <row r="111" spans="1:25" s="57" customFormat="1" x14ac:dyDescent="0.25">
      <c r="A111" s="193"/>
      <c r="B111" s="19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row>
    <row r="112" spans="1:25" s="57" customFormat="1" x14ac:dyDescent="0.25">
      <c r="A112" s="193"/>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row>
    <row r="113" spans="1:25" s="57" customFormat="1" x14ac:dyDescent="0.25">
      <c r="A113" s="193"/>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row>
    <row r="114" spans="1:25" s="57" customFormat="1" x14ac:dyDescent="0.25">
      <c r="A114" s="193"/>
      <c r="B114" s="193"/>
      <c r="C114" s="193"/>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row>
    <row r="115" spans="1:25" s="57" customFormat="1" x14ac:dyDescent="0.25">
      <c r="A115" s="193"/>
      <c r="B115" s="193"/>
      <c r="C115" s="193"/>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row>
    <row r="116" spans="1:25" x14ac:dyDescent="0.25">
      <c r="A116" s="193"/>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row>
    <row r="117" spans="1:25" x14ac:dyDescent="0.25">
      <c r="A117" s="193"/>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row>
    <row r="118" spans="1:25" s="54" customFormat="1" x14ac:dyDescent="0.25">
      <c r="A118" s="193"/>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row>
    <row r="119" spans="1:25" s="54" customFormat="1" x14ac:dyDescent="0.25">
      <c r="A119" s="193"/>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row>
    <row r="120" spans="1:25" s="54" customFormat="1" x14ac:dyDescent="0.25">
      <c r="A120" s="193"/>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row>
    <row r="121" spans="1:25" s="54" customFormat="1" x14ac:dyDescent="0.25">
      <c r="A121" s="193"/>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row>
    <row r="122" spans="1:25" s="54" customFormat="1" x14ac:dyDescent="0.25">
      <c r="A122" s="193"/>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row>
    <row r="123" spans="1:25" s="54" customFormat="1" x14ac:dyDescent="0.25">
      <c r="A123" s="193"/>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row>
    <row r="124" spans="1:25" s="54" customFormat="1" x14ac:dyDescent="0.25">
      <c r="A124" s="193"/>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row>
    <row r="125" spans="1:25" s="54" customFormat="1" x14ac:dyDescent="0.25">
      <c r="A125" s="193"/>
      <c r="B125" s="193"/>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row>
    <row r="126" spans="1:25" s="57" customFormat="1" x14ac:dyDescent="0.25">
      <c r="A126" s="193"/>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row>
    <row r="127" spans="1:25" s="57" customFormat="1" x14ac:dyDescent="0.25">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row>
    <row r="128" spans="1:25" s="57" customFormat="1" x14ac:dyDescent="0.25">
      <c r="A128" s="193"/>
      <c r="B128" s="193"/>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row>
    <row r="132" spans="1:21" x14ac:dyDescent="0.25">
      <c r="A132" s="82" t="s">
        <v>70</v>
      </c>
      <c r="B132" s="82"/>
      <c r="C132" s="82"/>
      <c r="D132" s="82"/>
      <c r="E132" s="82"/>
      <c r="F132" s="82"/>
      <c r="G132" s="82"/>
      <c r="H132" s="82"/>
      <c r="I132" s="82"/>
      <c r="J132" s="82"/>
      <c r="K132" s="82"/>
      <c r="L132" s="82"/>
      <c r="M132" s="82"/>
      <c r="N132" s="82"/>
      <c r="O132" s="82"/>
      <c r="P132" s="82"/>
      <c r="Q132" s="82"/>
      <c r="R132" s="82"/>
      <c r="S132" s="82"/>
      <c r="T132" s="82"/>
      <c r="U132" s="82"/>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5" spans="1:21" ht="15.75" thickBot="1" x14ac:dyDescent="0.3"/>
    <row r="136" spans="1:21" x14ac:dyDescent="0.25">
      <c r="A136" s="253" t="str">
        <f>CONCATENATE(Arkusz18!C2," - ",Arkusz18!B2," r.")</f>
        <v>01.01.2015 - 31.12.2015 r.</v>
      </c>
      <c r="B136" s="254"/>
      <c r="C136" s="254"/>
      <c r="D136" s="254"/>
      <c r="E136" s="254"/>
      <c r="F136" s="254"/>
      <c r="G136" s="254"/>
      <c r="H136" s="254"/>
      <c r="I136" s="255"/>
      <c r="M136" s="253" t="str">
        <f>CONCATENATE(Arkusz18!C2," - ",Arkusz18!B2," r.")</f>
        <v>01.01.2015 - 31.12.2015 r.</v>
      </c>
      <c r="N136" s="254"/>
      <c r="O136" s="254"/>
      <c r="P136" s="254"/>
      <c r="Q136" s="254"/>
      <c r="R136" s="254"/>
      <c r="S136" s="254"/>
      <c r="T136" s="254"/>
      <c r="U136" s="255"/>
    </row>
    <row r="137" spans="1:21" ht="15" customHeight="1" x14ac:dyDescent="0.25">
      <c r="A137" s="238" t="s">
        <v>55</v>
      </c>
      <c r="B137" s="239"/>
      <c r="C137" s="240"/>
      <c r="D137" s="244" t="s">
        <v>56</v>
      </c>
      <c r="E137" s="249"/>
      <c r="F137" s="244" t="s">
        <v>57</v>
      </c>
      <c r="G137" s="249"/>
      <c r="H137" s="244" t="s">
        <v>53</v>
      </c>
      <c r="I137" s="245"/>
      <c r="M137" s="238" t="s">
        <v>55</v>
      </c>
      <c r="N137" s="239"/>
      <c r="O137" s="240"/>
      <c r="P137" s="244" t="s">
        <v>58</v>
      </c>
      <c r="Q137" s="249"/>
      <c r="R137" s="244" t="s">
        <v>57</v>
      </c>
      <c r="S137" s="249"/>
      <c r="T137" s="244" t="s">
        <v>53</v>
      </c>
      <c r="U137" s="245"/>
    </row>
    <row r="138" spans="1:21" ht="46.5" customHeight="1" x14ac:dyDescent="0.25">
      <c r="A138" s="241"/>
      <c r="B138" s="242"/>
      <c r="C138" s="243"/>
      <c r="D138" s="246"/>
      <c r="E138" s="250"/>
      <c r="F138" s="246"/>
      <c r="G138" s="250"/>
      <c r="H138" s="246"/>
      <c r="I138" s="247"/>
      <c r="M138" s="241"/>
      <c r="N138" s="242"/>
      <c r="O138" s="243"/>
      <c r="P138" s="246"/>
      <c r="Q138" s="250"/>
      <c r="R138" s="246"/>
      <c r="S138" s="250"/>
      <c r="T138" s="246"/>
      <c r="U138" s="247"/>
    </row>
    <row r="139" spans="1:21" ht="15" customHeight="1" x14ac:dyDescent="0.25">
      <c r="A139" s="147" t="str">
        <f>Arkusz4!B2</f>
        <v>NIEMCY</v>
      </c>
      <c r="B139" s="148"/>
      <c r="C139" s="148"/>
      <c r="D139" s="118">
        <v>3751</v>
      </c>
      <c r="E139" s="118"/>
      <c r="F139" s="118">
        <v>3228</v>
      </c>
      <c r="G139" s="118"/>
      <c r="H139" s="118">
        <f>Arkusz4!E2</f>
        <v>506</v>
      </c>
      <c r="I139" s="118"/>
      <c r="M139" s="147" t="str">
        <f>Arkusz5!B2</f>
        <v>NIEMCY</v>
      </c>
      <c r="N139" s="148"/>
      <c r="O139" s="148"/>
      <c r="P139" s="118">
        <f>Arkusz5!C2</f>
        <v>79</v>
      </c>
      <c r="Q139" s="118"/>
      <c r="R139" s="157">
        <v>56</v>
      </c>
      <c r="S139" s="158"/>
      <c r="T139" s="118">
        <f>Arkusz5!E2</f>
        <v>16</v>
      </c>
      <c r="U139" s="119"/>
    </row>
    <row r="140" spans="1:21" ht="15" customHeight="1" x14ac:dyDescent="0.25">
      <c r="A140" s="151" t="str">
        <f>Arkusz4!B3</f>
        <v>FRANCJA</v>
      </c>
      <c r="B140" s="152"/>
      <c r="C140" s="152"/>
      <c r="D140" s="116">
        <v>897</v>
      </c>
      <c r="E140" s="116"/>
      <c r="F140" s="116">
        <v>736</v>
      </c>
      <c r="G140" s="116"/>
      <c r="H140" s="116">
        <f>Arkusz4!E3</f>
        <v>41</v>
      </c>
      <c r="I140" s="116"/>
      <c r="M140" s="151" t="str">
        <f>Arkusz5!B3</f>
        <v>WĘGRY</v>
      </c>
      <c r="N140" s="152"/>
      <c r="O140" s="152"/>
      <c r="P140" s="116">
        <f>Arkusz5!C3</f>
        <v>38</v>
      </c>
      <c r="Q140" s="116"/>
      <c r="R140" s="155">
        <v>13</v>
      </c>
      <c r="S140" s="156"/>
      <c r="T140" s="116">
        <f>Arkusz5!E3</f>
        <v>0</v>
      </c>
      <c r="U140" s="117"/>
    </row>
    <row r="141" spans="1:21" ht="15" customHeight="1" x14ac:dyDescent="0.25">
      <c r="A141" s="147" t="str">
        <f>Arkusz4!B4</f>
        <v>AUSTRIA</v>
      </c>
      <c r="B141" s="148"/>
      <c r="C141" s="148"/>
      <c r="D141" s="118">
        <v>434</v>
      </c>
      <c r="E141" s="118"/>
      <c r="F141" s="118">
        <v>374</v>
      </c>
      <c r="G141" s="118"/>
      <c r="H141" s="118">
        <f>Arkusz4!E4</f>
        <v>131</v>
      </c>
      <c r="I141" s="118"/>
      <c r="M141" s="147" t="str">
        <f>Arkusz5!B4</f>
        <v>FRANCJA</v>
      </c>
      <c r="N141" s="148"/>
      <c r="O141" s="148"/>
      <c r="P141" s="118">
        <f>Arkusz5!C4</f>
        <v>30</v>
      </c>
      <c r="Q141" s="118"/>
      <c r="R141" s="157">
        <v>20</v>
      </c>
      <c r="S141" s="158"/>
      <c r="T141" s="118">
        <f>Arkusz5!E4</f>
        <v>0</v>
      </c>
      <c r="U141" s="119"/>
    </row>
    <row r="142" spans="1:21" ht="15" customHeight="1" x14ac:dyDescent="0.25">
      <c r="A142" s="151" t="str">
        <f>Arkusz4!B5</f>
        <v>SZWECJA</v>
      </c>
      <c r="B142" s="152"/>
      <c r="C142" s="152"/>
      <c r="D142" s="116">
        <v>272</v>
      </c>
      <c r="E142" s="116"/>
      <c r="F142" s="116">
        <v>219</v>
      </c>
      <c r="G142" s="116"/>
      <c r="H142" s="116">
        <f>Arkusz4!E5</f>
        <v>72</v>
      </c>
      <c r="I142" s="116"/>
      <c r="M142" s="151" t="str">
        <f>Arkusz5!B5</f>
        <v>WŁOCHY</v>
      </c>
      <c r="N142" s="152"/>
      <c r="O142" s="152"/>
      <c r="P142" s="116">
        <f>Arkusz5!C5</f>
        <v>17</v>
      </c>
      <c r="Q142" s="116"/>
      <c r="R142" s="155">
        <v>11</v>
      </c>
      <c r="S142" s="156"/>
      <c r="T142" s="116">
        <f>Arkusz5!E5</f>
        <v>0</v>
      </c>
      <c r="U142" s="117"/>
    </row>
    <row r="143" spans="1:21" ht="15" customHeight="1" x14ac:dyDescent="0.25">
      <c r="A143" s="147" t="str">
        <f>Arkusz4!B6</f>
        <v>BELGIA</v>
      </c>
      <c r="B143" s="148"/>
      <c r="C143" s="148"/>
      <c r="D143" s="118">
        <v>237</v>
      </c>
      <c r="E143" s="118"/>
      <c r="F143" s="118">
        <v>172</v>
      </c>
      <c r="G143" s="118"/>
      <c r="H143" s="118">
        <f>Arkusz4!E6</f>
        <v>14</v>
      </c>
      <c r="I143" s="118"/>
      <c r="M143" s="147" t="str">
        <f>Arkusz5!B6</f>
        <v>LITWA</v>
      </c>
      <c r="N143" s="148"/>
      <c r="O143" s="148"/>
      <c r="P143" s="118">
        <f>Arkusz5!C6</f>
        <v>13</v>
      </c>
      <c r="Q143" s="118"/>
      <c r="R143" s="157">
        <v>2</v>
      </c>
      <c r="S143" s="158"/>
      <c r="T143" s="118">
        <f>Arkusz5!E6</f>
        <v>2</v>
      </c>
      <c r="U143" s="119"/>
    </row>
    <row r="144" spans="1:21" ht="15" customHeight="1" thickBot="1" x14ac:dyDescent="0.3">
      <c r="A144" s="228" t="str">
        <f>Arkusz4!B7</f>
        <v>Pozostałe</v>
      </c>
      <c r="B144" s="229"/>
      <c r="C144" s="229"/>
      <c r="D144" s="149">
        <v>756</v>
      </c>
      <c r="E144" s="149"/>
      <c r="F144" s="149">
        <v>612</v>
      </c>
      <c r="G144" s="149"/>
      <c r="H144" s="149">
        <f>Arkusz4!E7</f>
        <v>133</v>
      </c>
      <c r="I144" s="149"/>
      <c r="M144" s="228" t="str">
        <f>Arkusz5!B7</f>
        <v>Pozostałe</v>
      </c>
      <c r="N144" s="229"/>
      <c r="O144" s="229"/>
      <c r="P144" s="149">
        <f>Arkusz5!C7</f>
        <v>64</v>
      </c>
      <c r="Q144" s="149"/>
      <c r="R144" s="169">
        <v>24</v>
      </c>
      <c r="S144" s="170"/>
      <c r="T144" s="149">
        <f>Arkusz5!E7</f>
        <v>3</v>
      </c>
      <c r="U144" s="150"/>
    </row>
    <row r="145" spans="1:26" ht="15.75" thickBot="1" x14ac:dyDescent="0.3">
      <c r="A145" s="233" t="s">
        <v>72</v>
      </c>
      <c r="B145" s="234"/>
      <c r="C145" s="234"/>
      <c r="D145" s="167">
        <f>SUM(D139:E144)</f>
        <v>6347</v>
      </c>
      <c r="E145" s="167"/>
      <c r="F145" s="167">
        <f>SUM(F139:G144)</f>
        <v>5341</v>
      </c>
      <c r="G145" s="167"/>
      <c r="H145" s="167">
        <f>SUM(H139:I144)</f>
        <v>897</v>
      </c>
      <c r="I145" s="168"/>
      <c r="M145" s="233" t="s">
        <v>72</v>
      </c>
      <c r="N145" s="234"/>
      <c r="O145" s="234"/>
      <c r="P145" s="167">
        <f>SUM(P139:Q144)</f>
        <v>241</v>
      </c>
      <c r="Q145" s="167"/>
      <c r="R145" s="167">
        <f t="shared" ref="R145" si="4">SUM(R139:S144)</f>
        <v>126</v>
      </c>
      <c r="S145" s="167"/>
      <c r="T145" s="167">
        <f t="shared" ref="T145" si="5">SUM(T139:U144)</f>
        <v>21</v>
      </c>
      <c r="U145" s="168"/>
    </row>
    <row r="147" spans="1:26" x14ac:dyDescent="0.25">
      <c r="A147" s="171" t="s">
        <v>159</v>
      </c>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row>
    <row r="148" spans="1:26" x14ac:dyDescent="0.25">
      <c r="A148" s="171"/>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row>
    <row r="149" spans="1:26" x14ac:dyDescent="0.25">
      <c r="A149" s="171"/>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row>
    <row r="150" spans="1:26" x14ac:dyDescent="0.25">
      <c r="A150" s="171"/>
      <c r="B150" s="171"/>
      <c r="C150" s="171"/>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row>
    <row r="151" spans="1:26" x14ac:dyDescent="0.25">
      <c r="A151" s="171"/>
      <c r="B151" s="171"/>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row>
    <row r="152" spans="1:26" x14ac:dyDescent="0.25">
      <c r="A152" s="171"/>
      <c r="B152" s="171"/>
      <c r="C152" s="171"/>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row>
    <row r="154" spans="1:26" ht="15" customHeight="1" x14ac:dyDescent="0.25">
      <c r="A154" s="161" t="s">
        <v>71</v>
      </c>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row>
    <row r="155" spans="1:26" x14ac:dyDescent="0.25">
      <c r="A155" s="22"/>
      <c r="B155" s="22"/>
      <c r="C155" s="22"/>
      <c r="D155" s="22"/>
      <c r="E155" s="22"/>
      <c r="F155" s="22"/>
      <c r="G155" s="22"/>
      <c r="H155" s="22"/>
      <c r="I155" s="22"/>
      <c r="J155" s="22"/>
      <c r="K155" s="22"/>
      <c r="L155" s="22"/>
      <c r="M155" s="22"/>
      <c r="N155" s="22"/>
      <c r="O155" s="22"/>
      <c r="P155" s="22"/>
      <c r="Q155" s="22"/>
      <c r="R155" s="22"/>
      <c r="S155" s="22"/>
      <c r="T155" s="22"/>
      <c r="U155" s="22"/>
    </row>
    <row r="156" spans="1:26" x14ac:dyDescent="0.25">
      <c r="A156" s="82" t="s">
        <v>59</v>
      </c>
      <c r="B156" s="82"/>
      <c r="C156" s="82"/>
      <c r="D156" s="82"/>
      <c r="E156" s="82"/>
      <c r="F156" s="82"/>
      <c r="G156" s="82"/>
      <c r="H156" s="82"/>
      <c r="I156" s="82"/>
      <c r="J156" s="82"/>
      <c r="K156" s="82"/>
      <c r="L156" s="82"/>
      <c r="M156" s="82"/>
      <c r="N156" s="82"/>
      <c r="O156" s="82"/>
      <c r="P156" s="82"/>
      <c r="Q156" s="82"/>
      <c r="R156" s="82"/>
      <c r="S156" s="82"/>
      <c r="T156" s="82"/>
      <c r="U156" s="82"/>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6" ht="15.75" thickBot="1" x14ac:dyDescent="0.3">
      <c r="A158" s="21"/>
      <c r="B158" s="21"/>
      <c r="C158" s="21"/>
      <c r="D158" s="21"/>
      <c r="E158" s="21"/>
      <c r="F158" s="21"/>
      <c r="G158" s="21"/>
      <c r="H158" s="21"/>
      <c r="I158" s="21"/>
      <c r="J158" s="21"/>
      <c r="K158" s="21"/>
      <c r="L158" s="21"/>
      <c r="M158" s="21"/>
      <c r="N158" s="21"/>
      <c r="O158" s="21"/>
      <c r="P158" s="21"/>
      <c r="Q158" s="21"/>
      <c r="R158" s="21"/>
      <c r="S158" s="21"/>
      <c r="T158" s="21"/>
      <c r="U158" s="21"/>
    </row>
    <row r="159" spans="1:26" x14ac:dyDescent="0.25">
      <c r="C159" s="164" t="s">
        <v>0</v>
      </c>
      <c r="D159" s="165"/>
      <c r="E159" s="165"/>
      <c r="F159" s="165"/>
      <c r="G159" s="231" t="str">
        <f>CONCATENATE(Arkusz18!A2," - ",Arkusz18!B2," r.")</f>
        <v>01.12.2015 - 31.12.2015 r.</v>
      </c>
      <c r="H159" s="231"/>
      <c r="I159" s="231"/>
      <c r="J159" s="231"/>
      <c r="K159" s="231"/>
      <c r="L159" s="231"/>
      <c r="M159" s="231"/>
      <c r="N159" s="231"/>
      <c r="O159" s="231"/>
      <c r="P159" s="231"/>
      <c r="Q159" s="231"/>
      <c r="R159" s="231"/>
      <c r="S159" s="231"/>
      <c r="T159" s="231"/>
      <c r="U159" s="232"/>
    </row>
    <row r="160" spans="1:26" ht="72" customHeight="1" x14ac:dyDescent="0.25">
      <c r="C160" s="224"/>
      <c r="D160" s="225"/>
      <c r="E160" s="225"/>
      <c r="F160" s="225"/>
      <c r="G160" s="123" t="s">
        <v>60</v>
      </c>
      <c r="H160" s="124"/>
      <c r="I160" s="125"/>
      <c r="J160" s="123" t="s">
        <v>61</v>
      </c>
      <c r="K160" s="124"/>
      <c r="L160" s="125"/>
      <c r="M160" s="123" t="s">
        <v>62</v>
      </c>
      <c r="N160" s="124"/>
      <c r="O160" s="125"/>
      <c r="P160" s="123" t="s">
        <v>74</v>
      </c>
      <c r="Q160" s="124"/>
      <c r="R160" s="125"/>
      <c r="S160" s="123" t="s">
        <v>63</v>
      </c>
      <c r="T160" s="124"/>
      <c r="U160" s="230"/>
    </row>
    <row r="161" spans="3:24" x14ac:dyDescent="0.25">
      <c r="C161" s="220" t="str">
        <f>Arkusz6!B2</f>
        <v>ROSJA</v>
      </c>
      <c r="D161" s="221"/>
      <c r="E161" s="221"/>
      <c r="F161" s="221"/>
      <c r="G161" s="109">
        <f>Arkusz6!C2</f>
        <v>1</v>
      </c>
      <c r="H161" s="109"/>
      <c r="I161" s="109"/>
      <c r="J161" s="109">
        <f>Arkusz6!D2</f>
        <v>8</v>
      </c>
      <c r="K161" s="109"/>
      <c r="L161" s="109"/>
      <c r="M161" s="109">
        <f>Arkusz6!E2</f>
        <v>0</v>
      </c>
      <c r="N161" s="109"/>
      <c r="O161" s="109"/>
      <c r="P161" s="109">
        <f>Arkusz6!F2</f>
        <v>49</v>
      </c>
      <c r="Q161" s="109"/>
      <c r="R161" s="109"/>
      <c r="S161" s="109">
        <f>Arkusz6!G2</f>
        <v>685</v>
      </c>
      <c r="T161" s="109"/>
      <c r="U161" s="109"/>
    </row>
    <row r="162" spans="3:24" ht="15" customHeight="1" x14ac:dyDescent="0.25">
      <c r="C162" s="153" t="str">
        <f>Arkusz6!B3</f>
        <v>UKRAINA</v>
      </c>
      <c r="D162" s="154"/>
      <c r="E162" s="154"/>
      <c r="F162" s="154"/>
      <c r="G162" s="122">
        <f>Arkusz6!C3</f>
        <v>0</v>
      </c>
      <c r="H162" s="122"/>
      <c r="I162" s="122"/>
      <c r="J162" s="122">
        <f>Arkusz6!D3</f>
        <v>0</v>
      </c>
      <c r="K162" s="122"/>
      <c r="L162" s="122"/>
      <c r="M162" s="122">
        <f>Arkusz6!E3</f>
        <v>0</v>
      </c>
      <c r="N162" s="122"/>
      <c r="O162" s="122"/>
      <c r="P162" s="122">
        <f>Arkusz6!F3</f>
        <v>139</v>
      </c>
      <c r="Q162" s="122"/>
      <c r="R162" s="122"/>
      <c r="S162" s="122">
        <f>Arkusz6!G3</f>
        <v>32</v>
      </c>
      <c r="T162" s="122"/>
      <c r="U162" s="122"/>
    </row>
    <row r="163" spans="3:24" ht="15" customHeight="1" x14ac:dyDescent="0.25">
      <c r="C163" s="220" t="str">
        <f>Arkusz6!B4</f>
        <v>TADŻYKISTAN</v>
      </c>
      <c r="D163" s="221"/>
      <c r="E163" s="221"/>
      <c r="F163" s="221"/>
      <c r="G163" s="109">
        <f>Arkusz6!C4</f>
        <v>0</v>
      </c>
      <c r="H163" s="109"/>
      <c r="I163" s="109"/>
      <c r="J163" s="109">
        <f>Arkusz6!D4</f>
        <v>0</v>
      </c>
      <c r="K163" s="109"/>
      <c r="L163" s="109"/>
      <c r="M163" s="109">
        <f>Arkusz6!E4</f>
        <v>0</v>
      </c>
      <c r="N163" s="109"/>
      <c r="O163" s="109"/>
      <c r="P163" s="109">
        <f>Arkusz6!F4</f>
        <v>0</v>
      </c>
      <c r="Q163" s="109"/>
      <c r="R163" s="109"/>
      <c r="S163" s="109">
        <f>Arkusz6!G4</f>
        <v>93</v>
      </c>
      <c r="T163" s="109"/>
      <c r="U163" s="109"/>
    </row>
    <row r="164" spans="3:24" ht="15" customHeight="1" x14ac:dyDescent="0.25">
      <c r="C164" s="153" t="str">
        <f>Arkusz6!B5</f>
        <v>GRUZJA</v>
      </c>
      <c r="D164" s="154"/>
      <c r="E164" s="154"/>
      <c r="F164" s="154"/>
      <c r="G164" s="122">
        <f>Arkusz6!C5</f>
        <v>0</v>
      </c>
      <c r="H164" s="122"/>
      <c r="I164" s="122"/>
      <c r="J164" s="122">
        <f>Arkusz6!D5</f>
        <v>0</v>
      </c>
      <c r="K164" s="122"/>
      <c r="L164" s="122"/>
      <c r="M164" s="122">
        <f>Arkusz6!E5</f>
        <v>0</v>
      </c>
      <c r="N164" s="122"/>
      <c r="O164" s="122"/>
      <c r="P164" s="122">
        <f>Arkusz6!F5</f>
        <v>9</v>
      </c>
      <c r="Q164" s="122"/>
      <c r="R164" s="122"/>
      <c r="S164" s="122">
        <f>Arkusz6!G5</f>
        <v>3</v>
      </c>
      <c r="T164" s="122"/>
      <c r="U164" s="122"/>
      <c r="X164" s="56"/>
    </row>
    <row r="165" spans="3:24" ht="15" customHeight="1" x14ac:dyDescent="0.25">
      <c r="C165" s="220" t="str">
        <f>Arkusz6!B6</f>
        <v>SYRIA</v>
      </c>
      <c r="D165" s="221"/>
      <c r="E165" s="221"/>
      <c r="F165" s="221"/>
      <c r="G165" s="109">
        <f>Arkusz6!C6</f>
        <v>8</v>
      </c>
      <c r="H165" s="109"/>
      <c r="I165" s="109"/>
      <c r="J165" s="109">
        <f>Arkusz6!D6</f>
        <v>1</v>
      </c>
      <c r="K165" s="109"/>
      <c r="L165" s="109"/>
      <c r="M165" s="109">
        <f>Arkusz6!E6</f>
        <v>0</v>
      </c>
      <c r="N165" s="109"/>
      <c r="O165" s="109"/>
      <c r="P165" s="109">
        <f>Arkusz6!F6</f>
        <v>0</v>
      </c>
      <c r="Q165" s="109"/>
      <c r="R165" s="109"/>
      <c r="S165" s="109">
        <f>Arkusz6!G6</f>
        <v>1</v>
      </c>
      <c r="T165" s="109"/>
      <c r="U165" s="109"/>
    </row>
    <row r="166" spans="3:24" ht="15" customHeight="1" thickBot="1" x14ac:dyDescent="0.3">
      <c r="C166" s="226" t="str">
        <f>Arkusz6!B7</f>
        <v>Pozostałe</v>
      </c>
      <c r="D166" s="227"/>
      <c r="E166" s="227"/>
      <c r="F166" s="227"/>
      <c r="G166" s="121">
        <f>Arkusz6!C7</f>
        <v>12</v>
      </c>
      <c r="H166" s="121"/>
      <c r="I166" s="121"/>
      <c r="J166" s="121">
        <f>Arkusz6!D7</f>
        <v>1</v>
      </c>
      <c r="K166" s="121"/>
      <c r="L166" s="121"/>
      <c r="M166" s="121">
        <f>Arkusz6!E7</f>
        <v>0</v>
      </c>
      <c r="N166" s="121"/>
      <c r="O166" s="121"/>
      <c r="P166" s="121">
        <f>Arkusz6!F7</f>
        <v>17</v>
      </c>
      <c r="Q166" s="121"/>
      <c r="R166" s="121"/>
      <c r="S166" s="121">
        <f>Arkusz6!G7</f>
        <v>35</v>
      </c>
      <c r="T166" s="121"/>
      <c r="U166" s="121"/>
    </row>
    <row r="167" spans="3:24" ht="15.75" thickBot="1" x14ac:dyDescent="0.3">
      <c r="C167" s="222" t="s">
        <v>1</v>
      </c>
      <c r="D167" s="223"/>
      <c r="E167" s="223"/>
      <c r="F167" s="223"/>
      <c r="G167" s="216">
        <f>SUM(G161:I166)</f>
        <v>21</v>
      </c>
      <c r="H167" s="216"/>
      <c r="I167" s="216"/>
      <c r="J167" s="216">
        <f t="shared" ref="J167" si="6">SUM(J161:L166)</f>
        <v>10</v>
      </c>
      <c r="K167" s="216"/>
      <c r="L167" s="216"/>
      <c r="M167" s="216">
        <f t="shared" ref="M167" si="7">SUM(M161:O166)</f>
        <v>0</v>
      </c>
      <c r="N167" s="216"/>
      <c r="O167" s="216"/>
      <c r="P167" s="216">
        <f t="shared" ref="P167" si="8">SUM(P161:R166)</f>
        <v>214</v>
      </c>
      <c r="Q167" s="216"/>
      <c r="R167" s="216"/>
      <c r="S167" s="216">
        <f t="shared" ref="S167" si="9">SUM(S161:U166)</f>
        <v>849</v>
      </c>
      <c r="T167" s="216"/>
      <c r="U167" s="217"/>
    </row>
    <row r="170" spans="3:24" ht="15.75" thickBot="1" x14ac:dyDescent="0.3"/>
    <row r="171" spans="3:24" ht="15" customHeight="1" x14ac:dyDescent="0.25">
      <c r="C171" s="164" t="s">
        <v>0</v>
      </c>
      <c r="D171" s="165"/>
      <c r="E171" s="165"/>
      <c r="F171" s="165"/>
      <c r="G171" s="231" t="str">
        <f>CONCATENATE(Arkusz18!C2," - ",Arkusz18!B2," r.")</f>
        <v>01.01.2015 - 31.12.2015 r.</v>
      </c>
      <c r="H171" s="231"/>
      <c r="I171" s="231"/>
      <c r="J171" s="231"/>
      <c r="K171" s="231"/>
      <c r="L171" s="231"/>
      <c r="M171" s="231"/>
      <c r="N171" s="231"/>
      <c r="O171" s="231"/>
      <c r="P171" s="231"/>
      <c r="Q171" s="231"/>
      <c r="R171" s="231"/>
      <c r="S171" s="231"/>
      <c r="T171" s="231"/>
      <c r="U171" s="232"/>
    </row>
    <row r="172" spans="3:24" ht="70.5" customHeight="1" x14ac:dyDescent="0.25">
      <c r="C172" s="224"/>
      <c r="D172" s="225"/>
      <c r="E172" s="225"/>
      <c r="F172" s="225"/>
      <c r="G172" s="123" t="s">
        <v>60</v>
      </c>
      <c r="H172" s="124"/>
      <c r="I172" s="125"/>
      <c r="J172" s="123" t="s">
        <v>61</v>
      </c>
      <c r="K172" s="124"/>
      <c r="L172" s="125"/>
      <c r="M172" s="123" t="s">
        <v>62</v>
      </c>
      <c r="N172" s="124"/>
      <c r="O172" s="125"/>
      <c r="P172" s="123" t="s">
        <v>74</v>
      </c>
      <c r="Q172" s="124"/>
      <c r="R172" s="125"/>
      <c r="S172" s="123" t="s">
        <v>63</v>
      </c>
      <c r="T172" s="124"/>
      <c r="U172" s="230"/>
    </row>
    <row r="173" spans="3:24" ht="15" customHeight="1" x14ac:dyDescent="0.25">
      <c r="C173" s="220" t="str">
        <f>Arkusz7!B2</f>
        <v>ROSJA</v>
      </c>
      <c r="D173" s="221"/>
      <c r="E173" s="221"/>
      <c r="F173" s="221"/>
      <c r="G173" s="109">
        <f>Arkusz7!C2</f>
        <v>21</v>
      </c>
      <c r="H173" s="109"/>
      <c r="I173" s="109"/>
      <c r="J173" s="109">
        <v>100</v>
      </c>
      <c r="K173" s="109"/>
      <c r="L173" s="109"/>
      <c r="M173" s="109">
        <f>Arkusz7!E2</f>
        <v>91</v>
      </c>
      <c r="N173" s="109"/>
      <c r="O173" s="109"/>
      <c r="P173" s="109">
        <v>674</v>
      </c>
      <c r="Q173" s="109"/>
      <c r="R173" s="109"/>
      <c r="S173" s="109">
        <f>Arkusz7!G2</f>
        <v>6566</v>
      </c>
      <c r="T173" s="109"/>
      <c r="U173" s="109"/>
      <c r="X173" s="56"/>
    </row>
    <row r="174" spans="3:24" ht="15" customHeight="1" x14ac:dyDescent="0.25">
      <c r="C174" s="153" t="str">
        <f>Arkusz7!B3</f>
        <v>UKRAINA</v>
      </c>
      <c r="D174" s="154"/>
      <c r="E174" s="154"/>
      <c r="F174" s="154"/>
      <c r="G174" s="122">
        <f>Arkusz7!C3</f>
        <v>0</v>
      </c>
      <c r="H174" s="122"/>
      <c r="I174" s="122"/>
      <c r="J174" s="122">
        <f>Arkusz7!D3</f>
        <v>6</v>
      </c>
      <c r="K174" s="122"/>
      <c r="L174" s="122"/>
      <c r="M174" s="122">
        <f>Arkusz7!E3</f>
        <v>6</v>
      </c>
      <c r="N174" s="122"/>
      <c r="O174" s="122"/>
      <c r="P174" s="122">
        <f>Arkusz7!F3</f>
        <v>1776</v>
      </c>
      <c r="Q174" s="122"/>
      <c r="R174" s="122"/>
      <c r="S174" s="122">
        <f>Arkusz7!G3</f>
        <v>765</v>
      </c>
      <c r="T174" s="122"/>
      <c r="U174" s="122"/>
      <c r="X174" s="56"/>
    </row>
    <row r="175" spans="3:24" ht="15" customHeight="1" x14ac:dyDescent="0.25">
      <c r="C175" s="220" t="str">
        <f>Arkusz7!B4</f>
        <v>TADŻYKISTAN</v>
      </c>
      <c r="D175" s="221"/>
      <c r="E175" s="221"/>
      <c r="F175" s="221"/>
      <c r="G175" s="109">
        <f>Arkusz7!C4</f>
        <v>1</v>
      </c>
      <c r="H175" s="109"/>
      <c r="I175" s="109"/>
      <c r="J175" s="109">
        <f>Arkusz7!D4</f>
        <v>0</v>
      </c>
      <c r="K175" s="109"/>
      <c r="L175" s="109"/>
      <c r="M175" s="109">
        <f>Arkusz7!E4</f>
        <v>0</v>
      </c>
      <c r="N175" s="109"/>
      <c r="O175" s="109"/>
      <c r="P175" s="109">
        <f>Arkusz7!F4</f>
        <v>18</v>
      </c>
      <c r="Q175" s="109"/>
      <c r="R175" s="109"/>
      <c r="S175" s="109">
        <f>Arkusz7!G4</f>
        <v>498</v>
      </c>
      <c r="T175" s="109"/>
      <c r="U175" s="109"/>
    </row>
    <row r="176" spans="3:24" ht="15" customHeight="1" x14ac:dyDescent="0.25">
      <c r="C176" s="153" t="str">
        <f>Arkusz7!B5</f>
        <v>GRUZJA</v>
      </c>
      <c r="D176" s="154"/>
      <c r="E176" s="154"/>
      <c r="F176" s="154"/>
      <c r="G176" s="122">
        <f>Arkusz7!C5</f>
        <v>0</v>
      </c>
      <c r="H176" s="122"/>
      <c r="I176" s="122"/>
      <c r="J176" s="122">
        <f>Arkusz7!D5</f>
        <v>0</v>
      </c>
      <c r="K176" s="122"/>
      <c r="L176" s="122"/>
      <c r="M176" s="122">
        <f>Arkusz7!E5</f>
        <v>6</v>
      </c>
      <c r="N176" s="122"/>
      <c r="O176" s="122"/>
      <c r="P176" s="122">
        <f>Arkusz7!F5</f>
        <v>121</v>
      </c>
      <c r="Q176" s="122"/>
      <c r="R176" s="122"/>
      <c r="S176" s="122">
        <f>Arkusz7!G5</f>
        <v>348</v>
      </c>
      <c r="T176" s="122"/>
      <c r="U176" s="122"/>
    </row>
    <row r="177" spans="1:25" ht="15" customHeight="1" x14ac:dyDescent="0.25">
      <c r="C177" s="220" t="str">
        <f>Arkusz7!B6</f>
        <v>SYRIA</v>
      </c>
      <c r="D177" s="221"/>
      <c r="E177" s="221"/>
      <c r="F177" s="221"/>
      <c r="G177" s="109">
        <f>Arkusz7!C6</f>
        <v>203</v>
      </c>
      <c r="H177" s="109"/>
      <c r="I177" s="109"/>
      <c r="J177" s="109">
        <f>Arkusz7!D6</f>
        <v>3</v>
      </c>
      <c r="K177" s="109"/>
      <c r="L177" s="109"/>
      <c r="M177" s="109">
        <f>Arkusz7!E6</f>
        <v>0</v>
      </c>
      <c r="N177" s="109"/>
      <c r="O177" s="109"/>
      <c r="P177" s="109">
        <f>Arkusz7!F6</f>
        <v>1</v>
      </c>
      <c r="Q177" s="109"/>
      <c r="R177" s="109"/>
      <c r="S177" s="109">
        <f>Arkusz7!G6</f>
        <v>90</v>
      </c>
      <c r="T177" s="109"/>
      <c r="U177" s="109"/>
      <c r="X177" s="56"/>
    </row>
    <row r="178" spans="1:25" ht="15" customHeight="1" thickBot="1" x14ac:dyDescent="0.3">
      <c r="C178" s="226" t="str">
        <f>Arkusz7!B7</f>
        <v>Pozostałe</v>
      </c>
      <c r="D178" s="227"/>
      <c r="E178" s="227"/>
      <c r="F178" s="227"/>
      <c r="G178" s="121">
        <v>124</v>
      </c>
      <c r="H178" s="121"/>
      <c r="I178" s="121"/>
      <c r="J178" s="121">
        <f>Arkusz7!D7</f>
        <v>54</v>
      </c>
      <c r="K178" s="121"/>
      <c r="L178" s="121"/>
      <c r="M178" s="121">
        <f>Arkusz7!E7</f>
        <v>19</v>
      </c>
      <c r="N178" s="121"/>
      <c r="O178" s="121"/>
      <c r="P178" s="121">
        <f>Arkusz7!F7</f>
        <v>292</v>
      </c>
      <c r="Q178" s="121"/>
      <c r="R178" s="121"/>
      <c r="S178" s="121">
        <f>Arkusz7!G7</f>
        <v>460</v>
      </c>
      <c r="T178" s="121"/>
      <c r="U178" s="121"/>
    </row>
    <row r="179" spans="1:25" ht="15" customHeight="1" thickBot="1" x14ac:dyDescent="0.3">
      <c r="C179" s="222" t="s">
        <v>1</v>
      </c>
      <c r="D179" s="223"/>
      <c r="E179" s="223"/>
      <c r="F179" s="223"/>
      <c r="G179" s="216">
        <f>SUM(G173:I178)</f>
        <v>349</v>
      </c>
      <c r="H179" s="216"/>
      <c r="I179" s="216"/>
      <c r="J179" s="216">
        <f t="shared" ref="J179" si="10">SUM(J173:L178)</f>
        <v>163</v>
      </c>
      <c r="K179" s="216"/>
      <c r="L179" s="216"/>
      <c r="M179" s="216">
        <f t="shared" ref="M179" si="11">SUM(M173:O178)</f>
        <v>122</v>
      </c>
      <c r="N179" s="216"/>
      <c r="O179" s="216"/>
      <c r="P179" s="216">
        <f t="shared" ref="P179" si="12">SUM(P173:R178)</f>
        <v>2882</v>
      </c>
      <c r="Q179" s="216"/>
      <c r="R179" s="216"/>
      <c r="S179" s="216">
        <f t="shared" ref="S179" si="13">SUM(S173:U178)</f>
        <v>8727</v>
      </c>
      <c r="T179" s="216"/>
      <c r="U179" s="217"/>
      <c r="Y179" s="59">
        <f>S179/SUM(G179:U179)</f>
        <v>0.71281548640039205</v>
      </c>
    </row>
    <row r="182" spans="1:25" x14ac:dyDescent="0.25">
      <c r="A182" s="171" t="s">
        <v>171</v>
      </c>
      <c r="B182" s="171"/>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row>
    <row r="183" spans="1:25" x14ac:dyDescent="0.25">
      <c r="A183" s="171"/>
      <c r="B183" s="171"/>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row>
    <row r="184" spans="1:25" x14ac:dyDescent="0.25">
      <c r="A184" s="171"/>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row>
    <row r="185" spans="1:25" x14ac:dyDescent="0.25">
      <c r="A185" s="171"/>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row>
    <row r="186" spans="1:25" x14ac:dyDescent="0.25">
      <c r="A186" s="171"/>
      <c r="B186" s="171"/>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row>
    <row r="187" spans="1:25" x14ac:dyDescent="0.25">
      <c r="A187" s="171"/>
      <c r="B187" s="171"/>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171"/>
      <c r="Y187" s="171"/>
    </row>
    <row r="188" spans="1:25" x14ac:dyDescent="0.25">
      <c r="A188" s="171"/>
      <c r="B188" s="171"/>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row>
    <row r="189" spans="1:25" x14ac:dyDescent="0.25">
      <c r="A189" s="171"/>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row>
    <row r="190" spans="1:25" s="54" customFormat="1" x14ac:dyDescent="0.25">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row>
    <row r="191" spans="1:25" s="54" customFormat="1" x14ac:dyDescent="0.25">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row>
    <row r="192" spans="1:25" s="54" customFormat="1" x14ac:dyDescent="0.25">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row>
    <row r="193" spans="1:25" s="55" customFormat="1" x14ac:dyDescent="0.25">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row>
    <row r="194" spans="1:25" s="54" customFormat="1" x14ac:dyDescent="0.25">
      <c r="A194" s="171"/>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row>
    <row r="195" spans="1:25" s="54" customFormat="1" x14ac:dyDescent="0.25">
      <c r="A195" s="171"/>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171"/>
      <c r="Y195" s="171"/>
    </row>
    <row r="196" spans="1:25" s="54" customFormat="1" x14ac:dyDescent="0.25">
      <c r="A196" s="171"/>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row>
    <row r="197" spans="1:25" s="54" customFormat="1" x14ac:dyDescent="0.25">
      <c r="A197" s="171"/>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171"/>
      <c r="Y197" s="171"/>
    </row>
    <row r="198" spans="1:25" s="54" customFormat="1" x14ac:dyDescent="0.25">
      <c r="A198" s="171"/>
      <c r="B198" s="171"/>
      <c r="C198" s="171"/>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row>
    <row r="199" spans="1:25" s="55" customFormat="1" x14ac:dyDescent="0.25">
      <c r="A199" s="171"/>
      <c r="B199" s="171"/>
      <c r="C199" s="171"/>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row>
    <row r="200" spans="1:25" s="55" customFormat="1" x14ac:dyDescent="0.25">
      <c r="A200" s="171"/>
      <c r="B200" s="171"/>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row>
    <row r="201" spans="1:25" s="54" customFormat="1" x14ac:dyDescent="0.25">
      <c r="A201" s="171"/>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row>
    <row r="202" spans="1:25" s="57" customFormat="1" x14ac:dyDescent="0.25">
      <c r="A202" s="171"/>
      <c r="B202" s="171"/>
      <c r="C202" s="171"/>
      <c r="D202" s="171"/>
      <c r="E202" s="171"/>
      <c r="F202" s="171"/>
      <c r="G202" s="171"/>
      <c r="H202" s="171"/>
      <c r="I202" s="171"/>
      <c r="J202" s="171"/>
      <c r="K202" s="171"/>
      <c r="L202" s="171"/>
      <c r="M202" s="171"/>
      <c r="N202" s="171"/>
      <c r="O202" s="171"/>
      <c r="P202" s="171"/>
      <c r="Q202" s="171"/>
      <c r="R202" s="171"/>
      <c r="S202" s="171"/>
      <c r="T202" s="171"/>
      <c r="U202" s="171"/>
      <c r="V202" s="171"/>
      <c r="W202" s="171"/>
      <c r="X202" s="171"/>
      <c r="Y202" s="171"/>
    </row>
    <row r="203" spans="1:25" s="57" customFormat="1" x14ac:dyDescent="0.25">
      <c r="A203" s="171"/>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row>
    <row r="204" spans="1:25" s="57" customFormat="1" x14ac:dyDescent="0.25">
      <c r="A204" s="171"/>
      <c r="B204" s="171"/>
      <c r="C204" s="171"/>
      <c r="D204" s="171"/>
      <c r="E204" s="171"/>
      <c r="F204" s="171"/>
      <c r="G204" s="171"/>
      <c r="H204" s="171"/>
      <c r="I204" s="171"/>
      <c r="J204" s="171"/>
      <c r="K204" s="171"/>
      <c r="L204" s="171"/>
      <c r="M204" s="171"/>
      <c r="N204" s="171"/>
      <c r="O204" s="171"/>
      <c r="P204" s="171"/>
      <c r="Q204" s="171"/>
      <c r="R204" s="171"/>
      <c r="S204" s="171"/>
      <c r="T204" s="171"/>
      <c r="U204" s="171"/>
      <c r="V204" s="171"/>
      <c r="W204" s="171"/>
      <c r="X204" s="171"/>
      <c r="Y204" s="171"/>
    </row>
    <row r="205" spans="1:25" s="57" customFormat="1" x14ac:dyDescent="0.25">
      <c r="A205" s="171"/>
      <c r="B205" s="171"/>
      <c r="C205" s="171"/>
      <c r="D205" s="171"/>
      <c r="E205" s="171"/>
      <c r="F205" s="171"/>
      <c r="G205" s="171"/>
      <c r="H205" s="171"/>
      <c r="I205" s="171"/>
      <c r="J205" s="171"/>
      <c r="K205" s="171"/>
      <c r="L205" s="171"/>
      <c r="M205" s="171"/>
      <c r="N205" s="171"/>
      <c r="O205" s="171"/>
      <c r="P205" s="171"/>
      <c r="Q205" s="171"/>
      <c r="R205" s="171"/>
      <c r="S205" s="171"/>
      <c r="T205" s="171"/>
      <c r="U205" s="171"/>
      <c r="V205" s="171"/>
      <c r="W205" s="171"/>
      <c r="X205" s="171"/>
      <c r="Y205" s="171"/>
    </row>
    <row r="206" spans="1:25" s="57" customFormat="1" x14ac:dyDescent="0.25">
      <c r="A206" s="171"/>
      <c r="B206" s="171"/>
      <c r="C206" s="171"/>
      <c r="D206" s="171"/>
      <c r="E206" s="171"/>
      <c r="F206" s="171"/>
      <c r="G206" s="171"/>
      <c r="H206" s="171"/>
      <c r="I206" s="171"/>
      <c r="J206" s="171"/>
      <c r="K206" s="171"/>
      <c r="L206" s="171"/>
      <c r="M206" s="171"/>
      <c r="N206" s="171"/>
      <c r="O206" s="171"/>
      <c r="P206" s="171"/>
      <c r="Q206" s="171"/>
      <c r="R206" s="171"/>
      <c r="S206" s="171"/>
      <c r="T206" s="171"/>
      <c r="U206" s="171"/>
      <c r="V206" s="171"/>
      <c r="W206" s="171"/>
      <c r="X206" s="171"/>
      <c r="Y206" s="171"/>
    </row>
    <row r="207" spans="1:25" s="57" customFormat="1" x14ac:dyDescent="0.25">
      <c r="A207" s="171"/>
      <c r="B207" s="171"/>
      <c r="C207" s="171"/>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row>
    <row r="208" spans="1:25" s="57" customFormat="1" x14ac:dyDescent="0.25">
      <c r="A208" s="171"/>
      <c r="B208" s="171"/>
      <c r="C208" s="171"/>
      <c r="D208" s="171"/>
      <c r="E208" s="171"/>
      <c r="F208" s="171"/>
      <c r="G208" s="171"/>
      <c r="H208" s="171"/>
      <c r="I208" s="171"/>
      <c r="J208" s="171"/>
      <c r="K208" s="171"/>
      <c r="L208" s="171"/>
      <c r="M208" s="171"/>
      <c r="N208" s="171"/>
      <c r="O208" s="171"/>
      <c r="P208" s="171"/>
      <c r="Q208" s="171"/>
      <c r="R208" s="171"/>
      <c r="S208" s="171"/>
      <c r="T208" s="171"/>
      <c r="U208" s="171"/>
      <c r="V208" s="171"/>
      <c r="W208" s="171"/>
      <c r="X208" s="171"/>
      <c r="Y208" s="171"/>
    </row>
    <row r="209" spans="1:25" s="57" customFormat="1" x14ac:dyDescent="0.25">
      <c r="A209" s="171"/>
      <c r="B209" s="171"/>
      <c r="C209" s="171"/>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row>
    <row r="210" spans="1:25" s="63" customFormat="1" x14ac:dyDescent="0.25">
      <c r="A210" s="171"/>
      <c r="B210" s="171"/>
      <c r="C210" s="171"/>
      <c r="D210" s="171"/>
      <c r="E210" s="171"/>
      <c r="F210" s="171"/>
      <c r="G210" s="171"/>
      <c r="H210" s="171"/>
      <c r="I210" s="171"/>
      <c r="J210" s="171"/>
      <c r="K210" s="171"/>
      <c r="L210" s="171"/>
      <c r="M210" s="171"/>
      <c r="N210" s="171"/>
      <c r="O210" s="171"/>
      <c r="P210" s="171"/>
      <c r="Q210" s="171"/>
      <c r="R210" s="171"/>
      <c r="S210" s="171"/>
      <c r="T210" s="171"/>
      <c r="U210" s="171"/>
      <c r="V210" s="171"/>
      <c r="W210" s="171"/>
      <c r="X210" s="171"/>
      <c r="Y210" s="171"/>
    </row>
    <row r="211" spans="1:25" s="63" customFormat="1" x14ac:dyDescent="0.25">
      <c r="A211" s="171"/>
      <c r="B211" s="171"/>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row>
    <row r="212" spans="1:25" s="65" customFormat="1" x14ac:dyDescent="0.25">
      <c r="A212" s="171"/>
      <c r="B212" s="171"/>
      <c r="C212" s="171"/>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row>
    <row r="213" spans="1:25" s="65" customFormat="1" x14ac:dyDescent="0.25">
      <c r="A213" s="171"/>
      <c r="B213" s="171"/>
      <c r="C213" s="171"/>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row>
    <row r="214" spans="1:25" s="54" customFormat="1" x14ac:dyDescent="0.25">
      <c r="A214" s="171"/>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row>
    <row r="218" spans="1:25" ht="15" customHeight="1" x14ac:dyDescent="0.25">
      <c r="A218" s="82" t="s">
        <v>95</v>
      </c>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row>
    <row r="219" spans="1:25" x14ac:dyDescent="0.25">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row>
    <row r="220" spans="1:25"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5" ht="15.75" thickBot="1" x14ac:dyDescent="0.3"/>
    <row r="222" spans="1:25" ht="27" customHeight="1" x14ac:dyDescent="0.25">
      <c r="B222" s="164" t="s">
        <v>9</v>
      </c>
      <c r="C222" s="165"/>
      <c r="D222" s="165"/>
      <c r="E222" s="165"/>
      <c r="F222" s="165"/>
      <c r="G222" s="165"/>
      <c r="H222" s="165"/>
      <c r="I222" s="165"/>
      <c r="J222" s="272" t="str">
        <f>Arkusz8!C6</f>
        <v>27.11.2015 - 03.12.2015</v>
      </c>
      <c r="K222" s="272"/>
      <c r="L222" s="272"/>
      <c r="M222" s="272" t="str">
        <f>Arkusz8!C10</f>
        <v>04.12.2015 - 10.12.2015</v>
      </c>
      <c r="N222" s="272"/>
      <c r="O222" s="272"/>
      <c r="P222" s="272" t="str">
        <f>Arkusz8!C9</f>
        <v>11.12.2015 - 17.12.2015</v>
      </c>
      <c r="Q222" s="272"/>
      <c r="R222" s="272"/>
      <c r="S222" s="272" t="str">
        <f>Arkusz8!C8</f>
        <v>18.12.2015 - 24.12.2015</v>
      </c>
      <c r="T222" s="272"/>
      <c r="U222" s="272"/>
      <c r="V222" s="272" t="str">
        <f>Arkusz8!C7</f>
        <v>25.12.2015 - 31.12.2015</v>
      </c>
      <c r="W222" s="272"/>
      <c r="X222" s="276"/>
    </row>
    <row r="223" spans="1:25" ht="15" customHeight="1" x14ac:dyDescent="0.25">
      <c r="B223" s="162" t="s">
        <v>29</v>
      </c>
      <c r="C223" s="163"/>
      <c r="D223" s="163"/>
      <c r="E223" s="163"/>
      <c r="F223" s="163"/>
      <c r="G223" s="163"/>
      <c r="H223" s="163"/>
      <c r="I223" s="163"/>
      <c r="J223" s="273">
        <f>Arkusz8!A6</f>
        <v>1930</v>
      </c>
      <c r="K223" s="273"/>
      <c r="L223" s="273"/>
      <c r="M223" s="273">
        <f>Arkusz8!A5</f>
        <v>1974</v>
      </c>
      <c r="N223" s="273"/>
      <c r="O223" s="273"/>
      <c r="P223" s="273">
        <f>Arkusz8!A4</f>
        <v>1959</v>
      </c>
      <c r="Q223" s="273"/>
      <c r="R223" s="273"/>
      <c r="S223" s="273">
        <f>Arkusz8!A3</f>
        <v>1936</v>
      </c>
      <c r="T223" s="273"/>
      <c r="U223" s="273"/>
      <c r="V223" s="273">
        <f>Arkusz8!A2</f>
        <v>1917</v>
      </c>
      <c r="W223" s="273"/>
      <c r="X223" s="273"/>
    </row>
    <row r="224" spans="1:25" x14ac:dyDescent="0.25">
      <c r="B224" s="274" t="s">
        <v>6</v>
      </c>
      <c r="C224" s="275"/>
      <c r="D224" s="275"/>
      <c r="E224" s="275"/>
      <c r="F224" s="275"/>
      <c r="G224" s="275"/>
      <c r="H224" s="275"/>
      <c r="I224" s="275"/>
      <c r="J224" s="109">
        <f>Arkusz8!A11</f>
        <v>2445</v>
      </c>
      <c r="K224" s="109"/>
      <c r="L224" s="109"/>
      <c r="M224" s="109">
        <f>Arkusz8!A10</f>
        <v>2461</v>
      </c>
      <c r="N224" s="109"/>
      <c r="O224" s="109"/>
      <c r="P224" s="109">
        <f>Arkusz8!A9</f>
        <v>2484</v>
      </c>
      <c r="Q224" s="109"/>
      <c r="R224" s="109"/>
      <c r="S224" s="109">
        <f>Arkusz8!A8</f>
        <v>2455</v>
      </c>
      <c r="T224" s="109"/>
      <c r="U224" s="109"/>
      <c r="V224" s="109">
        <f>Arkusz8!A7</f>
        <v>2470</v>
      </c>
      <c r="W224" s="109"/>
      <c r="X224" s="109"/>
    </row>
    <row r="225" spans="1:24" ht="15" customHeight="1" x14ac:dyDescent="0.25">
      <c r="B225" s="162" t="s">
        <v>7</v>
      </c>
      <c r="C225" s="163"/>
      <c r="D225" s="163"/>
      <c r="E225" s="163"/>
      <c r="F225" s="163"/>
      <c r="G225" s="163"/>
      <c r="H225" s="163"/>
      <c r="I225" s="163"/>
      <c r="J225" s="273">
        <f>Arkusz8!A16</f>
        <v>153</v>
      </c>
      <c r="K225" s="273"/>
      <c r="L225" s="273"/>
      <c r="M225" s="273">
        <f>Arkusz8!A15</f>
        <v>116</v>
      </c>
      <c r="N225" s="273"/>
      <c r="O225" s="273"/>
      <c r="P225" s="273">
        <f>Arkusz8!A14</f>
        <v>117</v>
      </c>
      <c r="Q225" s="273"/>
      <c r="R225" s="273"/>
      <c r="S225" s="273">
        <f>Arkusz8!A13</f>
        <v>181</v>
      </c>
      <c r="T225" s="273"/>
      <c r="U225" s="273"/>
      <c r="V225" s="273">
        <f>Arkusz8!A12</f>
        <v>97</v>
      </c>
      <c r="W225" s="273"/>
      <c r="X225" s="273"/>
    </row>
    <row r="226" spans="1:24" ht="15" customHeight="1" x14ac:dyDescent="0.25">
      <c r="B226" s="190" t="s">
        <v>8</v>
      </c>
      <c r="C226" s="191"/>
      <c r="D226" s="191"/>
      <c r="E226" s="191"/>
      <c r="F226" s="191"/>
      <c r="G226" s="191"/>
      <c r="H226" s="191"/>
      <c r="I226" s="191"/>
      <c r="J226" s="109">
        <f>Arkusz8!A21</f>
        <v>182</v>
      </c>
      <c r="K226" s="109"/>
      <c r="L226" s="109"/>
      <c r="M226" s="109">
        <f>Arkusz8!A20</f>
        <v>159</v>
      </c>
      <c r="N226" s="109"/>
      <c r="O226" s="109"/>
      <c r="P226" s="109">
        <f>Arkusz8!A19</f>
        <v>119</v>
      </c>
      <c r="Q226" s="109"/>
      <c r="R226" s="109"/>
      <c r="S226" s="109">
        <f>Arkusz8!A18</f>
        <v>136</v>
      </c>
      <c r="T226" s="109"/>
      <c r="U226" s="109"/>
      <c r="V226" s="109">
        <f>Arkusz8!A17</f>
        <v>79</v>
      </c>
      <c r="W226" s="109"/>
      <c r="X226" s="109"/>
    </row>
    <row r="227" spans="1:24" ht="15" customHeight="1" thickBot="1" x14ac:dyDescent="0.3">
      <c r="B227" s="279" t="s">
        <v>96</v>
      </c>
      <c r="C227" s="280"/>
      <c r="D227" s="280"/>
      <c r="E227" s="280"/>
      <c r="F227" s="280"/>
      <c r="G227" s="280"/>
      <c r="H227" s="280"/>
      <c r="I227" s="280"/>
      <c r="J227" s="126">
        <f>Arkusz8!A26</f>
        <v>2</v>
      </c>
      <c r="K227" s="126"/>
      <c r="L227" s="126"/>
      <c r="M227" s="126">
        <f>Arkusz8!A25</f>
        <v>2</v>
      </c>
      <c r="N227" s="126"/>
      <c r="O227" s="126"/>
      <c r="P227" s="126">
        <f>Arkusz8!A24</f>
        <v>2</v>
      </c>
      <c r="Q227" s="126"/>
      <c r="R227" s="126"/>
      <c r="S227" s="126">
        <f>Arkusz8!A23</f>
        <v>2</v>
      </c>
      <c r="T227" s="126"/>
      <c r="U227" s="126"/>
      <c r="V227" s="126">
        <f>Arkusz8!A22</f>
        <v>2</v>
      </c>
      <c r="W227" s="126"/>
      <c r="X227" s="126"/>
    </row>
    <row r="228" spans="1:24" ht="15" customHeight="1" thickBot="1" x14ac:dyDescent="0.3">
      <c r="B228" s="270" t="s">
        <v>97</v>
      </c>
      <c r="C228" s="271"/>
      <c r="D228" s="271"/>
      <c r="E228" s="271"/>
      <c r="F228" s="271"/>
      <c r="G228" s="271"/>
      <c r="H228" s="271"/>
      <c r="I228" s="271"/>
      <c r="J228" s="269">
        <f>SUM(J223,J224,J227)</f>
        <v>4377</v>
      </c>
      <c r="K228" s="269"/>
      <c r="L228" s="269"/>
      <c r="M228" s="269">
        <f>SUM(M223,M224,M227)</f>
        <v>4437</v>
      </c>
      <c r="N228" s="269"/>
      <c r="O228" s="269"/>
      <c r="P228" s="269">
        <f>SUM(P223,P224,P227)</f>
        <v>4445</v>
      </c>
      <c r="Q228" s="269"/>
      <c r="R228" s="269"/>
      <c r="S228" s="269">
        <f>SUM(S223,S224,S227)</f>
        <v>4393</v>
      </c>
      <c r="T228" s="269"/>
      <c r="U228" s="269"/>
      <c r="V228" s="269">
        <f>SUM(V223,V224,V227)</f>
        <v>4389</v>
      </c>
      <c r="W228" s="269"/>
      <c r="X228" s="278"/>
    </row>
    <row r="229" spans="1:24" x14ac:dyDescent="0.25">
      <c r="A229" s="23"/>
      <c r="B229" s="24"/>
      <c r="C229" s="24"/>
      <c r="D229" s="24"/>
      <c r="E229" s="25"/>
      <c r="F229" s="25"/>
      <c r="G229" s="25"/>
      <c r="H229" s="26"/>
      <c r="I229" s="26"/>
      <c r="J229" s="26"/>
      <c r="K229" s="27"/>
      <c r="L229" s="27"/>
      <c r="M229" s="27"/>
      <c r="N229" s="26"/>
      <c r="O229" s="26"/>
      <c r="P229" s="26"/>
      <c r="Q229" s="26"/>
      <c r="R229" s="26"/>
      <c r="S229" s="26"/>
      <c r="T229" s="28"/>
      <c r="U229" s="28"/>
    </row>
    <row r="230" spans="1:24" x14ac:dyDescent="0.25">
      <c r="A230" s="23"/>
      <c r="B230" s="23"/>
      <c r="C230" s="23"/>
      <c r="D230" s="23"/>
      <c r="E230" s="29"/>
      <c r="F230" s="29"/>
      <c r="G230" s="29"/>
      <c r="H230" s="30"/>
      <c r="I230" s="30"/>
      <c r="J230" s="30"/>
      <c r="K230" s="31"/>
      <c r="L230" s="31"/>
      <c r="M230" s="31"/>
      <c r="N230" s="30"/>
      <c r="O230" s="30"/>
      <c r="P230" s="30"/>
      <c r="Q230" s="30"/>
      <c r="R230" s="30"/>
      <c r="S230" s="30"/>
      <c r="T230" s="32"/>
      <c r="U230" s="32"/>
    </row>
    <row r="231" spans="1:24" x14ac:dyDescent="0.25">
      <c r="A231" s="23"/>
      <c r="B231" s="23"/>
      <c r="C231" s="23"/>
      <c r="D231" s="23"/>
      <c r="E231" s="29"/>
      <c r="F231" s="29"/>
      <c r="G231" s="29"/>
      <c r="H231" s="30"/>
      <c r="I231" s="30"/>
      <c r="J231" s="30"/>
      <c r="K231" s="31"/>
      <c r="L231" s="31"/>
      <c r="M231" s="31"/>
      <c r="N231" s="30"/>
      <c r="O231" s="30"/>
      <c r="P231" s="30"/>
      <c r="Q231" s="30"/>
      <c r="R231" s="30"/>
      <c r="S231" s="30"/>
      <c r="T231" s="32"/>
      <c r="U231" s="32"/>
    </row>
    <row r="232" spans="1:24" x14ac:dyDescent="0.25">
      <c r="A232" s="23"/>
      <c r="B232" s="23"/>
      <c r="C232" s="23"/>
      <c r="D232" s="23"/>
      <c r="E232" s="29"/>
      <c r="F232" s="29"/>
      <c r="G232" s="29"/>
      <c r="H232" s="30"/>
      <c r="I232" s="30"/>
      <c r="J232" s="30"/>
      <c r="K232" s="31"/>
      <c r="L232" s="31"/>
      <c r="M232" s="31"/>
      <c r="N232" s="30"/>
      <c r="O232" s="30"/>
      <c r="P232" s="30"/>
      <c r="Q232" s="30"/>
      <c r="R232" s="30"/>
      <c r="S232" s="30"/>
      <c r="T232" s="32"/>
      <c r="U232" s="32"/>
    </row>
    <row r="233" spans="1:24" x14ac:dyDescent="0.25">
      <c r="A233" s="23"/>
      <c r="B233" s="23"/>
      <c r="C233" s="23"/>
      <c r="D233" s="23"/>
      <c r="E233" s="29"/>
      <c r="F233" s="29"/>
      <c r="G233" s="29"/>
      <c r="H233" s="30"/>
      <c r="I233" s="30"/>
      <c r="J233" s="30"/>
      <c r="K233" s="31"/>
      <c r="L233" s="31"/>
      <c r="M233" s="31"/>
      <c r="N233" s="30"/>
      <c r="O233" s="30"/>
      <c r="P233" s="30"/>
      <c r="Q233" s="30"/>
      <c r="R233" s="30"/>
      <c r="S233" s="30"/>
      <c r="T233" s="32"/>
      <c r="U233" s="32"/>
    </row>
    <row r="234" spans="1:24" x14ac:dyDescent="0.25">
      <c r="A234" s="23"/>
      <c r="B234" s="23"/>
      <c r="C234" s="23"/>
      <c r="D234" s="23"/>
      <c r="E234" s="29"/>
      <c r="F234" s="29"/>
      <c r="G234" s="29"/>
      <c r="H234" s="30"/>
      <c r="I234" s="30"/>
      <c r="J234" s="30"/>
      <c r="K234" s="31"/>
      <c r="L234" s="31"/>
      <c r="M234" s="31"/>
      <c r="N234" s="30"/>
      <c r="O234" s="30"/>
      <c r="P234" s="30"/>
      <c r="Q234" s="30"/>
      <c r="R234" s="30"/>
      <c r="S234" s="30"/>
      <c r="T234" s="32"/>
      <c r="U234" s="32"/>
    </row>
    <row r="249" spans="1:25" x14ac:dyDescent="0.25">
      <c r="A249" s="4"/>
      <c r="B249" s="4"/>
      <c r="C249" s="4"/>
      <c r="D249" s="4"/>
      <c r="E249" s="4"/>
      <c r="F249" s="4"/>
      <c r="G249" s="4"/>
      <c r="H249" s="4"/>
      <c r="I249" s="4"/>
      <c r="J249" s="4"/>
      <c r="K249" s="4"/>
      <c r="L249" s="4"/>
      <c r="M249" s="4"/>
      <c r="N249" s="4"/>
      <c r="O249" s="4"/>
      <c r="P249" s="4"/>
      <c r="Q249" s="4"/>
      <c r="R249" s="4"/>
      <c r="S249" s="4"/>
      <c r="T249" s="4"/>
      <c r="U249" s="4"/>
    </row>
    <row r="250" spans="1:25" x14ac:dyDescent="0.25">
      <c r="A250" s="4"/>
      <c r="B250" s="4"/>
      <c r="C250" s="4"/>
      <c r="D250" s="4"/>
      <c r="E250" s="4"/>
      <c r="F250" s="4"/>
      <c r="G250" s="4"/>
      <c r="H250" s="4"/>
      <c r="I250" s="4"/>
      <c r="J250" s="4"/>
      <c r="K250" s="4"/>
      <c r="L250" s="4"/>
      <c r="M250" s="4"/>
      <c r="N250" s="4"/>
      <c r="O250" s="4"/>
      <c r="P250" s="4"/>
      <c r="Q250" s="4"/>
      <c r="R250" s="4"/>
      <c r="S250" s="4"/>
      <c r="T250" s="4"/>
      <c r="U250" s="4"/>
    </row>
    <row r="251" spans="1:25" x14ac:dyDescent="0.25">
      <c r="A251" s="4"/>
      <c r="B251" s="4"/>
      <c r="C251" s="4"/>
      <c r="D251" s="4"/>
      <c r="E251" s="4"/>
      <c r="F251" s="4"/>
      <c r="G251" s="4"/>
      <c r="H251" s="4"/>
      <c r="I251" s="4"/>
      <c r="J251" s="4"/>
      <c r="K251" s="4"/>
      <c r="L251" s="4"/>
      <c r="M251" s="4"/>
      <c r="N251" s="4"/>
      <c r="O251" s="4"/>
      <c r="P251" s="4"/>
      <c r="Q251" s="4"/>
      <c r="R251" s="4"/>
      <c r="S251" s="4"/>
      <c r="T251" s="4"/>
      <c r="U251" s="4"/>
    </row>
    <row r="252" spans="1:25" x14ac:dyDescent="0.25">
      <c r="A252" s="33" t="s">
        <v>161</v>
      </c>
      <c r="B252" s="33"/>
      <c r="C252" s="33"/>
      <c r="D252" s="33"/>
      <c r="E252" s="33"/>
      <c r="F252" s="33"/>
      <c r="G252" s="33"/>
      <c r="H252" s="33"/>
      <c r="I252" s="33"/>
      <c r="J252" s="33"/>
      <c r="K252" s="33"/>
      <c r="L252" s="33"/>
      <c r="M252" s="33"/>
      <c r="N252" s="33"/>
      <c r="O252" s="33"/>
      <c r="P252" s="33"/>
      <c r="Q252" s="33"/>
      <c r="R252" s="33"/>
      <c r="S252" s="33"/>
      <c r="T252" s="33"/>
      <c r="U252" s="33"/>
    </row>
    <row r="253" spans="1:25" x14ac:dyDescent="0.25">
      <c r="A253" s="277" t="s">
        <v>162</v>
      </c>
      <c r="B253" s="193"/>
      <c r="C253" s="193"/>
      <c r="D253" s="193"/>
      <c r="E253" s="193"/>
      <c r="F253" s="193"/>
      <c r="G253" s="193"/>
      <c r="H253" s="193"/>
      <c r="I253" s="193"/>
      <c r="J253" s="193"/>
      <c r="K253" s="193"/>
      <c r="L253" s="193"/>
      <c r="M253" s="193"/>
      <c r="N253" s="193"/>
      <c r="O253" s="193"/>
      <c r="P253" s="193"/>
      <c r="Q253" s="193"/>
      <c r="R253" s="193"/>
      <c r="S253" s="193"/>
      <c r="T253" s="193"/>
      <c r="U253" s="193"/>
      <c r="V253" s="193"/>
      <c r="W253" s="193"/>
      <c r="X253" s="193"/>
      <c r="Y253" s="193"/>
    </row>
    <row r="254" spans="1:25" s="55" customFormat="1" x14ac:dyDescent="0.25">
      <c r="A254" s="193"/>
      <c r="B254" s="193"/>
      <c r="C254" s="193"/>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row>
    <row r="255" spans="1:25" s="55" customFormat="1" x14ac:dyDescent="0.25">
      <c r="A255" s="193"/>
      <c r="B255" s="193"/>
      <c r="C255" s="193"/>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row>
    <row r="256" spans="1:25" s="55" customFormat="1" x14ac:dyDescent="0.25">
      <c r="A256" s="193"/>
      <c r="B256" s="193"/>
      <c r="C256" s="193"/>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row>
    <row r="257" spans="1:25" s="55" customFormat="1" x14ac:dyDescent="0.25">
      <c r="A257" s="193"/>
      <c r="B257" s="193"/>
      <c r="C257" s="193"/>
      <c r="D257" s="193"/>
      <c r="E257" s="193"/>
      <c r="F257" s="193"/>
      <c r="G257" s="193"/>
      <c r="H257" s="193"/>
      <c r="I257" s="193"/>
      <c r="J257" s="193"/>
      <c r="K257" s="193"/>
      <c r="L257" s="193"/>
      <c r="M257" s="193"/>
      <c r="N257" s="193"/>
      <c r="O257" s="193"/>
      <c r="P257" s="193"/>
      <c r="Q257" s="193"/>
      <c r="R257" s="193"/>
      <c r="S257" s="193"/>
      <c r="T257" s="193"/>
      <c r="U257" s="193"/>
      <c r="V257" s="193"/>
      <c r="W257" s="193"/>
      <c r="X257" s="193"/>
      <c r="Y257" s="193"/>
    </row>
    <row r="258" spans="1:25" s="57" customFormat="1" x14ac:dyDescent="0.25">
      <c r="A258" s="193"/>
      <c r="B258" s="193"/>
      <c r="C258" s="193"/>
      <c r="D258" s="193"/>
      <c r="E258" s="193"/>
      <c r="F258" s="193"/>
      <c r="G258" s="193"/>
      <c r="H258" s="193"/>
      <c r="I258" s="193"/>
      <c r="J258" s="193"/>
      <c r="K258" s="193"/>
      <c r="L258" s="193"/>
      <c r="M258" s="193"/>
      <c r="N258" s="193"/>
      <c r="O258" s="193"/>
      <c r="P258" s="193"/>
      <c r="Q258" s="193"/>
      <c r="R258" s="193"/>
      <c r="S258" s="193"/>
      <c r="T258" s="193"/>
      <c r="U258" s="193"/>
      <c r="V258" s="193"/>
      <c r="W258" s="193"/>
      <c r="X258" s="193"/>
      <c r="Y258" s="193"/>
    </row>
    <row r="259" spans="1:25" s="58" customFormat="1" x14ac:dyDescent="0.25">
      <c r="A259" s="193"/>
      <c r="B259" s="193"/>
      <c r="C259" s="193"/>
      <c r="D259" s="193"/>
      <c r="E259" s="193"/>
      <c r="F259" s="193"/>
      <c r="G259" s="193"/>
      <c r="H259" s="193"/>
      <c r="I259" s="193"/>
      <c r="J259" s="193"/>
      <c r="K259" s="193"/>
      <c r="L259" s="193"/>
      <c r="M259" s="193"/>
      <c r="N259" s="193"/>
      <c r="O259" s="193"/>
      <c r="P259" s="193"/>
      <c r="Q259" s="193"/>
      <c r="R259" s="193"/>
      <c r="S259" s="193"/>
      <c r="T259" s="193"/>
      <c r="U259" s="193"/>
      <c r="V259" s="193"/>
      <c r="W259" s="193"/>
      <c r="X259" s="193"/>
      <c r="Y259" s="193"/>
    </row>
    <row r="260" spans="1:25" s="58" customFormat="1" x14ac:dyDescent="0.25">
      <c r="A260" s="193"/>
      <c r="B260" s="193"/>
      <c r="C260" s="193"/>
      <c r="D260" s="193"/>
      <c r="E260" s="193"/>
      <c r="F260" s="193"/>
      <c r="G260" s="193"/>
      <c r="H260" s="193"/>
      <c r="I260" s="193"/>
      <c r="J260" s="193"/>
      <c r="K260" s="193"/>
      <c r="L260" s="193"/>
      <c r="M260" s="193"/>
      <c r="N260" s="193"/>
      <c r="O260" s="193"/>
      <c r="P260" s="193"/>
      <c r="Q260" s="193"/>
      <c r="R260" s="193"/>
      <c r="S260" s="193"/>
      <c r="T260" s="193"/>
      <c r="U260" s="193"/>
      <c r="V260" s="193"/>
      <c r="W260" s="193"/>
      <c r="X260" s="193"/>
      <c r="Y260" s="193"/>
    </row>
    <row r="261" spans="1:25" s="58" customFormat="1" x14ac:dyDescent="0.25">
      <c r="A261" s="193"/>
      <c r="B261" s="193"/>
      <c r="C261" s="193"/>
      <c r="D261" s="193"/>
      <c r="E261" s="193"/>
      <c r="F261" s="193"/>
      <c r="G261" s="193"/>
      <c r="H261" s="193"/>
      <c r="I261" s="193"/>
      <c r="J261" s="193"/>
      <c r="K261" s="193"/>
      <c r="L261" s="193"/>
      <c r="M261" s="193"/>
      <c r="N261" s="193"/>
      <c r="O261" s="193"/>
      <c r="P261" s="193"/>
      <c r="Q261" s="193"/>
      <c r="R261" s="193"/>
      <c r="S261" s="193"/>
      <c r="T261" s="193"/>
      <c r="U261" s="193"/>
      <c r="V261" s="193"/>
      <c r="W261" s="193"/>
      <c r="X261" s="193"/>
      <c r="Y261" s="193"/>
    </row>
    <row r="262" spans="1:25" s="55" customFormat="1" x14ac:dyDescent="0.25">
      <c r="A262" s="193"/>
      <c r="B262" s="193"/>
      <c r="C262" s="193"/>
      <c r="D262" s="193"/>
      <c r="E262" s="193"/>
      <c r="F262" s="193"/>
      <c r="G262" s="193"/>
      <c r="H262" s="193"/>
      <c r="I262" s="193"/>
      <c r="J262" s="193"/>
      <c r="K262" s="193"/>
      <c r="L262" s="193"/>
      <c r="M262" s="193"/>
      <c r="N262" s="193"/>
      <c r="O262" s="193"/>
      <c r="P262" s="193"/>
      <c r="Q262" s="193"/>
      <c r="R262" s="193"/>
      <c r="S262" s="193"/>
      <c r="T262" s="193"/>
      <c r="U262" s="193"/>
      <c r="V262" s="193"/>
      <c r="W262" s="193"/>
      <c r="X262" s="193"/>
      <c r="Y262" s="193"/>
    </row>
    <row r="266" spans="1:25" ht="18" x14ac:dyDescent="0.25">
      <c r="A266" s="8" t="s">
        <v>73</v>
      </c>
    </row>
    <row r="267" spans="1:25" ht="18" x14ac:dyDescent="0.25">
      <c r="A267" s="8"/>
      <c r="Y267" s="59"/>
    </row>
    <row r="269" spans="1:25" x14ac:dyDescent="0.25">
      <c r="A269" s="82" t="s">
        <v>66</v>
      </c>
      <c r="B269" s="82"/>
      <c r="C269" s="82"/>
      <c r="D269" s="82"/>
      <c r="E269" s="82"/>
      <c r="F269" s="82"/>
      <c r="G269" s="82"/>
      <c r="H269" s="82"/>
      <c r="I269" s="82"/>
      <c r="J269" s="82"/>
      <c r="K269" s="82"/>
      <c r="L269" s="82"/>
      <c r="M269" s="82"/>
      <c r="N269" s="82"/>
      <c r="O269" s="82"/>
      <c r="P269" s="82"/>
      <c r="Q269" s="82"/>
      <c r="R269" s="82"/>
      <c r="S269" s="82"/>
      <c r="T269" s="82"/>
      <c r="U269" s="82"/>
    </row>
    <row r="270" spans="1:25" x14ac:dyDescent="0.25">
      <c r="A270" s="82"/>
      <c r="B270" s="82"/>
      <c r="C270" s="82"/>
      <c r="D270" s="82"/>
      <c r="E270" s="82"/>
      <c r="F270" s="82"/>
      <c r="G270" s="82"/>
      <c r="H270" s="82"/>
      <c r="I270" s="82"/>
      <c r="J270" s="82"/>
      <c r="K270" s="82"/>
      <c r="L270" s="82"/>
      <c r="M270" s="82"/>
      <c r="N270" s="82"/>
      <c r="O270" s="82"/>
      <c r="P270" s="82"/>
      <c r="Q270" s="82"/>
      <c r="R270" s="82"/>
      <c r="S270" s="82"/>
      <c r="T270" s="82"/>
      <c r="U270" s="82"/>
    </row>
    <row r="271" spans="1:25" x14ac:dyDescent="0.25">
      <c r="A271" s="82"/>
      <c r="B271" s="82"/>
      <c r="C271" s="82"/>
      <c r="D271" s="82"/>
      <c r="E271" s="82"/>
      <c r="F271" s="82"/>
      <c r="G271" s="82"/>
      <c r="H271" s="82"/>
      <c r="I271" s="82"/>
      <c r="J271" s="82"/>
      <c r="K271" s="82"/>
      <c r="L271" s="82"/>
      <c r="M271" s="82"/>
      <c r="N271" s="82"/>
      <c r="O271" s="82"/>
      <c r="P271" s="82"/>
      <c r="Q271" s="82"/>
      <c r="R271" s="82"/>
      <c r="S271" s="82"/>
      <c r="T271" s="82"/>
      <c r="U271" s="82"/>
    </row>
    <row r="272" spans="1:25" ht="15.75" thickBot="1" x14ac:dyDescent="0.3">
      <c r="A272" s="21"/>
      <c r="B272" s="21"/>
      <c r="C272" s="21"/>
      <c r="D272" s="21"/>
      <c r="E272" s="21"/>
      <c r="F272" s="21"/>
      <c r="G272" s="21"/>
      <c r="H272" s="21"/>
      <c r="I272" s="21"/>
      <c r="J272" s="21"/>
      <c r="K272" s="21"/>
      <c r="L272" s="21"/>
      <c r="M272" s="21"/>
      <c r="N272" s="21"/>
      <c r="O272" s="21"/>
      <c r="P272" s="21"/>
      <c r="Q272" s="21"/>
      <c r="R272" s="21"/>
      <c r="S272" s="21"/>
      <c r="T272" s="21"/>
      <c r="U272" s="21"/>
    </row>
    <row r="273" spans="7:26" ht="24.95" customHeight="1" x14ac:dyDescent="0.25">
      <c r="G273" s="95" t="s">
        <v>3</v>
      </c>
      <c r="H273" s="96"/>
      <c r="I273" s="96"/>
      <c r="J273" s="96"/>
      <c r="K273" s="96" t="s">
        <v>4</v>
      </c>
      <c r="L273" s="96"/>
      <c r="M273" s="99" t="str">
        <f>CONCATENATE("decyzje ",Arkusz18!A2," - ",Arkusz18!B2," r.")</f>
        <v>decyzje 01.12.2015 - 31.12.2015 r.</v>
      </c>
      <c r="N273" s="99"/>
      <c r="O273" s="99"/>
      <c r="P273" s="99"/>
      <c r="Q273" s="99"/>
      <c r="R273" s="100"/>
    </row>
    <row r="274" spans="7:26" ht="59.25" customHeight="1" x14ac:dyDescent="0.25">
      <c r="G274" s="97"/>
      <c r="H274" s="98"/>
      <c r="I274" s="98"/>
      <c r="J274" s="98"/>
      <c r="K274" s="98"/>
      <c r="L274" s="98"/>
      <c r="M274" s="101" t="s">
        <v>25</v>
      </c>
      <c r="N274" s="101"/>
      <c r="O274" s="101" t="s">
        <v>26</v>
      </c>
      <c r="P274" s="101"/>
      <c r="Q274" s="101" t="s">
        <v>27</v>
      </c>
      <c r="R274" s="120"/>
    </row>
    <row r="275" spans="7:26" ht="15" customHeight="1" x14ac:dyDescent="0.25">
      <c r="G275" s="211" t="s">
        <v>34</v>
      </c>
      <c r="H275" s="212"/>
      <c r="I275" s="212"/>
      <c r="J275" s="212"/>
      <c r="K275" s="213">
        <f>Arkusz9!B5</f>
        <v>8933</v>
      </c>
      <c r="L275" s="213"/>
      <c r="M275" s="214">
        <f>Arkusz9!B3</f>
        <v>8016</v>
      </c>
      <c r="N275" s="214"/>
      <c r="O275" s="214">
        <f>Arkusz9!B2</f>
        <v>622</v>
      </c>
      <c r="P275" s="214"/>
      <c r="Q275" s="214">
        <f>Arkusz9!B4</f>
        <v>247</v>
      </c>
      <c r="R275" s="215"/>
      <c r="U275" s="56"/>
    </row>
    <row r="276" spans="7:26" ht="15" customHeight="1" x14ac:dyDescent="0.25">
      <c r="G276" s="104" t="s">
        <v>35</v>
      </c>
      <c r="H276" s="105"/>
      <c r="I276" s="105"/>
      <c r="J276" s="105"/>
      <c r="K276" s="106">
        <f>Arkusz9!B13</f>
        <v>1163</v>
      </c>
      <c r="L276" s="106"/>
      <c r="M276" s="93">
        <f>Arkusz9!B11</f>
        <v>880</v>
      </c>
      <c r="N276" s="93"/>
      <c r="O276" s="93">
        <f>Arkusz9!B10</f>
        <v>61</v>
      </c>
      <c r="P276" s="93"/>
      <c r="Q276" s="93">
        <f>Arkusz9!B12</f>
        <v>39</v>
      </c>
      <c r="R276" s="94"/>
    </row>
    <row r="277" spans="7:26" ht="15.75" thickBot="1" x14ac:dyDescent="0.3">
      <c r="G277" s="107" t="s">
        <v>24</v>
      </c>
      <c r="H277" s="108"/>
      <c r="I277" s="108"/>
      <c r="J277" s="108"/>
      <c r="K277" s="282">
        <f>Arkusz9!B9</f>
        <v>217</v>
      </c>
      <c r="L277" s="282"/>
      <c r="M277" s="110">
        <f>Arkusz9!B7</f>
        <v>200</v>
      </c>
      <c r="N277" s="110"/>
      <c r="O277" s="110">
        <f>Arkusz9!B6</f>
        <v>21</v>
      </c>
      <c r="P277" s="110"/>
      <c r="Q277" s="110">
        <f>Arkusz9!B8</f>
        <v>35</v>
      </c>
      <c r="R277" s="281"/>
    </row>
    <row r="278" spans="7:26" ht="15.75" thickBot="1" x14ac:dyDescent="0.3">
      <c r="G278" s="102" t="s">
        <v>75</v>
      </c>
      <c r="H278" s="103"/>
      <c r="I278" s="103"/>
      <c r="J278" s="103"/>
      <c r="K278" s="91">
        <f>SUM(K275:K277)</f>
        <v>10313</v>
      </c>
      <c r="L278" s="91"/>
      <c r="M278" s="91">
        <f>SUM(M275:M277)</f>
        <v>9096</v>
      </c>
      <c r="N278" s="91"/>
      <c r="O278" s="91">
        <f>SUM(O275:O277)</f>
        <v>704</v>
      </c>
      <c r="P278" s="91"/>
      <c r="Q278" s="91">
        <f>SUM(Q275:Q277)</f>
        <v>321</v>
      </c>
      <c r="R278" s="92"/>
    </row>
    <row r="282" spans="7:26" x14ac:dyDescent="0.25">
      <c r="V282" s="11"/>
      <c r="W282" s="11"/>
      <c r="Z282" s="11"/>
    </row>
    <row r="288" spans="7:26" x14ac:dyDescent="0.25">
      <c r="V288" s="33"/>
      <c r="W288" s="33"/>
      <c r="X288" s="33"/>
      <c r="Y288" s="34"/>
      <c r="Z288" s="33"/>
    </row>
    <row r="289" spans="7:26" x14ac:dyDescent="0.25">
      <c r="V289" s="33"/>
      <c r="W289" s="33"/>
      <c r="X289" s="33"/>
      <c r="Y289" s="34"/>
      <c r="Z289" s="33"/>
    </row>
    <row r="290" spans="7:26" x14ac:dyDescent="0.25">
      <c r="V290" s="33"/>
      <c r="W290" s="33"/>
      <c r="X290" s="33"/>
      <c r="Y290" s="34"/>
      <c r="Z290" s="33"/>
    </row>
    <row r="291" spans="7:26" x14ac:dyDescent="0.25">
      <c r="V291" s="33"/>
      <c r="W291" s="33"/>
      <c r="X291" s="33"/>
      <c r="Y291" s="34"/>
      <c r="Z291" s="33"/>
    </row>
    <row r="292" spans="7:26" x14ac:dyDescent="0.25">
      <c r="V292" s="33"/>
      <c r="W292" s="33"/>
      <c r="X292" s="33"/>
      <c r="Y292" s="34"/>
      <c r="Z292" s="33"/>
    </row>
    <row r="293" spans="7:26" x14ac:dyDescent="0.25">
      <c r="V293" s="33"/>
      <c r="W293" s="33"/>
      <c r="X293" s="33"/>
      <c r="Y293" s="34"/>
      <c r="Z293" s="33"/>
    </row>
    <row r="294" spans="7:26" x14ac:dyDescent="0.25">
      <c r="V294" s="33"/>
      <c r="W294" s="33"/>
      <c r="X294" s="33"/>
      <c r="Y294" s="34"/>
      <c r="Z294" s="33"/>
    </row>
    <row r="295" spans="7:26" x14ac:dyDescent="0.25">
      <c r="V295" s="33"/>
      <c r="W295" s="33"/>
      <c r="X295" s="33"/>
      <c r="Y295" s="34"/>
      <c r="Z295" s="33"/>
    </row>
    <row r="296" spans="7:26" ht="15.75" thickBot="1" x14ac:dyDescent="0.3">
      <c r="V296" s="33"/>
      <c r="W296" s="33"/>
      <c r="X296" s="33"/>
      <c r="Y296" s="34"/>
      <c r="Z296" s="33"/>
    </row>
    <row r="297" spans="7:26" ht="15" customHeight="1" x14ac:dyDescent="0.25">
      <c r="G297" s="68" t="s">
        <v>3</v>
      </c>
      <c r="H297" s="69"/>
      <c r="I297" s="69"/>
      <c r="J297" s="69"/>
      <c r="K297" s="69"/>
      <c r="L297" s="69"/>
      <c r="M297" s="69"/>
      <c r="N297" s="69"/>
      <c r="O297" s="72" t="s">
        <v>4</v>
      </c>
      <c r="P297" s="72"/>
      <c r="Q297" s="86" t="s">
        <v>80</v>
      </c>
      <c r="R297" s="87"/>
      <c r="U297" s="33"/>
      <c r="V297" s="33"/>
      <c r="W297" s="33"/>
      <c r="X297" s="33"/>
      <c r="Y297" s="34"/>
    </row>
    <row r="298" spans="7:26" ht="46.5" customHeight="1" x14ac:dyDescent="0.25">
      <c r="G298" s="70"/>
      <c r="H298" s="71"/>
      <c r="I298" s="71"/>
      <c r="J298" s="71"/>
      <c r="K298" s="71"/>
      <c r="L298" s="71"/>
      <c r="M298" s="71"/>
      <c r="N298" s="71"/>
      <c r="O298" s="73"/>
      <c r="P298" s="73"/>
      <c r="Q298" s="88"/>
      <c r="R298" s="89"/>
      <c r="U298" s="33"/>
      <c r="V298" s="33"/>
      <c r="W298" s="33"/>
      <c r="X298" s="33"/>
      <c r="Y298" s="34"/>
    </row>
    <row r="299" spans="7:26" x14ac:dyDescent="0.25">
      <c r="G299" s="74" t="s">
        <v>76</v>
      </c>
      <c r="H299" s="75"/>
      <c r="I299" s="75"/>
      <c r="J299" s="75"/>
      <c r="K299" s="75"/>
      <c r="L299" s="75"/>
      <c r="M299" s="75"/>
      <c r="N299" s="75"/>
      <c r="O299" s="218">
        <f>Arkusz10!A2</f>
        <v>564</v>
      </c>
      <c r="P299" s="218"/>
      <c r="Q299" s="76">
        <f>Arkusz10!A3</f>
        <v>882</v>
      </c>
      <c r="R299" s="90"/>
      <c r="U299" s="33"/>
      <c r="V299" s="33"/>
      <c r="W299" s="33"/>
      <c r="X299" s="33"/>
      <c r="Y299" s="34"/>
    </row>
    <row r="300" spans="7:26" x14ac:dyDescent="0.25">
      <c r="G300" s="78" t="s">
        <v>77</v>
      </c>
      <c r="H300" s="79"/>
      <c r="I300" s="79"/>
      <c r="J300" s="79"/>
      <c r="K300" s="79"/>
      <c r="L300" s="79"/>
      <c r="M300" s="79"/>
      <c r="N300" s="79"/>
      <c r="O300" s="219">
        <f>Arkusz10!A4</f>
        <v>49</v>
      </c>
      <c r="P300" s="219"/>
      <c r="Q300" s="80">
        <f>Arkusz10!A5</f>
        <v>23</v>
      </c>
      <c r="R300" s="115"/>
      <c r="U300" s="33"/>
      <c r="V300" s="33"/>
      <c r="W300" s="33"/>
      <c r="X300" s="33"/>
      <c r="Y300" s="34"/>
    </row>
    <row r="301" spans="7:26" x14ac:dyDescent="0.25">
      <c r="G301" s="74" t="s">
        <v>78</v>
      </c>
      <c r="H301" s="75"/>
      <c r="I301" s="75"/>
      <c r="J301" s="75"/>
      <c r="K301" s="75"/>
      <c r="L301" s="75"/>
      <c r="M301" s="75"/>
      <c r="N301" s="75"/>
      <c r="O301" s="218">
        <f>Arkusz10!A6</f>
        <v>6</v>
      </c>
      <c r="P301" s="218"/>
      <c r="Q301" s="76">
        <f>Arkusz10!A7</f>
        <v>21</v>
      </c>
      <c r="R301" s="90"/>
      <c r="U301" s="33"/>
      <c r="V301" s="33"/>
      <c r="W301" s="33"/>
      <c r="X301" s="33"/>
      <c r="Y301" s="34"/>
    </row>
    <row r="302" spans="7:26" ht="15.75" thickBot="1" x14ac:dyDescent="0.3">
      <c r="G302" s="203" t="s">
        <v>79</v>
      </c>
      <c r="H302" s="204"/>
      <c r="I302" s="204"/>
      <c r="J302" s="204"/>
      <c r="K302" s="204"/>
      <c r="L302" s="204"/>
      <c r="M302" s="204"/>
      <c r="N302" s="204"/>
      <c r="O302" s="127">
        <f>Arkusz10!A8</f>
        <v>0</v>
      </c>
      <c r="P302" s="127"/>
      <c r="Q302" s="111">
        <f>Arkusz10!A9</f>
        <v>0</v>
      </c>
      <c r="R302" s="112"/>
      <c r="U302" s="33"/>
      <c r="V302" s="33"/>
      <c r="W302" s="33"/>
      <c r="X302" s="33"/>
      <c r="Y302" s="34"/>
    </row>
    <row r="303" spans="7:26" ht="15.75" thickBot="1" x14ac:dyDescent="0.3">
      <c r="G303" s="209" t="s">
        <v>75</v>
      </c>
      <c r="H303" s="210"/>
      <c r="I303" s="210"/>
      <c r="J303" s="210"/>
      <c r="K303" s="210"/>
      <c r="L303" s="210"/>
      <c r="M303" s="210"/>
      <c r="N303" s="210"/>
      <c r="O303" s="67">
        <f>SUM(O299:O302)</f>
        <v>619</v>
      </c>
      <c r="P303" s="67"/>
      <c r="Q303" s="113">
        <f>SUM(Q299:Q302)</f>
        <v>926</v>
      </c>
      <c r="R303" s="114"/>
      <c r="U303" s="33"/>
      <c r="V303" s="33"/>
      <c r="W303" s="33"/>
      <c r="X303" s="33"/>
      <c r="Y303" s="34"/>
    </row>
    <row r="304" spans="7:26" x14ac:dyDescent="0.25">
      <c r="V304" s="33"/>
      <c r="W304" s="33"/>
      <c r="X304" s="33"/>
      <c r="Y304" s="34"/>
      <c r="Z304" s="33"/>
    </row>
    <row r="305" spans="7:26" x14ac:dyDescent="0.25">
      <c r="V305" s="33"/>
      <c r="W305" s="33"/>
      <c r="X305" s="33"/>
      <c r="Y305" s="34"/>
      <c r="Z305" s="33"/>
    </row>
    <row r="306" spans="7:26" ht="15.75" thickBot="1" x14ac:dyDescent="0.3">
      <c r="V306" s="33"/>
      <c r="W306" s="33"/>
      <c r="X306" s="33"/>
      <c r="Y306" s="34"/>
      <c r="Z306" s="33"/>
    </row>
    <row r="307" spans="7:26" ht="24.95" customHeight="1" x14ac:dyDescent="0.25">
      <c r="G307" s="95" t="s">
        <v>3</v>
      </c>
      <c r="H307" s="96"/>
      <c r="I307" s="96"/>
      <c r="J307" s="96"/>
      <c r="K307" s="96" t="s">
        <v>4</v>
      </c>
      <c r="L307" s="96"/>
      <c r="M307" s="99" t="str">
        <f>CONCATENATE("decyzje ",Arkusz18!C2," - ",Arkusz18!B2," r.")</f>
        <v>decyzje 01.01.2015 - 31.12.2015 r.</v>
      </c>
      <c r="N307" s="99"/>
      <c r="O307" s="99"/>
      <c r="P307" s="99"/>
      <c r="Q307" s="99"/>
      <c r="R307" s="100"/>
      <c r="V307" s="33"/>
      <c r="W307" s="33"/>
      <c r="X307" s="33"/>
      <c r="Y307" s="34"/>
      <c r="Z307" s="33"/>
    </row>
    <row r="308" spans="7:26" ht="60.75" customHeight="1" x14ac:dyDescent="0.25">
      <c r="G308" s="97"/>
      <c r="H308" s="98"/>
      <c r="I308" s="98"/>
      <c r="J308" s="98"/>
      <c r="K308" s="98"/>
      <c r="L308" s="98"/>
      <c r="M308" s="101" t="s">
        <v>25</v>
      </c>
      <c r="N308" s="101"/>
      <c r="O308" s="101" t="s">
        <v>26</v>
      </c>
      <c r="P308" s="101"/>
      <c r="Q308" s="101" t="s">
        <v>27</v>
      </c>
      <c r="R308" s="120"/>
      <c r="V308" s="33"/>
      <c r="W308" s="33"/>
      <c r="X308" s="33"/>
      <c r="Y308" s="34"/>
      <c r="Z308" s="33"/>
    </row>
    <row r="309" spans="7:26" x14ac:dyDescent="0.25">
      <c r="G309" s="211" t="s">
        <v>34</v>
      </c>
      <c r="H309" s="212"/>
      <c r="I309" s="212"/>
      <c r="J309" s="212"/>
      <c r="K309" s="213">
        <v>93928</v>
      </c>
      <c r="L309" s="213"/>
      <c r="M309" s="214">
        <v>64963</v>
      </c>
      <c r="N309" s="214"/>
      <c r="O309" s="214">
        <v>4088</v>
      </c>
      <c r="P309" s="214"/>
      <c r="Q309" s="214">
        <v>2151</v>
      </c>
      <c r="R309" s="215"/>
      <c r="V309" s="33"/>
      <c r="W309" s="33"/>
      <c r="X309" s="33"/>
      <c r="Y309" s="34"/>
      <c r="Z309" s="33"/>
    </row>
    <row r="310" spans="7:26" x14ac:dyDescent="0.25">
      <c r="G310" s="104" t="s">
        <v>35</v>
      </c>
      <c r="H310" s="105"/>
      <c r="I310" s="105"/>
      <c r="J310" s="105"/>
      <c r="K310" s="106">
        <v>12762</v>
      </c>
      <c r="L310" s="106"/>
      <c r="M310" s="93">
        <v>9898</v>
      </c>
      <c r="N310" s="93"/>
      <c r="O310" s="93">
        <v>581</v>
      </c>
      <c r="P310" s="93"/>
      <c r="Q310" s="93">
        <v>360</v>
      </c>
      <c r="R310" s="94"/>
      <c r="V310" s="33"/>
      <c r="W310" s="33"/>
      <c r="X310" s="33"/>
      <c r="Y310" s="34"/>
      <c r="Z310" s="33"/>
    </row>
    <row r="311" spans="7:26" ht="15.75" thickBot="1" x14ac:dyDescent="0.3">
      <c r="G311" s="107" t="s">
        <v>24</v>
      </c>
      <c r="H311" s="108"/>
      <c r="I311" s="108"/>
      <c r="J311" s="108"/>
      <c r="K311" s="282">
        <v>2654</v>
      </c>
      <c r="L311" s="282"/>
      <c r="M311" s="110">
        <v>1993</v>
      </c>
      <c r="N311" s="110"/>
      <c r="O311" s="110">
        <v>191</v>
      </c>
      <c r="P311" s="110"/>
      <c r="Q311" s="110">
        <v>296</v>
      </c>
      <c r="R311" s="281"/>
      <c r="V311" s="33"/>
      <c r="W311" s="33"/>
      <c r="X311" s="33"/>
      <c r="Y311" s="34"/>
      <c r="Z311" s="33"/>
    </row>
    <row r="312" spans="7:26" ht="15.75" thickBot="1" x14ac:dyDescent="0.3">
      <c r="G312" s="102" t="s">
        <v>75</v>
      </c>
      <c r="H312" s="103"/>
      <c r="I312" s="103"/>
      <c r="J312" s="103"/>
      <c r="K312" s="91">
        <f>SUM(K309:L311)</f>
        <v>109344</v>
      </c>
      <c r="L312" s="91"/>
      <c r="M312" s="91">
        <f t="shared" ref="M312" si="14">SUM(M309:N311)</f>
        <v>76854</v>
      </c>
      <c r="N312" s="91"/>
      <c r="O312" s="91">
        <f t="shared" ref="O312" si="15">SUM(O309:P311)</f>
        <v>4860</v>
      </c>
      <c r="P312" s="91"/>
      <c r="Q312" s="91">
        <f t="shared" ref="Q312" si="16">SUM(Q309:R311)</f>
        <v>2807</v>
      </c>
      <c r="R312" s="92"/>
      <c r="U312" s="56"/>
      <c r="V312" s="33"/>
      <c r="W312" s="33"/>
      <c r="X312" s="33"/>
      <c r="Y312" s="34"/>
      <c r="Z312" s="33"/>
    </row>
    <row r="313" spans="7:26" x14ac:dyDescent="0.25">
      <c r="V313" s="33"/>
      <c r="W313" s="33"/>
      <c r="X313" s="33"/>
      <c r="Y313" s="34"/>
      <c r="Z313" s="33"/>
    </row>
    <row r="314" spans="7:26" x14ac:dyDescent="0.25">
      <c r="V314" s="33"/>
      <c r="W314" s="33"/>
      <c r="X314" s="33"/>
      <c r="Y314" s="34"/>
      <c r="Z314" s="33"/>
    </row>
    <row r="315" spans="7:26" x14ac:dyDescent="0.25">
      <c r="V315" s="33"/>
      <c r="W315" s="33"/>
      <c r="X315" s="33"/>
      <c r="Y315" s="34"/>
      <c r="Z315" s="33"/>
    </row>
    <row r="316" spans="7:26" ht="15" customHeight="1" x14ac:dyDescent="0.25"/>
    <row r="317" spans="7:26" x14ac:dyDescent="0.25">
      <c r="N317" s="35"/>
      <c r="O317" s="35"/>
      <c r="P317" s="35"/>
      <c r="Q317" s="35"/>
      <c r="R317" s="35"/>
      <c r="S317" s="35"/>
      <c r="T317" s="35"/>
      <c r="U317" s="35"/>
      <c r="V317" s="36"/>
      <c r="W317" s="35"/>
      <c r="X317" s="37"/>
      <c r="Y317" s="38"/>
      <c r="Z317" s="37"/>
    </row>
    <row r="332" spans="7:18" ht="15.75" thickBot="1" x14ac:dyDescent="0.3"/>
    <row r="333" spans="7:18" x14ac:dyDescent="0.25">
      <c r="G333" s="68" t="s">
        <v>3</v>
      </c>
      <c r="H333" s="69"/>
      <c r="I333" s="69"/>
      <c r="J333" s="69"/>
      <c r="K333" s="69"/>
      <c r="L333" s="69"/>
      <c r="M333" s="69"/>
      <c r="N333" s="69"/>
      <c r="O333" s="72" t="s">
        <v>4</v>
      </c>
      <c r="P333" s="72"/>
      <c r="Q333" s="86" t="s">
        <v>80</v>
      </c>
      <c r="R333" s="87"/>
    </row>
    <row r="334" spans="7:18" ht="45.75" customHeight="1" x14ac:dyDescent="0.25">
      <c r="G334" s="70"/>
      <c r="H334" s="71"/>
      <c r="I334" s="71"/>
      <c r="J334" s="71"/>
      <c r="K334" s="71"/>
      <c r="L334" s="71"/>
      <c r="M334" s="71"/>
      <c r="N334" s="71"/>
      <c r="O334" s="73"/>
      <c r="P334" s="73"/>
      <c r="Q334" s="88"/>
      <c r="R334" s="89"/>
    </row>
    <row r="335" spans="7:18" x14ac:dyDescent="0.25">
      <c r="G335" s="74" t="s">
        <v>76</v>
      </c>
      <c r="H335" s="75"/>
      <c r="I335" s="75"/>
      <c r="J335" s="75"/>
      <c r="K335" s="75"/>
      <c r="L335" s="75"/>
      <c r="M335" s="75"/>
      <c r="N335" s="75"/>
      <c r="O335" s="76">
        <v>8059</v>
      </c>
      <c r="P335" s="77"/>
      <c r="Q335" s="76">
        <v>9135</v>
      </c>
      <c r="R335" s="90"/>
    </row>
    <row r="336" spans="7:18" x14ac:dyDescent="0.25">
      <c r="G336" s="78" t="s">
        <v>77</v>
      </c>
      <c r="H336" s="79"/>
      <c r="I336" s="79"/>
      <c r="J336" s="79"/>
      <c r="K336" s="79"/>
      <c r="L336" s="79"/>
      <c r="M336" s="79"/>
      <c r="N336" s="79"/>
      <c r="O336" s="80">
        <v>612</v>
      </c>
      <c r="P336" s="81"/>
      <c r="Q336" s="80">
        <v>531</v>
      </c>
      <c r="R336" s="115"/>
    </row>
    <row r="337" spans="1:25" x14ac:dyDescent="0.25">
      <c r="G337" s="74" t="s">
        <v>78</v>
      </c>
      <c r="H337" s="75"/>
      <c r="I337" s="75"/>
      <c r="J337" s="75"/>
      <c r="K337" s="75"/>
      <c r="L337" s="75"/>
      <c r="M337" s="75"/>
      <c r="N337" s="75"/>
      <c r="O337" s="76">
        <v>190</v>
      </c>
      <c r="P337" s="77"/>
      <c r="Q337" s="76">
        <v>222</v>
      </c>
      <c r="R337" s="90"/>
    </row>
    <row r="338" spans="1:25" ht="15.75" thickBot="1" x14ac:dyDescent="0.3">
      <c r="G338" s="203" t="s">
        <v>79</v>
      </c>
      <c r="H338" s="204"/>
      <c r="I338" s="204"/>
      <c r="J338" s="204"/>
      <c r="K338" s="204"/>
      <c r="L338" s="204"/>
      <c r="M338" s="204"/>
      <c r="N338" s="204"/>
      <c r="O338" s="205">
        <v>8</v>
      </c>
      <c r="P338" s="206"/>
      <c r="Q338" s="83">
        <v>12</v>
      </c>
      <c r="R338" s="84"/>
    </row>
    <row r="339" spans="1:25" ht="15.75" thickBot="1" x14ac:dyDescent="0.3">
      <c r="G339" s="209" t="s">
        <v>75</v>
      </c>
      <c r="H339" s="210"/>
      <c r="I339" s="210"/>
      <c r="J339" s="210"/>
      <c r="K339" s="210"/>
      <c r="L339" s="210"/>
      <c r="M339" s="210"/>
      <c r="N339" s="210"/>
      <c r="O339" s="67">
        <f>SUM(O335:P338)</f>
        <v>8869</v>
      </c>
      <c r="P339" s="67"/>
      <c r="Q339" s="67">
        <f>SUM(Q335:R338)</f>
        <v>9900</v>
      </c>
      <c r="R339" s="85"/>
    </row>
    <row r="342" spans="1:25" x14ac:dyDescent="0.25">
      <c r="A342" s="193" t="s">
        <v>172</v>
      </c>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row>
    <row r="343" spans="1:25" x14ac:dyDescent="0.25">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row>
    <row r="344" spans="1:25" s="55" customFormat="1" x14ac:dyDescent="0.25">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row>
    <row r="345" spans="1:25" s="55" customFormat="1" x14ac:dyDescent="0.25">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row>
    <row r="346" spans="1:25" s="55" customFormat="1" x14ac:dyDescent="0.25">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row>
    <row r="347" spans="1:25" s="55" customFormat="1" x14ac:dyDescent="0.25">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row>
    <row r="348" spans="1:25" s="55" customFormat="1" x14ac:dyDescent="0.25">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row>
    <row r="349" spans="1:25" s="55" customFormat="1" x14ac:dyDescent="0.25">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row>
    <row r="350" spans="1:25" s="55" customFormat="1" x14ac:dyDescent="0.25">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row>
    <row r="351" spans="1:25" s="55" customFormat="1" x14ac:dyDescent="0.25">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row>
    <row r="352" spans="1:25" s="55" customFormat="1" x14ac:dyDescent="0.25">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row>
    <row r="353" spans="1:25" s="55" customFormat="1" x14ac:dyDescent="0.25">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row>
    <row r="354" spans="1:25" s="55" customFormat="1" x14ac:dyDescent="0.25">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row>
    <row r="355" spans="1:25" s="55" customFormat="1" x14ac:dyDescent="0.25">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row>
    <row r="356" spans="1:25" s="55" customFormat="1" x14ac:dyDescent="0.25">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row>
    <row r="357" spans="1:25" s="55" customFormat="1" x14ac:dyDescent="0.25">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row>
    <row r="358" spans="1:25" s="55" customFormat="1" x14ac:dyDescent="0.25">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row>
    <row r="359" spans="1:25" s="55" customFormat="1" x14ac:dyDescent="0.25">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row>
    <row r="360" spans="1:25" s="55" customFormat="1" x14ac:dyDescent="0.25">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row>
    <row r="361" spans="1:25" s="55" customFormat="1" x14ac:dyDescent="0.25">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row>
    <row r="362" spans="1:25" s="55" customFormat="1" x14ac:dyDescent="0.25">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row>
    <row r="363" spans="1:25" s="55" customFormat="1" x14ac:dyDescent="0.25">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row>
    <row r="364" spans="1:25" s="55" customFormat="1" x14ac:dyDescent="0.25">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row>
    <row r="365" spans="1:25" s="58" customFormat="1" x14ac:dyDescent="0.25">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row>
    <row r="366" spans="1:25" s="58" customFormat="1" x14ac:dyDescent="0.25">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row>
    <row r="367" spans="1:25" s="58" customFormat="1" x14ac:dyDescent="0.25">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row>
    <row r="368" spans="1:25" s="62" customFormat="1" x14ac:dyDescent="0.25">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row>
    <row r="369" spans="1:25" s="62" customFormat="1" x14ac:dyDescent="0.25">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row>
    <row r="370" spans="1:25" s="62" customFormat="1" x14ac:dyDescent="0.25">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row>
    <row r="371" spans="1:25" s="62" customFormat="1" x14ac:dyDescent="0.25">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row>
    <row r="372" spans="1:25" s="62" customFormat="1" x14ac:dyDescent="0.25">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row>
    <row r="373" spans="1:25" s="62" customFormat="1" x14ac:dyDescent="0.25">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row>
    <row r="374" spans="1:25" s="62" customFormat="1" x14ac:dyDescent="0.25">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row>
    <row r="375" spans="1:25" s="62" customFormat="1" x14ac:dyDescent="0.25">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row>
    <row r="376" spans="1:25" s="62" customFormat="1" x14ac:dyDescent="0.25">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row>
    <row r="377" spans="1:25" s="62" customFormat="1" x14ac:dyDescent="0.25">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row>
    <row r="378" spans="1:25" s="62" customFormat="1" x14ac:dyDescent="0.25">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row>
    <row r="379" spans="1:25" s="62" customFormat="1" x14ac:dyDescent="0.25">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row>
    <row r="380" spans="1:25" s="62" customFormat="1" x14ac:dyDescent="0.25">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row>
    <row r="381" spans="1:25" s="62" customFormat="1" x14ac:dyDescent="0.25">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row>
    <row r="382" spans="1:25" s="62" customFormat="1" x14ac:dyDescent="0.25">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row>
    <row r="383" spans="1:25" s="62" customFormat="1" x14ac:dyDescent="0.25">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row>
    <row r="384" spans="1:25" s="62" customFormat="1" x14ac:dyDescent="0.25">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row>
    <row r="385" spans="1:29" s="62" customFormat="1" x14ac:dyDescent="0.25">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c r="AA385" s="7"/>
      <c r="AB385" s="7"/>
      <c r="AC385" s="59"/>
    </row>
    <row r="386" spans="1:29" s="62" customFormat="1" x14ac:dyDescent="0.25">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row>
    <row r="387" spans="1:29" s="62" customFormat="1" x14ac:dyDescent="0.25">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row>
    <row r="388" spans="1:29" s="62" customFormat="1" x14ac:dyDescent="0.25">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row>
    <row r="389" spans="1:29" s="62" customFormat="1" x14ac:dyDescent="0.25">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row>
    <row r="390" spans="1:29" s="62" customFormat="1" x14ac:dyDescent="0.25">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row>
    <row r="391" spans="1:29" s="62" customFormat="1" x14ac:dyDescent="0.25">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row>
    <row r="392" spans="1:29" s="62" customFormat="1" x14ac:dyDescent="0.25">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row>
    <row r="393" spans="1:29" s="62" customFormat="1" x14ac:dyDescent="0.25">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row>
    <row r="394" spans="1:29" s="62" customFormat="1" x14ac:dyDescent="0.25">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row>
    <row r="395" spans="1:29" s="63" customFormat="1" x14ac:dyDescent="0.25">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row>
    <row r="396" spans="1:29" s="55" customFormat="1" x14ac:dyDescent="0.25">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row>
    <row r="401" spans="1:24" ht="15" customHeight="1" x14ac:dyDescent="0.25">
      <c r="A401" s="82" t="s">
        <v>94</v>
      </c>
      <c r="B401" s="82"/>
      <c r="C401" s="82"/>
      <c r="D401" s="82"/>
      <c r="E401" s="82"/>
      <c r="F401" s="82"/>
      <c r="G401" s="82"/>
      <c r="H401" s="82"/>
      <c r="I401" s="82"/>
      <c r="J401" s="82"/>
      <c r="K401" s="82"/>
      <c r="L401" s="82"/>
      <c r="M401" s="82"/>
      <c r="N401" s="82"/>
      <c r="O401" s="82"/>
      <c r="P401" s="82"/>
      <c r="Q401" s="82"/>
      <c r="R401" s="82"/>
      <c r="S401" s="82"/>
      <c r="T401" s="82"/>
      <c r="U401" s="82"/>
    </row>
    <row r="402" spans="1:24" ht="25.5" customHeight="1" x14ac:dyDescent="0.25">
      <c r="A402" s="82"/>
      <c r="B402" s="82"/>
      <c r="C402" s="82"/>
      <c r="D402" s="82"/>
      <c r="E402" s="82"/>
      <c r="F402" s="82"/>
      <c r="G402" s="82"/>
      <c r="H402" s="82"/>
      <c r="I402" s="82"/>
      <c r="J402" s="82"/>
      <c r="K402" s="82"/>
      <c r="L402" s="82"/>
      <c r="M402" s="82"/>
      <c r="N402" s="82"/>
      <c r="O402" s="82"/>
      <c r="P402" s="82"/>
      <c r="Q402" s="82"/>
      <c r="R402" s="82"/>
      <c r="S402" s="82"/>
      <c r="T402" s="82"/>
      <c r="U402" s="82"/>
    </row>
    <row r="403" spans="1:24" ht="25.5" customHeight="1" thickBot="1" x14ac:dyDescent="0.3">
      <c r="A403" s="21"/>
      <c r="B403" s="21"/>
      <c r="C403" s="21"/>
      <c r="D403" s="21"/>
      <c r="E403" s="21"/>
      <c r="F403" s="21"/>
      <c r="G403" s="21"/>
      <c r="H403" s="21"/>
      <c r="I403" s="21"/>
      <c r="J403" s="21"/>
      <c r="K403" s="21"/>
      <c r="L403" s="66" t="str">
        <f>CONCATENATE(Arkusz18!C2," - ",Arkusz18!B2," r.")</f>
        <v>01.01.2015 - 31.12.2015 r.</v>
      </c>
      <c r="M403" s="66"/>
      <c r="N403" s="66"/>
      <c r="O403" s="66"/>
      <c r="P403" s="66"/>
      <c r="Q403" s="66"/>
      <c r="R403" s="66"/>
      <c r="S403" s="66"/>
      <c r="T403" s="66"/>
      <c r="U403" s="66"/>
      <c r="V403" s="66"/>
    </row>
    <row r="404" spans="1:24" ht="121.5" customHeight="1" x14ac:dyDescent="0.25">
      <c r="C404" s="207" t="s">
        <v>3</v>
      </c>
      <c r="D404" s="208"/>
      <c r="E404" s="208"/>
      <c r="F404" s="208"/>
      <c r="G404" s="208"/>
      <c r="H404" s="208"/>
      <c r="I404" s="208"/>
      <c r="J404" s="208"/>
      <c r="K404" s="208"/>
      <c r="L404" s="325" t="s">
        <v>82</v>
      </c>
      <c r="M404" s="325"/>
      <c r="N404" s="39" t="s">
        <v>12</v>
      </c>
      <c r="O404" s="39" t="s">
        <v>98</v>
      </c>
      <c r="P404" s="39" t="s">
        <v>87</v>
      </c>
      <c r="Q404" s="39" t="s">
        <v>52</v>
      </c>
      <c r="R404" s="39" t="s">
        <v>39</v>
      </c>
      <c r="S404" s="39" t="s">
        <v>5</v>
      </c>
      <c r="T404" s="39" t="s">
        <v>86</v>
      </c>
      <c r="U404" s="325" t="s">
        <v>81</v>
      </c>
      <c r="V404" s="326"/>
    </row>
    <row r="405" spans="1:24" x14ac:dyDescent="0.25">
      <c r="C405" s="172" t="s">
        <v>34</v>
      </c>
      <c r="D405" s="173"/>
      <c r="E405" s="173"/>
      <c r="F405" s="173"/>
      <c r="G405" s="173"/>
      <c r="H405" s="173"/>
      <c r="I405" s="173"/>
      <c r="J405" s="173"/>
      <c r="K405" s="173"/>
      <c r="L405" s="197">
        <f>Arkusz13!C2</f>
        <v>1860</v>
      </c>
      <c r="M405" s="198"/>
      <c r="N405" s="60">
        <v>562</v>
      </c>
      <c r="O405" s="60">
        <f>Arkusz13!C34</f>
        <v>268</v>
      </c>
      <c r="P405" s="60">
        <v>263</v>
      </c>
      <c r="Q405" s="60">
        <f>Arkusz13!C66</f>
        <v>20</v>
      </c>
      <c r="R405" s="60">
        <f>Arkusz13!C82</f>
        <v>0</v>
      </c>
      <c r="S405" s="60">
        <f>Arkusz13!C98</f>
        <v>0</v>
      </c>
      <c r="T405" s="60">
        <v>415</v>
      </c>
      <c r="U405" s="199">
        <f>SUM(N405:T405)</f>
        <v>1528</v>
      </c>
      <c r="V405" s="200"/>
    </row>
    <row r="406" spans="1:24" x14ac:dyDescent="0.25">
      <c r="C406" s="188" t="s">
        <v>35</v>
      </c>
      <c r="D406" s="189"/>
      <c r="E406" s="189"/>
      <c r="F406" s="189"/>
      <c r="G406" s="189"/>
      <c r="H406" s="189"/>
      <c r="I406" s="189"/>
      <c r="J406" s="189"/>
      <c r="K406" s="189"/>
      <c r="L406" s="197">
        <f>Arkusz13!C3</f>
        <v>271</v>
      </c>
      <c r="M406" s="198"/>
      <c r="N406" s="60">
        <v>111</v>
      </c>
      <c r="O406" s="60">
        <f>Arkusz13!C35</f>
        <v>37</v>
      </c>
      <c r="P406" s="60">
        <v>54</v>
      </c>
      <c r="Q406" s="60">
        <f>Arkusz13!C67</f>
        <v>4</v>
      </c>
      <c r="R406" s="60">
        <f>Arkusz13!C83</f>
        <v>0</v>
      </c>
      <c r="S406" s="60">
        <f>Arkusz13!C99</f>
        <v>0</v>
      </c>
      <c r="T406" s="60">
        <v>43</v>
      </c>
      <c r="U406" s="199">
        <f t="shared" ref="U406:U420" si="17">SUM(N406:T406)</f>
        <v>249</v>
      </c>
      <c r="V406" s="200"/>
    </row>
    <row r="407" spans="1:24" x14ac:dyDescent="0.25">
      <c r="C407" s="172" t="s">
        <v>36</v>
      </c>
      <c r="D407" s="173"/>
      <c r="E407" s="173"/>
      <c r="F407" s="173"/>
      <c r="G407" s="173"/>
      <c r="H407" s="173"/>
      <c r="I407" s="173"/>
      <c r="J407" s="173"/>
      <c r="K407" s="173"/>
      <c r="L407" s="197">
        <f>Arkusz13!C4</f>
        <v>75</v>
      </c>
      <c r="M407" s="198"/>
      <c r="N407" s="60">
        <v>44</v>
      </c>
      <c r="O407" s="60">
        <f>Arkusz13!C36</f>
        <v>5</v>
      </c>
      <c r="P407" s="51">
        <v>10</v>
      </c>
      <c r="Q407" s="60">
        <f>Arkusz13!C68</f>
        <v>0</v>
      </c>
      <c r="R407" s="60">
        <f>Arkusz13!C84</f>
        <v>0</v>
      </c>
      <c r="S407" s="60">
        <f>Arkusz13!C100</f>
        <v>0</v>
      </c>
      <c r="T407" s="60">
        <v>20</v>
      </c>
      <c r="U407" s="199">
        <f t="shared" si="17"/>
        <v>79</v>
      </c>
      <c r="V407" s="200"/>
    </row>
    <row r="408" spans="1:24" x14ac:dyDescent="0.25">
      <c r="C408" s="188" t="s">
        <v>37</v>
      </c>
      <c r="D408" s="189"/>
      <c r="E408" s="189"/>
      <c r="F408" s="189"/>
      <c r="G408" s="189"/>
      <c r="H408" s="189"/>
      <c r="I408" s="189"/>
      <c r="J408" s="189"/>
      <c r="K408" s="189"/>
      <c r="L408" s="197">
        <f>Arkusz13!C5</f>
        <v>4</v>
      </c>
      <c r="M408" s="198"/>
      <c r="N408" s="60">
        <v>1</v>
      </c>
      <c r="O408" s="60">
        <f>Arkusz13!C37</f>
        <v>0</v>
      </c>
      <c r="P408" s="60">
        <v>1</v>
      </c>
      <c r="Q408" s="60">
        <f>Arkusz13!C69</f>
        <v>0</v>
      </c>
      <c r="R408" s="60">
        <f>Arkusz13!C85</f>
        <v>0</v>
      </c>
      <c r="S408" s="60">
        <f>Arkusz13!C101</f>
        <v>0</v>
      </c>
      <c r="T408" s="60">
        <v>0</v>
      </c>
      <c r="U408" s="199">
        <f t="shared" si="17"/>
        <v>2</v>
      </c>
      <c r="V408" s="200"/>
      <c r="X408" s="56"/>
    </row>
    <row r="409" spans="1:24" x14ac:dyDescent="0.25">
      <c r="C409" s="172" t="s">
        <v>38</v>
      </c>
      <c r="D409" s="173"/>
      <c r="E409" s="173"/>
      <c r="F409" s="173"/>
      <c r="G409" s="173"/>
      <c r="H409" s="173"/>
      <c r="I409" s="173"/>
      <c r="J409" s="173"/>
      <c r="K409" s="173"/>
      <c r="L409" s="197">
        <f>Arkusz13!C6</f>
        <v>0</v>
      </c>
      <c r="M409" s="198"/>
      <c r="N409" s="60">
        <v>0</v>
      </c>
      <c r="O409" s="60">
        <f>Arkusz13!C38</f>
        <v>0</v>
      </c>
      <c r="P409" s="60">
        <v>0</v>
      </c>
      <c r="Q409" s="60">
        <f>Arkusz13!C70</f>
        <v>0</v>
      </c>
      <c r="R409" s="60">
        <f>Arkusz13!C86</f>
        <v>0</v>
      </c>
      <c r="S409" s="60">
        <f>Arkusz13!C102</f>
        <v>0</v>
      </c>
      <c r="T409" s="60">
        <v>0</v>
      </c>
      <c r="U409" s="199">
        <f t="shared" si="17"/>
        <v>0</v>
      </c>
      <c r="V409" s="200"/>
    </row>
    <row r="410" spans="1:24" x14ac:dyDescent="0.25">
      <c r="C410" s="188" t="s">
        <v>46</v>
      </c>
      <c r="D410" s="189"/>
      <c r="E410" s="189"/>
      <c r="F410" s="189"/>
      <c r="G410" s="189"/>
      <c r="H410" s="189"/>
      <c r="I410" s="189"/>
      <c r="J410" s="189"/>
      <c r="K410" s="189"/>
      <c r="L410" s="197">
        <f>Arkusz13!C7</f>
        <v>1</v>
      </c>
      <c r="M410" s="198"/>
      <c r="N410" s="60">
        <v>1</v>
      </c>
      <c r="O410" s="60">
        <f>Arkusz13!C39</f>
        <v>0</v>
      </c>
      <c r="P410" s="60">
        <v>0</v>
      </c>
      <c r="Q410" s="60">
        <f>Arkusz13!C71</f>
        <v>0</v>
      </c>
      <c r="R410" s="60">
        <f>Arkusz13!C87</f>
        <v>0</v>
      </c>
      <c r="S410" s="60">
        <f>Arkusz13!C103</f>
        <v>0</v>
      </c>
      <c r="T410" s="60">
        <v>0</v>
      </c>
      <c r="U410" s="199">
        <f t="shared" si="17"/>
        <v>1</v>
      </c>
      <c r="V410" s="200"/>
    </row>
    <row r="411" spans="1:24" x14ac:dyDescent="0.25">
      <c r="C411" s="172" t="s">
        <v>47</v>
      </c>
      <c r="D411" s="173"/>
      <c r="E411" s="173"/>
      <c r="F411" s="173"/>
      <c r="G411" s="173"/>
      <c r="H411" s="173"/>
      <c r="I411" s="173"/>
      <c r="J411" s="173"/>
      <c r="K411" s="173"/>
      <c r="L411" s="197">
        <f>Arkusz13!C8</f>
        <v>0</v>
      </c>
      <c r="M411" s="198"/>
      <c r="N411" s="60">
        <v>0</v>
      </c>
      <c r="O411" s="60">
        <f>Arkusz13!C40</f>
        <v>0</v>
      </c>
      <c r="P411" s="60">
        <v>0</v>
      </c>
      <c r="Q411" s="60">
        <f>Arkusz13!C72</f>
        <v>0</v>
      </c>
      <c r="R411" s="60">
        <f>Arkusz13!C88</f>
        <v>0</v>
      </c>
      <c r="S411" s="60">
        <f>Arkusz13!C104</f>
        <v>0</v>
      </c>
      <c r="T411" s="60">
        <v>0</v>
      </c>
      <c r="U411" s="199">
        <f t="shared" si="17"/>
        <v>0</v>
      </c>
      <c r="V411" s="200"/>
    </row>
    <row r="412" spans="1:24" x14ac:dyDescent="0.25">
      <c r="C412" s="188" t="s">
        <v>5</v>
      </c>
      <c r="D412" s="189"/>
      <c r="E412" s="189"/>
      <c r="F412" s="189"/>
      <c r="G412" s="189"/>
      <c r="H412" s="189"/>
      <c r="I412" s="189"/>
      <c r="J412" s="189"/>
      <c r="K412" s="189"/>
      <c r="L412" s="197">
        <f>Arkusz13!C9</f>
        <v>1</v>
      </c>
      <c r="M412" s="198"/>
      <c r="N412" s="60">
        <v>1</v>
      </c>
      <c r="O412" s="60">
        <f>Arkusz13!C41</f>
        <v>0</v>
      </c>
      <c r="P412" s="60">
        <v>0</v>
      </c>
      <c r="Q412" s="60">
        <f>Arkusz13!C73</f>
        <v>0</v>
      </c>
      <c r="R412" s="60">
        <f>Arkusz13!C89</f>
        <v>0</v>
      </c>
      <c r="S412" s="60">
        <f>Arkusz13!C105</f>
        <v>2</v>
      </c>
      <c r="T412" s="60">
        <v>1</v>
      </c>
      <c r="U412" s="199">
        <f t="shared" si="17"/>
        <v>4</v>
      </c>
      <c r="V412" s="200"/>
    </row>
    <row r="413" spans="1:24" x14ac:dyDescent="0.25">
      <c r="C413" s="172" t="s">
        <v>39</v>
      </c>
      <c r="D413" s="173"/>
      <c r="E413" s="173"/>
      <c r="F413" s="173"/>
      <c r="G413" s="173"/>
      <c r="H413" s="173"/>
      <c r="I413" s="173"/>
      <c r="J413" s="173"/>
      <c r="K413" s="173"/>
      <c r="L413" s="197">
        <f>Arkusz13!C10</f>
        <v>5</v>
      </c>
      <c r="M413" s="198"/>
      <c r="N413" s="60">
        <v>3</v>
      </c>
      <c r="O413" s="60">
        <f>Arkusz13!C42</f>
        <v>0</v>
      </c>
      <c r="P413" s="60">
        <v>2</v>
      </c>
      <c r="Q413" s="60">
        <f>Arkusz13!C74</f>
        <v>1</v>
      </c>
      <c r="R413" s="60">
        <f>Arkusz13!C90</f>
        <v>1</v>
      </c>
      <c r="S413" s="60">
        <f>Arkusz13!C106</f>
        <v>0</v>
      </c>
      <c r="T413" s="60">
        <v>0</v>
      </c>
      <c r="U413" s="199">
        <f t="shared" si="17"/>
        <v>7</v>
      </c>
      <c r="V413" s="200"/>
    </row>
    <row r="414" spans="1:24" x14ac:dyDescent="0.25">
      <c r="C414" s="188" t="s">
        <v>40</v>
      </c>
      <c r="D414" s="189"/>
      <c r="E414" s="189"/>
      <c r="F414" s="189"/>
      <c r="G414" s="189"/>
      <c r="H414" s="189"/>
      <c r="I414" s="189"/>
      <c r="J414" s="189"/>
      <c r="K414" s="189"/>
      <c r="L414" s="197">
        <f>Arkusz13!C11</f>
        <v>15</v>
      </c>
      <c r="M414" s="198"/>
      <c r="N414" s="60">
        <v>7</v>
      </c>
      <c r="O414" s="60">
        <f>Arkusz13!C43</f>
        <v>0</v>
      </c>
      <c r="P414" s="60">
        <v>3</v>
      </c>
      <c r="Q414" s="60">
        <f>Arkusz13!C75</f>
        <v>2</v>
      </c>
      <c r="R414" s="60">
        <f>Arkusz13!C91</f>
        <v>0</v>
      </c>
      <c r="S414" s="60">
        <f>Arkusz13!C107</f>
        <v>0</v>
      </c>
      <c r="T414" s="60">
        <v>12</v>
      </c>
      <c r="U414" s="199">
        <f t="shared" si="17"/>
        <v>24</v>
      </c>
      <c r="V414" s="200"/>
    </row>
    <row r="415" spans="1:24" x14ac:dyDescent="0.25">
      <c r="C415" s="172" t="s">
        <v>41</v>
      </c>
      <c r="D415" s="173"/>
      <c r="E415" s="173"/>
      <c r="F415" s="173"/>
      <c r="G415" s="173"/>
      <c r="H415" s="173"/>
      <c r="I415" s="173"/>
      <c r="J415" s="173"/>
      <c r="K415" s="173"/>
      <c r="L415" s="197">
        <f>Arkusz13!C12</f>
        <v>846</v>
      </c>
      <c r="M415" s="198"/>
      <c r="N415" s="60">
        <v>412</v>
      </c>
      <c r="O415" s="60">
        <f>Arkusz13!C44</f>
        <v>5</v>
      </c>
      <c r="P415" s="60">
        <v>99</v>
      </c>
      <c r="Q415" s="60">
        <f>Arkusz13!C76</f>
        <v>39</v>
      </c>
      <c r="R415" s="60">
        <f>Arkusz13!C92</f>
        <v>3</v>
      </c>
      <c r="S415" s="60">
        <f>Arkusz13!C108</f>
        <v>0</v>
      </c>
      <c r="T415" s="60">
        <v>230</v>
      </c>
      <c r="U415" s="199">
        <f t="shared" si="17"/>
        <v>788</v>
      </c>
      <c r="V415" s="200"/>
    </row>
    <row r="416" spans="1:24" x14ac:dyDescent="0.25">
      <c r="C416" s="188" t="s">
        <v>42</v>
      </c>
      <c r="D416" s="189"/>
      <c r="E416" s="189"/>
      <c r="F416" s="189"/>
      <c r="G416" s="189"/>
      <c r="H416" s="189"/>
      <c r="I416" s="189"/>
      <c r="J416" s="189"/>
      <c r="K416" s="189"/>
      <c r="L416" s="197">
        <f>Arkusz13!C13</f>
        <v>2</v>
      </c>
      <c r="M416" s="198"/>
      <c r="N416" s="60">
        <v>0</v>
      </c>
      <c r="O416" s="60">
        <f>Arkusz13!C45</f>
        <v>0</v>
      </c>
      <c r="P416" s="60">
        <v>0</v>
      </c>
      <c r="Q416" s="60">
        <f>Arkusz13!C77</f>
        <v>0</v>
      </c>
      <c r="R416" s="60">
        <f>Arkusz13!C93</f>
        <v>0</v>
      </c>
      <c r="S416" s="60">
        <f>Arkusz13!C109</f>
        <v>0</v>
      </c>
      <c r="T416" s="60">
        <v>57</v>
      </c>
      <c r="U416" s="199">
        <f t="shared" si="17"/>
        <v>57</v>
      </c>
      <c r="V416" s="200"/>
    </row>
    <row r="417" spans="1:22" x14ac:dyDescent="0.25">
      <c r="C417" s="172" t="s">
        <v>11</v>
      </c>
      <c r="D417" s="173"/>
      <c r="E417" s="173"/>
      <c r="F417" s="173"/>
      <c r="G417" s="173"/>
      <c r="H417" s="173"/>
      <c r="I417" s="173"/>
      <c r="J417" s="173"/>
      <c r="K417" s="173"/>
      <c r="L417" s="197">
        <f>Arkusz13!C14</f>
        <v>8</v>
      </c>
      <c r="M417" s="198"/>
      <c r="N417" s="60">
        <v>0</v>
      </c>
      <c r="O417" s="60">
        <f>Arkusz13!C46</f>
        <v>0</v>
      </c>
      <c r="P417" s="60">
        <v>1</v>
      </c>
      <c r="Q417" s="60">
        <f>Arkusz13!C78</f>
        <v>0</v>
      </c>
      <c r="R417" s="60">
        <f>Arkusz13!C94</f>
        <v>0</v>
      </c>
      <c r="S417" s="60">
        <f>Arkusz13!C110</f>
        <v>0</v>
      </c>
      <c r="T417" s="60">
        <v>1</v>
      </c>
      <c r="U417" s="199">
        <f t="shared" si="17"/>
        <v>2</v>
      </c>
      <c r="V417" s="200"/>
    </row>
    <row r="418" spans="1:22" x14ac:dyDescent="0.25">
      <c r="C418" s="188" t="s">
        <v>43</v>
      </c>
      <c r="D418" s="189"/>
      <c r="E418" s="189"/>
      <c r="F418" s="189"/>
      <c r="G418" s="189"/>
      <c r="H418" s="189"/>
      <c r="I418" s="189"/>
      <c r="J418" s="189"/>
      <c r="K418" s="189"/>
      <c r="L418" s="197">
        <f>Arkusz13!C15</f>
        <v>18</v>
      </c>
      <c r="M418" s="198"/>
      <c r="N418" s="60">
        <v>11</v>
      </c>
      <c r="O418" s="60">
        <f>Arkusz13!C47</f>
        <v>1</v>
      </c>
      <c r="P418" s="60">
        <v>0</v>
      </c>
      <c r="Q418" s="60">
        <f>Arkusz13!C79</f>
        <v>0</v>
      </c>
      <c r="R418" s="60">
        <f>Arkusz13!C95</f>
        <v>0</v>
      </c>
      <c r="S418" s="60">
        <f>Arkusz13!C111</f>
        <v>0</v>
      </c>
      <c r="T418" s="60">
        <v>4</v>
      </c>
      <c r="U418" s="199">
        <f t="shared" si="17"/>
        <v>16</v>
      </c>
      <c r="V418" s="200"/>
    </row>
    <row r="419" spans="1:22" x14ac:dyDescent="0.25">
      <c r="C419" s="172" t="s">
        <v>44</v>
      </c>
      <c r="D419" s="173"/>
      <c r="E419" s="173"/>
      <c r="F419" s="173"/>
      <c r="G419" s="173"/>
      <c r="H419" s="173"/>
      <c r="I419" s="173"/>
      <c r="J419" s="173"/>
      <c r="K419" s="173"/>
      <c r="L419" s="197">
        <f>Arkusz13!C16</f>
        <v>1</v>
      </c>
      <c r="M419" s="198"/>
      <c r="N419" s="60">
        <v>1</v>
      </c>
      <c r="O419" s="60">
        <f>Arkusz13!C48</f>
        <v>0</v>
      </c>
      <c r="P419" s="60">
        <v>0</v>
      </c>
      <c r="Q419" s="60">
        <f>Arkusz13!C80</f>
        <v>0</v>
      </c>
      <c r="R419" s="60">
        <f>Arkusz13!C96</f>
        <v>0</v>
      </c>
      <c r="S419" s="60">
        <f>Arkusz13!C112</f>
        <v>0</v>
      </c>
      <c r="T419" s="60">
        <v>1</v>
      </c>
      <c r="U419" s="199">
        <f t="shared" si="17"/>
        <v>2</v>
      </c>
      <c r="V419" s="200"/>
    </row>
    <row r="420" spans="1:22" ht="15.75" thickBot="1" x14ac:dyDescent="0.3">
      <c r="C420" s="195" t="s">
        <v>45</v>
      </c>
      <c r="D420" s="196"/>
      <c r="E420" s="196"/>
      <c r="F420" s="196"/>
      <c r="G420" s="196"/>
      <c r="H420" s="196"/>
      <c r="I420" s="196"/>
      <c r="J420" s="196"/>
      <c r="K420" s="196"/>
      <c r="L420" s="320">
        <f>Arkusz13!C17</f>
        <v>24</v>
      </c>
      <c r="M420" s="321"/>
      <c r="N420" s="60">
        <v>19</v>
      </c>
      <c r="O420" s="60">
        <f>Arkusz13!C49</f>
        <v>0</v>
      </c>
      <c r="P420" s="60">
        <v>0</v>
      </c>
      <c r="Q420" s="60">
        <f>Arkusz13!C81</f>
        <v>0</v>
      </c>
      <c r="R420" s="60">
        <f>Arkusz13!C97</f>
        <v>0</v>
      </c>
      <c r="S420" s="60">
        <f>Arkusz13!C113</f>
        <v>0</v>
      </c>
      <c r="T420" s="60">
        <v>6</v>
      </c>
      <c r="U420" s="201">
        <f t="shared" si="17"/>
        <v>25</v>
      </c>
      <c r="V420" s="202"/>
    </row>
    <row r="421" spans="1:22" ht="15.75" thickBot="1" x14ac:dyDescent="0.3">
      <c r="C421" s="322" t="s">
        <v>1</v>
      </c>
      <c r="D421" s="323"/>
      <c r="E421" s="323"/>
      <c r="F421" s="323"/>
      <c r="G421" s="323"/>
      <c r="H421" s="323"/>
      <c r="I421" s="323"/>
      <c r="J421" s="323"/>
      <c r="K421" s="323"/>
      <c r="L421" s="159">
        <f>SUM(L405:L420)</f>
        <v>3131</v>
      </c>
      <c r="M421" s="160"/>
      <c r="N421" s="61">
        <f t="shared" ref="N421" si="18">SUM(N405:N420)</f>
        <v>1173</v>
      </c>
      <c r="O421" s="61">
        <f t="shared" ref="O421:U421" si="19">SUM(O405:O420)</f>
        <v>316</v>
      </c>
      <c r="P421" s="61">
        <f t="shared" si="19"/>
        <v>433</v>
      </c>
      <c r="Q421" s="61">
        <f t="shared" si="19"/>
        <v>66</v>
      </c>
      <c r="R421" s="61">
        <f t="shared" si="19"/>
        <v>4</v>
      </c>
      <c r="S421" s="61">
        <f t="shared" si="19"/>
        <v>2</v>
      </c>
      <c r="T421" s="61">
        <f t="shared" si="19"/>
        <v>790</v>
      </c>
      <c r="U421" s="159">
        <f t="shared" si="19"/>
        <v>2784</v>
      </c>
      <c r="V421" s="324"/>
    </row>
    <row r="422" spans="1:22" x14ac:dyDescent="0.25">
      <c r="A422" s="40"/>
      <c r="B422" s="40"/>
      <c r="C422" s="40"/>
      <c r="D422" s="40"/>
      <c r="E422" s="40"/>
      <c r="F422" s="40"/>
      <c r="G422" s="40"/>
      <c r="H422" s="40"/>
      <c r="I422" s="40"/>
      <c r="J422" s="41"/>
      <c r="K422" s="41"/>
      <c r="L422" s="41"/>
      <c r="M422" s="41"/>
      <c r="N422" s="41"/>
      <c r="O422" s="41"/>
      <c r="P422" s="41"/>
      <c r="Q422" s="41"/>
      <c r="R422" s="41"/>
      <c r="S422" s="41"/>
      <c r="T422" s="41"/>
    </row>
    <row r="425" spans="1:22" ht="15" customHeight="1" x14ac:dyDescent="0.25"/>
    <row r="446" spans="4:19" ht="20.25" customHeight="1" thickBot="1" x14ac:dyDescent="0.3"/>
    <row r="447" spans="4:19" ht="21.75" customHeight="1" x14ac:dyDescent="0.25">
      <c r="D447" s="289" t="s">
        <v>3</v>
      </c>
      <c r="E447" s="290"/>
      <c r="F447" s="290"/>
      <c r="G447" s="290"/>
      <c r="H447" s="290"/>
      <c r="I447" s="290"/>
      <c r="J447" s="290"/>
      <c r="K447" s="290"/>
      <c r="L447" s="290" t="s">
        <v>4</v>
      </c>
      <c r="M447" s="290"/>
      <c r="N447" s="165" t="s">
        <v>89</v>
      </c>
      <c r="O447" s="165"/>
      <c r="P447" s="165"/>
      <c r="Q447" s="291" t="s">
        <v>90</v>
      </c>
      <c r="R447" s="292"/>
      <c r="S447" s="293"/>
    </row>
    <row r="448" spans="4:19" ht="15.75" thickBot="1" x14ac:dyDescent="0.3">
      <c r="D448" s="287" t="s">
        <v>88</v>
      </c>
      <c r="E448" s="288"/>
      <c r="F448" s="288"/>
      <c r="G448" s="288"/>
      <c r="H448" s="288"/>
      <c r="I448" s="288"/>
      <c r="J448" s="288"/>
      <c r="K448" s="288"/>
      <c r="L448" s="192">
        <f>Arkusz14!B2</f>
        <v>72</v>
      </c>
      <c r="M448" s="192"/>
      <c r="N448" s="192">
        <f>Arkusz14!B3</f>
        <v>39</v>
      </c>
      <c r="O448" s="192"/>
      <c r="P448" s="192"/>
      <c r="Q448" s="294">
        <f>Arkusz14!B4</f>
        <v>2</v>
      </c>
      <c r="R448" s="295"/>
      <c r="S448" s="296"/>
    </row>
    <row r="449" spans="1:25" x14ac:dyDescent="0.25">
      <c r="A449" s="33"/>
      <c r="B449" s="33"/>
      <c r="C449" s="33"/>
      <c r="D449" s="33"/>
      <c r="E449" s="33"/>
      <c r="F449" s="33"/>
      <c r="G449" s="33"/>
      <c r="H449" s="33"/>
      <c r="I449" s="33"/>
      <c r="J449" s="33"/>
      <c r="K449" s="33"/>
      <c r="L449" s="33"/>
      <c r="M449" s="33"/>
      <c r="N449" s="33"/>
      <c r="O449" s="33"/>
      <c r="P449" s="33"/>
      <c r="Q449" s="33"/>
      <c r="R449" s="33"/>
      <c r="S449" s="33"/>
      <c r="T449" s="33"/>
      <c r="U449" s="33"/>
    </row>
    <row r="450" spans="1:25" x14ac:dyDescent="0.25">
      <c r="A450" s="277" t="s">
        <v>163</v>
      </c>
      <c r="B450" s="193"/>
      <c r="C450" s="193"/>
      <c r="D450" s="193"/>
      <c r="E450" s="193"/>
      <c r="F450" s="193"/>
      <c r="G450" s="193"/>
      <c r="H450" s="193"/>
      <c r="I450" s="193"/>
      <c r="J450" s="193"/>
      <c r="K450" s="193"/>
      <c r="L450" s="193"/>
      <c r="M450" s="193"/>
      <c r="N450" s="193"/>
      <c r="O450" s="193"/>
      <c r="P450" s="193"/>
      <c r="Q450" s="193"/>
      <c r="R450" s="193"/>
      <c r="S450" s="193"/>
      <c r="T450" s="193"/>
      <c r="U450" s="193"/>
      <c r="V450" s="193"/>
      <c r="W450" s="193"/>
      <c r="X450" s="193"/>
      <c r="Y450" s="193"/>
    </row>
    <row r="451" spans="1:25" x14ac:dyDescent="0.25">
      <c r="A451" s="193"/>
      <c r="B451" s="193"/>
      <c r="C451" s="193"/>
      <c r="D451" s="193"/>
      <c r="E451" s="193"/>
      <c r="F451" s="193"/>
      <c r="G451" s="193"/>
      <c r="H451" s="193"/>
      <c r="I451" s="193"/>
      <c r="J451" s="193"/>
      <c r="K451" s="193"/>
      <c r="L451" s="193"/>
      <c r="M451" s="193"/>
      <c r="N451" s="193"/>
      <c r="O451" s="193"/>
      <c r="P451" s="193"/>
      <c r="Q451" s="193"/>
      <c r="R451" s="193"/>
      <c r="S451" s="193"/>
      <c r="T451" s="193"/>
      <c r="U451" s="193"/>
      <c r="V451" s="193"/>
      <c r="W451" s="193"/>
      <c r="X451" s="193"/>
      <c r="Y451" s="193"/>
    </row>
    <row r="452" spans="1:25" x14ac:dyDescent="0.25">
      <c r="A452" s="193"/>
      <c r="B452" s="193"/>
      <c r="C452" s="193"/>
      <c r="D452" s="193"/>
      <c r="E452" s="193"/>
      <c r="F452" s="193"/>
      <c r="G452" s="193"/>
      <c r="H452" s="193"/>
      <c r="I452" s="193"/>
      <c r="J452" s="193"/>
      <c r="K452" s="193"/>
      <c r="L452" s="193"/>
      <c r="M452" s="193"/>
      <c r="N452" s="193"/>
      <c r="O452" s="193"/>
      <c r="P452" s="193"/>
      <c r="Q452" s="193"/>
      <c r="R452" s="193"/>
      <c r="S452" s="193"/>
      <c r="T452" s="193"/>
      <c r="U452" s="193"/>
      <c r="V452" s="193"/>
      <c r="W452" s="193"/>
      <c r="X452" s="193"/>
      <c r="Y452" s="193"/>
    </row>
    <row r="453" spans="1:25" x14ac:dyDescent="0.25">
      <c r="A453" s="193"/>
      <c r="B453" s="193"/>
      <c r="C453" s="193"/>
      <c r="D453" s="193"/>
      <c r="E453" s="193"/>
      <c r="F453" s="193"/>
      <c r="G453" s="193"/>
      <c r="H453" s="193"/>
      <c r="I453" s="193"/>
      <c r="J453" s="193"/>
      <c r="K453" s="193"/>
      <c r="L453" s="193"/>
      <c r="M453" s="193"/>
      <c r="N453" s="193"/>
      <c r="O453" s="193"/>
      <c r="P453" s="193"/>
      <c r="Q453" s="193"/>
      <c r="R453" s="193"/>
      <c r="S453" s="193"/>
      <c r="T453" s="193"/>
      <c r="U453" s="193"/>
      <c r="V453" s="193"/>
      <c r="W453" s="193"/>
      <c r="X453" s="193"/>
      <c r="Y453" s="193"/>
    </row>
    <row r="454" spans="1:25" s="55" customFormat="1" x14ac:dyDescent="0.25">
      <c r="A454" s="193"/>
      <c r="B454" s="193"/>
      <c r="C454" s="193"/>
      <c r="D454" s="193"/>
      <c r="E454" s="193"/>
      <c r="F454" s="193"/>
      <c r="G454" s="193"/>
      <c r="H454" s="193"/>
      <c r="I454" s="193"/>
      <c r="J454" s="193"/>
      <c r="K454" s="193"/>
      <c r="L454" s="193"/>
      <c r="M454" s="193"/>
      <c r="N454" s="193"/>
      <c r="O454" s="193"/>
      <c r="P454" s="193"/>
      <c r="Q454" s="193"/>
      <c r="R454" s="193"/>
      <c r="S454" s="193"/>
      <c r="T454" s="193"/>
      <c r="U454" s="193"/>
      <c r="V454" s="193"/>
      <c r="W454" s="193"/>
      <c r="X454" s="193"/>
      <c r="Y454" s="193"/>
    </row>
    <row r="458" spans="1:25" x14ac:dyDescent="0.25">
      <c r="A458" s="10" t="s">
        <v>164</v>
      </c>
      <c r="B458" s="10"/>
      <c r="C458" s="10"/>
      <c r="D458" s="10"/>
      <c r="E458" s="10"/>
      <c r="F458" s="10"/>
    </row>
    <row r="459" spans="1:25" ht="15.75" thickBot="1" x14ac:dyDescent="0.3"/>
    <row r="460" spans="1:25" x14ac:dyDescent="0.25">
      <c r="D460" s="95" t="s">
        <v>28</v>
      </c>
      <c r="E460" s="96"/>
      <c r="F460" s="96"/>
      <c r="G460" s="96"/>
      <c r="H460" s="96" t="s">
        <v>4</v>
      </c>
      <c r="I460" s="96"/>
      <c r="J460" s="96"/>
      <c r="K460" s="96" t="s">
        <v>23</v>
      </c>
      <c r="L460" s="96"/>
      <c r="M460" s="283"/>
    </row>
    <row r="461" spans="1:25" x14ac:dyDescent="0.25">
      <c r="D461" s="284" t="s">
        <v>20</v>
      </c>
      <c r="E461" s="285"/>
      <c r="F461" s="285"/>
      <c r="G461" s="285"/>
      <c r="H461" s="213">
        <f>Arkusz1!C2</f>
        <v>35143</v>
      </c>
      <c r="I461" s="213"/>
      <c r="J461" s="213"/>
      <c r="K461" s="213">
        <f>Arkusz1!D2</f>
        <v>37572</v>
      </c>
      <c r="L461" s="213"/>
      <c r="M461" s="286"/>
    </row>
    <row r="462" spans="1:25" x14ac:dyDescent="0.25">
      <c r="D462" s="297" t="s">
        <v>21</v>
      </c>
      <c r="E462" s="298"/>
      <c r="F462" s="298"/>
      <c r="G462" s="298"/>
      <c r="H462" s="213">
        <f>Arkusz1!C3</f>
        <v>1576</v>
      </c>
      <c r="I462" s="213"/>
      <c r="J462" s="213"/>
      <c r="K462" s="213">
        <f>Arkusz1!D3</f>
        <v>1767</v>
      </c>
      <c r="L462" s="213"/>
      <c r="M462" s="286"/>
    </row>
    <row r="463" spans="1:25" ht="15.75" thickBot="1" x14ac:dyDescent="0.3">
      <c r="D463" s="310" t="s">
        <v>22</v>
      </c>
      <c r="E463" s="311"/>
      <c r="F463" s="311"/>
      <c r="G463" s="311"/>
      <c r="H463" s="213">
        <f>Arkusz1!C4</f>
        <v>1120</v>
      </c>
      <c r="I463" s="213"/>
      <c r="J463" s="213"/>
      <c r="K463" s="213">
        <f>Arkusz1!D4</f>
        <v>1143</v>
      </c>
      <c r="L463" s="213"/>
      <c r="M463" s="286"/>
    </row>
    <row r="464" spans="1:25" ht="15.75" thickBot="1" x14ac:dyDescent="0.3">
      <c r="D464" s="300" t="s">
        <v>1</v>
      </c>
      <c r="E464" s="301"/>
      <c r="F464" s="301"/>
      <c r="G464" s="301"/>
      <c r="H464" s="216">
        <f>SUM(H461:J463)</f>
        <v>37839</v>
      </c>
      <c r="I464" s="216"/>
      <c r="J464" s="216"/>
      <c r="K464" s="216">
        <f>SUM(K461:M463)</f>
        <v>40482</v>
      </c>
      <c r="L464" s="216"/>
      <c r="M464" s="217"/>
    </row>
    <row r="465" spans="1:25" x14ac:dyDescent="0.25">
      <c r="D465" s="42"/>
      <c r="E465" s="42"/>
      <c r="F465" s="42"/>
      <c r="G465" s="42"/>
      <c r="H465" s="42"/>
      <c r="I465" s="42"/>
      <c r="J465" s="42"/>
      <c r="K465" s="42"/>
      <c r="L465" s="42"/>
      <c r="M465" s="42"/>
    </row>
    <row r="466" spans="1:25" s="63" customFormat="1" x14ac:dyDescent="0.25">
      <c r="D466" s="42"/>
      <c r="E466" s="42"/>
      <c r="F466" s="42"/>
      <c r="G466" s="42"/>
      <c r="H466" s="42"/>
      <c r="I466" s="42"/>
      <c r="J466" s="42"/>
      <c r="K466" s="42"/>
      <c r="L466" s="42"/>
      <c r="M466" s="42"/>
      <c r="Y466" s="6"/>
    </row>
    <row r="467" spans="1:25" s="63" customFormat="1" x14ac:dyDescent="0.25">
      <c r="D467" s="42"/>
      <c r="E467" s="42"/>
      <c r="F467" s="42"/>
      <c r="G467" s="42"/>
      <c r="H467" s="42"/>
      <c r="I467" s="42"/>
      <c r="J467" s="42"/>
      <c r="K467" s="42"/>
      <c r="L467" s="42"/>
      <c r="M467" s="42"/>
      <c r="Y467" s="6"/>
    </row>
    <row r="468" spans="1:25" s="63" customFormat="1" x14ac:dyDescent="0.25">
      <c r="D468" s="42"/>
      <c r="E468" s="42"/>
      <c r="F468" s="42"/>
      <c r="G468" s="42"/>
      <c r="H468" s="42"/>
      <c r="I468" s="42"/>
      <c r="J468" s="42"/>
      <c r="K468" s="42"/>
      <c r="L468" s="42"/>
      <c r="M468" s="42"/>
      <c r="Y468" s="6"/>
    </row>
    <row r="469" spans="1:25" s="63" customFormat="1" x14ac:dyDescent="0.25">
      <c r="D469" s="42"/>
      <c r="E469" s="42"/>
      <c r="F469" s="42"/>
      <c r="G469" s="42"/>
      <c r="H469" s="42"/>
      <c r="I469" s="42"/>
      <c r="J469" s="42"/>
      <c r="K469" s="42"/>
      <c r="L469" s="42"/>
      <c r="M469" s="42"/>
      <c r="Y469" s="6"/>
    </row>
    <row r="470" spans="1:25" s="63" customFormat="1" x14ac:dyDescent="0.25">
      <c r="D470" s="42"/>
      <c r="E470" s="42"/>
      <c r="F470" s="42"/>
      <c r="G470" s="42"/>
      <c r="H470" s="42"/>
      <c r="I470" s="42"/>
      <c r="J470" s="42"/>
      <c r="K470" s="42"/>
      <c r="L470" s="42"/>
      <c r="M470" s="42"/>
      <c r="Y470" s="6"/>
    </row>
    <row r="471" spans="1:25" s="63" customFormat="1" x14ac:dyDescent="0.25">
      <c r="D471" s="42"/>
      <c r="E471" s="42"/>
      <c r="F471" s="42"/>
      <c r="G471" s="42"/>
      <c r="H471" s="42"/>
      <c r="I471" s="42"/>
      <c r="J471" s="42"/>
      <c r="K471" s="42"/>
      <c r="L471" s="42"/>
      <c r="M471" s="42"/>
      <c r="Y471" s="6"/>
    </row>
    <row r="473" spans="1:25" x14ac:dyDescent="0.25">
      <c r="A473" s="277" t="s">
        <v>167</v>
      </c>
      <c r="B473" s="193"/>
      <c r="C473" s="193"/>
      <c r="D473" s="193"/>
      <c r="E473" s="193"/>
      <c r="F473" s="193"/>
      <c r="G473" s="193"/>
      <c r="H473" s="193"/>
      <c r="I473" s="193"/>
      <c r="J473" s="193"/>
      <c r="K473" s="193"/>
      <c r="L473" s="193"/>
      <c r="M473" s="193"/>
      <c r="N473" s="193"/>
      <c r="O473" s="193"/>
      <c r="P473" s="193"/>
      <c r="Q473" s="193"/>
      <c r="R473" s="193"/>
      <c r="S473" s="193"/>
      <c r="T473" s="193"/>
      <c r="U473" s="193"/>
      <c r="V473" s="193"/>
      <c r="W473" s="193"/>
      <c r="X473" s="193"/>
      <c r="Y473" s="193"/>
    </row>
    <row r="474" spans="1:25" x14ac:dyDescent="0.25">
      <c r="A474" s="193"/>
      <c r="B474" s="193"/>
      <c r="C474" s="193"/>
      <c r="D474" s="193"/>
      <c r="E474" s="193"/>
      <c r="F474" s="193"/>
      <c r="G474" s="193"/>
      <c r="H474" s="193"/>
      <c r="I474" s="193"/>
      <c r="J474" s="193"/>
      <c r="K474" s="193"/>
      <c r="L474" s="193"/>
      <c r="M474" s="193"/>
      <c r="N474" s="193"/>
      <c r="O474" s="193"/>
      <c r="P474" s="193"/>
      <c r="Q474" s="193"/>
      <c r="R474" s="193"/>
      <c r="S474" s="193"/>
      <c r="T474" s="193"/>
      <c r="U474" s="193"/>
      <c r="V474" s="193"/>
      <c r="W474" s="193"/>
      <c r="X474" s="193"/>
      <c r="Y474" s="193"/>
    </row>
    <row r="477" spans="1:25" x14ac:dyDescent="0.25">
      <c r="A477" s="10" t="s">
        <v>165</v>
      </c>
      <c r="B477" s="10"/>
      <c r="C477" s="10"/>
      <c r="D477" s="10"/>
      <c r="E477" s="10"/>
      <c r="F477" s="10"/>
      <c r="G477" s="10"/>
      <c r="H477" s="10"/>
      <c r="I477" s="10"/>
      <c r="J477" s="10"/>
    </row>
    <row r="478" spans="1:25" x14ac:dyDescent="0.25">
      <c r="A478" s="10"/>
      <c r="B478" s="10"/>
      <c r="C478" s="10"/>
      <c r="D478" s="10"/>
      <c r="E478" s="10"/>
      <c r="F478" s="10"/>
      <c r="G478" s="10"/>
      <c r="H478" s="10"/>
      <c r="I478" s="10"/>
      <c r="J478" s="10"/>
    </row>
    <row r="479" spans="1:25" ht="15.75" thickBot="1" x14ac:dyDescent="0.3">
      <c r="A479" s="10"/>
      <c r="B479" s="10"/>
      <c r="C479" s="10"/>
      <c r="D479" s="10"/>
      <c r="E479" s="10"/>
      <c r="F479" s="10"/>
      <c r="G479" s="10"/>
      <c r="H479" s="10"/>
      <c r="I479" s="10"/>
      <c r="J479" s="10"/>
    </row>
    <row r="480" spans="1:25" x14ac:dyDescent="0.25">
      <c r="D480" s="302" t="s">
        <v>48</v>
      </c>
      <c r="E480" s="303"/>
      <c r="F480" s="303"/>
      <c r="G480" s="306" t="str">
        <f>CONCATENATE(Arkusz18!A2," - ",Arkusz18!B2," r.")</f>
        <v>01.12.2015 - 31.12.2015 r.</v>
      </c>
      <c r="H480" s="306"/>
      <c r="I480" s="306"/>
      <c r="J480" s="306"/>
      <c r="K480" s="306"/>
      <c r="L480" s="306"/>
      <c r="M480" s="306"/>
      <c r="N480" s="306"/>
      <c r="O480" s="306"/>
      <c r="P480" s="306"/>
      <c r="Q480" s="306"/>
      <c r="R480" s="307"/>
    </row>
    <row r="481" spans="1:20" ht="24" customHeight="1" x14ac:dyDescent="0.25">
      <c r="D481" s="304"/>
      <c r="E481" s="305"/>
      <c r="F481" s="305"/>
      <c r="G481" s="308" t="s">
        <v>65</v>
      </c>
      <c r="H481" s="308"/>
      <c r="I481" s="308"/>
      <c r="J481" s="308" t="s">
        <v>93</v>
      </c>
      <c r="K481" s="308"/>
      <c r="L481" s="308"/>
      <c r="M481" s="308" t="s">
        <v>64</v>
      </c>
      <c r="N481" s="308"/>
      <c r="O481" s="308"/>
      <c r="P481" s="308" t="s">
        <v>92</v>
      </c>
      <c r="Q481" s="308"/>
      <c r="R481" s="309"/>
    </row>
    <row r="482" spans="1:20" ht="15" customHeight="1" x14ac:dyDescent="0.25">
      <c r="D482" s="180" t="s">
        <v>91</v>
      </c>
      <c r="E482" s="181"/>
      <c r="F482" s="181"/>
      <c r="G482" s="299">
        <f>Arkusz16!A2</f>
        <v>5623</v>
      </c>
      <c r="H482" s="299"/>
      <c r="I482" s="299"/>
      <c r="J482" s="299">
        <f>Arkusz16!A3</f>
        <v>0</v>
      </c>
      <c r="K482" s="299"/>
      <c r="L482" s="299"/>
      <c r="M482" s="299">
        <f>Arkusz16!A4</f>
        <v>0</v>
      </c>
      <c r="N482" s="299"/>
      <c r="O482" s="299"/>
      <c r="P482" s="299">
        <f>Arkusz16!A5</f>
        <v>3</v>
      </c>
      <c r="Q482" s="299"/>
      <c r="R482" s="299"/>
    </row>
    <row r="483" spans="1:20" x14ac:dyDescent="0.25">
      <c r="D483" s="174" t="s">
        <v>50</v>
      </c>
      <c r="E483" s="175"/>
      <c r="F483" s="175"/>
      <c r="G483" s="176">
        <f>Arkusz16!A6</f>
        <v>3802</v>
      </c>
      <c r="H483" s="176"/>
      <c r="I483" s="176"/>
      <c r="J483" s="177">
        <f>Arkusz16!A7</f>
        <v>11</v>
      </c>
      <c r="K483" s="178"/>
      <c r="L483" s="179"/>
      <c r="M483" s="177">
        <f>Arkusz16!A8</f>
        <v>0</v>
      </c>
      <c r="N483" s="178"/>
      <c r="O483" s="179"/>
      <c r="P483" s="177">
        <f>Arkusz16!A9</f>
        <v>30</v>
      </c>
      <c r="Q483" s="178"/>
      <c r="R483" s="179"/>
      <c r="T483" s="56"/>
    </row>
    <row r="484" spans="1:20" ht="15.75" thickBot="1" x14ac:dyDescent="0.3">
      <c r="D484" s="317" t="s">
        <v>51</v>
      </c>
      <c r="E484" s="318"/>
      <c r="F484" s="318"/>
      <c r="G484" s="314">
        <f>Arkusz16!A10</f>
        <v>4148</v>
      </c>
      <c r="H484" s="314"/>
      <c r="I484" s="314"/>
      <c r="J484" s="314">
        <f>Arkusz16!A11</f>
        <v>9</v>
      </c>
      <c r="K484" s="314"/>
      <c r="L484" s="314"/>
      <c r="M484" s="314">
        <f>Arkusz16!A12</f>
        <v>0</v>
      </c>
      <c r="N484" s="314"/>
      <c r="O484" s="314"/>
      <c r="P484" s="314">
        <f>Arkusz16!A13</f>
        <v>16</v>
      </c>
      <c r="Q484" s="314"/>
      <c r="R484" s="314"/>
    </row>
    <row r="485" spans="1:20" ht="15.75" thickBot="1" x14ac:dyDescent="0.3">
      <c r="D485" s="315" t="s">
        <v>49</v>
      </c>
      <c r="E485" s="316"/>
      <c r="F485" s="316"/>
      <c r="G485" s="312">
        <f>SUM(G482:I484)</f>
        <v>13573</v>
      </c>
      <c r="H485" s="312"/>
      <c r="I485" s="312"/>
      <c r="J485" s="312">
        <f t="shared" ref="J485" si="20">SUM(J482:L484)</f>
        <v>20</v>
      </c>
      <c r="K485" s="312"/>
      <c r="L485" s="312"/>
      <c r="M485" s="312">
        <f t="shared" ref="M485" si="21">SUM(M482:O484)</f>
        <v>0</v>
      </c>
      <c r="N485" s="312"/>
      <c r="O485" s="312"/>
      <c r="P485" s="312">
        <f t="shared" ref="P485" si="22">SUM(P482:R484)</f>
        <v>49</v>
      </c>
      <c r="Q485" s="312"/>
      <c r="R485" s="313"/>
    </row>
    <row r="486" spans="1:20" x14ac:dyDescent="0.25">
      <c r="A486" s="43"/>
      <c r="B486" s="43"/>
      <c r="C486" s="43"/>
      <c r="D486" s="41"/>
      <c r="E486" s="41"/>
      <c r="F486" s="41"/>
      <c r="G486" s="41"/>
      <c r="H486" s="41"/>
      <c r="I486" s="41"/>
      <c r="J486" s="41"/>
      <c r="K486" s="41"/>
      <c r="L486" s="41"/>
      <c r="M486" s="41"/>
      <c r="N486" s="41"/>
      <c r="O486" s="41"/>
    </row>
    <row r="488" spans="1:20" ht="15.75" thickBot="1" x14ac:dyDescent="0.3"/>
    <row r="489" spans="1:20" x14ac:dyDescent="0.25">
      <c r="D489" s="302" t="s">
        <v>48</v>
      </c>
      <c r="E489" s="303"/>
      <c r="F489" s="303"/>
      <c r="G489" s="306" t="str">
        <f>CONCATENATE(Arkusz18!C2," - ",Arkusz18!B2," r.")</f>
        <v>01.01.2015 - 31.12.2015 r.</v>
      </c>
      <c r="H489" s="306"/>
      <c r="I489" s="306"/>
      <c r="J489" s="306"/>
      <c r="K489" s="306"/>
      <c r="L489" s="306"/>
      <c r="M489" s="306"/>
      <c r="N489" s="306"/>
      <c r="O489" s="306"/>
      <c r="P489" s="306"/>
      <c r="Q489" s="306"/>
      <c r="R489" s="307"/>
    </row>
    <row r="490" spans="1:20" ht="23.25" customHeight="1" x14ac:dyDescent="0.25">
      <c r="D490" s="304"/>
      <c r="E490" s="305"/>
      <c r="F490" s="305"/>
      <c r="G490" s="308" t="s">
        <v>65</v>
      </c>
      <c r="H490" s="308"/>
      <c r="I490" s="308"/>
      <c r="J490" s="308" t="s">
        <v>93</v>
      </c>
      <c r="K490" s="308"/>
      <c r="L490" s="308"/>
      <c r="M490" s="308" t="s">
        <v>64</v>
      </c>
      <c r="N490" s="308"/>
      <c r="O490" s="308"/>
      <c r="P490" s="308" t="s">
        <v>92</v>
      </c>
      <c r="Q490" s="308"/>
      <c r="R490" s="309"/>
    </row>
    <row r="491" spans="1:20" x14ac:dyDescent="0.25">
      <c r="D491" s="180" t="s">
        <v>91</v>
      </c>
      <c r="E491" s="181"/>
      <c r="F491" s="181"/>
      <c r="G491" s="299">
        <f>Arkusz17!A2</f>
        <v>89298</v>
      </c>
      <c r="H491" s="299"/>
      <c r="I491" s="299"/>
      <c r="J491" s="299">
        <f>Arkusz17!A3</f>
        <v>15</v>
      </c>
      <c r="K491" s="299"/>
      <c r="L491" s="299"/>
      <c r="M491" s="299">
        <f>Arkusz17!A4</f>
        <v>0</v>
      </c>
      <c r="N491" s="299"/>
      <c r="O491" s="299"/>
      <c r="P491" s="299">
        <v>23</v>
      </c>
      <c r="Q491" s="299"/>
      <c r="R491" s="299"/>
    </row>
    <row r="492" spans="1:20" x14ac:dyDescent="0.25">
      <c r="D492" s="174" t="s">
        <v>50</v>
      </c>
      <c r="E492" s="175"/>
      <c r="F492" s="175"/>
      <c r="G492" s="176">
        <f>Arkusz17!A6</f>
        <v>29355</v>
      </c>
      <c r="H492" s="176"/>
      <c r="I492" s="176"/>
      <c r="J492" s="176">
        <f>Arkusz17!A7</f>
        <v>112</v>
      </c>
      <c r="K492" s="176"/>
      <c r="L492" s="176"/>
      <c r="M492" s="176">
        <f>Arkusz17!A8</f>
        <v>0</v>
      </c>
      <c r="N492" s="176"/>
      <c r="O492" s="176"/>
      <c r="P492" s="176">
        <v>175</v>
      </c>
      <c r="Q492" s="176"/>
      <c r="R492" s="176"/>
    </row>
    <row r="493" spans="1:20" ht="15.75" thickBot="1" x14ac:dyDescent="0.3">
      <c r="D493" s="317" t="s">
        <v>51</v>
      </c>
      <c r="E493" s="318"/>
      <c r="F493" s="318"/>
      <c r="G493" s="314">
        <f>Arkusz17!A10</f>
        <v>23194</v>
      </c>
      <c r="H493" s="314"/>
      <c r="I493" s="314"/>
      <c r="J493" s="314">
        <f>Arkusz17!A11</f>
        <v>51</v>
      </c>
      <c r="K493" s="314"/>
      <c r="L493" s="314"/>
      <c r="M493" s="314">
        <f>Arkusz17!A12</f>
        <v>0</v>
      </c>
      <c r="N493" s="314"/>
      <c r="O493" s="314"/>
      <c r="P493" s="314">
        <v>106</v>
      </c>
      <c r="Q493" s="314"/>
      <c r="R493" s="314"/>
    </row>
    <row r="494" spans="1:20" ht="15.75" thickBot="1" x14ac:dyDescent="0.3">
      <c r="D494" s="315" t="s">
        <v>49</v>
      </c>
      <c r="E494" s="316"/>
      <c r="F494" s="316"/>
      <c r="G494" s="312">
        <f>SUM(G491:I493)</f>
        <v>141847</v>
      </c>
      <c r="H494" s="312"/>
      <c r="I494" s="312"/>
      <c r="J494" s="312">
        <f t="shared" ref="J494" si="23">SUM(J491:L493)</f>
        <v>178</v>
      </c>
      <c r="K494" s="312"/>
      <c r="L494" s="312"/>
      <c r="M494" s="312">
        <f t="shared" ref="M494" si="24">SUM(M491:O493)</f>
        <v>0</v>
      </c>
      <c r="N494" s="312"/>
      <c r="O494" s="312"/>
      <c r="P494" s="312">
        <f t="shared" ref="P494" si="25">SUM(P491:R493)</f>
        <v>304</v>
      </c>
      <c r="Q494" s="312"/>
      <c r="R494" s="313"/>
    </row>
    <row r="497" spans="1:25" x14ac:dyDescent="0.25">
      <c r="A497" s="319" t="s">
        <v>168</v>
      </c>
      <c r="B497" s="171"/>
      <c r="C497" s="171"/>
      <c r="D497" s="171"/>
      <c r="E497" s="171"/>
      <c r="F497" s="171"/>
      <c r="G497" s="171"/>
      <c r="H497" s="171"/>
      <c r="I497" s="171"/>
      <c r="J497" s="171"/>
      <c r="K497" s="171"/>
      <c r="L497" s="171"/>
      <c r="M497" s="171"/>
      <c r="N497" s="171"/>
      <c r="O497" s="171"/>
      <c r="P497" s="171"/>
      <c r="Q497" s="171"/>
      <c r="R497" s="171"/>
      <c r="S497" s="171"/>
      <c r="T497" s="171"/>
      <c r="U497" s="171"/>
      <c r="V497" s="171"/>
      <c r="W497" s="171"/>
      <c r="X497" s="171"/>
      <c r="Y497" s="171"/>
    </row>
    <row r="498" spans="1:25" x14ac:dyDescent="0.25">
      <c r="A498" s="171"/>
      <c r="B498" s="171"/>
      <c r="C498" s="171"/>
      <c r="D498" s="171"/>
      <c r="E498" s="171"/>
      <c r="F498" s="171"/>
      <c r="G498" s="171"/>
      <c r="H498" s="171"/>
      <c r="I498" s="171"/>
      <c r="J498" s="171"/>
      <c r="K498" s="171"/>
      <c r="L498" s="171"/>
      <c r="M498" s="171"/>
      <c r="N498" s="171"/>
      <c r="O498" s="171"/>
      <c r="P498" s="171"/>
      <c r="Q498" s="171"/>
      <c r="R498" s="171"/>
      <c r="S498" s="171"/>
      <c r="T498" s="171"/>
      <c r="U498" s="171"/>
      <c r="V498" s="171"/>
      <c r="W498" s="171"/>
      <c r="X498" s="171"/>
      <c r="Y498" s="171"/>
    </row>
    <row r="499" spans="1:25" s="63" customFormat="1" x14ac:dyDescent="0.25">
      <c r="A499" s="171"/>
      <c r="B499" s="171"/>
      <c r="C499" s="171"/>
      <c r="D499" s="171"/>
      <c r="E499" s="171"/>
      <c r="F499" s="171"/>
      <c r="G499" s="171"/>
      <c r="H499" s="171"/>
      <c r="I499" s="171"/>
      <c r="J499" s="171"/>
      <c r="K499" s="171"/>
      <c r="L499" s="171"/>
      <c r="M499" s="171"/>
      <c r="N499" s="171"/>
      <c r="O499" s="171"/>
      <c r="P499" s="171"/>
      <c r="Q499" s="171"/>
      <c r="R499" s="171"/>
      <c r="S499" s="171"/>
      <c r="T499" s="171"/>
      <c r="U499" s="171"/>
      <c r="V499" s="171"/>
      <c r="W499" s="171"/>
      <c r="X499" s="171"/>
      <c r="Y499" s="171"/>
    </row>
    <row r="500" spans="1:25" s="63" customFormat="1" x14ac:dyDescent="0.25">
      <c r="A500" s="171"/>
      <c r="B500" s="171"/>
      <c r="C500" s="171"/>
      <c r="D500" s="171"/>
      <c r="E500" s="171"/>
      <c r="F500" s="171"/>
      <c r="G500" s="171"/>
      <c r="H500" s="171"/>
      <c r="I500" s="171"/>
      <c r="J500" s="171"/>
      <c r="K500" s="171"/>
      <c r="L500" s="171"/>
      <c r="M500" s="171"/>
      <c r="N500" s="171"/>
      <c r="O500" s="171"/>
      <c r="P500" s="171"/>
      <c r="Q500" s="171"/>
      <c r="R500" s="171"/>
      <c r="S500" s="171"/>
      <c r="T500" s="171"/>
      <c r="U500" s="171"/>
      <c r="V500" s="171"/>
      <c r="W500" s="171"/>
      <c r="X500" s="171"/>
      <c r="Y500" s="171"/>
    </row>
    <row r="501" spans="1:25" s="63" customFormat="1" x14ac:dyDescent="0.25">
      <c r="A501" s="171"/>
      <c r="B501" s="171"/>
      <c r="C501" s="171"/>
      <c r="D501" s="171"/>
      <c r="E501" s="171"/>
      <c r="F501" s="171"/>
      <c r="G501" s="171"/>
      <c r="H501" s="171"/>
      <c r="I501" s="171"/>
      <c r="J501" s="171"/>
      <c r="K501" s="171"/>
      <c r="L501" s="171"/>
      <c r="M501" s="171"/>
      <c r="N501" s="171"/>
      <c r="O501" s="171"/>
      <c r="P501" s="171"/>
      <c r="Q501" s="171"/>
      <c r="R501" s="171"/>
      <c r="S501" s="171"/>
      <c r="T501" s="171"/>
      <c r="U501" s="171"/>
      <c r="V501" s="171"/>
      <c r="W501" s="171"/>
      <c r="X501" s="171"/>
      <c r="Y501" s="171"/>
    </row>
    <row r="502" spans="1:25" x14ac:dyDescent="0.25">
      <c r="A502" s="171"/>
      <c r="B502" s="171"/>
      <c r="C502" s="171"/>
      <c r="D502" s="171"/>
      <c r="E502" s="171"/>
      <c r="F502" s="171"/>
      <c r="G502" s="171"/>
      <c r="H502" s="171"/>
      <c r="I502" s="171"/>
      <c r="J502" s="171"/>
      <c r="K502" s="171"/>
      <c r="L502" s="171"/>
      <c r="M502" s="171"/>
      <c r="N502" s="171"/>
      <c r="O502" s="171"/>
      <c r="P502" s="171"/>
      <c r="Q502" s="171"/>
      <c r="R502" s="171"/>
      <c r="S502" s="171"/>
      <c r="T502" s="171"/>
      <c r="U502" s="171"/>
      <c r="V502" s="171"/>
      <c r="W502" s="171"/>
      <c r="X502" s="171"/>
      <c r="Y502" s="171"/>
    </row>
    <row r="506" spans="1:25" x14ac:dyDescent="0.25">
      <c r="A506" s="44" t="s">
        <v>166</v>
      </c>
      <c r="B506" s="44"/>
      <c r="C506" s="44"/>
      <c r="D506" s="44"/>
      <c r="E506" s="44"/>
      <c r="F506" s="44"/>
      <c r="G506" s="44"/>
      <c r="H506" s="44"/>
      <c r="I506" s="44"/>
      <c r="J506" s="44"/>
      <c r="K506" s="44"/>
      <c r="L506" s="44"/>
      <c r="M506" s="44"/>
      <c r="N506" s="44"/>
      <c r="O506" s="44"/>
      <c r="R506" s="45"/>
      <c r="S506" s="45"/>
      <c r="T506" s="45"/>
    </row>
    <row r="507" spans="1:25" ht="15" customHeight="1" x14ac:dyDescent="0.25">
      <c r="P507" s="46"/>
      <c r="Q507" s="46"/>
      <c r="R507" s="45"/>
      <c r="S507" s="45"/>
      <c r="T507" s="45"/>
      <c r="U507" s="46"/>
    </row>
    <row r="508" spans="1:25" ht="15" customHeight="1" x14ac:dyDescent="0.25">
      <c r="G508" s="4"/>
      <c r="H508" s="4"/>
      <c r="I508" s="4"/>
      <c r="J508" s="4"/>
      <c r="K508" s="4"/>
      <c r="L508" s="4"/>
      <c r="M508" s="4"/>
      <c r="N508" s="4"/>
      <c r="O508" s="4"/>
      <c r="P508" s="4"/>
      <c r="Q508" s="4"/>
      <c r="R508" s="4"/>
      <c r="S508" s="4"/>
      <c r="T508" s="4"/>
      <c r="U508" s="4"/>
    </row>
    <row r="509" spans="1:25" ht="15" customHeight="1" x14ac:dyDescent="0.25">
      <c r="A509" s="193" t="s">
        <v>169</v>
      </c>
      <c r="B509" s="194"/>
      <c r="C509" s="194"/>
      <c r="D509" s="194"/>
      <c r="E509" s="194"/>
      <c r="F509" s="194"/>
      <c r="G509" s="194"/>
      <c r="H509" s="194"/>
      <c r="I509" s="194"/>
      <c r="J509" s="194"/>
      <c r="K509" s="194"/>
      <c r="L509" s="194"/>
      <c r="M509" s="194"/>
      <c r="N509" s="194"/>
      <c r="O509" s="194"/>
      <c r="P509" s="194"/>
      <c r="Q509" s="194"/>
      <c r="R509" s="194"/>
      <c r="S509" s="194"/>
      <c r="T509" s="194"/>
      <c r="U509" s="194"/>
      <c r="V509" s="194"/>
      <c r="W509" s="194"/>
      <c r="X509" s="194"/>
      <c r="Y509" s="194"/>
    </row>
    <row r="510" spans="1:25" s="63" customFormat="1" ht="15" customHeight="1" x14ac:dyDescent="0.25">
      <c r="A510" s="193"/>
      <c r="B510" s="194"/>
      <c r="C510" s="194"/>
      <c r="D510" s="194"/>
      <c r="E510" s="194"/>
      <c r="F510" s="194"/>
      <c r="G510" s="194"/>
      <c r="H510" s="194"/>
      <c r="I510" s="194"/>
      <c r="J510" s="194"/>
      <c r="K510" s="194"/>
      <c r="L510" s="194"/>
      <c r="M510" s="194"/>
      <c r="N510" s="194"/>
      <c r="O510" s="194"/>
      <c r="P510" s="194"/>
      <c r="Q510" s="194"/>
      <c r="R510" s="194"/>
      <c r="S510" s="194"/>
      <c r="T510" s="194"/>
      <c r="U510" s="194"/>
      <c r="V510" s="194"/>
      <c r="W510" s="194"/>
      <c r="X510" s="194"/>
      <c r="Y510" s="194"/>
    </row>
    <row r="511" spans="1:25" s="63" customFormat="1" ht="15" customHeight="1" x14ac:dyDescent="0.25">
      <c r="A511" s="193"/>
      <c r="B511" s="194"/>
      <c r="C511" s="194"/>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row>
    <row r="512" spans="1:25" s="63" customFormat="1" ht="15" customHeight="1" x14ac:dyDescent="0.25">
      <c r="A512" s="193"/>
      <c r="B512" s="194"/>
      <c r="C512" s="194"/>
      <c r="D512" s="194"/>
      <c r="E512" s="194"/>
      <c r="F512" s="194"/>
      <c r="G512" s="194"/>
      <c r="H512" s="194"/>
      <c r="I512" s="194"/>
      <c r="J512" s="194"/>
      <c r="K512" s="194"/>
      <c r="L512" s="194"/>
      <c r="M512" s="194"/>
      <c r="N512" s="194"/>
      <c r="O512" s="194"/>
      <c r="P512" s="194"/>
      <c r="Q512" s="194"/>
      <c r="R512" s="194"/>
      <c r="S512" s="194"/>
      <c r="T512" s="194"/>
      <c r="U512" s="194"/>
      <c r="V512" s="194"/>
      <c r="W512" s="194"/>
      <c r="X512" s="194"/>
      <c r="Y512" s="194"/>
    </row>
    <row r="513" spans="1:25" s="63" customFormat="1" ht="15" customHeight="1" x14ac:dyDescent="0.25">
      <c r="A513" s="193"/>
      <c r="B513" s="194"/>
      <c r="C513" s="194"/>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row>
    <row r="514" spans="1:25" s="63" customFormat="1" ht="15" customHeight="1" x14ac:dyDescent="0.25">
      <c r="A514" s="193"/>
      <c r="B514" s="194"/>
      <c r="C514" s="194"/>
      <c r="D514" s="194"/>
      <c r="E514" s="194"/>
      <c r="F514" s="194"/>
      <c r="G514" s="194"/>
      <c r="H514" s="194"/>
      <c r="I514" s="194"/>
      <c r="J514" s="194"/>
      <c r="K514" s="194"/>
      <c r="L514" s="194"/>
      <c r="M514" s="194"/>
      <c r="N514" s="194"/>
      <c r="O514" s="194"/>
      <c r="P514" s="194"/>
      <c r="Q514" s="194"/>
      <c r="R514" s="194"/>
      <c r="S514" s="194"/>
      <c r="T514" s="194"/>
      <c r="U514" s="194"/>
      <c r="V514" s="194"/>
      <c r="W514" s="194"/>
      <c r="X514" s="194"/>
      <c r="Y514" s="194"/>
    </row>
    <row r="515" spans="1:25" s="63" customFormat="1" ht="15" customHeight="1" x14ac:dyDescent="0.25">
      <c r="A515" s="193"/>
      <c r="B515" s="194"/>
      <c r="C515" s="194"/>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row>
    <row r="516" spans="1:25" s="63" customFormat="1" ht="15" customHeight="1" x14ac:dyDescent="0.25">
      <c r="A516" s="193"/>
      <c r="B516" s="194"/>
      <c r="C516" s="194"/>
      <c r="D516" s="194"/>
      <c r="E516" s="194"/>
      <c r="F516" s="194"/>
      <c r="G516" s="194"/>
      <c r="H516" s="194"/>
      <c r="I516" s="194"/>
      <c r="J516" s="194"/>
      <c r="K516" s="194"/>
      <c r="L516" s="194"/>
      <c r="M516" s="194"/>
      <c r="N516" s="194"/>
      <c r="O516" s="194"/>
      <c r="P516" s="194"/>
      <c r="Q516" s="194"/>
      <c r="R516" s="194"/>
      <c r="S516" s="194"/>
      <c r="T516" s="194"/>
      <c r="U516" s="194"/>
      <c r="V516" s="194"/>
      <c r="W516" s="194"/>
      <c r="X516" s="194"/>
      <c r="Y516" s="194"/>
    </row>
    <row r="517" spans="1:25" s="63" customFormat="1" ht="15" customHeight="1" x14ac:dyDescent="0.25">
      <c r="A517" s="193"/>
      <c r="B517" s="194"/>
      <c r="C517" s="194"/>
      <c r="D517" s="194"/>
      <c r="E517" s="194"/>
      <c r="F517" s="194"/>
      <c r="G517" s="194"/>
      <c r="H517" s="194"/>
      <c r="I517" s="194"/>
      <c r="J517" s="194"/>
      <c r="K517" s="194"/>
      <c r="L517" s="194"/>
      <c r="M517" s="194"/>
      <c r="N517" s="194"/>
      <c r="O517" s="194"/>
      <c r="P517" s="194"/>
      <c r="Q517" s="194"/>
      <c r="R517" s="194"/>
      <c r="S517" s="194"/>
      <c r="T517" s="194"/>
      <c r="U517" s="194"/>
      <c r="V517" s="194"/>
      <c r="W517" s="194"/>
      <c r="X517" s="194"/>
      <c r="Y517" s="194"/>
    </row>
    <row r="518" spans="1:25" s="63" customFormat="1" ht="15" customHeight="1" x14ac:dyDescent="0.25">
      <c r="A518" s="193"/>
      <c r="B518" s="194"/>
      <c r="C518" s="194"/>
      <c r="D518" s="194"/>
      <c r="E518" s="194"/>
      <c r="F518" s="194"/>
      <c r="G518" s="194"/>
      <c r="H518" s="194"/>
      <c r="I518" s="194"/>
      <c r="J518" s="194"/>
      <c r="K518" s="194"/>
      <c r="L518" s="194"/>
      <c r="M518" s="194"/>
      <c r="N518" s="194"/>
      <c r="O518" s="194"/>
      <c r="P518" s="194"/>
      <c r="Q518" s="194"/>
      <c r="R518" s="194"/>
      <c r="S518" s="194"/>
      <c r="T518" s="194"/>
      <c r="U518" s="194"/>
      <c r="V518" s="194"/>
      <c r="W518" s="194"/>
      <c r="X518" s="194"/>
      <c r="Y518" s="194"/>
    </row>
    <row r="519" spans="1:25" s="63" customFormat="1" ht="15" customHeight="1" x14ac:dyDescent="0.25">
      <c r="A519" s="193"/>
      <c r="B519" s="194"/>
      <c r="C519" s="194"/>
      <c r="D519" s="194"/>
      <c r="E519" s="194"/>
      <c r="F519" s="194"/>
      <c r="G519" s="194"/>
      <c r="H519" s="194"/>
      <c r="I519" s="194"/>
      <c r="J519" s="194"/>
      <c r="K519" s="194"/>
      <c r="L519" s="194"/>
      <c r="M519" s="194"/>
      <c r="N519" s="194"/>
      <c r="O519" s="194"/>
      <c r="P519" s="194"/>
      <c r="Q519" s="194"/>
      <c r="R519" s="194"/>
      <c r="S519" s="194"/>
      <c r="T519" s="194"/>
      <c r="U519" s="194"/>
      <c r="V519" s="194"/>
      <c r="W519" s="194"/>
      <c r="X519" s="194"/>
      <c r="Y519" s="194"/>
    </row>
    <row r="520" spans="1:25" s="63" customFormat="1" ht="15" customHeight="1" x14ac:dyDescent="0.25">
      <c r="A520" s="193"/>
      <c r="B520" s="194"/>
      <c r="C520" s="194"/>
      <c r="D520" s="194"/>
      <c r="E520" s="194"/>
      <c r="F520" s="194"/>
      <c r="G520" s="194"/>
      <c r="H520" s="194"/>
      <c r="I520" s="194"/>
      <c r="J520" s="194"/>
      <c r="K520" s="194"/>
      <c r="L520" s="194"/>
      <c r="M520" s="194"/>
      <c r="N520" s="194"/>
      <c r="O520" s="194"/>
      <c r="P520" s="194"/>
      <c r="Q520" s="194"/>
      <c r="R520" s="194"/>
      <c r="S520" s="194"/>
      <c r="T520" s="194"/>
      <c r="U520" s="194"/>
      <c r="V520" s="194"/>
      <c r="W520" s="194"/>
      <c r="X520" s="194"/>
      <c r="Y520" s="194"/>
    </row>
    <row r="521" spans="1:25" s="63" customFormat="1" ht="15" customHeight="1" x14ac:dyDescent="0.25">
      <c r="A521" s="193"/>
      <c r="B521" s="194"/>
      <c r="C521" s="194"/>
      <c r="D521" s="194"/>
      <c r="E521" s="194"/>
      <c r="F521" s="194"/>
      <c r="G521" s="194"/>
      <c r="H521" s="194"/>
      <c r="I521" s="194"/>
      <c r="J521" s="194"/>
      <c r="K521" s="194"/>
      <c r="L521" s="194"/>
      <c r="M521" s="194"/>
      <c r="N521" s="194"/>
      <c r="O521" s="194"/>
      <c r="P521" s="194"/>
      <c r="Q521" s="194"/>
      <c r="R521" s="194"/>
      <c r="S521" s="194"/>
      <c r="T521" s="194"/>
      <c r="U521" s="194"/>
      <c r="V521" s="194"/>
      <c r="W521" s="194"/>
      <c r="X521" s="194"/>
      <c r="Y521" s="194"/>
    </row>
    <row r="522" spans="1:25" s="63" customFormat="1" ht="15" customHeight="1" x14ac:dyDescent="0.25">
      <c r="A522" s="193"/>
      <c r="B522" s="194"/>
      <c r="C522" s="194"/>
      <c r="D522" s="194"/>
      <c r="E522" s="194"/>
      <c r="F522" s="194"/>
      <c r="G522" s="194"/>
      <c r="H522" s="194"/>
      <c r="I522" s="194"/>
      <c r="J522" s="194"/>
      <c r="K522" s="194"/>
      <c r="L522" s="194"/>
      <c r="M522" s="194"/>
      <c r="N522" s="194"/>
      <c r="O522" s="194"/>
      <c r="P522" s="194"/>
      <c r="Q522" s="194"/>
      <c r="R522" s="194"/>
      <c r="S522" s="194"/>
      <c r="T522" s="194"/>
      <c r="U522" s="194"/>
      <c r="V522" s="194"/>
      <c r="W522" s="194"/>
      <c r="X522" s="194"/>
      <c r="Y522" s="194"/>
    </row>
    <row r="523" spans="1:25" s="63" customFormat="1" ht="15" customHeight="1" x14ac:dyDescent="0.25">
      <c r="A523" s="193"/>
      <c r="B523" s="194"/>
      <c r="C523" s="194"/>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row>
    <row r="524" spans="1:25" s="63" customFormat="1" ht="15" customHeight="1" x14ac:dyDescent="0.25">
      <c r="A524" s="193"/>
      <c r="B524" s="194"/>
      <c r="C524" s="194"/>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row>
    <row r="525" spans="1:25" s="63" customFormat="1" ht="15" customHeight="1" x14ac:dyDescent="0.25">
      <c r="A525" s="193"/>
      <c r="B525" s="194"/>
      <c r="C525" s="194"/>
      <c r="D525" s="194"/>
      <c r="E525" s="194"/>
      <c r="F525" s="194"/>
      <c r="G525" s="194"/>
      <c r="H525" s="194"/>
      <c r="I525" s="194"/>
      <c r="J525" s="194"/>
      <c r="K525" s="194"/>
      <c r="L525" s="194"/>
      <c r="M525" s="194"/>
      <c r="N525" s="194"/>
      <c r="O525" s="194"/>
      <c r="P525" s="194"/>
      <c r="Q525" s="194"/>
      <c r="R525" s="194"/>
      <c r="S525" s="194"/>
      <c r="T525" s="194"/>
      <c r="U525" s="194"/>
      <c r="V525" s="194"/>
      <c r="W525" s="194"/>
      <c r="X525" s="194"/>
      <c r="Y525" s="194"/>
    </row>
    <row r="526" spans="1:25" s="63" customFormat="1" ht="15" customHeight="1" x14ac:dyDescent="0.25">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row>
    <row r="527" spans="1:25" s="63" customFormat="1" ht="15" customHeight="1" x14ac:dyDescent="0.25">
      <c r="A527" s="193"/>
      <c r="B527" s="194"/>
      <c r="C527" s="194"/>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row>
    <row r="528" spans="1:25" s="63" customFormat="1" ht="15" customHeight="1" x14ac:dyDescent="0.25">
      <c r="A528" s="193"/>
      <c r="B528" s="194"/>
      <c r="C528" s="194"/>
      <c r="D528" s="194"/>
      <c r="E528" s="194"/>
      <c r="F528" s="194"/>
      <c r="G528" s="194"/>
      <c r="H528" s="194"/>
      <c r="I528" s="194"/>
      <c r="J528" s="194"/>
      <c r="K528" s="194"/>
      <c r="L528" s="194"/>
      <c r="M528" s="194"/>
      <c r="N528" s="194"/>
      <c r="O528" s="194"/>
      <c r="P528" s="194"/>
      <c r="Q528" s="194"/>
      <c r="R528" s="194"/>
      <c r="S528" s="194"/>
      <c r="T528" s="194"/>
      <c r="U528" s="194"/>
      <c r="V528" s="194"/>
      <c r="W528" s="194"/>
      <c r="X528" s="194"/>
      <c r="Y528" s="194"/>
    </row>
    <row r="529" spans="1:25" s="63" customFormat="1" ht="15" customHeight="1" x14ac:dyDescent="0.25">
      <c r="A529" s="193"/>
      <c r="B529" s="194"/>
      <c r="C529" s="194"/>
      <c r="D529" s="194"/>
      <c r="E529" s="194"/>
      <c r="F529" s="194"/>
      <c r="G529" s="194"/>
      <c r="H529" s="194"/>
      <c r="I529" s="194"/>
      <c r="J529" s="194"/>
      <c r="K529" s="194"/>
      <c r="L529" s="194"/>
      <c r="M529" s="194"/>
      <c r="N529" s="194"/>
      <c r="O529" s="194"/>
      <c r="P529" s="194"/>
      <c r="Q529" s="194"/>
      <c r="R529" s="194"/>
      <c r="S529" s="194"/>
      <c r="T529" s="194"/>
      <c r="U529" s="194"/>
      <c r="V529" s="194"/>
      <c r="W529" s="194"/>
      <c r="X529" s="194"/>
      <c r="Y529" s="194"/>
    </row>
    <row r="530" spans="1:25" s="63" customFormat="1" ht="15" customHeight="1" x14ac:dyDescent="0.25">
      <c r="A530" s="193"/>
      <c r="B530" s="194"/>
      <c r="C530" s="194"/>
      <c r="D530" s="194"/>
      <c r="E530" s="194"/>
      <c r="F530" s="194"/>
      <c r="G530" s="194"/>
      <c r="H530" s="194"/>
      <c r="I530" s="194"/>
      <c r="J530" s="194"/>
      <c r="K530" s="194"/>
      <c r="L530" s="194"/>
      <c r="M530" s="194"/>
      <c r="N530" s="194"/>
      <c r="O530" s="194"/>
      <c r="P530" s="194"/>
      <c r="Q530" s="194"/>
      <c r="R530" s="194"/>
      <c r="S530" s="194"/>
      <c r="T530" s="194"/>
      <c r="U530" s="194"/>
      <c r="V530" s="194"/>
      <c r="W530" s="194"/>
      <c r="X530" s="194"/>
      <c r="Y530" s="194"/>
    </row>
    <row r="531" spans="1:25" s="63" customFormat="1" ht="15" customHeight="1" x14ac:dyDescent="0.25">
      <c r="A531" s="193"/>
      <c r="B531" s="194"/>
      <c r="C531" s="194"/>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row>
    <row r="532" spans="1:25" s="63" customFormat="1" ht="15" customHeight="1" x14ac:dyDescent="0.25">
      <c r="A532" s="193"/>
      <c r="B532" s="194"/>
      <c r="C532" s="194"/>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row>
    <row r="533" spans="1:25" s="63" customFormat="1" ht="15" customHeight="1" x14ac:dyDescent="0.25">
      <c r="A533" s="193"/>
      <c r="B533" s="194"/>
      <c r="C533" s="194"/>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row>
    <row r="534" spans="1:25" s="63" customFormat="1" ht="15" customHeight="1" x14ac:dyDescent="0.25">
      <c r="A534" s="193"/>
      <c r="B534" s="194"/>
      <c r="C534" s="194"/>
      <c r="D534" s="194"/>
      <c r="E534" s="194"/>
      <c r="F534" s="194"/>
      <c r="G534" s="194"/>
      <c r="H534" s="194"/>
      <c r="I534" s="194"/>
      <c r="J534" s="194"/>
      <c r="K534" s="194"/>
      <c r="L534" s="194"/>
      <c r="M534" s="194"/>
      <c r="N534" s="194"/>
      <c r="O534" s="194"/>
      <c r="P534" s="194"/>
      <c r="Q534" s="194"/>
      <c r="R534" s="194"/>
      <c r="S534" s="194"/>
      <c r="T534" s="194"/>
      <c r="U534" s="194"/>
      <c r="V534" s="194"/>
      <c r="W534" s="194"/>
      <c r="X534" s="194"/>
      <c r="Y534" s="194"/>
    </row>
    <row r="535" spans="1:25" s="63" customFormat="1" ht="15" customHeight="1" x14ac:dyDescent="0.25">
      <c r="A535" s="193"/>
      <c r="B535" s="194"/>
      <c r="C535" s="194"/>
      <c r="D535" s="194"/>
      <c r="E535" s="194"/>
      <c r="F535" s="194"/>
      <c r="G535" s="194"/>
      <c r="H535" s="194"/>
      <c r="I535" s="194"/>
      <c r="J535" s="194"/>
      <c r="K535" s="194"/>
      <c r="L535" s="194"/>
      <c r="M535" s="194"/>
      <c r="N535" s="194"/>
      <c r="O535" s="194"/>
      <c r="P535" s="194"/>
      <c r="Q535" s="194"/>
      <c r="R535" s="194"/>
      <c r="S535" s="194"/>
      <c r="T535" s="194"/>
      <c r="U535" s="194"/>
      <c r="V535" s="194"/>
      <c r="W535" s="194"/>
      <c r="X535" s="194"/>
      <c r="Y535" s="194"/>
    </row>
    <row r="536" spans="1:25" s="63" customFormat="1" ht="15" customHeight="1" x14ac:dyDescent="0.25">
      <c r="A536" s="193"/>
      <c r="B536" s="194"/>
      <c r="C536" s="194"/>
      <c r="D536" s="194"/>
      <c r="E536" s="194"/>
      <c r="F536" s="194"/>
      <c r="G536" s="194"/>
      <c r="H536" s="194"/>
      <c r="I536" s="194"/>
      <c r="J536" s="194"/>
      <c r="K536" s="194"/>
      <c r="L536" s="194"/>
      <c r="M536" s="194"/>
      <c r="N536" s="194"/>
      <c r="O536" s="194"/>
      <c r="P536" s="194"/>
      <c r="Q536" s="194"/>
      <c r="R536" s="194"/>
      <c r="S536" s="194"/>
      <c r="T536" s="194"/>
      <c r="U536" s="194"/>
      <c r="V536" s="194"/>
      <c r="W536" s="194"/>
      <c r="X536" s="194"/>
      <c r="Y536" s="194"/>
    </row>
    <row r="537" spans="1:25" s="63" customFormat="1" ht="15" customHeight="1" x14ac:dyDescent="0.25">
      <c r="A537" s="193"/>
      <c r="B537" s="194"/>
      <c r="C537" s="194"/>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row>
    <row r="538" spans="1:25" s="63" customFormat="1" ht="15" customHeight="1" x14ac:dyDescent="0.25">
      <c r="A538" s="193"/>
      <c r="B538" s="194"/>
      <c r="C538" s="194"/>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row>
    <row r="539" spans="1:25" s="63" customFormat="1" ht="15" customHeight="1" x14ac:dyDescent="0.25">
      <c r="A539" s="193"/>
      <c r="B539" s="194"/>
      <c r="C539" s="194"/>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row>
    <row r="540" spans="1:25" s="63" customFormat="1" ht="15" customHeight="1" x14ac:dyDescent="0.25">
      <c r="A540" s="193"/>
      <c r="B540" s="194"/>
      <c r="C540" s="194"/>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row>
    <row r="541" spans="1:25" s="64" customFormat="1" ht="15" customHeight="1" x14ac:dyDescent="0.25">
      <c r="A541" s="193"/>
      <c r="B541" s="194"/>
      <c r="C541" s="194"/>
      <c r="D541" s="194"/>
      <c r="E541" s="194"/>
      <c r="F541" s="194"/>
      <c r="G541" s="194"/>
      <c r="H541" s="194"/>
      <c r="I541" s="194"/>
      <c r="J541" s="194"/>
      <c r="K541" s="194"/>
      <c r="L541" s="194"/>
      <c r="M541" s="194"/>
      <c r="N541" s="194"/>
      <c r="O541" s="194"/>
      <c r="P541" s="194"/>
      <c r="Q541" s="194"/>
      <c r="R541" s="194"/>
      <c r="S541" s="194"/>
      <c r="T541" s="194"/>
      <c r="U541" s="194"/>
      <c r="V541" s="194"/>
      <c r="W541" s="194"/>
      <c r="X541" s="194"/>
      <c r="Y541" s="194"/>
    </row>
    <row r="542" spans="1:25" s="64" customFormat="1" ht="15" customHeight="1" x14ac:dyDescent="0.25">
      <c r="A542" s="193"/>
      <c r="B542" s="194"/>
      <c r="C542" s="194"/>
      <c r="D542" s="194"/>
      <c r="E542" s="194"/>
      <c r="F542" s="194"/>
      <c r="G542" s="194"/>
      <c r="H542" s="194"/>
      <c r="I542" s="194"/>
      <c r="J542" s="194"/>
      <c r="K542" s="194"/>
      <c r="L542" s="194"/>
      <c r="M542" s="194"/>
      <c r="N542" s="194"/>
      <c r="O542" s="194"/>
      <c r="P542" s="194"/>
      <c r="Q542" s="194"/>
      <c r="R542" s="194"/>
      <c r="S542" s="194"/>
      <c r="T542" s="194"/>
      <c r="U542" s="194"/>
      <c r="V542" s="194"/>
      <c r="W542" s="194"/>
      <c r="X542" s="194"/>
      <c r="Y542" s="194"/>
    </row>
    <row r="543" spans="1:25" s="63" customFormat="1" ht="15" customHeight="1" x14ac:dyDescent="0.25">
      <c r="A543" s="193"/>
      <c r="B543" s="194"/>
      <c r="C543" s="194"/>
      <c r="D543" s="194"/>
      <c r="E543" s="194"/>
      <c r="F543" s="194"/>
      <c r="G543" s="194"/>
      <c r="H543" s="194"/>
      <c r="I543" s="194"/>
      <c r="J543" s="194"/>
      <c r="K543" s="194"/>
      <c r="L543" s="194"/>
      <c r="M543" s="194"/>
      <c r="N543" s="194"/>
      <c r="O543" s="194"/>
      <c r="P543" s="194"/>
      <c r="Q543" s="194"/>
      <c r="R543" s="194"/>
      <c r="S543" s="194"/>
      <c r="T543" s="194"/>
      <c r="U543" s="194"/>
      <c r="V543" s="194"/>
      <c r="W543" s="194"/>
      <c r="X543" s="194"/>
      <c r="Y543" s="194"/>
    </row>
    <row r="544" spans="1:25" x14ac:dyDescent="0.25">
      <c r="A544" s="46"/>
      <c r="B544" s="46"/>
      <c r="C544" s="46"/>
      <c r="D544" s="46"/>
      <c r="E544" s="46"/>
      <c r="F544" s="46"/>
      <c r="G544" s="46"/>
      <c r="H544" s="46"/>
      <c r="I544" s="46"/>
      <c r="J544" s="46"/>
      <c r="K544" s="46"/>
      <c r="L544" s="46"/>
      <c r="M544" s="46"/>
      <c r="N544" s="46"/>
      <c r="O544" s="46"/>
      <c r="P544" s="46"/>
      <c r="Q544" s="46"/>
      <c r="R544" s="46"/>
      <c r="S544" s="46"/>
      <c r="T544" s="46"/>
      <c r="U544" s="46"/>
    </row>
    <row r="545" spans="1:21" x14ac:dyDescent="0.25">
      <c r="A545" s="46"/>
      <c r="B545" s="46"/>
      <c r="C545" s="46"/>
      <c r="D545" s="46"/>
      <c r="E545" s="46"/>
      <c r="F545" s="46"/>
      <c r="G545" s="46"/>
      <c r="H545" s="46"/>
      <c r="I545" s="46"/>
      <c r="J545" s="46"/>
      <c r="K545" s="46"/>
      <c r="L545" s="46"/>
      <c r="M545" s="46"/>
      <c r="N545" s="46"/>
      <c r="O545" s="46"/>
      <c r="P545" s="46"/>
      <c r="Q545" s="46"/>
      <c r="R545" s="46"/>
      <c r="S545" s="46"/>
      <c r="T545" s="46"/>
      <c r="U545" s="46"/>
    </row>
    <row r="546" spans="1:21" x14ac:dyDescent="0.25">
      <c r="A546" s="46"/>
      <c r="B546" s="46"/>
      <c r="C546" s="46"/>
      <c r="D546" s="46"/>
      <c r="E546" s="46"/>
      <c r="F546" s="46"/>
      <c r="G546" s="46"/>
      <c r="H546" s="46"/>
      <c r="I546" s="46"/>
      <c r="J546" s="46"/>
      <c r="K546" s="46"/>
      <c r="L546" s="46"/>
      <c r="M546" s="46"/>
      <c r="N546" s="46"/>
      <c r="O546" s="46"/>
      <c r="P546" s="46"/>
      <c r="Q546" s="46"/>
      <c r="R546" s="46"/>
      <c r="S546" s="46"/>
      <c r="T546" s="46"/>
      <c r="U546" s="46"/>
    </row>
    <row r="547" spans="1:21" x14ac:dyDescent="0.25">
      <c r="R547" s="47"/>
      <c r="S547" s="47"/>
      <c r="T547" s="47"/>
    </row>
    <row r="548" spans="1:21" x14ac:dyDescent="0.25">
      <c r="P548" s="48"/>
      <c r="Q548" s="48"/>
      <c r="R548" s="47"/>
      <c r="S548" s="47"/>
      <c r="T548" s="47"/>
      <c r="U548" s="48"/>
    </row>
    <row r="549" spans="1:21" x14ac:dyDescent="0.25">
      <c r="A549" s="49" t="s">
        <v>160</v>
      </c>
      <c r="B549" s="49"/>
      <c r="C549" s="49"/>
      <c r="D549" s="49"/>
      <c r="E549" s="49"/>
      <c r="F549" s="49"/>
      <c r="G549" s="49"/>
      <c r="H549" s="49"/>
      <c r="I549" s="49"/>
      <c r="N549" s="48"/>
      <c r="O549" s="48"/>
      <c r="P549" s="50"/>
      <c r="Q549" s="50"/>
      <c r="R549" s="47"/>
      <c r="S549" s="47"/>
      <c r="T549" s="47"/>
    </row>
    <row r="550" spans="1:21" ht="15" customHeight="1" x14ac:dyDescent="0.25">
      <c r="R550" s="47"/>
      <c r="S550" s="47"/>
      <c r="T550" s="47"/>
    </row>
    <row r="551" spans="1:21" x14ac:dyDescent="0.25">
      <c r="A551" s="47"/>
      <c r="B551" s="47"/>
      <c r="C551" s="47"/>
      <c r="D551" s="47"/>
      <c r="E551" s="47"/>
      <c r="F551" s="47"/>
      <c r="G551" s="47"/>
      <c r="H551" s="47"/>
      <c r="I551" s="47"/>
      <c r="J551" s="47"/>
      <c r="K551" s="47"/>
      <c r="L551" s="47"/>
      <c r="M551" s="47"/>
      <c r="N551" s="47"/>
      <c r="O551" s="47"/>
      <c r="P551" s="47"/>
      <c r="Q551" s="47"/>
      <c r="U551" s="47"/>
    </row>
    <row r="552" spans="1:21" x14ac:dyDescent="0.25">
      <c r="A552" s="47"/>
      <c r="B552" s="47"/>
      <c r="C552" s="47"/>
      <c r="D552" s="47"/>
      <c r="E552" s="47"/>
      <c r="F552" s="47"/>
      <c r="G552" s="47"/>
      <c r="H552" s="47"/>
      <c r="I552" s="47"/>
      <c r="J552" s="47"/>
      <c r="K552" s="47"/>
      <c r="L552" s="47"/>
      <c r="M552" s="47"/>
      <c r="N552" s="47"/>
      <c r="O552" s="47"/>
      <c r="P552" s="47"/>
      <c r="Q552" s="47"/>
      <c r="U552" s="47"/>
    </row>
  </sheetData>
  <sheetProtection formatCells="0" insertColumns="0" insertRows="0" deleteColumns="0" deleteRows="0"/>
  <mergeCells count="599">
    <mergeCell ref="U415:V415"/>
    <mergeCell ref="U416:V416"/>
    <mergeCell ref="U417:V417"/>
    <mergeCell ref="C419:K419"/>
    <mergeCell ref="U404:V404"/>
    <mergeCell ref="L404:M404"/>
    <mergeCell ref="L405:M405"/>
    <mergeCell ref="U412:V412"/>
    <mergeCell ref="U405:V405"/>
    <mergeCell ref="U406:V406"/>
    <mergeCell ref="U407:V407"/>
    <mergeCell ref="U408:V408"/>
    <mergeCell ref="U409:V409"/>
    <mergeCell ref="U410:V410"/>
    <mergeCell ref="U411:V411"/>
    <mergeCell ref="L412:M412"/>
    <mergeCell ref="L406:M406"/>
    <mergeCell ref="L409:M409"/>
    <mergeCell ref="L410:M410"/>
    <mergeCell ref="L411:M411"/>
    <mergeCell ref="A497:Y502"/>
    <mergeCell ref="A509:Y543"/>
    <mergeCell ref="H460:J460"/>
    <mergeCell ref="L413:M413"/>
    <mergeCell ref="L414:M414"/>
    <mergeCell ref="L415:M415"/>
    <mergeCell ref="L416:M416"/>
    <mergeCell ref="L417:M417"/>
    <mergeCell ref="L418:M418"/>
    <mergeCell ref="L419:M419"/>
    <mergeCell ref="L420:M420"/>
    <mergeCell ref="C421:K421"/>
    <mergeCell ref="L447:M447"/>
    <mergeCell ref="U421:V421"/>
    <mergeCell ref="U418:V418"/>
    <mergeCell ref="D484:F484"/>
    <mergeCell ref="G484:I484"/>
    <mergeCell ref="J484:L484"/>
    <mergeCell ref="M484:O484"/>
    <mergeCell ref="P484:R484"/>
    <mergeCell ref="G489:R489"/>
    <mergeCell ref="D491:F491"/>
    <mergeCell ref="G491:I491"/>
    <mergeCell ref="J491:L491"/>
    <mergeCell ref="M491:O491"/>
    <mergeCell ref="P491:R491"/>
    <mergeCell ref="M490:O490"/>
    <mergeCell ref="D485:F485"/>
    <mergeCell ref="G485:I485"/>
    <mergeCell ref="J485:L485"/>
    <mergeCell ref="M485:O485"/>
    <mergeCell ref="P485:R485"/>
    <mergeCell ref="D489:F490"/>
    <mergeCell ref="G490:I490"/>
    <mergeCell ref="J490:L490"/>
    <mergeCell ref="P490:R490"/>
    <mergeCell ref="P494:R494"/>
    <mergeCell ref="D492:F492"/>
    <mergeCell ref="G492:I492"/>
    <mergeCell ref="J492:L492"/>
    <mergeCell ref="M494:O494"/>
    <mergeCell ref="M492:O492"/>
    <mergeCell ref="M493:O493"/>
    <mergeCell ref="P492:R492"/>
    <mergeCell ref="P493:R493"/>
    <mergeCell ref="D494:F494"/>
    <mergeCell ref="G494:I494"/>
    <mergeCell ref="J494:L494"/>
    <mergeCell ref="D493:F493"/>
    <mergeCell ref="G493:I493"/>
    <mergeCell ref="J493:L493"/>
    <mergeCell ref="P482:R482"/>
    <mergeCell ref="G482:I482"/>
    <mergeCell ref="J482:L482"/>
    <mergeCell ref="M482:O482"/>
    <mergeCell ref="D464:G464"/>
    <mergeCell ref="K464:M464"/>
    <mergeCell ref="H463:J463"/>
    <mergeCell ref="H464:J464"/>
    <mergeCell ref="D480:F481"/>
    <mergeCell ref="G480:R480"/>
    <mergeCell ref="G481:I481"/>
    <mergeCell ref="J481:L481"/>
    <mergeCell ref="M481:O481"/>
    <mergeCell ref="P481:R481"/>
    <mergeCell ref="D463:G463"/>
    <mergeCell ref="K463:M463"/>
    <mergeCell ref="A473:Y474"/>
    <mergeCell ref="D460:G460"/>
    <mergeCell ref="K460:M460"/>
    <mergeCell ref="D461:G461"/>
    <mergeCell ref="K461:M461"/>
    <mergeCell ref="D448:K448"/>
    <mergeCell ref="D447:K447"/>
    <mergeCell ref="Q447:S447"/>
    <mergeCell ref="Q448:S448"/>
    <mergeCell ref="D462:G462"/>
    <mergeCell ref="K462:M462"/>
    <mergeCell ref="H462:J462"/>
    <mergeCell ref="H461:J461"/>
    <mergeCell ref="A450:Y454"/>
    <mergeCell ref="V228:X228"/>
    <mergeCell ref="K278:L278"/>
    <mergeCell ref="M278:N278"/>
    <mergeCell ref="O278:P278"/>
    <mergeCell ref="Q278:R278"/>
    <mergeCell ref="J163:L163"/>
    <mergeCell ref="Q274:R274"/>
    <mergeCell ref="K273:L274"/>
    <mergeCell ref="G278:J278"/>
    <mergeCell ref="K275:L275"/>
    <mergeCell ref="P228:R228"/>
    <mergeCell ref="O274:P274"/>
    <mergeCell ref="J224:L224"/>
    <mergeCell ref="M224:O224"/>
    <mergeCell ref="J166:L166"/>
    <mergeCell ref="M166:O166"/>
    <mergeCell ref="S224:U224"/>
    <mergeCell ref="P222:R222"/>
    <mergeCell ref="B227:I227"/>
    <mergeCell ref="O277:P277"/>
    <mergeCell ref="Q277:R277"/>
    <mergeCell ref="C178:F178"/>
    <mergeCell ref="K277:L277"/>
    <mergeCell ref="A269:U271"/>
    <mergeCell ref="C176:F176"/>
    <mergeCell ref="G176:I176"/>
    <mergeCell ref="J176:L176"/>
    <mergeCell ref="M176:O176"/>
    <mergeCell ref="C179:F179"/>
    <mergeCell ref="V227:X227"/>
    <mergeCell ref="G178:I178"/>
    <mergeCell ref="G179:I179"/>
    <mergeCell ref="B224:I224"/>
    <mergeCell ref="B225:I225"/>
    <mergeCell ref="C177:F177"/>
    <mergeCell ref="G177:I177"/>
    <mergeCell ref="J177:L177"/>
    <mergeCell ref="V225:X225"/>
    <mergeCell ref="V222:X222"/>
    <mergeCell ref="V223:X223"/>
    <mergeCell ref="P179:R179"/>
    <mergeCell ref="M178:O178"/>
    <mergeCell ref="A218:Y219"/>
    <mergeCell ref="J179:L179"/>
    <mergeCell ref="J178:L178"/>
    <mergeCell ref="M28:N28"/>
    <mergeCell ref="U21:V21"/>
    <mergeCell ref="S21:T21"/>
    <mergeCell ref="S20:V20"/>
    <mergeCell ref="J228:L228"/>
    <mergeCell ref="M228:O228"/>
    <mergeCell ref="S228:U228"/>
    <mergeCell ref="B228:I228"/>
    <mergeCell ref="S226:U226"/>
    <mergeCell ref="M222:O222"/>
    <mergeCell ref="P224:R224"/>
    <mergeCell ref="M225:O225"/>
    <mergeCell ref="P225:R225"/>
    <mergeCell ref="J223:L223"/>
    <mergeCell ref="S222:U222"/>
    <mergeCell ref="P227:R227"/>
    <mergeCell ref="J222:L222"/>
    <mergeCell ref="M223:O223"/>
    <mergeCell ref="P223:R223"/>
    <mergeCell ref="S223:U223"/>
    <mergeCell ref="P226:R226"/>
    <mergeCell ref="V224:X224"/>
    <mergeCell ref="J225:L225"/>
    <mergeCell ref="S225:U225"/>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K20:N20"/>
    <mergeCell ref="M53:N53"/>
    <mergeCell ref="S54:T54"/>
    <mergeCell ref="U28:V28"/>
    <mergeCell ref="A132:U132"/>
    <mergeCell ref="O20:R20"/>
    <mergeCell ref="G21:H21"/>
    <mergeCell ref="I21:J21"/>
    <mergeCell ref="K21:L21"/>
    <mergeCell ref="M21:N21"/>
    <mergeCell ref="O21:P21"/>
    <mergeCell ref="Q21:R21"/>
    <mergeCell ref="G52:J52"/>
    <mergeCell ref="K52:N52"/>
    <mergeCell ref="I59:J59"/>
    <mergeCell ref="K53:L53"/>
    <mergeCell ref="K54:L54"/>
    <mergeCell ref="K55:L55"/>
    <mergeCell ref="K57:L57"/>
    <mergeCell ref="I53:J53"/>
    <mergeCell ref="I55:J55"/>
    <mergeCell ref="S28:T28"/>
    <mergeCell ref="D40:E40"/>
    <mergeCell ref="G28:H28"/>
    <mergeCell ref="M27:N27"/>
    <mergeCell ref="U54:V54"/>
    <mergeCell ref="S55:T55"/>
    <mergeCell ref="P137:Q138"/>
    <mergeCell ref="R137:S138"/>
    <mergeCell ref="K58:L58"/>
    <mergeCell ref="S60:T60"/>
    <mergeCell ref="U59:V59"/>
    <mergeCell ref="S59:T59"/>
    <mergeCell ref="Q60:R60"/>
    <mergeCell ref="U53:V53"/>
    <mergeCell ref="Q58:R58"/>
    <mergeCell ref="M54:N54"/>
    <mergeCell ref="M55:N55"/>
    <mergeCell ref="M56:N56"/>
    <mergeCell ref="M57:N57"/>
    <mergeCell ref="O53:P53"/>
    <mergeCell ref="Q53:R53"/>
    <mergeCell ref="M136:U136"/>
    <mergeCell ref="T137:U138"/>
    <mergeCell ref="U55:V55"/>
    <mergeCell ref="S56:T56"/>
    <mergeCell ref="U56:V56"/>
    <mergeCell ref="U58:V58"/>
    <mergeCell ref="S58:T58"/>
    <mergeCell ref="U57:V57"/>
    <mergeCell ref="S57:T57"/>
    <mergeCell ref="F137:G138"/>
    <mergeCell ref="G58:H58"/>
    <mergeCell ref="I58:J58"/>
    <mergeCell ref="I54:J54"/>
    <mergeCell ref="I56:J56"/>
    <mergeCell ref="I57:J57"/>
    <mergeCell ref="G53:H53"/>
    <mergeCell ref="G54:H54"/>
    <mergeCell ref="D145:E145"/>
    <mergeCell ref="F145:G145"/>
    <mergeCell ref="H145:I145"/>
    <mergeCell ref="G60:H60"/>
    <mergeCell ref="C60:F60"/>
    <mergeCell ref="M145:O145"/>
    <mergeCell ref="A137:C138"/>
    <mergeCell ref="G26:H26"/>
    <mergeCell ref="I26:J26"/>
    <mergeCell ref="K26:L26"/>
    <mergeCell ref="H140:I140"/>
    <mergeCell ref="H141:I141"/>
    <mergeCell ref="H142:I142"/>
    <mergeCell ref="H143:I143"/>
    <mergeCell ref="H144:I144"/>
    <mergeCell ref="A136:I136"/>
    <mergeCell ref="D142:E142"/>
    <mergeCell ref="D140:E140"/>
    <mergeCell ref="F140:G140"/>
    <mergeCell ref="D143:E143"/>
    <mergeCell ref="F143:G143"/>
    <mergeCell ref="F141:G141"/>
    <mergeCell ref="D144:E144"/>
    <mergeCell ref="F144:G144"/>
    <mergeCell ref="D141:E141"/>
    <mergeCell ref="I28:J28"/>
    <mergeCell ref="K27:L27"/>
    <mergeCell ref="D75:E75"/>
    <mergeCell ref="P167:R167"/>
    <mergeCell ref="A140:C140"/>
    <mergeCell ref="K28:L28"/>
    <mergeCell ref="E9:Q9"/>
    <mergeCell ref="C54:F54"/>
    <mergeCell ref="C55:F55"/>
    <mergeCell ref="C56:F56"/>
    <mergeCell ref="C57:F57"/>
    <mergeCell ref="M137:O138"/>
    <mergeCell ref="D139:E139"/>
    <mergeCell ref="F139:G139"/>
    <mergeCell ref="A87:Y128"/>
    <mergeCell ref="H137:I138"/>
    <mergeCell ref="H139:I139"/>
    <mergeCell ref="O27:P27"/>
    <mergeCell ref="Q27:R27"/>
    <mergeCell ref="G55:H55"/>
    <mergeCell ref="K56:L56"/>
    <mergeCell ref="I60:J60"/>
    <mergeCell ref="K60:L60"/>
    <mergeCell ref="M60:N60"/>
    <mergeCell ref="O60:P60"/>
    <mergeCell ref="D137:E138"/>
    <mergeCell ref="C59:F59"/>
    <mergeCell ref="M143:O143"/>
    <mergeCell ref="M142:O142"/>
    <mergeCell ref="A144:C144"/>
    <mergeCell ref="A143:C143"/>
    <mergeCell ref="A142:C142"/>
    <mergeCell ref="A145:C145"/>
    <mergeCell ref="G161:I161"/>
    <mergeCell ref="G165:I165"/>
    <mergeCell ref="J162:L162"/>
    <mergeCell ref="M163:O163"/>
    <mergeCell ref="G164:I164"/>
    <mergeCell ref="P142:Q142"/>
    <mergeCell ref="R142:S142"/>
    <mergeCell ref="M144:O144"/>
    <mergeCell ref="P172:R172"/>
    <mergeCell ref="C161:F161"/>
    <mergeCell ref="F142:G142"/>
    <mergeCell ref="A139:C139"/>
    <mergeCell ref="T140:U140"/>
    <mergeCell ref="S160:U160"/>
    <mergeCell ref="S163:U163"/>
    <mergeCell ref="S167:U167"/>
    <mergeCell ref="J161:L161"/>
    <mergeCell ref="S166:U166"/>
    <mergeCell ref="P163:R163"/>
    <mergeCell ref="P143:Q143"/>
    <mergeCell ref="P139:Q139"/>
    <mergeCell ref="M139:O139"/>
    <mergeCell ref="T139:U139"/>
    <mergeCell ref="P145:Q145"/>
    <mergeCell ref="R145:S145"/>
    <mergeCell ref="T145:U145"/>
    <mergeCell ref="R139:S139"/>
    <mergeCell ref="G159:U159"/>
    <mergeCell ref="M161:O161"/>
    <mergeCell ref="P161:R161"/>
    <mergeCell ref="S161:U161"/>
    <mergeCell ref="C159:F160"/>
    <mergeCell ref="G160:I160"/>
    <mergeCell ref="C165:F165"/>
    <mergeCell ref="C166:F166"/>
    <mergeCell ref="G166:I166"/>
    <mergeCell ref="G162:I162"/>
    <mergeCell ref="M164:O164"/>
    <mergeCell ref="M162:O162"/>
    <mergeCell ref="J165:L165"/>
    <mergeCell ref="M165:O165"/>
    <mergeCell ref="P162:R162"/>
    <mergeCell ref="M160:O160"/>
    <mergeCell ref="M173:O173"/>
    <mergeCell ref="J173:L173"/>
    <mergeCell ref="S173:U173"/>
    <mergeCell ref="C163:F163"/>
    <mergeCell ref="G163:I163"/>
    <mergeCell ref="C164:F164"/>
    <mergeCell ref="C167:F167"/>
    <mergeCell ref="C171:F172"/>
    <mergeCell ref="S175:U175"/>
    <mergeCell ref="C175:F175"/>
    <mergeCell ref="S164:U164"/>
    <mergeCell ref="G175:I175"/>
    <mergeCell ref="J175:L175"/>
    <mergeCell ref="G173:I173"/>
    <mergeCell ref="C174:F174"/>
    <mergeCell ref="G167:I167"/>
    <mergeCell ref="J167:L167"/>
    <mergeCell ref="M167:O167"/>
    <mergeCell ref="C173:F173"/>
    <mergeCell ref="G171:U171"/>
    <mergeCell ref="G172:I172"/>
    <mergeCell ref="J172:L172"/>
    <mergeCell ref="M172:O172"/>
    <mergeCell ref="S172:U172"/>
    <mergeCell ref="S179:U179"/>
    <mergeCell ref="S227:U227"/>
    <mergeCell ref="S177:U177"/>
    <mergeCell ref="S178:U178"/>
    <mergeCell ref="G301:N301"/>
    <mergeCell ref="G302:N302"/>
    <mergeCell ref="G300:N300"/>
    <mergeCell ref="G303:N303"/>
    <mergeCell ref="O299:P299"/>
    <mergeCell ref="O300:P300"/>
    <mergeCell ref="O301:P301"/>
    <mergeCell ref="G299:N299"/>
    <mergeCell ref="Q297:R298"/>
    <mergeCell ref="Q299:R299"/>
    <mergeCell ref="Q300:R300"/>
    <mergeCell ref="M179:O179"/>
    <mergeCell ref="J227:L227"/>
    <mergeCell ref="M273:R273"/>
    <mergeCell ref="M274:N274"/>
    <mergeCell ref="K276:L276"/>
    <mergeCell ref="G276:J276"/>
    <mergeCell ref="G275:J275"/>
    <mergeCell ref="G273:J274"/>
    <mergeCell ref="A253:Y262"/>
    <mergeCell ref="V226:X226"/>
    <mergeCell ref="B226:I226"/>
    <mergeCell ref="A182:Y214"/>
    <mergeCell ref="J226:L226"/>
    <mergeCell ref="M226:O226"/>
    <mergeCell ref="N447:P447"/>
    <mergeCell ref="L448:M448"/>
    <mergeCell ref="N448:P448"/>
    <mergeCell ref="A342:Y396"/>
    <mergeCell ref="C420:K420"/>
    <mergeCell ref="L407:M407"/>
    <mergeCell ref="L408:M408"/>
    <mergeCell ref="U419:V419"/>
    <mergeCell ref="U420:V420"/>
    <mergeCell ref="U413:V413"/>
    <mergeCell ref="U414:V414"/>
    <mergeCell ref="G338:N338"/>
    <mergeCell ref="O338:P338"/>
    <mergeCell ref="C404:K404"/>
    <mergeCell ref="C405:K405"/>
    <mergeCell ref="C406:K406"/>
    <mergeCell ref="C407:K407"/>
    <mergeCell ref="C418:K418"/>
    <mergeCell ref="C408:K408"/>
    <mergeCell ref="C409:K409"/>
    <mergeCell ref="D483:F483"/>
    <mergeCell ref="G483:I483"/>
    <mergeCell ref="J483:L483"/>
    <mergeCell ref="M483:O483"/>
    <mergeCell ref="P483:R483"/>
    <mergeCell ref="D482:F482"/>
    <mergeCell ref="C19:F21"/>
    <mergeCell ref="C22:F22"/>
    <mergeCell ref="C23:F23"/>
    <mergeCell ref="C24:F24"/>
    <mergeCell ref="C26:F26"/>
    <mergeCell ref="C28:F28"/>
    <mergeCell ref="C25:F25"/>
    <mergeCell ref="C27:F27"/>
    <mergeCell ref="C410:K410"/>
    <mergeCell ref="C411:K411"/>
    <mergeCell ref="C412:K412"/>
    <mergeCell ref="C413:K413"/>
    <mergeCell ref="C414:K414"/>
    <mergeCell ref="C415:K415"/>
    <mergeCell ref="C416:K416"/>
    <mergeCell ref="C417:K417"/>
    <mergeCell ref="C58:F58"/>
    <mergeCell ref="L421:M421"/>
    <mergeCell ref="U26:V26"/>
    <mergeCell ref="S26:T26"/>
    <mergeCell ref="Q26:R26"/>
    <mergeCell ref="O26:P26"/>
    <mergeCell ref="M26:N26"/>
    <mergeCell ref="U25:V25"/>
    <mergeCell ref="S25:T25"/>
    <mergeCell ref="Q25:R25"/>
    <mergeCell ref="O25:P25"/>
    <mergeCell ref="M25:N25"/>
    <mergeCell ref="A62:Z62"/>
    <mergeCell ref="A154:Z154"/>
    <mergeCell ref="B223:I223"/>
    <mergeCell ref="B222:I222"/>
    <mergeCell ref="O58:P58"/>
    <mergeCell ref="M58:N58"/>
    <mergeCell ref="U60:V60"/>
    <mergeCell ref="S165:U165"/>
    <mergeCell ref="S162:U162"/>
    <mergeCell ref="R143:S143"/>
    <mergeCell ref="P144:Q144"/>
    <mergeCell ref="R144:S144"/>
    <mergeCell ref="A147:Y152"/>
    <mergeCell ref="A141:C141"/>
    <mergeCell ref="A156:U156"/>
    <mergeCell ref="T144:U144"/>
    <mergeCell ref="M140:O140"/>
    <mergeCell ref="P140:Q140"/>
    <mergeCell ref="C162:F162"/>
    <mergeCell ref="J164:L164"/>
    <mergeCell ref="R140:S140"/>
    <mergeCell ref="G22:H22"/>
    <mergeCell ref="K25:L25"/>
    <mergeCell ref="I25:J25"/>
    <mergeCell ref="G25:H25"/>
    <mergeCell ref="U24:V24"/>
    <mergeCell ref="S24:T24"/>
    <mergeCell ref="Q24:R24"/>
    <mergeCell ref="O24:P24"/>
    <mergeCell ref="M24:N24"/>
    <mergeCell ref="K24:L24"/>
    <mergeCell ref="I24:J24"/>
    <mergeCell ref="G24:H24"/>
    <mergeCell ref="M141:O141"/>
    <mergeCell ref="P141:Q141"/>
    <mergeCell ref="R141:S141"/>
    <mergeCell ref="T141:U141"/>
    <mergeCell ref="G20:J20"/>
    <mergeCell ref="G19:V19"/>
    <mergeCell ref="U27:V27"/>
    <mergeCell ref="S27:T27"/>
    <mergeCell ref="G27:H27"/>
    <mergeCell ref="C51:F53"/>
    <mergeCell ref="U23:V23"/>
    <mergeCell ref="S23:T23"/>
    <mergeCell ref="Q23:R23"/>
    <mergeCell ref="O23:P23"/>
    <mergeCell ref="M23:N23"/>
    <mergeCell ref="K23:L23"/>
    <mergeCell ref="I23:J23"/>
    <mergeCell ref="G23:H23"/>
    <mergeCell ref="U22:V22"/>
    <mergeCell ref="S22:T22"/>
    <mergeCell ref="Q22:R22"/>
    <mergeCell ref="O22:P22"/>
    <mergeCell ref="M22:N22"/>
    <mergeCell ref="K22:L22"/>
    <mergeCell ref="I22:J22"/>
    <mergeCell ref="I27:J27"/>
    <mergeCell ref="O28:P28"/>
    <mergeCell ref="Q28:R28"/>
    <mergeCell ref="T142:U142"/>
    <mergeCell ref="T143:U143"/>
    <mergeCell ref="O308:P308"/>
    <mergeCell ref="Q308:R308"/>
    <mergeCell ref="G297:N298"/>
    <mergeCell ref="O297:P298"/>
    <mergeCell ref="P173:R173"/>
    <mergeCell ref="P166:R166"/>
    <mergeCell ref="P165:R165"/>
    <mergeCell ref="P164:R164"/>
    <mergeCell ref="J160:L160"/>
    <mergeCell ref="G174:I174"/>
    <mergeCell ref="J174:L174"/>
    <mergeCell ref="M174:O174"/>
    <mergeCell ref="P174:R174"/>
    <mergeCell ref="S174:U174"/>
    <mergeCell ref="S176:U176"/>
    <mergeCell ref="P178:R178"/>
    <mergeCell ref="M177:O177"/>
    <mergeCell ref="M227:O227"/>
    <mergeCell ref="P160:R160"/>
    <mergeCell ref="G277:J277"/>
    <mergeCell ref="O302:P302"/>
    <mergeCell ref="O303:P303"/>
    <mergeCell ref="P177:R177"/>
    <mergeCell ref="M175:O175"/>
    <mergeCell ref="P175:R175"/>
    <mergeCell ref="M277:N277"/>
    <mergeCell ref="Q301:R301"/>
    <mergeCell ref="Q302:R302"/>
    <mergeCell ref="Q303:R303"/>
    <mergeCell ref="Q336:R336"/>
    <mergeCell ref="Q337:R337"/>
    <mergeCell ref="P176:R176"/>
    <mergeCell ref="M309:N309"/>
    <mergeCell ref="O309:P309"/>
    <mergeCell ref="Q309:R309"/>
    <mergeCell ref="M275:N275"/>
    <mergeCell ref="O275:P275"/>
    <mergeCell ref="Q275:R275"/>
    <mergeCell ref="Q276:R276"/>
    <mergeCell ref="M276:N276"/>
    <mergeCell ref="O276:P276"/>
    <mergeCell ref="M311:N311"/>
    <mergeCell ref="Q311:R311"/>
    <mergeCell ref="O311:P311"/>
    <mergeCell ref="Q312:R312"/>
    <mergeCell ref="Q310:R310"/>
    <mergeCell ref="G307:J308"/>
    <mergeCell ref="K307:L308"/>
    <mergeCell ref="M307:R307"/>
    <mergeCell ref="M308:N308"/>
    <mergeCell ref="G312:J312"/>
    <mergeCell ref="K312:L312"/>
    <mergeCell ref="O312:P312"/>
    <mergeCell ref="M312:N312"/>
    <mergeCell ref="G310:J310"/>
    <mergeCell ref="K310:L310"/>
    <mergeCell ref="M310:N310"/>
    <mergeCell ref="O310:P310"/>
    <mergeCell ref="G311:J311"/>
    <mergeCell ref="G309:J309"/>
    <mergeCell ref="K309:L309"/>
    <mergeCell ref="K311:L311"/>
    <mergeCell ref="L403:V403"/>
    <mergeCell ref="O339:P339"/>
    <mergeCell ref="G333:N334"/>
    <mergeCell ref="O333:P334"/>
    <mergeCell ref="G335:N335"/>
    <mergeCell ref="O335:P335"/>
    <mergeCell ref="G336:N336"/>
    <mergeCell ref="O336:P336"/>
    <mergeCell ref="G337:N337"/>
    <mergeCell ref="O337:P337"/>
    <mergeCell ref="A401:U402"/>
    <mergeCell ref="Q338:R338"/>
    <mergeCell ref="Q339:R339"/>
    <mergeCell ref="Q333:R334"/>
    <mergeCell ref="Q335:R335"/>
    <mergeCell ref="G339:N339"/>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89298</v>
      </c>
      <c r="B2" t="s">
        <v>91</v>
      </c>
      <c r="C2" t="s">
        <v>65</v>
      </c>
      <c r="D2">
        <v>1</v>
      </c>
    </row>
    <row r="3" spans="1:4" x14ac:dyDescent="0.25">
      <c r="A3">
        <v>15</v>
      </c>
      <c r="B3" t="s">
        <v>91</v>
      </c>
      <c r="C3" t="s">
        <v>93</v>
      </c>
      <c r="D3">
        <v>2</v>
      </c>
    </row>
    <row r="4" spans="1:4" x14ac:dyDescent="0.25">
      <c r="A4">
        <v>0</v>
      </c>
      <c r="B4" t="s">
        <v>91</v>
      </c>
      <c r="C4" t="s">
        <v>64</v>
      </c>
      <c r="D4">
        <v>3</v>
      </c>
    </row>
    <row r="5" spans="1:4" x14ac:dyDescent="0.25">
      <c r="A5">
        <v>23</v>
      </c>
      <c r="B5" t="s">
        <v>91</v>
      </c>
      <c r="C5" t="s">
        <v>92</v>
      </c>
      <c r="D5">
        <v>4</v>
      </c>
    </row>
    <row r="6" spans="1:4" x14ac:dyDescent="0.25">
      <c r="A6">
        <v>29355</v>
      </c>
      <c r="B6" t="s">
        <v>50</v>
      </c>
      <c r="C6" t="s">
        <v>65</v>
      </c>
      <c r="D6">
        <v>1</v>
      </c>
    </row>
    <row r="7" spans="1:4" x14ac:dyDescent="0.25">
      <c r="A7">
        <v>112</v>
      </c>
      <c r="B7" t="s">
        <v>50</v>
      </c>
      <c r="C7" t="s">
        <v>93</v>
      </c>
      <c r="D7">
        <v>2</v>
      </c>
    </row>
    <row r="8" spans="1:4" x14ac:dyDescent="0.25">
      <c r="A8">
        <v>0</v>
      </c>
      <c r="B8" t="s">
        <v>50</v>
      </c>
      <c r="C8" t="s">
        <v>64</v>
      </c>
      <c r="D8">
        <v>3</v>
      </c>
    </row>
    <row r="9" spans="1:4" x14ac:dyDescent="0.25">
      <c r="A9">
        <v>178</v>
      </c>
      <c r="B9" t="s">
        <v>50</v>
      </c>
      <c r="C9" t="s">
        <v>92</v>
      </c>
      <c r="D9">
        <v>4</v>
      </c>
    </row>
    <row r="10" spans="1:4" x14ac:dyDescent="0.25">
      <c r="A10">
        <v>23194</v>
      </c>
      <c r="B10" t="s">
        <v>51</v>
      </c>
      <c r="C10" t="s">
        <v>65</v>
      </c>
      <c r="D10">
        <v>1</v>
      </c>
    </row>
    <row r="11" spans="1:4" x14ac:dyDescent="0.25">
      <c r="A11">
        <v>51</v>
      </c>
      <c r="B11" t="s">
        <v>51</v>
      </c>
      <c r="C11" t="s">
        <v>93</v>
      </c>
      <c r="D11">
        <v>2</v>
      </c>
    </row>
    <row r="12" spans="1:4" x14ac:dyDescent="0.25">
      <c r="A12">
        <v>0</v>
      </c>
      <c r="B12" t="s">
        <v>51</v>
      </c>
      <c r="C12" t="s">
        <v>64</v>
      </c>
      <c r="D12">
        <v>3</v>
      </c>
    </row>
    <row r="13" spans="1:4" x14ac:dyDescent="0.25">
      <c r="A13">
        <v>106</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1</v>
      </c>
      <c r="D2">
        <v>8</v>
      </c>
      <c r="E2">
        <v>0</v>
      </c>
      <c r="F2">
        <v>49</v>
      </c>
      <c r="G2">
        <v>685</v>
      </c>
    </row>
    <row r="3" spans="1:7" x14ac:dyDescent="0.25">
      <c r="A3">
        <v>2</v>
      </c>
      <c r="B3" t="s">
        <v>126</v>
      </c>
      <c r="C3">
        <v>0</v>
      </c>
      <c r="D3">
        <v>0</v>
      </c>
      <c r="E3">
        <v>0</v>
      </c>
      <c r="F3">
        <v>139</v>
      </c>
      <c r="G3">
        <v>32</v>
      </c>
    </row>
    <row r="4" spans="1:7" x14ac:dyDescent="0.25">
      <c r="A4">
        <v>3</v>
      </c>
      <c r="B4" t="s">
        <v>144</v>
      </c>
      <c r="C4">
        <v>0</v>
      </c>
      <c r="D4">
        <v>0</v>
      </c>
      <c r="E4">
        <v>0</v>
      </c>
      <c r="F4">
        <v>0</v>
      </c>
      <c r="G4">
        <v>93</v>
      </c>
    </row>
    <row r="5" spans="1:7" x14ac:dyDescent="0.25">
      <c r="A5">
        <v>4</v>
      </c>
      <c r="B5" t="s">
        <v>143</v>
      </c>
      <c r="C5">
        <v>0</v>
      </c>
      <c r="D5">
        <v>0</v>
      </c>
      <c r="E5">
        <v>0</v>
      </c>
      <c r="F5">
        <v>9</v>
      </c>
      <c r="G5">
        <v>3</v>
      </c>
    </row>
    <row r="6" spans="1:7" x14ac:dyDescent="0.25">
      <c r="A6">
        <v>5</v>
      </c>
      <c r="B6" t="s">
        <v>152</v>
      </c>
      <c r="C6">
        <v>8</v>
      </c>
      <c r="D6">
        <v>1</v>
      </c>
      <c r="E6">
        <v>0</v>
      </c>
      <c r="F6">
        <v>0</v>
      </c>
      <c r="G6">
        <v>1</v>
      </c>
    </row>
    <row r="7" spans="1:7" x14ac:dyDescent="0.25">
      <c r="A7">
        <v>6</v>
      </c>
      <c r="B7" t="s">
        <v>106</v>
      </c>
      <c r="C7">
        <v>12</v>
      </c>
      <c r="D7">
        <v>1</v>
      </c>
      <c r="E7">
        <v>0</v>
      </c>
      <c r="F7">
        <v>17</v>
      </c>
      <c r="G7">
        <v>35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21</v>
      </c>
      <c r="D2">
        <v>104</v>
      </c>
      <c r="E2">
        <v>91</v>
      </c>
      <c r="F2">
        <v>670</v>
      </c>
      <c r="G2">
        <v>6566</v>
      </c>
    </row>
    <row r="3" spans="1:7" x14ac:dyDescent="0.25">
      <c r="A3">
        <v>2</v>
      </c>
      <c r="B3" t="s">
        <v>126</v>
      </c>
      <c r="C3">
        <v>0</v>
      </c>
      <c r="D3">
        <v>6</v>
      </c>
      <c r="E3">
        <v>6</v>
      </c>
      <c r="F3">
        <v>1776</v>
      </c>
      <c r="G3">
        <v>765</v>
      </c>
    </row>
    <row r="4" spans="1:7" x14ac:dyDescent="0.25">
      <c r="A4">
        <v>3</v>
      </c>
      <c r="B4" t="s">
        <v>144</v>
      </c>
      <c r="C4">
        <v>1</v>
      </c>
      <c r="D4">
        <v>0</v>
      </c>
      <c r="E4">
        <v>0</v>
      </c>
      <c r="F4">
        <v>18</v>
      </c>
      <c r="G4">
        <v>498</v>
      </c>
    </row>
    <row r="5" spans="1:7" x14ac:dyDescent="0.25">
      <c r="A5">
        <v>4</v>
      </c>
      <c r="B5" t="s">
        <v>143</v>
      </c>
      <c r="C5">
        <v>0</v>
      </c>
      <c r="D5">
        <v>0</v>
      </c>
      <c r="E5">
        <v>6</v>
      </c>
      <c r="F5">
        <v>121</v>
      </c>
      <c r="G5">
        <v>348</v>
      </c>
    </row>
    <row r="6" spans="1:7" x14ac:dyDescent="0.25">
      <c r="A6">
        <v>5</v>
      </c>
      <c r="B6" t="s">
        <v>152</v>
      </c>
      <c r="C6">
        <v>203</v>
      </c>
      <c r="D6">
        <v>3</v>
      </c>
      <c r="E6">
        <v>0</v>
      </c>
      <c r="F6">
        <v>1</v>
      </c>
      <c r="G6">
        <v>90</v>
      </c>
    </row>
    <row r="7" spans="1:7" x14ac:dyDescent="0.25">
      <c r="A7">
        <v>6</v>
      </c>
      <c r="B7" t="s">
        <v>106</v>
      </c>
      <c r="C7">
        <v>123</v>
      </c>
      <c r="D7">
        <v>54</v>
      </c>
      <c r="E7">
        <v>19</v>
      </c>
      <c r="F7">
        <v>292</v>
      </c>
      <c r="G7">
        <v>460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1917</v>
      </c>
      <c r="B2" t="s">
        <v>112</v>
      </c>
      <c r="C2" t="s">
        <v>154</v>
      </c>
    </row>
    <row r="3" spans="1:3" x14ac:dyDescent="0.25">
      <c r="A3">
        <v>1936</v>
      </c>
      <c r="B3" t="s">
        <v>112</v>
      </c>
      <c r="C3" t="s">
        <v>155</v>
      </c>
    </row>
    <row r="4" spans="1:3" x14ac:dyDescent="0.25">
      <c r="A4">
        <v>1959</v>
      </c>
      <c r="B4" t="s">
        <v>112</v>
      </c>
      <c r="C4" t="s">
        <v>156</v>
      </c>
    </row>
    <row r="5" spans="1:3" x14ac:dyDescent="0.25">
      <c r="A5">
        <v>1974</v>
      </c>
      <c r="B5" t="s">
        <v>112</v>
      </c>
      <c r="C5" t="s">
        <v>157</v>
      </c>
    </row>
    <row r="6" spans="1:3" x14ac:dyDescent="0.25">
      <c r="A6">
        <v>1930</v>
      </c>
      <c r="B6" t="s">
        <v>112</v>
      </c>
      <c r="C6" t="s">
        <v>158</v>
      </c>
    </row>
    <row r="7" spans="1:3" x14ac:dyDescent="0.25">
      <c r="A7">
        <v>2470</v>
      </c>
      <c r="B7" t="s">
        <v>6</v>
      </c>
      <c r="C7" t="s">
        <v>154</v>
      </c>
    </row>
    <row r="8" spans="1:3" x14ac:dyDescent="0.25">
      <c r="A8">
        <v>2455</v>
      </c>
      <c r="B8" t="s">
        <v>6</v>
      </c>
      <c r="C8" t="s">
        <v>155</v>
      </c>
    </row>
    <row r="9" spans="1:3" x14ac:dyDescent="0.25">
      <c r="A9">
        <v>2484</v>
      </c>
      <c r="B9" t="s">
        <v>6</v>
      </c>
      <c r="C9" t="s">
        <v>156</v>
      </c>
    </row>
    <row r="10" spans="1:3" x14ac:dyDescent="0.25">
      <c r="A10">
        <v>2461</v>
      </c>
      <c r="B10" t="s">
        <v>6</v>
      </c>
      <c r="C10" t="s">
        <v>157</v>
      </c>
    </row>
    <row r="11" spans="1:3" x14ac:dyDescent="0.25">
      <c r="A11">
        <v>2445</v>
      </c>
      <c r="B11" t="s">
        <v>6</v>
      </c>
      <c r="C11" t="s">
        <v>158</v>
      </c>
    </row>
    <row r="12" spans="1:3" x14ac:dyDescent="0.25">
      <c r="A12">
        <v>97</v>
      </c>
      <c r="B12" t="s">
        <v>7</v>
      </c>
      <c r="C12" t="s">
        <v>154</v>
      </c>
    </row>
    <row r="13" spans="1:3" x14ac:dyDescent="0.25">
      <c r="A13">
        <v>181</v>
      </c>
      <c r="B13" t="s">
        <v>7</v>
      </c>
      <c r="C13" t="s">
        <v>155</v>
      </c>
    </row>
    <row r="14" spans="1:3" x14ac:dyDescent="0.25">
      <c r="A14">
        <v>117</v>
      </c>
      <c r="B14" t="s">
        <v>7</v>
      </c>
      <c r="C14" t="s">
        <v>156</v>
      </c>
    </row>
    <row r="15" spans="1:3" x14ac:dyDescent="0.25">
      <c r="A15">
        <v>116</v>
      </c>
      <c r="B15" t="s">
        <v>7</v>
      </c>
      <c r="C15" t="s">
        <v>157</v>
      </c>
    </row>
    <row r="16" spans="1:3" x14ac:dyDescent="0.25">
      <c r="A16">
        <v>153</v>
      </c>
      <c r="B16" t="s">
        <v>7</v>
      </c>
      <c r="C16" t="s">
        <v>158</v>
      </c>
    </row>
    <row r="17" spans="1:3" x14ac:dyDescent="0.25">
      <c r="A17">
        <v>79</v>
      </c>
      <c r="B17" t="s">
        <v>8</v>
      </c>
      <c r="C17" t="s">
        <v>154</v>
      </c>
    </row>
    <row r="18" spans="1:3" x14ac:dyDescent="0.25">
      <c r="A18">
        <v>136</v>
      </c>
      <c r="B18" t="s">
        <v>8</v>
      </c>
      <c r="C18" t="s">
        <v>155</v>
      </c>
    </row>
    <row r="19" spans="1:3" x14ac:dyDescent="0.25">
      <c r="A19">
        <v>119</v>
      </c>
      <c r="B19" t="s">
        <v>8</v>
      </c>
      <c r="C19" t="s">
        <v>156</v>
      </c>
    </row>
    <row r="20" spans="1:3" x14ac:dyDescent="0.25">
      <c r="A20">
        <v>159</v>
      </c>
      <c r="B20" t="s">
        <v>8</v>
      </c>
      <c r="C20" t="s">
        <v>157</v>
      </c>
    </row>
    <row r="21" spans="1:3" x14ac:dyDescent="0.25">
      <c r="A21" s="2">
        <v>182</v>
      </c>
      <c r="B21" s="2" t="s">
        <v>8</v>
      </c>
      <c r="C21" s="2" t="s">
        <v>158</v>
      </c>
    </row>
    <row r="22" spans="1:3" x14ac:dyDescent="0.25">
      <c r="A22" s="2">
        <v>2</v>
      </c>
      <c r="B22" s="2" t="s">
        <v>137</v>
      </c>
      <c r="C22" s="2" t="s">
        <v>154</v>
      </c>
    </row>
    <row r="23" spans="1:3" x14ac:dyDescent="0.25">
      <c r="A23" s="2">
        <v>2</v>
      </c>
      <c r="B23" s="2" t="s">
        <v>137</v>
      </c>
      <c r="C23" s="2" t="s">
        <v>155</v>
      </c>
    </row>
    <row r="24" spans="1:3" x14ac:dyDescent="0.25">
      <c r="A24" s="2">
        <v>2</v>
      </c>
      <c r="B24" s="2" t="s">
        <v>137</v>
      </c>
      <c r="C24" s="2" t="s">
        <v>156</v>
      </c>
    </row>
    <row r="25" spans="1:3" x14ac:dyDescent="0.25">
      <c r="A25" s="2">
        <v>2</v>
      </c>
      <c r="B25" s="2" t="s">
        <v>137</v>
      </c>
      <c r="C25" s="2" t="s">
        <v>157</v>
      </c>
    </row>
    <row r="26" spans="1:3" x14ac:dyDescent="0.25">
      <c r="A26" s="2">
        <v>2</v>
      </c>
      <c r="B26" s="2" t="s">
        <v>137</v>
      </c>
      <c r="C26" s="2" t="s">
        <v>158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622</v>
      </c>
      <c r="C2" t="s">
        <v>34</v>
      </c>
    </row>
    <row r="3" spans="1:3" x14ac:dyDescent="0.25">
      <c r="A3" t="s">
        <v>116</v>
      </c>
      <c r="B3">
        <v>8016</v>
      </c>
      <c r="C3" t="s">
        <v>34</v>
      </c>
    </row>
    <row r="4" spans="1:3" x14ac:dyDescent="0.25">
      <c r="A4" t="s">
        <v>117</v>
      </c>
      <c r="B4">
        <v>247</v>
      </c>
      <c r="C4" t="s">
        <v>34</v>
      </c>
    </row>
    <row r="5" spans="1:3" x14ac:dyDescent="0.25">
      <c r="A5" t="s">
        <v>30</v>
      </c>
      <c r="B5">
        <v>8933</v>
      </c>
      <c r="C5" t="s">
        <v>34</v>
      </c>
    </row>
    <row r="6" spans="1:3" x14ac:dyDescent="0.25">
      <c r="A6" t="s">
        <v>115</v>
      </c>
      <c r="B6">
        <v>21</v>
      </c>
      <c r="C6" t="s">
        <v>24</v>
      </c>
    </row>
    <row r="7" spans="1:3" x14ac:dyDescent="0.25">
      <c r="A7" t="s">
        <v>116</v>
      </c>
      <c r="B7">
        <v>200</v>
      </c>
      <c r="C7" t="s">
        <v>24</v>
      </c>
    </row>
    <row r="8" spans="1:3" x14ac:dyDescent="0.25">
      <c r="A8" t="s">
        <v>117</v>
      </c>
      <c r="B8">
        <v>35</v>
      </c>
      <c r="C8" t="s">
        <v>24</v>
      </c>
    </row>
    <row r="9" spans="1:3" x14ac:dyDescent="0.25">
      <c r="A9" t="s">
        <v>30</v>
      </c>
      <c r="B9">
        <v>217</v>
      </c>
      <c r="C9" t="s">
        <v>24</v>
      </c>
    </row>
    <row r="10" spans="1:3" x14ac:dyDescent="0.25">
      <c r="A10" t="s">
        <v>115</v>
      </c>
      <c r="B10">
        <v>61</v>
      </c>
      <c r="C10" t="s">
        <v>35</v>
      </c>
    </row>
    <row r="11" spans="1:3" x14ac:dyDescent="0.25">
      <c r="A11" t="s">
        <v>116</v>
      </c>
      <c r="B11">
        <v>880</v>
      </c>
      <c r="C11" t="s">
        <v>35</v>
      </c>
    </row>
    <row r="12" spans="1:3" x14ac:dyDescent="0.25">
      <c r="A12" t="s">
        <v>117</v>
      </c>
      <c r="B12">
        <v>39</v>
      </c>
      <c r="C12" t="s">
        <v>35</v>
      </c>
    </row>
    <row r="13" spans="1:3" x14ac:dyDescent="0.25">
      <c r="A13" t="s">
        <v>30</v>
      </c>
      <c r="B13">
        <v>1163</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564</v>
      </c>
      <c r="B2" t="s">
        <v>139</v>
      </c>
      <c r="C2" t="s">
        <v>80</v>
      </c>
      <c r="D2">
        <v>1</v>
      </c>
    </row>
    <row r="3" spans="1:4" x14ac:dyDescent="0.25">
      <c r="A3">
        <v>882</v>
      </c>
      <c r="B3" t="s">
        <v>139</v>
      </c>
      <c r="C3" t="s">
        <v>4</v>
      </c>
      <c r="D3">
        <v>1</v>
      </c>
    </row>
    <row r="4" spans="1:4" x14ac:dyDescent="0.25">
      <c r="A4">
        <v>49</v>
      </c>
      <c r="B4" t="s">
        <v>140</v>
      </c>
      <c r="C4" t="s">
        <v>4</v>
      </c>
      <c r="D4">
        <v>2</v>
      </c>
    </row>
    <row r="5" spans="1:4" x14ac:dyDescent="0.25">
      <c r="A5">
        <v>23</v>
      </c>
      <c r="B5" t="s">
        <v>140</v>
      </c>
      <c r="C5" t="s">
        <v>80</v>
      </c>
      <c r="D5">
        <v>2</v>
      </c>
    </row>
    <row r="6" spans="1:4" x14ac:dyDescent="0.25">
      <c r="A6">
        <v>6</v>
      </c>
      <c r="B6" t="s">
        <v>141</v>
      </c>
      <c r="C6" t="s">
        <v>80</v>
      </c>
      <c r="D6">
        <v>3</v>
      </c>
    </row>
    <row r="7" spans="1:4" x14ac:dyDescent="0.25">
      <c r="A7">
        <v>21</v>
      </c>
      <c r="B7" t="s">
        <v>141</v>
      </c>
      <c r="C7" t="s">
        <v>4</v>
      </c>
      <c r="D7">
        <v>3</v>
      </c>
    </row>
    <row r="8" spans="1:4" x14ac:dyDescent="0.25">
      <c r="A8">
        <v>0</v>
      </c>
      <c r="B8" t="s">
        <v>142</v>
      </c>
      <c r="C8" t="s">
        <v>4</v>
      </c>
      <c r="D8">
        <v>4</v>
      </c>
    </row>
    <row r="9" spans="1:4" x14ac:dyDescent="0.25">
      <c r="A9">
        <v>0</v>
      </c>
      <c r="B9" t="s">
        <v>142</v>
      </c>
      <c r="C9" t="s">
        <v>80</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4088</v>
      </c>
      <c r="C2" t="s">
        <v>34</v>
      </c>
    </row>
    <row r="3" spans="1:3" x14ac:dyDescent="0.25">
      <c r="A3" t="s">
        <v>116</v>
      </c>
      <c r="B3">
        <v>64960</v>
      </c>
      <c r="C3" t="s">
        <v>34</v>
      </c>
    </row>
    <row r="4" spans="1:3" x14ac:dyDescent="0.25">
      <c r="A4" t="s">
        <v>117</v>
      </c>
      <c r="B4">
        <v>2151</v>
      </c>
      <c r="C4" t="s">
        <v>34</v>
      </c>
    </row>
    <row r="5" spans="1:3" x14ac:dyDescent="0.25">
      <c r="A5" t="s">
        <v>30</v>
      </c>
      <c r="B5">
        <v>93954</v>
      </c>
      <c r="C5" t="s">
        <v>34</v>
      </c>
    </row>
    <row r="6" spans="1:3" x14ac:dyDescent="0.25">
      <c r="A6" t="s">
        <v>115</v>
      </c>
      <c r="B6">
        <v>191</v>
      </c>
      <c r="C6" t="s">
        <v>24</v>
      </c>
    </row>
    <row r="7" spans="1:3" x14ac:dyDescent="0.25">
      <c r="A7" t="s">
        <v>116</v>
      </c>
      <c r="B7">
        <v>1993</v>
      </c>
      <c r="C7" t="s">
        <v>24</v>
      </c>
    </row>
    <row r="8" spans="1:3" x14ac:dyDescent="0.25">
      <c r="A8" t="s">
        <v>117</v>
      </c>
      <c r="B8">
        <v>296</v>
      </c>
      <c r="C8" t="s">
        <v>24</v>
      </c>
    </row>
    <row r="9" spans="1:3" x14ac:dyDescent="0.25">
      <c r="A9" t="s">
        <v>30</v>
      </c>
      <c r="B9">
        <v>2655</v>
      </c>
      <c r="C9" t="s">
        <v>24</v>
      </c>
    </row>
    <row r="10" spans="1:3" x14ac:dyDescent="0.25">
      <c r="A10" t="s">
        <v>115</v>
      </c>
      <c r="B10">
        <v>581</v>
      </c>
      <c r="C10" t="s">
        <v>35</v>
      </c>
    </row>
    <row r="11" spans="1:3" x14ac:dyDescent="0.25">
      <c r="A11" t="s">
        <v>116</v>
      </c>
      <c r="B11">
        <v>9897</v>
      </c>
      <c r="C11" t="s">
        <v>35</v>
      </c>
    </row>
    <row r="12" spans="1:3" x14ac:dyDescent="0.25">
      <c r="A12" t="s">
        <v>117</v>
      </c>
      <c r="B12">
        <v>359</v>
      </c>
      <c r="C12" t="s">
        <v>35</v>
      </c>
    </row>
    <row r="13" spans="1:3" x14ac:dyDescent="0.25">
      <c r="A13" t="s">
        <v>30</v>
      </c>
      <c r="B13">
        <v>12766</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9135</v>
      </c>
      <c r="B2" t="s">
        <v>139</v>
      </c>
      <c r="C2" t="s">
        <v>4</v>
      </c>
      <c r="D2">
        <v>1</v>
      </c>
    </row>
    <row r="3" spans="1:4" x14ac:dyDescent="0.25">
      <c r="A3">
        <v>8245</v>
      </c>
      <c r="B3" t="s">
        <v>139</v>
      </c>
      <c r="C3" t="s">
        <v>80</v>
      </c>
      <c r="D3">
        <v>1</v>
      </c>
    </row>
    <row r="4" spans="1:4" x14ac:dyDescent="0.25">
      <c r="A4">
        <v>612</v>
      </c>
      <c r="B4" t="s">
        <v>140</v>
      </c>
      <c r="C4" t="s">
        <v>4</v>
      </c>
      <c r="D4">
        <v>2</v>
      </c>
    </row>
    <row r="5" spans="1:4" x14ac:dyDescent="0.25">
      <c r="A5">
        <v>541</v>
      </c>
      <c r="B5" t="s">
        <v>140</v>
      </c>
      <c r="C5" t="s">
        <v>80</v>
      </c>
      <c r="D5">
        <v>2</v>
      </c>
    </row>
    <row r="6" spans="1:4" x14ac:dyDescent="0.25">
      <c r="A6">
        <v>222</v>
      </c>
      <c r="B6" t="s">
        <v>141</v>
      </c>
      <c r="C6" t="s">
        <v>4</v>
      </c>
      <c r="D6">
        <v>3</v>
      </c>
    </row>
    <row r="7" spans="1:4" x14ac:dyDescent="0.25">
      <c r="A7">
        <v>193</v>
      </c>
      <c r="B7" t="s">
        <v>141</v>
      </c>
      <c r="C7" t="s">
        <v>80</v>
      </c>
      <c r="D7">
        <v>3</v>
      </c>
    </row>
    <row r="8" spans="1:4" x14ac:dyDescent="0.25">
      <c r="A8">
        <v>12</v>
      </c>
      <c r="B8" t="s">
        <v>142</v>
      </c>
      <c r="C8" t="s">
        <v>4</v>
      </c>
      <c r="D8">
        <v>4</v>
      </c>
    </row>
    <row r="9" spans="1:4" x14ac:dyDescent="0.25">
      <c r="A9">
        <v>8</v>
      </c>
      <c r="B9" t="s">
        <v>142</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1860</v>
      </c>
      <c r="D2" t="s">
        <v>119</v>
      </c>
      <c r="E2">
        <v>1</v>
      </c>
    </row>
    <row r="3" spans="1:5" x14ac:dyDescent="0.25">
      <c r="A3">
        <v>2</v>
      </c>
      <c r="B3" t="s">
        <v>35</v>
      </c>
      <c r="C3">
        <v>271</v>
      </c>
      <c r="D3" t="s">
        <v>119</v>
      </c>
      <c r="E3">
        <v>1</v>
      </c>
    </row>
    <row r="4" spans="1:5" x14ac:dyDescent="0.25">
      <c r="A4">
        <v>3</v>
      </c>
      <c r="B4" t="s">
        <v>36</v>
      </c>
      <c r="C4">
        <v>75</v>
      </c>
      <c r="D4" t="s">
        <v>119</v>
      </c>
      <c r="E4">
        <v>1</v>
      </c>
    </row>
    <row r="5" spans="1:5" x14ac:dyDescent="0.25">
      <c r="A5">
        <v>4</v>
      </c>
      <c r="B5" t="s">
        <v>37</v>
      </c>
      <c r="C5">
        <v>4</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1</v>
      </c>
      <c r="D9" t="s">
        <v>119</v>
      </c>
      <c r="E9">
        <v>1</v>
      </c>
    </row>
    <row r="10" spans="1:5" x14ac:dyDescent="0.25">
      <c r="A10">
        <v>9</v>
      </c>
      <c r="B10" t="s">
        <v>39</v>
      </c>
      <c r="C10">
        <v>5</v>
      </c>
      <c r="D10" t="s">
        <v>119</v>
      </c>
      <c r="E10">
        <v>1</v>
      </c>
    </row>
    <row r="11" spans="1:5" x14ac:dyDescent="0.25">
      <c r="A11">
        <v>10</v>
      </c>
      <c r="B11" t="s">
        <v>40</v>
      </c>
      <c r="C11">
        <v>15</v>
      </c>
      <c r="D11" t="s">
        <v>119</v>
      </c>
      <c r="E11">
        <v>1</v>
      </c>
    </row>
    <row r="12" spans="1:5" x14ac:dyDescent="0.25">
      <c r="A12">
        <v>11</v>
      </c>
      <c r="B12" t="s">
        <v>41</v>
      </c>
      <c r="C12">
        <v>846</v>
      </c>
      <c r="D12" t="s">
        <v>119</v>
      </c>
      <c r="E12">
        <v>1</v>
      </c>
    </row>
    <row r="13" spans="1:5" x14ac:dyDescent="0.25">
      <c r="A13">
        <v>12</v>
      </c>
      <c r="B13" t="s">
        <v>42</v>
      </c>
      <c r="C13">
        <v>2</v>
      </c>
      <c r="D13" t="s">
        <v>119</v>
      </c>
      <c r="E13">
        <v>1</v>
      </c>
    </row>
    <row r="14" spans="1:5" x14ac:dyDescent="0.25">
      <c r="A14">
        <v>13</v>
      </c>
      <c r="B14" t="s">
        <v>11</v>
      </c>
      <c r="C14">
        <v>8</v>
      </c>
      <c r="D14" t="s">
        <v>119</v>
      </c>
      <c r="E14">
        <v>1</v>
      </c>
    </row>
    <row r="15" spans="1:5" x14ac:dyDescent="0.25">
      <c r="A15">
        <v>14</v>
      </c>
      <c r="B15" t="s">
        <v>43</v>
      </c>
      <c r="C15">
        <v>18</v>
      </c>
      <c r="D15" t="s">
        <v>119</v>
      </c>
      <c r="E15">
        <v>1</v>
      </c>
    </row>
    <row r="16" spans="1:5" x14ac:dyDescent="0.25">
      <c r="A16">
        <v>15</v>
      </c>
      <c r="B16" t="s">
        <v>44</v>
      </c>
      <c r="C16">
        <v>1</v>
      </c>
      <c r="D16" t="s">
        <v>119</v>
      </c>
      <c r="E16">
        <v>1</v>
      </c>
    </row>
    <row r="17" spans="1:5" x14ac:dyDescent="0.25">
      <c r="A17">
        <v>16</v>
      </c>
      <c r="B17" t="s">
        <v>45</v>
      </c>
      <c r="C17">
        <v>24</v>
      </c>
      <c r="D17" t="s">
        <v>119</v>
      </c>
      <c r="E17">
        <v>1</v>
      </c>
    </row>
    <row r="18" spans="1:5" x14ac:dyDescent="0.25">
      <c r="A18">
        <v>1</v>
      </c>
      <c r="B18" t="s">
        <v>34</v>
      </c>
      <c r="C18">
        <v>562</v>
      </c>
      <c r="D18" t="s">
        <v>12</v>
      </c>
      <c r="E18">
        <v>2</v>
      </c>
    </row>
    <row r="19" spans="1:5" x14ac:dyDescent="0.25">
      <c r="A19">
        <v>2</v>
      </c>
      <c r="B19" t="s">
        <v>35</v>
      </c>
      <c r="C19">
        <v>111</v>
      </c>
      <c r="D19" t="s">
        <v>12</v>
      </c>
      <c r="E19">
        <v>2</v>
      </c>
    </row>
    <row r="20" spans="1:5" x14ac:dyDescent="0.25">
      <c r="A20">
        <v>3</v>
      </c>
      <c r="B20" t="s">
        <v>36</v>
      </c>
      <c r="C20">
        <v>44</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120</v>
      </c>
      <c r="C24">
        <v>0</v>
      </c>
      <c r="D24" t="s">
        <v>12</v>
      </c>
      <c r="E24">
        <v>2</v>
      </c>
    </row>
    <row r="25" spans="1:5" x14ac:dyDescent="0.25">
      <c r="A25">
        <v>8</v>
      </c>
      <c r="B25" t="s">
        <v>5</v>
      </c>
      <c r="C25">
        <v>1</v>
      </c>
      <c r="D25" t="s">
        <v>12</v>
      </c>
      <c r="E25">
        <v>2</v>
      </c>
    </row>
    <row r="26" spans="1:5" x14ac:dyDescent="0.25">
      <c r="A26">
        <v>9</v>
      </c>
      <c r="B26" t="s">
        <v>39</v>
      </c>
      <c r="C26">
        <v>3</v>
      </c>
      <c r="D26" t="s">
        <v>12</v>
      </c>
      <c r="E26">
        <v>2</v>
      </c>
    </row>
    <row r="27" spans="1:5" x14ac:dyDescent="0.25">
      <c r="A27">
        <v>10</v>
      </c>
      <c r="B27" t="s">
        <v>40</v>
      </c>
      <c r="C27">
        <v>7</v>
      </c>
      <c r="D27" t="s">
        <v>12</v>
      </c>
      <c r="E27">
        <v>2</v>
      </c>
    </row>
    <row r="28" spans="1:5" x14ac:dyDescent="0.25">
      <c r="A28">
        <v>11</v>
      </c>
      <c r="B28" t="s">
        <v>41</v>
      </c>
      <c r="C28">
        <v>412</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11</v>
      </c>
      <c r="D31" t="s">
        <v>12</v>
      </c>
      <c r="E31">
        <v>2</v>
      </c>
    </row>
    <row r="32" spans="1:5" x14ac:dyDescent="0.25">
      <c r="A32">
        <v>15</v>
      </c>
      <c r="B32" t="s">
        <v>44</v>
      </c>
      <c r="C32">
        <v>1</v>
      </c>
      <c r="D32" t="s">
        <v>12</v>
      </c>
      <c r="E32">
        <v>2</v>
      </c>
    </row>
    <row r="33" spans="1:5" x14ac:dyDescent="0.25">
      <c r="A33">
        <v>16</v>
      </c>
      <c r="B33" t="s">
        <v>45</v>
      </c>
      <c r="C33">
        <v>19</v>
      </c>
      <c r="D33" t="s">
        <v>12</v>
      </c>
      <c r="E33">
        <v>2</v>
      </c>
    </row>
    <row r="34" spans="1:5" x14ac:dyDescent="0.25">
      <c r="A34">
        <v>1</v>
      </c>
      <c r="B34" t="s">
        <v>34</v>
      </c>
      <c r="C34">
        <v>268</v>
      </c>
      <c r="D34" t="s">
        <v>98</v>
      </c>
      <c r="E34">
        <v>3</v>
      </c>
    </row>
    <row r="35" spans="1:5" x14ac:dyDescent="0.25">
      <c r="A35">
        <v>2</v>
      </c>
      <c r="B35" t="s">
        <v>35</v>
      </c>
      <c r="C35">
        <v>37</v>
      </c>
      <c r="D35" t="s">
        <v>98</v>
      </c>
      <c r="E35">
        <v>3</v>
      </c>
    </row>
    <row r="36" spans="1:5" x14ac:dyDescent="0.25">
      <c r="A36">
        <v>3</v>
      </c>
      <c r="B36" t="s">
        <v>36</v>
      </c>
      <c r="C36">
        <v>5</v>
      </c>
      <c r="D36" t="s">
        <v>98</v>
      </c>
      <c r="E36">
        <v>3</v>
      </c>
    </row>
    <row r="37" spans="1:5" x14ac:dyDescent="0.25">
      <c r="A37">
        <v>4</v>
      </c>
      <c r="B37" t="s">
        <v>37</v>
      </c>
      <c r="C37">
        <v>0</v>
      </c>
      <c r="D37" t="s">
        <v>98</v>
      </c>
      <c r="E37">
        <v>3</v>
      </c>
    </row>
    <row r="38" spans="1:5" x14ac:dyDescent="0.25">
      <c r="A38">
        <v>5</v>
      </c>
      <c r="B38" t="s">
        <v>38</v>
      </c>
      <c r="C38">
        <v>0</v>
      </c>
      <c r="D38" t="s">
        <v>98</v>
      </c>
      <c r="E38">
        <v>3</v>
      </c>
    </row>
    <row r="39" spans="1:5" x14ac:dyDescent="0.25">
      <c r="A39">
        <v>6</v>
      </c>
      <c r="B39" t="s">
        <v>46</v>
      </c>
      <c r="C39">
        <v>0</v>
      </c>
      <c r="D39" t="s">
        <v>98</v>
      </c>
      <c r="E39">
        <v>3</v>
      </c>
    </row>
    <row r="40" spans="1:5" x14ac:dyDescent="0.25">
      <c r="A40">
        <v>7</v>
      </c>
      <c r="B40" t="s">
        <v>120</v>
      </c>
      <c r="C40">
        <v>0</v>
      </c>
      <c r="D40" t="s">
        <v>98</v>
      </c>
      <c r="E40">
        <v>3</v>
      </c>
    </row>
    <row r="41" spans="1:5" x14ac:dyDescent="0.25">
      <c r="A41">
        <v>8</v>
      </c>
      <c r="B41" t="s">
        <v>5</v>
      </c>
      <c r="C41">
        <v>0</v>
      </c>
      <c r="D41" t="s">
        <v>98</v>
      </c>
      <c r="E41">
        <v>3</v>
      </c>
    </row>
    <row r="42" spans="1:5" x14ac:dyDescent="0.25">
      <c r="A42">
        <v>9</v>
      </c>
      <c r="B42" t="s">
        <v>39</v>
      </c>
      <c r="C42">
        <v>0</v>
      </c>
      <c r="D42" t="s">
        <v>98</v>
      </c>
      <c r="E42">
        <v>3</v>
      </c>
    </row>
    <row r="43" spans="1:5" x14ac:dyDescent="0.25">
      <c r="A43">
        <v>10</v>
      </c>
      <c r="B43" t="s">
        <v>40</v>
      </c>
      <c r="C43">
        <v>0</v>
      </c>
      <c r="D43" t="s">
        <v>98</v>
      </c>
      <c r="E43">
        <v>3</v>
      </c>
    </row>
    <row r="44" spans="1:5" x14ac:dyDescent="0.25">
      <c r="A44">
        <v>11</v>
      </c>
      <c r="B44" t="s">
        <v>41</v>
      </c>
      <c r="C44">
        <v>5</v>
      </c>
      <c r="D44" t="s">
        <v>98</v>
      </c>
      <c r="E44">
        <v>3</v>
      </c>
    </row>
    <row r="45" spans="1:5" x14ac:dyDescent="0.25">
      <c r="A45">
        <v>12</v>
      </c>
      <c r="B45" t="s">
        <v>42</v>
      </c>
      <c r="C45">
        <v>0</v>
      </c>
      <c r="D45" t="s">
        <v>98</v>
      </c>
      <c r="E45">
        <v>3</v>
      </c>
    </row>
    <row r="46" spans="1:5" x14ac:dyDescent="0.25">
      <c r="A46">
        <v>13</v>
      </c>
      <c r="B46" t="s">
        <v>11</v>
      </c>
      <c r="C46">
        <v>0</v>
      </c>
      <c r="D46" t="s">
        <v>98</v>
      </c>
      <c r="E46">
        <v>3</v>
      </c>
    </row>
    <row r="47" spans="1:5" x14ac:dyDescent="0.25">
      <c r="A47">
        <v>14</v>
      </c>
      <c r="B47" t="s">
        <v>43</v>
      </c>
      <c r="C47">
        <v>1</v>
      </c>
      <c r="D47" t="s">
        <v>98</v>
      </c>
      <c r="E47">
        <v>3</v>
      </c>
    </row>
    <row r="48" spans="1:5" x14ac:dyDescent="0.25">
      <c r="A48">
        <v>15</v>
      </c>
      <c r="B48" t="s">
        <v>44</v>
      </c>
      <c r="C48">
        <v>0</v>
      </c>
      <c r="D48" t="s">
        <v>98</v>
      </c>
      <c r="E48">
        <v>3</v>
      </c>
    </row>
    <row r="49" spans="1:5" x14ac:dyDescent="0.25">
      <c r="A49">
        <v>16</v>
      </c>
      <c r="B49" t="s">
        <v>45</v>
      </c>
      <c r="C49">
        <v>0</v>
      </c>
      <c r="D49" t="s">
        <v>98</v>
      </c>
      <c r="E49">
        <v>3</v>
      </c>
    </row>
    <row r="50" spans="1:5" x14ac:dyDescent="0.25">
      <c r="A50">
        <v>1</v>
      </c>
      <c r="B50" t="s">
        <v>34</v>
      </c>
      <c r="C50">
        <v>33</v>
      </c>
      <c r="D50" t="s">
        <v>87</v>
      </c>
      <c r="E50">
        <v>4</v>
      </c>
    </row>
    <row r="51" spans="1:5" x14ac:dyDescent="0.25">
      <c r="A51">
        <v>2</v>
      </c>
      <c r="B51" t="s">
        <v>35</v>
      </c>
      <c r="C51">
        <v>53</v>
      </c>
      <c r="D51" t="s">
        <v>87</v>
      </c>
      <c r="E51">
        <v>4</v>
      </c>
    </row>
    <row r="52" spans="1:5" x14ac:dyDescent="0.25">
      <c r="A52">
        <v>3</v>
      </c>
      <c r="B52" t="s">
        <v>36</v>
      </c>
      <c r="C52">
        <v>7</v>
      </c>
      <c r="D52" t="s">
        <v>87</v>
      </c>
      <c r="E52">
        <v>4</v>
      </c>
    </row>
    <row r="53" spans="1:5" x14ac:dyDescent="0.25">
      <c r="A53">
        <v>4</v>
      </c>
      <c r="B53" t="s">
        <v>37</v>
      </c>
      <c r="C53">
        <v>1</v>
      </c>
      <c r="D53" t="s">
        <v>87</v>
      </c>
      <c r="E53">
        <v>4</v>
      </c>
    </row>
    <row r="54" spans="1:5" x14ac:dyDescent="0.25">
      <c r="A54">
        <v>5</v>
      </c>
      <c r="B54" t="s">
        <v>38</v>
      </c>
      <c r="C54">
        <v>0</v>
      </c>
      <c r="D54" t="s">
        <v>87</v>
      </c>
      <c r="E54">
        <v>4</v>
      </c>
    </row>
    <row r="55" spans="1:5" x14ac:dyDescent="0.25">
      <c r="A55">
        <v>6</v>
      </c>
      <c r="B55" t="s">
        <v>46</v>
      </c>
      <c r="C55">
        <v>0</v>
      </c>
      <c r="D55" t="s">
        <v>87</v>
      </c>
      <c r="E55">
        <v>4</v>
      </c>
    </row>
    <row r="56" spans="1:5" x14ac:dyDescent="0.25">
      <c r="A56">
        <v>7</v>
      </c>
      <c r="B56" t="s">
        <v>120</v>
      </c>
      <c r="C56">
        <v>0</v>
      </c>
      <c r="D56" t="s">
        <v>87</v>
      </c>
      <c r="E56">
        <v>4</v>
      </c>
    </row>
    <row r="57" spans="1:5" x14ac:dyDescent="0.25">
      <c r="A57">
        <v>8</v>
      </c>
      <c r="B57" t="s">
        <v>5</v>
      </c>
      <c r="C57">
        <v>0</v>
      </c>
      <c r="D57" t="s">
        <v>87</v>
      </c>
      <c r="E57">
        <v>4</v>
      </c>
    </row>
    <row r="58" spans="1:5" x14ac:dyDescent="0.25">
      <c r="A58">
        <v>9</v>
      </c>
      <c r="B58" t="s">
        <v>39</v>
      </c>
      <c r="C58">
        <v>2</v>
      </c>
      <c r="D58" t="s">
        <v>87</v>
      </c>
      <c r="E58">
        <v>4</v>
      </c>
    </row>
    <row r="59" spans="1:5" x14ac:dyDescent="0.25">
      <c r="A59">
        <v>10</v>
      </c>
      <c r="B59" t="s">
        <v>40</v>
      </c>
      <c r="C59">
        <v>1</v>
      </c>
      <c r="D59" t="s">
        <v>87</v>
      </c>
      <c r="E59">
        <v>4</v>
      </c>
    </row>
    <row r="60" spans="1:5" x14ac:dyDescent="0.25">
      <c r="A60">
        <v>11</v>
      </c>
      <c r="B60" t="s">
        <v>41</v>
      </c>
      <c r="C60">
        <v>19</v>
      </c>
      <c r="D60" t="s">
        <v>87</v>
      </c>
      <c r="E60">
        <v>4</v>
      </c>
    </row>
    <row r="61" spans="1:5" x14ac:dyDescent="0.25">
      <c r="A61">
        <v>12</v>
      </c>
      <c r="B61" t="s">
        <v>42</v>
      </c>
      <c r="C61">
        <v>0</v>
      </c>
      <c r="D61" t="s">
        <v>87</v>
      </c>
      <c r="E61">
        <v>4</v>
      </c>
    </row>
    <row r="62" spans="1:5" x14ac:dyDescent="0.25">
      <c r="A62">
        <v>13</v>
      </c>
      <c r="B62" t="s">
        <v>11</v>
      </c>
      <c r="C62">
        <v>1</v>
      </c>
      <c r="D62" t="s">
        <v>87</v>
      </c>
      <c r="E62">
        <v>4</v>
      </c>
    </row>
    <row r="63" spans="1:5" x14ac:dyDescent="0.25">
      <c r="A63">
        <v>14</v>
      </c>
      <c r="B63" t="s">
        <v>43</v>
      </c>
      <c r="C63">
        <v>0</v>
      </c>
      <c r="D63" t="s">
        <v>87</v>
      </c>
      <c r="E63">
        <v>4</v>
      </c>
    </row>
    <row r="64" spans="1:5" x14ac:dyDescent="0.25">
      <c r="A64">
        <v>15</v>
      </c>
      <c r="B64" t="s">
        <v>44</v>
      </c>
      <c r="C64">
        <v>0</v>
      </c>
      <c r="D64" t="s">
        <v>87</v>
      </c>
      <c r="E64">
        <v>4</v>
      </c>
    </row>
    <row r="65" spans="1:5" x14ac:dyDescent="0.25">
      <c r="A65">
        <v>16</v>
      </c>
      <c r="B65" t="s">
        <v>45</v>
      </c>
      <c r="C65">
        <v>0</v>
      </c>
      <c r="D65" t="s">
        <v>87</v>
      </c>
      <c r="E65">
        <v>4</v>
      </c>
    </row>
    <row r="66" spans="1:5" x14ac:dyDescent="0.25">
      <c r="A66">
        <v>1</v>
      </c>
      <c r="B66" t="s">
        <v>34</v>
      </c>
      <c r="C66">
        <v>20</v>
      </c>
      <c r="D66" t="s">
        <v>121</v>
      </c>
      <c r="E66">
        <v>5</v>
      </c>
    </row>
    <row r="67" spans="1:5" x14ac:dyDescent="0.25">
      <c r="A67">
        <v>2</v>
      </c>
      <c r="B67" t="s">
        <v>35</v>
      </c>
      <c r="C67">
        <v>4</v>
      </c>
      <c r="D67" t="s">
        <v>121</v>
      </c>
      <c r="E67">
        <v>5</v>
      </c>
    </row>
    <row r="68" spans="1:5" x14ac:dyDescent="0.25">
      <c r="A68">
        <v>3</v>
      </c>
      <c r="B68" t="s">
        <v>36</v>
      </c>
      <c r="C68">
        <v>0</v>
      </c>
      <c r="D68" t="s">
        <v>121</v>
      </c>
      <c r="E68">
        <v>5</v>
      </c>
    </row>
    <row r="69" spans="1:5" x14ac:dyDescent="0.25">
      <c r="A69">
        <v>4</v>
      </c>
      <c r="B69" t="s">
        <v>37</v>
      </c>
      <c r="C69">
        <v>0</v>
      </c>
      <c r="D69" t="s">
        <v>121</v>
      </c>
      <c r="E69">
        <v>5</v>
      </c>
    </row>
    <row r="70" spans="1:5" x14ac:dyDescent="0.25">
      <c r="A70">
        <v>5</v>
      </c>
      <c r="B70" t="s">
        <v>38</v>
      </c>
      <c r="C70">
        <v>0</v>
      </c>
      <c r="D70" t="s">
        <v>121</v>
      </c>
      <c r="E70">
        <v>5</v>
      </c>
    </row>
    <row r="71" spans="1:5" x14ac:dyDescent="0.25">
      <c r="A71">
        <v>6</v>
      </c>
      <c r="B71" t="s">
        <v>46</v>
      </c>
      <c r="C71">
        <v>0</v>
      </c>
      <c r="D71" t="s">
        <v>121</v>
      </c>
      <c r="E71">
        <v>5</v>
      </c>
    </row>
    <row r="72" spans="1:5" x14ac:dyDescent="0.25">
      <c r="A72">
        <v>7</v>
      </c>
      <c r="B72" t="s">
        <v>120</v>
      </c>
      <c r="C72">
        <v>0</v>
      </c>
      <c r="D72" t="s">
        <v>121</v>
      </c>
      <c r="E72">
        <v>5</v>
      </c>
    </row>
    <row r="73" spans="1:5" x14ac:dyDescent="0.25">
      <c r="A73">
        <v>8</v>
      </c>
      <c r="B73" t="s">
        <v>5</v>
      </c>
      <c r="C73">
        <v>0</v>
      </c>
      <c r="D73" t="s">
        <v>121</v>
      </c>
      <c r="E73">
        <v>5</v>
      </c>
    </row>
    <row r="74" spans="1:5" x14ac:dyDescent="0.25">
      <c r="A74">
        <v>9</v>
      </c>
      <c r="B74" t="s">
        <v>39</v>
      </c>
      <c r="C74">
        <v>1</v>
      </c>
      <c r="D74" t="s">
        <v>121</v>
      </c>
      <c r="E74">
        <v>5</v>
      </c>
    </row>
    <row r="75" spans="1:5" x14ac:dyDescent="0.25">
      <c r="A75">
        <v>10</v>
      </c>
      <c r="B75" t="s">
        <v>40</v>
      </c>
      <c r="C75">
        <v>2</v>
      </c>
      <c r="D75" t="s">
        <v>121</v>
      </c>
      <c r="E75">
        <v>5</v>
      </c>
    </row>
    <row r="76" spans="1:5" x14ac:dyDescent="0.25">
      <c r="A76">
        <v>11</v>
      </c>
      <c r="B76" t="s">
        <v>41</v>
      </c>
      <c r="C76">
        <v>39</v>
      </c>
      <c r="D76" t="s">
        <v>121</v>
      </c>
      <c r="E76">
        <v>5</v>
      </c>
    </row>
    <row r="77" spans="1:5" x14ac:dyDescent="0.25">
      <c r="A77">
        <v>12</v>
      </c>
      <c r="B77" t="s">
        <v>42</v>
      </c>
      <c r="C77">
        <v>0</v>
      </c>
      <c r="D77" t="s">
        <v>121</v>
      </c>
      <c r="E77">
        <v>5</v>
      </c>
    </row>
    <row r="78" spans="1:5" x14ac:dyDescent="0.25">
      <c r="A78">
        <v>13</v>
      </c>
      <c r="B78" t="s">
        <v>11</v>
      </c>
      <c r="C78">
        <v>0</v>
      </c>
      <c r="D78" t="s">
        <v>121</v>
      </c>
      <c r="E78">
        <v>5</v>
      </c>
    </row>
    <row r="79" spans="1:5" x14ac:dyDescent="0.25">
      <c r="A79">
        <v>14</v>
      </c>
      <c r="B79" t="s">
        <v>43</v>
      </c>
      <c r="C79">
        <v>0</v>
      </c>
      <c r="D79" t="s">
        <v>121</v>
      </c>
      <c r="E79">
        <v>5</v>
      </c>
    </row>
    <row r="80" spans="1:5" x14ac:dyDescent="0.25">
      <c r="A80">
        <v>15</v>
      </c>
      <c r="B80" t="s">
        <v>44</v>
      </c>
      <c r="C80">
        <v>0</v>
      </c>
      <c r="D80" t="s">
        <v>121</v>
      </c>
      <c r="E80">
        <v>5</v>
      </c>
    </row>
    <row r="81" spans="1:5" x14ac:dyDescent="0.25">
      <c r="A81">
        <v>16</v>
      </c>
      <c r="B81" t="s">
        <v>45</v>
      </c>
      <c r="C81">
        <v>0</v>
      </c>
      <c r="D81" t="s">
        <v>121</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120</v>
      </c>
      <c r="C88">
        <v>0</v>
      </c>
      <c r="D88" t="s">
        <v>39</v>
      </c>
      <c r="E88">
        <v>6</v>
      </c>
    </row>
    <row r="89" spans="1:5" x14ac:dyDescent="0.25">
      <c r="A89">
        <v>8</v>
      </c>
      <c r="B89" t="s">
        <v>5</v>
      </c>
      <c r="C89">
        <v>0</v>
      </c>
      <c r="D89" t="s">
        <v>39</v>
      </c>
      <c r="E89">
        <v>6</v>
      </c>
    </row>
    <row r="90" spans="1:5" x14ac:dyDescent="0.25">
      <c r="A90">
        <v>9</v>
      </c>
      <c r="B90" t="s">
        <v>39</v>
      </c>
      <c r="C90">
        <v>1</v>
      </c>
      <c r="D90" t="s">
        <v>39</v>
      </c>
      <c r="E90">
        <v>6</v>
      </c>
    </row>
    <row r="91" spans="1:5" x14ac:dyDescent="0.25">
      <c r="A91">
        <v>10</v>
      </c>
      <c r="B91" t="s">
        <v>40</v>
      </c>
      <c r="C91">
        <v>0</v>
      </c>
      <c r="D91" t="s">
        <v>39</v>
      </c>
      <c r="E91">
        <v>6</v>
      </c>
    </row>
    <row r="92" spans="1:5" x14ac:dyDescent="0.25">
      <c r="A92">
        <v>11</v>
      </c>
      <c r="B92" t="s">
        <v>41</v>
      </c>
      <c r="C92">
        <v>3</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120</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1528</v>
      </c>
      <c r="D114" t="s">
        <v>86</v>
      </c>
      <c r="E114">
        <v>8</v>
      </c>
    </row>
    <row r="115" spans="1:5" x14ac:dyDescent="0.25">
      <c r="A115">
        <v>2</v>
      </c>
      <c r="B115" t="s">
        <v>35</v>
      </c>
      <c r="C115">
        <v>249</v>
      </c>
      <c r="D115" t="s">
        <v>86</v>
      </c>
      <c r="E115">
        <v>8</v>
      </c>
    </row>
    <row r="116" spans="1:5" x14ac:dyDescent="0.25">
      <c r="A116">
        <v>3</v>
      </c>
      <c r="B116" t="s">
        <v>36</v>
      </c>
      <c r="C116">
        <v>79</v>
      </c>
      <c r="D116" t="s">
        <v>86</v>
      </c>
      <c r="E116">
        <v>8</v>
      </c>
    </row>
    <row r="117" spans="1:5" x14ac:dyDescent="0.25">
      <c r="A117">
        <v>4</v>
      </c>
      <c r="B117" t="s">
        <v>37</v>
      </c>
      <c r="C117">
        <v>2</v>
      </c>
      <c r="D117" t="s">
        <v>86</v>
      </c>
      <c r="E117">
        <v>8</v>
      </c>
    </row>
    <row r="118" spans="1:5" x14ac:dyDescent="0.25">
      <c r="A118">
        <v>5</v>
      </c>
      <c r="B118" t="s">
        <v>38</v>
      </c>
      <c r="C118">
        <v>0</v>
      </c>
      <c r="D118" t="s">
        <v>86</v>
      </c>
      <c r="E118">
        <v>8</v>
      </c>
    </row>
    <row r="119" spans="1:5" x14ac:dyDescent="0.25">
      <c r="A119">
        <v>6</v>
      </c>
      <c r="B119" t="s">
        <v>46</v>
      </c>
      <c r="C119">
        <v>1</v>
      </c>
      <c r="D119" t="s">
        <v>86</v>
      </c>
      <c r="E119">
        <v>8</v>
      </c>
    </row>
    <row r="120" spans="1:5" x14ac:dyDescent="0.25">
      <c r="A120">
        <v>7</v>
      </c>
      <c r="B120" t="s">
        <v>120</v>
      </c>
      <c r="C120">
        <v>0</v>
      </c>
      <c r="D120" t="s">
        <v>86</v>
      </c>
      <c r="E120">
        <v>8</v>
      </c>
    </row>
    <row r="121" spans="1:5" x14ac:dyDescent="0.25">
      <c r="A121" s="2">
        <v>8</v>
      </c>
      <c r="B121" s="2" t="s">
        <v>5</v>
      </c>
      <c r="C121" s="2">
        <v>4</v>
      </c>
      <c r="D121" s="2" t="s">
        <v>86</v>
      </c>
      <c r="E121" s="2">
        <v>8</v>
      </c>
    </row>
    <row r="122" spans="1:5" x14ac:dyDescent="0.25">
      <c r="A122" s="2">
        <v>9</v>
      </c>
      <c r="B122" s="2" t="s">
        <v>39</v>
      </c>
      <c r="C122" s="2">
        <v>7</v>
      </c>
      <c r="D122" s="2" t="s">
        <v>86</v>
      </c>
      <c r="E122" s="2">
        <v>8</v>
      </c>
    </row>
    <row r="123" spans="1:5" x14ac:dyDescent="0.25">
      <c r="A123" s="2">
        <v>10</v>
      </c>
      <c r="B123" s="2" t="s">
        <v>40</v>
      </c>
      <c r="C123" s="2">
        <v>24</v>
      </c>
      <c r="D123" s="2" t="s">
        <v>86</v>
      </c>
      <c r="E123" s="2">
        <v>8</v>
      </c>
    </row>
    <row r="124" spans="1:5" x14ac:dyDescent="0.25">
      <c r="A124" s="2">
        <v>11</v>
      </c>
      <c r="B124" s="2" t="s">
        <v>41</v>
      </c>
      <c r="C124" s="2">
        <v>788</v>
      </c>
      <c r="D124" s="2" t="s">
        <v>86</v>
      </c>
      <c r="E124" s="2">
        <v>8</v>
      </c>
    </row>
    <row r="125" spans="1:5" x14ac:dyDescent="0.25">
      <c r="A125" s="2">
        <v>12</v>
      </c>
      <c r="B125" s="2" t="s">
        <v>42</v>
      </c>
      <c r="C125" s="2">
        <v>0</v>
      </c>
      <c r="D125" s="2" t="s">
        <v>86</v>
      </c>
      <c r="E125" s="2">
        <v>8</v>
      </c>
    </row>
    <row r="126" spans="1:5" x14ac:dyDescent="0.25">
      <c r="A126" s="2">
        <v>13</v>
      </c>
      <c r="B126" s="2" t="s">
        <v>11</v>
      </c>
      <c r="C126" s="2">
        <v>2</v>
      </c>
      <c r="D126" s="2" t="s">
        <v>86</v>
      </c>
      <c r="E126" s="2">
        <v>8</v>
      </c>
    </row>
    <row r="127" spans="1:5" x14ac:dyDescent="0.25">
      <c r="A127" s="2">
        <v>14</v>
      </c>
      <c r="B127" s="2" t="s">
        <v>43</v>
      </c>
      <c r="C127" s="2">
        <v>16</v>
      </c>
      <c r="D127" s="2" t="s">
        <v>86</v>
      </c>
      <c r="E127" s="2">
        <v>8</v>
      </c>
    </row>
    <row r="128" spans="1:5" x14ac:dyDescent="0.25">
      <c r="A128" s="2">
        <v>15</v>
      </c>
      <c r="B128" s="2" t="s">
        <v>44</v>
      </c>
      <c r="C128" s="2">
        <v>2</v>
      </c>
      <c r="D128" s="2" t="s">
        <v>86</v>
      </c>
      <c r="E128" s="2">
        <v>8</v>
      </c>
    </row>
    <row r="129" spans="1:5" x14ac:dyDescent="0.25">
      <c r="A129" s="2">
        <v>16</v>
      </c>
      <c r="B129" s="2" t="s">
        <v>45</v>
      </c>
      <c r="C129" s="2">
        <v>25</v>
      </c>
      <c r="D129" s="2" t="s">
        <v>86</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72</v>
      </c>
      <c r="C2" t="s">
        <v>88</v>
      </c>
      <c r="D2" t="s">
        <v>4</v>
      </c>
    </row>
    <row r="3" spans="1:4" x14ac:dyDescent="0.25">
      <c r="A3">
        <v>2</v>
      </c>
      <c r="B3">
        <v>39</v>
      </c>
      <c r="C3" t="s">
        <v>88</v>
      </c>
      <c r="D3" t="s">
        <v>89</v>
      </c>
    </row>
    <row r="4" spans="1:4" x14ac:dyDescent="0.25">
      <c r="A4">
        <v>3</v>
      </c>
      <c r="B4">
        <v>2</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135</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136</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131</v>
      </c>
      <c r="C1" t="s">
        <v>30</v>
      </c>
      <c r="D1" t="s">
        <v>132</v>
      </c>
    </row>
    <row r="2" spans="1:4" x14ac:dyDescent="0.25">
      <c r="A2">
        <v>1</v>
      </c>
      <c r="B2" t="s">
        <v>133</v>
      </c>
      <c r="C2">
        <v>35143</v>
      </c>
      <c r="D2">
        <v>37572</v>
      </c>
    </row>
    <row r="3" spans="1:4" x14ac:dyDescent="0.25">
      <c r="A3">
        <v>2</v>
      </c>
      <c r="B3" t="s">
        <v>134</v>
      </c>
      <c r="C3">
        <v>1576</v>
      </c>
      <c r="D3">
        <v>1767</v>
      </c>
    </row>
    <row r="4" spans="1:4" x14ac:dyDescent="0.25">
      <c r="A4">
        <v>3</v>
      </c>
      <c r="B4" t="s">
        <v>22</v>
      </c>
      <c r="C4">
        <v>1120</v>
      </c>
      <c r="D4">
        <v>1143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278</v>
      </c>
      <c r="G2">
        <v>1</v>
      </c>
    </row>
    <row r="3" spans="1:7" x14ac:dyDescent="0.25">
      <c r="A3">
        <v>2</v>
      </c>
      <c r="B3" t="s">
        <v>126</v>
      </c>
      <c r="C3" t="s">
        <v>31</v>
      </c>
      <c r="D3" t="s">
        <v>30</v>
      </c>
      <c r="E3">
        <v>1</v>
      </c>
      <c r="F3">
        <v>46</v>
      </c>
      <c r="G3">
        <v>1</v>
      </c>
    </row>
    <row r="4" spans="1:7" x14ac:dyDescent="0.25">
      <c r="A4">
        <v>3</v>
      </c>
      <c r="B4" t="s">
        <v>144</v>
      </c>
      <c r="C4" t="s">
        <v>31</v>
      </c>
      <c r="D4" t="s">
        <v>30</v>
      </c>
      <c r="E4">
        <v>1</v>
      </c>
      <c r="F4">
        <v>28</v>
      </c>
      <c r="G4">
        <v>1</v>
      </c>
    </row>
    <row r="5" spans="1:7" x14ac:dyDescent="0.25">
      <c r="A5">
        <v>4</v>
      </c>
      <c r="B5" t="s">
        <v>143</v>
      </c>
      <c r="C5" t="s">
        <v>31</v>
      </c>
      <c r="D5" t="s">
        <v>30</v>
      </c>
      <c r="E5">
        <v>1</v>
      </c>
      <c r="F5">
        <v>5</v>
      </c>
      <c r="G5">
        <v>1</v>
      </c>
    </row>
    <row r="6" spans="1:7" x14ac:dyDescent="0.25">
      <c r="A6">
        <v>5</v>
      </c>
      <c r="B6" t="s">
        <v>152</v>
      </c>
      <c r="C6" t="s">
        <v>31</v>
      </c>
      <c r="D6" t="s">
        <v>30</v>
      </c>
      <c r="E6">
        <v>1</v>
      </c>
      <c r="F6">
        <v>4</v>
      </c>
      <c r="G6">
        <v>1</v>
      </c>
    </row>
    <row r="7" spans="1:7" x14ac:dyDescent="0.25">
      <c r="A7">
        <v>6</v>
      </c>
      <c r="B7" t="s">
        <v>106</v>
      </c>
      <c r="C7" t="s">
        <v>31</v>
      </c>
      <c r="D7" t="s">
        <v>30</v>
      </c>
      <c r="E7">
        <v>1</v>
      </c>
      <c r="F7">
        <v>30</v>
      </c>
      <c r="G7">
        <v>1</v>
      </c>
    </row>
    <row r="8" spans="1:7" x14ac:dyDescent="0.25">
      <c r="A8">
        <v>1</v>
      </c>
      <c r="B8" t="s">
        <v>127</v>
      </c>
      <c r="C8" t="s">
        <v>31</v>
      </c>
      <c r="D8" t="s">
        <v>10</v>
      </c>
      <c r="E8">
        <v>2</v>
      </c>
      <c r="F8">
        <v>759</v>
      </c>
      <c r="G8">
        <v>1</v>
      </c>
    </row>
    <row r="9" spans="1:7" x14ac:dyDescent="0.25">
      <c r="A9">
        <v>2</v>
      </c>
      <c r="B9" t="s">
        <v>126</v>
      </c>
      <c r="C9" t="s">
        <v>31</v>
      </c>
      <c r="D9" t="s">
        <v>10</v>
      </c>
      <c r="E9">
        <v>2</v>
      </c>
      <c r="F9">
        <v>71</v>
      </c>
      <c r="G9">
        <v>1</v>
      </c>
    </row>
    <row r="10" spans="1:7" x14ac:dyDescent="0.25">
      <c r="A10">
        <v>3</v>
      </c>
      <c r="B10" t="s">
        <v>144</v>
      </c>
      <c r="C10" t="s">
        <v>31</v>
      </c>
      <c r="D10" t="s">
        <v>10</v>
      </c>
      <c r="E10">
        <v>2</v>
      </c>
      <c r="F10">
        <v>94</v>
      </c>
      <c r="G10">
        <v>1</v>
      </c>
    </row>
    <row r="11" spans="1:7" x14ac:dyDescent="0.25">
      <c r="A11">
        <v>4</v>
      </c>
      <c r="B11" t="s">
        <v>143</v>
      </c>
      <c r="C11" t="s">
        <v>31</v>
      </c>
      <c r="D11" t="s">
        <v>10</v>
      </c>
      <c r="E11">
        <v>2</v>
      </c>
      <c r="F11">
        <v>6</v>
      </c>
      <c r="G11">
        <v>1</v>
      </c>
    </row>
    <row r="12" spans="1:7" x14ac:dyDescent="0.25">
      <c r="A12">
        <v>5</v>
      </c>
      <c r="B12" t="s">
        <v>152</v>
      </c>
      <c r="C12" t="s">
        <v>31</v>
      </c>
      <c r="D12" t="s">
        <v>10</v>
      </c>
      <c r="E12">
        <v>2</v>
      </c>
      <c r="F12">
        <v>7</v>
      </c>
      <c r="G12">
        <v>1</v>
      </c>
    </row>
    <row r="13" spans="1:7" x14ac:dyDescent="0.25">
      <c r="A13">
        <v>6</v>
      </c>
      <c r="B13" t="s">
        <v>106</v>
      </c>
      <c r="C13" t="s">
        <v>31</v>
      </c>
      <c r="D13" t="s">
        <v>10</v>
      </c>
      <c r="E13">
        <v>2</v>
      </c>
      <c r="F13">
        <v>47</v>
      </c>
      <c r="G13">
        <v>1</v>
      </c>
    </row>
    <row r="14" spans="1:7" x14ac:dyDescent="0.25">
      <c r="A14">
        <v>1</v>
      </c>
      <c r="B14" t="s">
        <v>127</v>
      </c>
      <c r="C14" t="s">
        <v>32</v>
      </c>
      <c r="D14" t="s">
        <v>30</v>
      </c>
      <c r="E14">
        <v>1</v>
      </c>
      <c r="F14">
        <v>16</v>
      </c>
      <c r="G14">
        <v>2</v>
      </c>
    </row>
    <row r="15" spans="1:7" x14ac:dyDescent="0.25">
      <c r="A15">
        <v>2</v>
      </c>
      <c r="B15" t="s">
        <v>126</v>
      </c>
      <c r="C15" t="s">
        <v>32</v>
      </c>
      <c r="D15" t="s">
        <v>30</v>
      </c>
      <c r="E15">
        <v>1</v>
      </c>
      <c r="F15">
        <v>41</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4</v>
      </c>
      <c r="G17">
        <v>2</v>
      </c>
    </row>
    <row r="18" spans="1:7" x14ac:dyDescent="0.25">
      <c r="A18">
        <v>5</v>
      </c>
      <c r="B18" t="s">
        <v>152</v>
      </c>
      <c r="C18" t="s">
        <v>32</v>
      </c>
      <c r="D18" t="s">
        <v>30</v>
      </c>
      <c r="E18">
        <v>1</v>
      </c>
      <c r="F18">
        <v>0</v>
      </c>
      <c r="G18">
        <v>2</v>
      </c>
    </row>
    <row r="19" spans="1:7" x14ac:dyDescent="0.25">
      <c r="A19">
        <v>6</v>
      </c>
      <c r="B19" t="s">
        <v>106</v>
      </c>
      <c r="C19" t="s">
        <v>32</v>
      </c>
      <c r="D19" t="s">
        <v>30</v>
      </c>
      <c r="E19">
        <v>1</v>
      </c>
      <c r="F19">
        <v>13</v>
      </c>
      <c r="G19">
        <v>2</v>
      </c>
    </row>
    <row r="20" spans="1:7" x14ac:dyDescent="0.25">
      <c r="A20">
        <v>1</v>
      </c>
      <c r="B20" t="s">
        <v>127</v>
      </c>
      <c r="C20" t="s">
        <v>32</v>
      </c>
      <c r="D20" t="s">
        <v>10</v>
      </c>
      <c r="E20">
        <v>2</v>
      </c>
      <c r="F20">
        <v>50</v>
      </c>
      <c r="G20">
        <v>2</v>
      </c>
    </row>
    <row r="21" spans="1:7" x14ac:dyDescent="0.25">
      <c r="A21">
        <v>2</v>
      </c>
      <c r="B21" t="s">
        <v>126</v>
      </c>
      <c r="C21" t="s">
        <v>32</v>
      </c>
      <c r="D21" t="s">
        <v>10</v>
      </c>
      <c r="E21">
        <v>2</v>
      </c>
      <c r="F21">
        <v>78</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12</v>
      </c>
      <c r="G23">
        <v>2</v>
      </c>
    </row>
    <row r="24" spans="1:7" x14ac:dyDescent="0.25">
      <c r="A24">
        <v>5</v>
      </c>
      <c r="B24" t="s">
        <v>152</v>
      </c>
      <c r="C24" t="s">
        <v>32</v>
      </c>
      <c r="D24" t="s">
        <v>10</v>
      </c>
      <c r="E24">
        <v>2</v>
      </c>
      <c r="F24">
        <v>0</v>
      </c>
      <c r="G24">
        <v>2</v>
      </c>
    </row>
    <row r="25" spans="1:7" x14ac:dyDescent="0.25">
      <c r="A25">
        <v>6</v>
      </c>
      <c r="B25" t="s">
        <v>106</v>
      </c>
      <c r="C25" t="s">
        <v>32</v>
      </c>
      <c r="D25" t="s">
        <v>10</v>
      </c>
      <c r="E25">
        <v>2</v>
      </c>
      <c r="F25">
        <v>18</v>
      </c>
      <c r="G25">
        <v>2</v>
      </c>
    </row>
    <row r="26" spans="1:7" x14ac:dyDescent="0.25">
      <c r="A26">
        <v>1</v>
      </c>
      <c r="B26" t="s">
        <v>127</v>
      </c>
      <c r="C26" t="s">
        <v>107</v>
      </c>
      <c r="D26" t="s">
        <v>30</v>
      </c>
      <c r="E26">
        <v>1</v>
      </c>
      <c r="F26">
        <v>0</v>
      </c>
      <c r="G26">
        <v>3</v>
      </c>
    </row>
    <row r="27" spans="1:7" x14ac:dyDescent="0.25">
      <c r="A27">
        <v>2</v>
      </c>
      <c r="B27" t="s">
        <v>126</v>
      </c>
      <c r="C27" t="s">
        <v>107</v>
      </c>
      <c r="D27" t="s">
        <v>30</v>
      </c>
      <c r="E27">
        <v>1</v>
      </c>
      <c r="F27">
        <v>1</v>
      </c>
      <c r="G27">
        <v>3</v>
      </c>
    </row>
    <row r="28" spans="1:7" x14ac:dyDescent="0.25">
      <c r="A28">
        <v>3</v>
      </c>
      <c r="B28" t="s">
        <v>144</v>
      </c>
      <c r="C28" t="s">
        <v>107</v>
      </c>
      <c r="D28" t="s">
        <v>30</v>
      </c>
      <c r="E28">
        <v>1</v>
      </c>
      <c r="F28">
        <v>0</v>
      </c>
      <c r="G28">
        <v>3</v>
      </c>
    </row>
    <row r="29" spans="1:7" x14ac:dyDescent="0.25">
      <c r="A29">
        <v>4</v>
      </c>
      <c r="B29" t="s">
        <v>143</v>
      </c>
      <c r="C29" t="s">
        <v>107</v>
      </c>
      <c r="D29" t="s">
        <v>30</v>
      </c>
      <c r="E29">
        <v>1</v>
      </c>
      <c r="F29">
        <v>0</v>
      </c>
      <c r="G29">
        <v>3</v>
      </c>
    </row>
    <row r="30" spans="1:7" x14ac:dyDescent="0.25">
      <c r="A30">
        <v>5</v>
      </c>
      <c r="B30" t="s">
        <v>152</v>
      </c>
      <c r="C30" t="s">
        <v>107</v>
      </c>
      <c r="D30" t="s">
        <v>30</v>
      </c>
      <c r="E30">
        <v>1</v>
      </c>
      <c r="F30">
        <v>0</v>
      </c>
      <c r="G30">
        <v>3</v>
      </c>
    </row>
    <row r="31" spans="1:7" x14ac:dyDescent="0.25">
      <c r="A31">
        <v>6</v>
      </c>
      <c r="B31" t="s">
        <v>106</v>
      </c>
      <c r="C31" t="s">
        <v>107</v>
      </c>
      <c r="D31" t="s">
        <v>30</v>
      </c>
      <c r="E31">
        <v>1</v>
      </c>
      <c r="F31">
        <v>0</v>
      </c>
      <c r="G31">
        <v>3</v>
      </c>
    </row>
    <row r="32" spans="1:7" x14ac:dyDescent="0.25">
      <c r="A32">
        <v>1</v>
      </c>
      <c r="B32" t="s">
        <v>127</v>
      </c>
      <c r="C32" t="s">
        <v>107</v>
      </c>
      <c r="D32" t="s">
        <v>10</v>
      </c>
      <c r="E32">
        <v>2</v>
      </c>
      <c r="F32">
        <v>0</v>
      </c>
      <c r="G32">
        <v>3</v>
      </c>
    </row>
    <row r="33" spans="1:7" x14ac:dyDescent="0.25">
      <c r="A33">
        <v>2</v>
      </c>
      <c r="B33" t="s">
        <v>126</v>
      </c>
      <c r="C33" t="s">
        <v>107</v>
      </c>
      <c r="D33" t="s">
        <v>10</v>
      </c>
      <c r="E33">
        <v>2</v>
      </c>
      <c r="F33">
        <v>1</v>
      </c>
      <c r="G33">
        <v>3</v>
      </c>
    </row>
    <row r="34" spans="1:7" x14ac:dyDescent="0.25">
      <c r="A34">
        <v>3</v>
      </c>
      <c r="B34" t="s">
        <v>144</v>
      </c>
      <c r="C34" t="s">
        <v>107</v>
      </c>
      <c r="D34" t="s">
        <v>10</v>
      </c>
      <c r="E34">
        <v>2</v>
      </c>
      <c r="F34">
        <v>0</v>
      </c>
      <c r="G34">
        <v>3</v>
      </c>
    </row>
    <row r="35" spans="1:7" x14ac:dyDescent="0.25">
      <c r="A35">
        <v>4</v>
      </c>
      <c r="B35" t="s">
        <v>143</v>
      </c>
      <c r="C35" t="s">
        <v>107</v>
      </c>
      <c r="D35" t="s">
        <v>10</v>
      </c>
      <c r="E35">
        <v>2</v>
      </c>
      <c r="F35">
        <v>0</v>
      </c>
      <c r="G35">
        <v>3</v>
      </c>
    </row>
    <row r="36" spans="1:7" x14ac:dyDescent="0.25">
      <c r="A36">
        <v>5</v>
      </c>
      <c r="B36" t="s">
        <v>152</v>
      </c>
      <c r="C36" t="s">
        <v>107</v>
      </c>
      <c r="D36" t="s">
        <v>10</v>
      </c>
      <c r="E36">
        <v>2</v>
      </c>
      <c r="F36">
        <v>0</v>
      </c>
      <c r="G36">
        <v>3</v>
      </c>
    </row>
    <row r="37" spans="1:7" x14ac:dyDescent="0.25">
      <c r="A37">
        <v>6</v>
      </c>
      <c r="B37" t="s">
        <v>106</v>
      </c>
      <c r="C37" t="s">
        <v>107</v>
      </c>
      <c r="D37" t="s">
        <v>10</v>
      </c>
      <c r="E37">
        <v>2</v>
      </c>
      <c r="F37">
        <v>0</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2504</v>
      </c>
      <c r="G2">
        <v>1</v>
      </c>
    </row>
    <row r="3" spans="1:7" x14ac:dyDescent="0.25">
      <c r="A3">
        <v>2</v>
      </c>
      <c r="B3" t="s">
        <v>126</v>
      </c>
      <c r="C3" t="s">
        <v>31</v>
      </c>
      <c r="D3" t="s">
        <v>30</v>
      </c>
      <c r="E3">
        <v>1</v>
      </c>
      <c r="F3">
        <v>952</v>
      </c>
      <c r="G3">
        <v>1</v>
      </c>
    </row>
    <row r="4" spans="1:7" x14ac:dyDescent="0.25">
      <c r="A4">
        <v>3</v>
      </c>
      <c r="B4" t="s">
        <v>144</v>
      </c>
      <c r="C4" t="s">
        <v>31</v>
      </c>
      <c r="D4" t="s">
        <v>30</v>
      </c>
      <c r="E4">
        <v>1</v>
      </c>
      <c r="F4">
        <v>179</v>
      </c>
      <c r="G4">
        <v>1</v>
      </c>
    </row>
    <row r="5" spans="1:7" x14ac:dyDescent="0.25">
      <c r="A5">
        <v>4</v>
      </c>
      <c r="B5" t="s">
        <v>143</v>
      </c>
      <c r="C5" t="s">
        <v>31</v>
      </c>
      <c r="D5" t="s">
        <v>30</v>
      </c>
      <c r="E5">
        <v>1</v>
      </c>
      <c r="F5">
        <v>106</v>
      </c>
      <c r="G5">
        <v>1</v>
      </c>
    </row>
    <row r="6" spans="1:7" x14ac:dyDescent="0.25">
      <c r="A6">
        <v>5</v>
      </c>
      <c r="B6" t="s">
        <v>152</v>
      </c>
      <c r="C6" t="s">
        <v>31</v>
      </c>
      <c r="D6" t="s">
        <v>30</v>
      </c>
      <c r="E6">
        <v>1</v>
      </c>
      <c r="F6">
        <v>189</v>
      </c>
      <c r="G6">
        <v>1</v>
      </c>
    </row>
    <row r="7" spans="1:7" x14ac:dyDescent="0.25">
      <c r="A7">
        <v>6</v>
      </c>
      <c r="B7" t="s">
        <v>106</v>
      </c>
      <c r="C7" t="s">
        <v>31</v>
      </c>
      <c r="D7" t="s">
        <v>30</v>
      </c>
      <c r="E7">
        <v>1</v>
      </c>
      <c r="F7">
        <v>415</v>
      </c>
      <c r="G7">
        <v>1</v>
      </c>
    </row>
    <row r="8" spans="1:7" x14ac:dyDescent="0.25">
      <c r="A8">
        <v>1</v>
      </c>
      <c r="B8" t="s">
        <v>127</v>
      </c>
      <c r="C8" t="s">
        <v>31</v>
      </c>
      <c r="D8" t="s">
        <v>10</v>
      </c>
      <c r="E8">
        <v>2</v>
      </c>
      <c r="F8">
        <v>7059</v>
      </c>
      <c r="G8">
        <v>1</v>
      </c>
    </row>
    <row r="9" spans="1:7" x14ac:dyDescent="0.25">
      <c r="A9">
        <v>2</v>
      </c>
      <c r="B9" t="s">
        <v>126</v>
      </c>
      <c r="C9" t="s">
        <v>31</v>
      </c>
      <c r="D9" t="s">
        <v>10</v>
      </c>
      <c r="E9">
        <v>2</v>
      </c>
      <c r="F9">
        <v>1593</v>
      </c>
      <c r="G9">
        <v>1</v>
      </c>
    </row>
    <row r="10" spans="1:7" x14ac:dyDescent="0.25">
      <c r="A10">
        <v>3</v>
      </c>
      <c r="B10" t="s">
        <v>144</v>
      </c>
      <c r="C10" t="s">
        <v>31</v>
      </c>
      <c r="D10" t="s">
        <v>10</v>
      </c>
      <c r="E10">
        <v>2</v>
      </c>
      <c r="F10">
        <v>528</v>
      </c>
      <c r="G10">
        <v>1</v>
      </c>
    </row>
    <row r="11" spans="1:7" x14ac:dyDescent="0.25">
      <c r="A11">
        <v>4</v>
      </c>
      <c r="B11" t="s">
        <v>143</v>
      </c>
      <c r="C11" t="s">
        <v>31</v>
      </c>
      <c r="D11" t="s">
        <v>10</v>
      </c>
      <c r="E11">
        <v>2</v>
      </c>
      <c r="F11">
        <v>234</v>
      </c>
      <c r="G11">
        <v>1</v>
      </c>
    </row>
    <row r="12" spans="1:7" x14ac:dyDescent="0.25">
      <c r="A12">
        <v>5</v>
      </c>
      <c r="B12" t="s">
        <v>152</v>
      </c>
      <c r="C12" t="s">
        <v>31</v>
      </c>
      <c r="D12" t="s">
        <v>10</v>
      </c>
      <c r="E12">
        <v>2</v>
      </c>
      <c r="F12">
        <v>286</v>
      </c>
      <c r="G12">
        <v>1</v>
      </c>
    </row>
    <row r="13" spans="1:7" x14ac:dyDescent="0.25">
      <c r="A13">
        <v>6</v>
      </c>
      <c r="B13" t="s">
        <v>106</v>
      </c>
      <c r="C13" t="s">
        <v>31</v>
      </c>
      <c r="D13" t="s">
        <v>10</v>
      </c>
      <c r="E13">
        <v>2</v>
      </c>
      <c r="F13">
        <v>656</v>
      </c>
      <c r="G13">
        <v>1</v>
      </c>
    </row>
    <row r="14" spans="1:7" x14ac:dyDescent="0.25">
      <c r="A14">
        <v>1</v>
      </c>
      <c r="B14" t="s">
        <v>127</v>
      </c>
      <c r="C14" t="s">
        <v>32</v>
      </c>
      <c r="D14" t="s">
        <v>30</v>
      </c>
      <c r="E14">
        <v>1</v>
      </c>
      <c r="F14">
        <v>217</v>
      </c>
      <c r="G14">
        <v>2</v>
      </c>
    </row>
    <row r="15" spans="1:7" x14ac:dyDescent="0.25">
      <c r="A15">
        <v>2</v>
      </c>
      <c r="B15" t="s">
        <v>126</v>
      </c>
      <c r="C15" t="s">
        <v>32</v>
      </c>
      <c r="D15" t="s">
        <v>30</v>
      </c>
      <c r="E15">
        <v>1</v>
      </c>
      <c r="F15">
        <v>291</v>
      </c>
      <c r="G15">
        <v>2</v>
      </c>
    </row>
    <row r="16" spans="1:7" x14ac:dyDescent="0.25">
      <c r="A16">
        <v>3</v>
      </c>
      <c r="B16" t="s">
        <v>144</v>
      </c>
      <c r="C16" t="s">
        <v>32</v>
      </c>
      <c r="D16" t="s">
        <v>30</v>
      </c>
      <c r="E16">
        <v>1</v>
      </c>
      <c r="F16">
        <v>0</v>
      </c>
      <c r="G16">
        <v>2</v>
      </c>
    </row>
    <row r="17" spans="1:7" x14ac:dyDescent="0.25">
      <c r="A17">
        <v>4</v>
      </c>
      <c r="B17" t="s">
        <v>143</v>
      </c>
      <c r="C17" t="s">
        <v>32</v>
      </c>
      <c r="D17" t="s">
        <v>30</v>
      </c>
      <c r="E17">
        <v>1</v>
      </c>
      <c r="F17">
        <v>34</v>
      </c>
      <c r="G17">
        <v>2</v>
      </c>
    </row>
    <row r="18" spans="1:7" x14ac:dyDescent="0.25">
      <c r="A18">
        <v>5</v>
      </c>
      <c r="B18" t="s">
        <v>152</v>
      </c>
      <c r="C18" t="s">
        <v>32</v>
      </c>
      <c r="D18" t="s">
        <v>30</v>
      </c>
      <c r="E18">
        <v>1</v>
      </c>
      <c r="F18">
        <v>2</v>
      </c>
      <c r="G18">
        <v>2</v>
      </c>
    </row>
    <row r="19" spans="1:7" x14ac:dyDescent="0.25">
      <c r="A19">
        <v>6</v>
      </c>
      <c r="B19" t="s">
        <v>106</v>
      </c>
      <c r="C19" t="s">
        <v>32</v>
      </c>
      <c r="D19" t="s">
        <v>30</v>
      </c>
      <c r="E19">
        <v>1</v>
      </c>
      <c r="F19">
        <v>78</v>
      </c>
      <c r="G19">
        <v>2</v>
      </c>
    </row>
    <row r="20" spans="1:7" x14ac:dyDescent="0.25">
      <c r="A20">
        <v>1</v>
      </c>
      <c r="B20" t="s">
        <v>127</v>
      </c>
      <c r="C20" t="s">
        <v>32</v>
      </c>
      <c r="D20" t="s">
        <v>10</v>
      </c>
      <c r="E20">
        <v>2</v>
      </c>
      <c r="F20">
        <v>528</v>
      </c>
      <c r="G20">
        <v>2</v>
      </c>
    </row>
    <row r="21" spans="1:7" x14ac:dyDescent="0.25">
      <c r="A21">
        <v>2</v>
      </c>
      <c r="B21" t="s">
        <v>126</v>
      </c>
      <c r="C21" t="s">
        <v>32</v>
      </c>
      <c r="D21" t="s">
        <v>10</v>
      </c>
      <c r="E21">
        <v>2</v>
      </c>
      <c r="F21">
        <v>599</v>
      </c>
      <c r="G21">
        <v>2</v>
      </c>
    </row>
    <row r="22" spans="1:7" x14ac:dyDescent="0.25">
      <c r="A22">
        <v>3</v>
      </c>
      <c r="B22" t="s">
        <v>144</v>
      </c>
      <c r="C22" t="s">
        <v>32</v>
      </c>
      <c r="D22" t="s">
        <v>10</v>
      </c>
      <c r="E22">
        <v>2</v>
      </c>
      <c r="F22">
        <v>0</v>
      </c>
      <c r="G22">
        <v>2</v>
      </c>
    </row>
    <row r="23" spans="1:7" x14ac:dyDescent="0.25">
      <c r="A23">
        <v>4</v>
      </c>
      <c r="B23" t="s">
        <v>143</v>
      </c>
      <c r="C23" t="s">
        <v>32</v>
      </c>
      <c r="D23" t="s">
        <v>10</v>
      </c>
      <c r="E23">
        <v>2</v>
      </c>
      <c r="F23">
        <v>87</v>
      </c>
      <c r="G23">
        <v>2</v>
      </c>
    </row>
    <row r="24" spans="1:7" x14ac:dyDescent="0.25">
      <c r="A24">
        <v>5</v>
      </c>
      <c r="B24" t="s">
        <v>152</v>
      </c>
      <c r="C24" t="s">
        <v>32</v>
      </c>
      <c r="D24" t="s">
        <v>10</v>
      </c>
      <c r="E24">
        <v>2</v>
      </c>
      <c r="F24">
        <v>2</v>
      </c>
      <c r="G24">
        <v>2</v>
      </c>
    </row>
    <row r="25" spans="1:7" x14ac:dyDescent="0.25">
      <c r="A25">
        <v>6</v>
      </c>
      <c r="B25" t="s">
        <v>106</v>
      </c>
      <c r="C25" t="s">
        <v>32</v>
      </c>
      <c r="D25" t="s">
        <v>10</v>
      </c>
      <c r="E25">
        <v>2</v>
      </c>
      <c r="F25">
        <v>106</v>
      </c>
      <c r="G25">
        <v>2</v>
      </c>
    </row>
    <row r="26" spans="1:7" x14ac:dyDescent="0.25">
      <c r="A26">
        <v>1</v>
      </c>
      <c r="B26" t="s">
        <v>127</v>
      </c>
      <c r="C26" t="s">
        <v>107</v>
      </c>
      <c r="D26" t="s">
        <v>30</v>
      </c>
      <c r="E26">
        <v>1</v>
      </c>
      <c r="F26">
        <v>140</v>
      </c>
      <c r="G26">
        <v>3</v>
      </c>
    </row>
    <row r="27" spans="1:7" x14ac:dyDescent="0.25">
      <c r="A27">
        <v>2</v>
      </c>
      <c r="B27" t="s">
        <v>126</v>
      </c>
      <c r="C27" t="s">
        <v>107</v>
      </c>
      <c r="D27" t="s">
        <v>30</v>
      </c>
      <c r="E27">
        <v>1</v>
      </c>
      <c r="F27">
        <v>71</v>
      </c>
      <c r="G27">
        <v>3</v>
      </c>
    </row>
    <row r="28" spans="1:7" x14ac:dyDescent="0.25">
      <c r="A28">
        <v>3</v>
      </c>
      <c r="B28" t="s">
        <v>144</v>
      </c>
      <c r="C28" t="s">
        <v>107</v>
      </c>
      <c r="D28" t="s">
        <v>30</v>
      </c>
      <c r="E28">
        <v>1</v>
      </c>
      <c r="F28">
        <v>7</v>
      </c>
      <c r="G28">
        <v>3</v>
      </c>
    </row>
    <row r="29" spans="1:7" x14ac:dyDescent="0.25">
      <c r="A29">
        <v>4</v>
      </c>
      <c r="B29" t="s">
        <v>143</v>
      </c>
      <c r="C29" t="s">
        <v>107</v>
      </c>
      <c r="D29" t="s">
        <v>30</v>
      </c>
      <c r="E29">
        <v>1</v>
      </c>
      <c r="F29">
        <v>36</v>
      </c>
      <c r="G29">
        <v>3</v>
      </c>
    </row>
    <row r="30" spans="1:7" x14ac:dyDescent="0.25">
      <c r="A30">
        <v>5</v>
      </c>
      <c r="B30" t="s">
        <v>152</v>
      </c>
      <c r="C30" t="s">
        <v>107</v>
      </c>
      <c r="D30" t="s">
        <v>30</v>
      </c>
      <c r="E30">
        <v>1</v>
      </c>
      <c r="F30">
        <v>7</v>
      </c>
      <c r="G30">
        <v>3</v>
      </c>
    </row>
    <row r="31" spans="1:7" x14ac:dyDescent="0.25">
      <c r="A31">
        <v>6</v>
      </c>
      <c r="B31" t="s">
        <v>106</v>
      </c>
      <c r="C31" t="s">
        <v>107</v>
      </c>
      <c r="D31" t="s">
        <v>30</v>
      </c>
      <c r="E31">
        <v>1</v>
      </c>
      <c r="F31">
        <v>23</v>
      </c>
      <c r="G31">
        <v>3</v>
      </c>
    </row>
    <row r="32" spans="1:7" x14ac:dyDescent="0.25">
      <c r="A32">
        <v>1</v>
      </c>
      <c r="B32" t="s">
        <v>127</v>
      </c>
      <c r="C32" t="s">
        <v>107</v>
      </c>
      <c r="D32" t="s">
        <v>10</v>
      </c>
      <c r="E32">
        <v>2</v>
      </c>
      <c r="F32">
        <v>334</v>
      </c>
      <c r="G32">
        <v>3</v>
      </c>
    </row>
    <row r="33" spans="1:7" x14ac:dyDescent="0.25">
      <c r="A33">
        <v>2</v>
      </c>
      <c r="B33" t="s">
        <v>126</v>
      </c>
      <c r="C33" t="s">
        <v>107</v>
      </c>
      <c r="D33" t="s">
        <v>10</v>
      </c>
      <c r="E33">
        <v>2</v>
      </c>
      <c r="F33">
        <v>102</v>
      </c>
      <c r="G33">
        <v>3</v>
      </c>
    </row>
    <row r="34" spans="1:7" x14ac:dyDescent="0.25">
      <c r="A34">
        <v>3</v>
      </c>
      <c r="B34" t="s">
        <v>144</v>
      </c>
      <c r="C34" t="s">
        <v>107</v>
      </c>
      <c r="D34" t="s">
        <v>10</v>
      </c>
      <c r="E34">
        <v>2</v>
      </c>
      <c r="F34">
        <v>12</v>
      </c>
      <c r="G34">
        <v>3</v>
      </c>
    </row>
    <row r="35" spans="1:7" x14ac:dyDescent="0.25">
      <c r="A35">
        <v>4</v>
      </c>
      <c r="B35" t="s">
        <v>143</v>
      </c>
      <c r="C35" t="s">
        <v>107</v>
      </c>
      <c r="D35" t="s">
        <v>10</v>
      </c>
      <c r="E35">
        <v>2</v>
      </c>
      <c r="F35">
        <v>71</v>
      </c>
      <c r="G35">
        <v>3</v>
      </c>
    </row>
    <row r="36" spans="1:7" x14ac:dyDescent="0.25">
      <c r="A36">
        <v>5</v>
      </c>
      <c r="B36" t="s">
        <v>152</v>
      </c>
      <c r="C36" t="s">
        <v>107</v>
      </c>
      <c r="D36" t="s">
        <v>10</v>
      </c>
      <c r="E36">
        <v>2</v>
      </c>
      <c r="F36">
        <v>7</v>
      </c>
      <c r="G36">
        <v>3</v>
      </c>
    </row>
    <row r="37" spans="1:7" x14ac:dyDescent="0.25">
      <c r="A37">
        <v>6</v>
      </c>
      <c r="B37" t="s">
        <v>106</v>
      </c>
      <c r="C37" t="s">
        <v>107</v>
      </c>
      <c r="D37" t="s">
        <v>10</v>
      </c>
      <c r="E37">
        <v>2</v>
      </c>
      <c r="F37">
        <v>36</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128</v>
      </c>
      <c r="C2">
        <v>3775</v>
      </c>
      <c r="D2">
        <v>3300</v>
      </c>
      <c r="E2">
        <v>506</v>
      </c>
    </row>
    <row r="3" spans="1:5" x14ac:dyDescent="0.25">
      <c r="A3">
        <v>2</v>
      </c>
      <c r="B3" t="s">
        <v>129</v>
      </c>
      <c r="C3">
        <v>901</v>
      </c>
      <c r="D3">
        <v>748</v>
      </c>
      <c r="E3">
        <v>41</v>
      </c>
    </row>
    <row r="4" spans="1:5" x14ac:dyDescent="0.25">
      <c r="A4">
        <v>3</v>
      </c>
      <c r="B4" t="s">
        <v>130</v>
      </c>
      <c r="C4">
        <v>438</v>
      </c>
      <c r="D4">
        <v>380</v>
      </c>
      <c r="E4">
        <v>131</v>
      </c>
    </row>
    <row r="5" spans="1:5" x14ac:dyDescent="0.25">
      <c r="A5" s="2">
        <v>4</v>
      </c>
      <c r="B5" s="2" t="s">
        <v>147</v>
      </c>
      <c r="C5" s="2">
        <v>272</v>
      </c>
      <c r="D5" s="2">
        <v>230</v>
      </c>
      <c r="E5" s="2">
        <v>72</v>
      </c>
    </row>
    <row r="6" spans="1:5" x14ac:dyDescent="0.25">
      <c r="A6" s="2">
        <v>5</v>
      </c>
      <c r="B6" s="2" t="s">
        <v>146</v>
      </c>
      <c r="C6" s="2">
        <v>249</v>
      </c>
      <c r="D6" s="2">
        <v>197</v>
      </c>
      <c r="E6" s="2">
        <v>14</v>
      </c>
    </row>
    <row r="7" spans="1:5" x14ac:dyDescent="0.25">
      <c r="A7" s="2">
        <v>6</v>
      </c>
      <c r="B7" s="2" t="s">
        <v>106</v>
      </c>
      <c r="C7" s="2">
        <v>760</v>
      </c>
      <c r="D7" s="2">
        <v>625</v>
      </c>
      <c r="E7" s="2">
        <v>133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128</v>
      </c>
      <c r="C2" s="2">
        <v>79</v>
      </c>
      <c r="D2" s="2">
        <v>59</v>
      </c>
      <c r="E2" s="2">
        <v>16</v>
      </c>
    </row>
    <row r="3" spans="1:5" x14ac:dyDescent="0.25">
      <c r="A3" s="2">
        <v>2</v>
      </c>
      <c r="B3" s="2" t="s">
        <v>148</v>
      </c>
      <c r="C3" s="2">
        <v>38</v>
      </c>
      <c r="D3" s="2">
        <v>13</v>
      </c>
      <c r="E3" s="2">
        <v>0</v>
      </c>
    </row>
    <row r="4" spans="1:5" x14ac:dyDescent="0.25">
      <c r="A4" s="2">
        <v>3</v>
      </c>
      <c r="B4" s="2" t="s">
        <v>129</v>
      </c>
      <c r="C4" s="2">
        <v>30</v>
      </c>
      <c r="D4" s="2">
        <v>20</v>
      </c>
      <c r="E4" s="2">
        <v>0</v>
      </c>
    </row>
    <row r="5" spans="1:5" x14ac:dyDescent="0.25">
      <c r="A5" s="2">
        <v>4</v>
      </c>
      <c r="B5" s="2" t="s">
        <v>149</v>
      </c>
      <c r="C5" s="2">
        <v>17</v>
      </c>
      <c r="D5" s="2">
        <v>11</v>
      </c>
      <c r="E5" s="2">
        <v>0</v>
      </c>
    </row>
    <row r="6" spans="1:5" x14ac:dyDescent="0.25">
      <c r="A6" s="2">
        <v>5</v>
      </c>
      <c r="B6" s="2" t="s">
        <v>153</v>
      </c>
      <c r="C6" s="2">
        <v>13</v>
      </c>
      <c r="D6" s="2">
        <v>3</v>
      </c>
      <c r="E6" s="2">
        <v>2</v>
      </c>
    </row>
    <row r="7" spans="1:5" x14ac:dyDescent="0.25">
      <c r="A7" s="2">
        <v>6</v>
      </c>
      <c r="B7" s="2" t="s">
        <v>106</v>
      </c>
      <c r="C7" s="2">
        <v>64</v>
      </c>
      <c r="D7" s="2">
        <v>25</v>
      </c>
      <c r="E7" s="2">
        <v>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150</v>
      </c>
      <c r="B2" s="1" t="s">
        <v>151</v>
      </c>
      <c r="C2" s="1" t="s">
        <v>138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5623</v>
      </c>
      <c r="B2" t="s">
        <v>91</v>
      </c>
      <c r="C2" t="s">
        <v>65</v>
      </c>
      <c r="D2">
        <v>1</v>
      </c>
    </row>
    <row r="3" spans="1:4" x14ac:dyDescent="0.25">
      <c r="A3">
        <v>0</v>
      </c>
      <c r="B3" t="s">
        <v>91</v>
      </c>
      <c r="C3" t="s">
        <v>93</v>
      </c>
      <c r="D3">
        <v>2</v>
      </c>
    </row>
    <row r="4" spans="1:4" x14ac:dyDescent="0.25">
      <c r="A4">
        <v>0</v>
      </c>
      <c r="B4" t="s">
        <v>91</v>
      </c>
      <c r="C4" t="s">
        <v>64</v>
      </c>
      <c r="D4">
        <v>3</v>
      </c>
    </row>
    <row r="5" spans="1:4" x14ac:dyDescent="0.25">
      <c r="A5">
        <v>3</v>
      </c>
      <c r="B5" t="s">
        <v>91</v>
      </c>
      <c r="C5" t="s">
        <v>92</v>
      </c>
      <c r="D5">
        <v>4</v>
      </c>
    </row>
    <row r="6" spans="1:4" x14ac:dyDescent="0.25">
      <c r="A6">
        <v>3802</v>
      </c>
      <c r="B6" t="s">
        <v>50</v>
      </c>
      <c r="C6" t="s">
        <v>65</v>
      </c>
      <c r="D6">
        <v>1</v>
      </c>
    </row>
    <row r="7" spans="1:4" x14ac:dyDescent="0.25">
      <c r="A7">
        <v>11</v>
      </c>
      <c r="B7" t="s">
        <v>50</v>
      </c>
      <c r="C7" t="s">
        <v>93</v>
      </c>
      <c r="D7">
        <v>2</v>
      </c>
    </row>
    <row r="8" spans="1:4" x14ac:dyDescent="0.25">
      <c r="A8">
        <v>0</v>
      </c>
      <c r="B8" t="s">
        <v>50</v>
      </c>
      <c r="C8" t="s">
        <v>64</v>
      </c>
      <c r="D8">
        <v>3</v>
      </c>
    </row>
    <row r="9" spans="1:4" x14ac:dyDescent="0.25">
      <c r="A9">
        <v>30</v>
      </c>
      <c r="B9" t="s">
        <v>50</v>
      </c>
      <c r="C9" t="s">
        <v>92</v>
      </c>
      <c r="D9">
        <v>4</v>
      </c>
    </row>
    <row r="10" spans="1:4" x14ac:dyDescent="0.25">
      <c r="A10">
        <v>4148</v>
      </c>
      <c r="B10" t="s">
        <v>51</v>
      </c>
      <c r="C10" t="s">
        <v>65</v>
      </c>
      <c r="D10">
        <v>1</v>
      </c>
    </row>
    <row r="11" spans="1:4" x14ac:dyDescent="0.25">
      <c r="A11">
        <v>9</v>
      </c>
      <c r="B11" t="s">
        <v>51</v>
      </c>
      <c r="C11" t="s">
        <v>93</v>
      </c>
      <c r="D11">
        <v>2</v>
      </c>
    </row>
    <row r="12" spans="1:4" x14ac:dyDescent="0.25">
      <c r="A12">
        <v>0</v>
      </c>
      <c r="B12" t="s">
        <v>51</v>
      </c>
      <c r="C12" t="s">
        <v>64</v>
      </c>
      <c r="D12">
        <v>3</v>
      </c>
    </row>
    <row r="13" spans="1:4" x14ac:dyDescent="0.25">
      <c r="A13">
        <v>16</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Jankowska Małgorzata</cp:lastModifiedBy>
  <cp:lastPrinted>2015-01-07T11:10:02Z</cp:lastPrinted>
  <dcterms:created xsi:type="dcterms:W3CDTF">2014-07-29T18:33:30Z</dcterms:created>
  <dcterms:modified xsi:type="dcterms:W3CDTF">2016-03-01T10:47:40Z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