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\\obcy.gov.pl\udscdfs\katalogi wydziałowe\BSZ\Statystyki nowe\SZABLONY RAPORTÓW CYKLICZNYCH\meldunek miesięczny\"/>
    </mc:Choice>
  </mc:AlternateContent>
  <bookViews>
    <workbookView xWindow="0" yWindow="0" windowWidth="28800" windowHeight="11835"/>
  </bookViews>
  <sheets>
    <sheet name="Meldunek tygodniowy" sheetId="1" r:id="rId1"/>
    <sheet name="Arkusz15" sheetId="20" state="hidden" r:id="rId2"/>
    <sheet name="Arkusz1" sheetId="19" state="hidden" r:id="rId3"/>
    <sheet name="Arkusz2" sheetId="2" state="hidden" r:id="rId4"/>
    <sheet name="Arkusz3" sheetId="3" state="hidden" r:id="rId5"/>
    <sheet name="Arkusz4" sheetId="4" state="hidden" r:id="rId6"/>
    <sheet name="Arkusz5" sheetId="5" state="hidden" r:id="rId7"/>
    <sheet name="Arkusz18" sheetId="18" state="hidden" r:id="rId8"/>
    <sheet name="Arkusz16" sheetId="16" state="hidden" r:id="rId9"/>
    <sheet name="Arkusz17" sheetId="17" state="hidden" r:id="rId10"/>
    <sheet name="Arkusz6" sheetId="6" state="hidden" r:id="rId11"/>
    <sheet name="Arkusz7" sheetId="7" state="hidden" r:id="rId12"/>
    <sheet name="Arkusz8" sheetId="8" state="hidden" r:id="rId13"/>
    <sheet name="Arkusz9" sheetId="9" state="hidden" r:id="rId14"/>
    <sheet name="Arkusz10" sheetId="10" state="hidden" r:id="rId15"/>
    <sheet name="Arkusz11" sheetId="11" state="hidden" r:id="rId16"/>
    <sheet name="Arkusz12" sheetId="12" state="hidden" r:id="rId17"/>
    <sheet name="Arkusz13" sheetId="13" state="hidden" r:id="rId18"/>
    <sheet name="Arkusz14" sheetId="14" state="hidden" r:id="rId19"/>
  </sheets>
  <definedNames>
    <definedName name="AHDPROD_SP_Meldunek_parametry" localSheetId="7" hidden="1">Arkusz18!$A$1:$C$2</definedName>
    <definedName name="AHDPROD_SP_Meldunek_sekcja_I_tab_1" localSheetId="3" hidden="1">Arkusz2!$A$1:$G$37</definedName>
    <definedName name="AHDPROD_SP_Meldunek_sekcja_I_tab_2" localSheetId="4" hidden="1">Arkusz3!$A$1:$G$37</definedName>
    <definedName name="AHDPROD_SP_Meldunek_sekcja_II_tab_1" localSheetId="5" hidden="1">Arkusz4!$A$1:$E$7</definedName>
    <definedName name="AHDPROD_SP_Meldunek_sekcja_II_tab_2" localSheetId="6" hidden="1">Arkusz5!$A$1:$E$7</definedName>
    <definedName name="AHDPROD_SP_Meldunek_sekcja_III_tab_1" localSheetId="10" hidden="1">Arkusz6!$A$1:$G$7</definedName>
    <definedName name="AHDPROD_SP_Meldunek_sekcja_III_tab_2" localSheetId="11" hidden="1">Arkusz7!$A$1:$G$7</definedName>
    <definedName name="AHDPROD_SP_Meldunek_sekcja_IV" localSheetId="12" hidden="1">Arkusz8!$A$1:$C$26</definedName>
    <definedName name="AHDPROD_SP_Meldunek_sekcja_IX_tab_1" localSheetId="8" hidden="1">Arkusz16!$A$1:$D$13</definedName>
    <definedName name="AHDPROD_SP_Meldunek_sekcja_IX_tab_2" localSheetId="9" hidden="1">Arkusz17!$A$1:$D$13</definedName>
    <definedName name="AHDPROD_SP_Meldunek_sekcja_V_tab_1" localSheetId="13" hidden="1">Arkusz9!$A$1:$C$13</definedName>
    <definedName name="AHDPROD_SP_Meldunek_sekcja_V_tab_2" localSheetId="14" hidden="1">Arkusz10!$A$1:$D$9</definedName>
    <definedName name="AHDPROD_SP_Meldunek_sekcja_V_tab_3" localSheetId="15" hidden="1">Arkusz11!$A$1:$C$13</definedName>
    <definedName name="AHDPROD_SP_Meldunek_sekcja_V_tab_4" localSheetId="16" hidden="1">Arkusz12!$A$1:$D$9</definedName>
    <definedName name="AHDPROD_SP_Meldunek_sekcja_VI_tab_1" localSheetId="17" hidden="1">Arkusz13!$A$1:$E$145</definedName>
    <definedName name="AHDPROD_SP_Meldunek_sekcja_VI_tab_2" localSheetId="18" hidden="1">Arkusz14!$A$1:$D$4</definedName>
    <definedName name="AHDPROD_SP_Meldunek_sekcja_VII" localSheetId="1" hidden="1">Arkusz15!$A$1:$C$12</definedName>
    <definedName name="AHDPROD_SP_Meldunek_sekcja_VIII" localSheetId="2" hidden="1">Arkusz1!$A$1:$D$4</definedName>
  </definedNames>
  <calcPr calcId="191029"/>
</workbook>
</file>

<file path=xl/calcChain.xml><?xml version="1.0" encoding="utf-8"?>
<calcChain xmlns="http://schemas.openxmlformats.org/spreadsheetml/2006/main">
  <c r="K203" i="1" l="1"/>
  <c r="T146" i="1" l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S146" i="1"/>
  <c r="T147" i="1" l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U146" i="1" l="1"/>
  <c r="V146" i="1" s="1"/>
  <c r="U138" i="1"/>
  <c r="V138" i="1" s="1"/>
  <c r="U134" i="1"/>
  <c r="V134" i="1" s="1"/>
  <c r="U142" i="1"/>
  <c r="V142" i="1" s="1"/>
  <c r="U145" i="1"/>
  <c r="V145" i="1" s="1"/>
  <c r="U141" i="1"/>
  <c r="V141" i="1" s="1"/>
  <c r="U137" i="1"/>
  <c r="V137" i="1" s="1"/>
  <c r="U133" i="1"/>
  <c r="V133" i="1" s="1"/>
  <c r="U136" i="1"/>
  <c r="V136" i="1" s="1"/>
  <c r="U144" i="1"/>
  <c r="V144" i="1" s="1"/>
  <c r="U140" i="1"/>
  <c r="V140" i="1" s="1"/>
  <c r="U132" i="1"/>
  <c r="U143" i="1"/>
  <c r="V143" i="1" s="1"/>
  <c r="U139" i="1"/>
  <c r="V139" i="1" s="1"/>
  <c r="U135" i="1"/>
  <c r="V135" i="1" s="1"/>
  <c r="J410" i="1"/>
  <c r="V411" i="1" l="1"/>
  <c r="S411" i="1"/>
  <c r="P411" i="1"/>
  <c r="M411" i="1"/>
  <c r="J411" i="1"/>
  <c r="O269" i="1" l="1"/>
  <c r="S269" i="1" s="1"/>
  <c r="I267" i="1" l="1"/>
  <c r="M267" i="1" s="1"/>
  <c r="O266" i="1"/>
  <c r="S266" i="1" s="1"/>
  <c r="T345" i="1" l="1"/>
  <c r="T346" i="1"/>
  <c r="T347" i="1"/>
  <c r="T348" i="1"/>
  <c r="T349" i="1"/>
  <c r="T344" i="1"/>
  <c r="R345" i="1"/>
  <c r="R346" i="1"/>
  <c r="R347" i="1"/>
  <c r="R348" i="1"/>
  <c r="R349" i="1"/>
  <c r="R344" i="1"/>
  <c r="P345" i="1"/>
  <c r="P346" i="1"/>
  <c r="P347" i="1"/>
  <c r="P348" i="1"/>
  <c r="P349" i="1"/>
  <c r="P344" i="1"/>
  <c r="M345" i="1"/>
  <c r="M346" i="1"/>
  <c r="M347" i="1"/>
  <c r="M348" i="1"/>
  <c r="M349" i="1"/>
  <c r="M344" i="1"/>
  <c r="H345" i="1"/>
  <c r="H346" i="1"/>
  <c r="H347" i="1"/>
  <c r="H348" i="1"/>
  <c r="H349" i="1"/>
  <c r="F345" i="1"/>
  <c r="F346" i="1"/>
  <c r="F347" i="1"/>
  <c r="F348" i="1"/>
  <c r="F349" i="1"/>
  <c r="D345" i="1"/>
  <c r="D346" i="1"/>
  <c r="D347" i="1"/>
  <c r="D348" i="1"/>
  <c r="D349" i="1"/>
  <c r="A345" i="1"/>
  <c r="A346" i="1"/>
  <c r="A347" i="1"/>
  <c r="A348" i="1"/>
  <c r="A349" i="1"/>
  <c r="R350" i="1" l="1"/>
  <c r="T350" i="1"/>
  <c r="P350" i="1"/>
  <c r="G247" i="1"/>
  <c r="G240" i="1"/>
  <c r="M66" i="1"/>
  <c r="L130" i="1"/>
  <c r="M23" i="1"/>
  <c r="G366" i="1"/>
  <c r="G263" i="1"/>
  <c r="G378" i="1"/>
  <c r="M341" i="1"/>
  <c r="A341" i="1"/>
  <c r="G295" i="1"/>
  <c r="E9" i="1"/>
  <c r="P251" i="1"/>
  <c r="M251" i="1"/>
  <c r="J251" i="1"/>
  <c r="G251" i="1"/>
  <c r="P250" i="1"/>
  <c r="M250" i="1"/>
  <c r="J250" i="1"/>
  <c r="G250" i="1"/>
  <c r="P249" i="1"/>
  <c r="M249" i="1"/>
  <c r="J249" i="1"/>
  <c r="G249" i="1"/>
  <c r="P244" i="1"/>
  <c r="M244" i="1"/>
  <c r="J244" i="1"/>
  <c r="G244" i="1"/>
  <c r="J243" i="1"/>
  <c r="M243" i="1"/>
  <c r="P243" i="1"/>
  <c r="G243" i="1"/>
  <c r="P242" i="1"/>
  <c r="M242" i="1"/>
  <c r="J242" i="1"/>
  <c r="G242" i="1"/>
  <c r="Q171" i="1"/>
  <c r="N171" i="1"/>
  <c r="L171" i="1"/>
  <c r="L132" i="1"/>
  <c r="Q97" i="1"/>
  <c r="O97" i="1"/>
  <c r="Q96" i="1"/>
  <c r="O96" i="1"/>
  <c r="Q95" i="1"/>
  <c r="O95" i="1"/>
  <c r="Q94" i="1"/>
  <c r="O94" i="1"/>
  <c r="Q70" i="1"/>
  <c r="O70" i="1"/>
  <c r="M70" i="1"/>
  <c r="K70" i="1"/>
  <c r="Q69" i="1"/>
  <c r="O69" i="1"/>
  <c r="M69" i="1"/>
  <c r="K69" i="1"/>
  <c r="Q68" i="1"/>
  <c r="O68" i="1"/>
  <c r="M68" i="1"/>
  <c r="M71" i="1" s="1"/>
  <c r="K68" i="1"/>
  <c r="Q27" i="1"/>
  <c r="O27" i="1"/>
  <c r="M27" i="1"/>
  <c r="K27" i="1"/>
  <c r="Q26" i="1"/>
  <c r="O26" i="1"/>
  <c r="M26" i="1"/>
  <c r="K26" i="1"/>
  <c r="Q25" i="1"/>
  <c r="O25" i="1"/>
  <c r="M25" i="1"/>
  <c r="K25" i="1"/>
  <c r="Q55" i="1"/>
  <c r="O55" i="1"/>
  <c r="Q54" i="1"/>
  <c r="O54" i="1"/>
  <c r="Q53" i="1"/>
  <c r="O53" i="1"/>
  <c r="Q52" i="1"/>
  <c r="O52" i="1"/>
  <c r="V410" i="1"/>
  <c r="S410" i="1"/>
  <c r="P410" i="1"/>
  <c r="M410" i="1"/>
  <c r="V409" i="1"/>
  <c r="S409" i="1"/>
  <c r="P409" i="1"/>
  <c r="M409" i="1"/>
  <c r="J409" i="1"/>
  <c r="V408" i="1"/>
  <c r="S408" i="1"/>
  <c r="P408" i="1"/>
  <c r="M408" i="1"/>
  <c r="J408" i="1"/>
  <c r="V407" i="1"/>
  <c r="S407" i="1"/>
  <c r="P407" i="1"/>
  <c r="M407" i="1"/>
  <c r="J407" i="1"/>
  <c r="V406" i="1"/>
  <c r="S406" i="1"/>
  <c r="P406" i="1"/>
  <c r="M406" i="1"/>
  <c r="J406" i="1"/>
  <c r="S381" i="1"/>
  <c r="S382" i="1"/>
  <c r="S383" i="1"/>
  <c r="S384" i="1"/>
  <c r="S385" i="1"/>
  <c r="S380" i="1"/>
  <c r="P381" i="1"/>
  <c r="P382" i="1"/>
  <c r="P383" i="1"/>
  <c r="P384" i="1"/>
  <c r="P385" i="1"/>
  <c r="P380" i="1"/>
  <c r="M381" i="1"/>
  <c r="M382" i="1"/>
  <c r="M383" i="1"/>
  <c r="M384" i="1"/>
  <c r="M385" i="1"/>
  <c r="M380" i="1"/>
  <c r="J381" i="1"/>
  <c r="J382" i="1"/>
  <c r="J383" i="1"/>
  <c r="J384" i="1"/>
  <c r="J385" i="1"/>
  <c r="J380" i="1"/>
  <c r="G381" i="1"/>
  <c r="G382" i="1"/>
  <c r="G383" i="1"/>
  <c r="G384" i="1"/>
  <c r="G385" i="1"/>
  <c r="G380" i="1"/>
  <c r="C381" i="1"/>
  <c r="C382" i="1"/>
  <c r="C383" i="1"/>
  <c r="C384" i="1"/>
  <c r="C385" i="1"/>
  <c r="C380" i="1"/>
  <c r="S369" i="1"/>
  <c r="S370" i="1"/>
  <c r="S371" i="1"/>
  <c r="S372" i="1"/>
  <c r="S373" i="1"/>
  <c r="S368" i="1"/>
  <c r="P369" i="1"/>
  <c r="P370" i="1"/>
  <c r="P371" i="1"/>
  <c r="P372" i="1"/>
  <c r="P373" i="1"/>
  <c r="P368" i="1"/>
  <c r="M369" i="1"/>
  <c r="M370" i="1"/>
  <c r="M371" i="1"/>
  <c r="M372" i="1"/>
  <c r="M373" i="1"/>
  <c r="M368" i="1"/>
  <c r="J369" i="1"/>
  <c r="J370" i="1"/>
  <c r="J371" i="1"/>
  <c r="J372" i="1"/>
  <c r="J373" i="1"/>
  <c r="J368" i="1"/>
  <c r="G369" i="1"/>
  <c r="G370" i="1"/>
  <c r="G371" i="1"/>
  <c r="G372" i="1"/>
  <c r="G373" i="1"/>
  <c r="G368" i="1"/>
  <c r="C369" i="1"/>
  <c r="C370" i="1"/>
  <c r="C371" i="1"/>
  <c r="C372" i="1"/>
  <c r="C373" i="1"/>
  <c r="C368" i="1"/>
  <c r="H344" i="1"/>
  <c r="F344" i="1"/>
  <c r="D344" i="1"/>
  <c r="A344" i="1"/>
  <c r="Q299" i="1"/>
  <c r="U299" i="1" s="1"/>
  <c r="Q300" i="1"/>
  <c r="U300" i="1" s="1"/>
  <c r="Q301" i="1"/>
  <c r="U301" i="1" s="1"/>
  <c r="Q302" i="1"/>
  <c r="U302" i="1" s="1"/>
  <c r="Q303" i="1"/>
  <c r="U303" i="1" s="1"/>
  <c r="Q298" i="1"/>
  <c r="U298" i="1" s="1"/>
  <c r="O299" i="1"/>
  <c r="S299" i="1" s="1"/>
  <c r="O300" i="1"/>
  <c r="S300" i="1" s="1"/>
  <c r="O301" i="1"/>
  <c r="S301" i="1" s="1"/>
  <c r="O302" i="1"/>
  <c r="S302" i="1" s="1"/>
  <c r="O303" i="1"/>
  <c r="S303" i="1" s="1"/>
  <c r="O298" i="1"/>
  <c r="S298" i="1" s="1"/>
  <c r="I299" i="1"/>
  <c r="M299" i="1" s="1"/>
  <c r="I300" i="1"/>
  <c r="M300" i="1" s="1"/>
  <c r="I301" i="1"/>
  <c r="M301" i="1" s="1"/>
  <c r="I302" i="1"/>
  <c r="M302" i="1" s="1"/>
  <c r="I303" i="1"/>
  <c r="M303" i="1" s="1"/>
  <c r="I298" i="1"/>
  <c r="M298" i="1" s="1"/>
  <c r="G298" i="1"/>
  <c r="K298" i="1" s="1"/>
  <c r="G299" i="1"/>
  <c r="K299" i="1" s="1"/>
  <c r="G300" i="1"/>
  <c r="K300" i="1" s="1"/>
  <c r="G301" i="1"/>
  <c r="K301" i="1" s="1"/>
  <c r="G302" i="1"/>
  <c r="K302" i="1" s="1"/>
  <c r="G303" i="1"/>
  <c r="K303" i="1" s="1"/>
  <c r="C299" i="1"/>
  <c r="C300" i="1"/>
  <c r="C301" i="1"/>
  <c r="C302" i="1"/>
  <c r="C303" i="1"/>
  <c r="C298" i="1"/>
  <c r="Q267" i="1"/>
  <c r="U267" i="1" s="1"/>
  <c r="Q268" i="1"/>
  <c r="U268" i="1" s="1"/>
  <c r="Q269" i="1"/>
  <c r="U269" i="1" s="1"/>
  <c r="Q270" i="1"/>
  <c r="U270" i="1" s="1"/>
  <c r="Q271" i="1"/>
  <c r="U271" i="1" s="1"/>
  <c r="Q266" i="1"/>
  <c r="U266" i="1" s="1"/>
  <c r="O267" i="1"/>
  <c r="S267" i="1" s="1"/>
  <c r="O268" i="1"/>
  <c r="S268" i="1" s="1"/>
  <c r="O270" i="1"/>
  <c r="S270" i="1" s="1"/>
  <c r="O271" i="1"/>
  <c r="S271" i="1" s="1"/>
  <c r="C267" i="1"/>
  <c r="C268" i="1"/>
  <c r="C269" i="1"/>
  <c r="C270" i="1"/>
  <c r="C271" i="1"/>
  <c r="I268" i="1"/>
  <c r="M268" i="1" s="1"/>
  <c r="I269" i="1"/>
  <c r="M269" i="1" s="1"/>
  <c r="I270" i="1"/>
  <c r="M270" i="1" s="1"/>
  <c r="I271" i="1"/>
  <c r="M271" i="1" s="1"/>
  <c r="I266" i="1"/>
  <c r="M266" i="1" s="1"/>
  <c r="G267" i="1"/>
  <c r="K267" i="1" s="1"/>
  <c r="G268" i="1"/>
  <c r="K268" i="1" s="1"/>
  <c r="G269" i="1"/>
  <c r="K269" i="1" s="1"/>
  <c r="G270" i="1"/>
  <c r="K270" i="1" s="1"/>
  <c r="G271" i="1"/>
  <c r="K271" i="1" s="1"/>
  <c r="G266" i="1"/>
  <c r="K266" i="1" s="1"/>
  <c r="C266" i="1"/>
  <c r="M245" i="1" l="1"/>
  <c r="Q71" i="1"/>
  <c r="G252" i="1"/>
  <c r="J252" i="1"/>
  <c r="M252" i="1"/>
  <c r="P252" i="1"/>
  <c r="M272" i="1"/>
  <c r="K71" i="1"/>
  <c r="J412" i="1"/>
  <c r="V412" i="1"/>
  <c r="S412" i="1"/>
  <c r="V132" i="1"/>
  <c r="P412" i="1"/>
  <c r="M412" i="1"/>
  <c r="O71" i="1"/>
  <c r="G245" i="1"/>
  <c r="J245" i="1"/>
  <c r="Q98" i="1"/>
  <c r="S386" i="1"/>
  <c r="P245" i="1"/>
  <c r="G374" i="1"/>
  <c r="M374" i="1"/>
  <c r="S374" i="1"/>
  <c r="F350" i="1"/>
  <c r="O98" i="1"/>
  <c r="J386" i="1"/>
  <c r="P386" i="1"/>
  <c r="G386" i="1"/>
  <c r="M386" i="1"/>
  <c r="P374" i="1"/>
  <c r="J374" i="1"/>
  <c r="D350" i="1"/>
  <c r="H350" i="1"/>
  <c r="S147" i="1"/>
  <c r="R147" i="1"/>
  <c r="Q147" i="1"/>
  <c r="P147" i="1"/>
  <c r="O147" i="1"/>
  <c r="N147" i="1"/>
  <c r="L147" i="1"/>
  <c r="Q56" i="1"/>
  <c r="O56" i="1"/>
  <c r="Q28" i="1"/>
  <c r="O28" i="1"/>
  <c r="M28" i="1"/>
  <c r="K28" i="1"/>
  <c r="Q304" i="1"/>
  <c r="O304" i="1"/>
  <c r="M304" i="1"/>
  <c r="K304" i="1"/>
  <c r="I304" i="1"/>
  <c r="G304" i="1"/>
  <c r="Q272" i="1"/>
  <c r="O272" i="1"/>
  <c r="I272" i="1"/>
  <c r="G272" i="1"/>
  <c r="U147" i="1" l="1"/>
  <c r="V147" i="1"/>
  <c r="S272" i="1"/>
  <c r="U272" i="1"/>
  <c r="S304" i="1"/>
  <c r="U304" i="1"/>
  <c r="K272" i="1"/>
</calcChain>
</file>

<file path=xl/connections.xml><?xml version="1.0" encoding="utf-8"?>
<connections xmlns="http://schemas.openxmlformats.org/spreadsheetml/2006/main">
  <connection id="1" keepAlive="1" name="SP_Meldunek_parametry" type="5" refreshedVersion="6" savePassword="1" deleted="1" background="1" saveData="1" credentials="none">
    <dbPr connection="" command=""/>
  </connection>
  <connection id="2" keepAlive="1" name="SP_Meldunek_sekcja_I_tab_1" type="5" refreshedVersion="6" savePassword="1" deleted="1" background="1" saveData="1" credentials="none">
    <dbPr connection="" command=""/>
  </connection>
  <connection id="3" keepAlive="1" name="SP_Meldunek_sekcja_I_tab_2" type="5" refreshedVersion="6" savePassword="1" deleted="1" background="1" saveData="1" credentials="none">
    <dbPr connection="" command=""/>
  </connection>
  <connection id="4" keepAlive="1" name="SP_Meldunek_sekcja_II_tab_1" type="5" refreshedVersion="6" savePassword="1" deleted="1" background="1" saveData="1" credentials="none">
    <dbPr connection="" command=""/>
  </connection>
  <connection id="5" keepAlive="1" name="SP_Meldunek_sekcja_II_tab_2" type="5" refreshedVersion="6" savePassword="1" deleted="1" background="1" saveData="1" credentials="none">
    <dbPr connection="" command=""/>
  </connection>
  <connection id="6" keepAlive="1" name="SP_Meldunek_sekcja_III_tab_1" type="5" refreshedVersion="6" savePassword="1" deleted="1" background="1" saveData="1" credentials="none">
    <dbPr connection="" command=""/>
  </connection>
  <connection id="7" keepAlive="1" name="SP_Meldunek_sekcja_III_tab_2" type="5" refreshedVersion="6" savePassword="1" deleted="1" background="1" saveData="1" credentials="none">
    <dbPr connection="" command=""/>
  </connection>
  <connection id="8" keepAlive="1" name="SP_Meldunek_sekcja_IV" type="5" refreshedVersion="6" savePassword="1" deleted="1" background="1" saveData="1" credentials="none">
    <dbPr connection="" command=""/>
  </connection>
  <connection id="9" keepAlive="1" name="SP_Meldunek_sekcja_IX_tab_1" type="5" refreshedVersion="6" savePassword="1" deleted="1" background="1" saveData="1" credentials="none">
    <dbPr connection="" command=""/>
  </connection>
  <connection id="10" keepAlive="1" name="SP_Meldunek_sekcja_IX_tab_2" type="5" refreshedVersion="6" savePassword="1" deleted="1" background="1" saveData="1" credentials="none">
    <dbPr connection="" command=""/>
  </connection>
  <connection id="11" keepAlive="1" name="SP_Meldunek_sekcja_V_tab_1" type="5" refreshedVersion="6" savePassword="1" deleted="1" background="1" saveData="1" credentials="none">
    <dbPr connection="" command=""/>
  </connection>
  <connection id="12" keepAlive="1" name="SP_Meldunek_sekcja_V_tab_2" type="5" refreshedVersion="6" savePassword="1" deleted="1" background="1" saveData="1" credentials="none">
    <dbPr connection="" command=""/>
  </connection>
  <connection id="13" keepAlive="1" name="SP_Meldunek_sekcja_V_tab_3" type="5" refreshedVersion="6" savePassword="1" deleted="1" background="1" saveData="1" credentials="none">
    <dbPr connection="" command=""/>
  </connection>
  <connection id="14" keepAlive="1" name="SP_Meldunek_sekcja_V_tab_4" type="5" refreshedVersion="6" savePassword="1" deleted="1" background="1" saveData="1" credentials="none">
    <dbPr connection="" command=""/>
  </connection>
  <connection id="15" keepAlive="1" name="SP_Meldunek_sekcja_VI_tab_1" type="5" refreshedVersion="6" savePassword="1" deleted="1" background="1" saveData="1" credentials="none">
    <dbPr connection="" command=""/>
  </connection>
  <connection id="16" keepAlive="1" name="SP_Meldunek_sekcja_VI_tab_2" type="5" refreshedVersion="6" savePassword="1" deleted="1" background="1" saveData="1" credentials="none">
    <dbPr connection="" command=""/>
  </connection>
  <connection id="17" keepAlive="1" name="SP_Meldunek_sekcja_V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"/>
  </connection>
  <connection id="18" keepAlive="1" name="SP_Meldunek_sekcja_VIII" type="5" refreshedVersion="6" savePassword="1" deleted="1" background="1" saveData="1" credentials="none">
    <dbPr connection="" command=""/>
  </connection>
</connections>
</file>

<file path=xl/sharedStrings.xml><?xml version="1.0" encoding="utf-8"?>
<sst xmlns="http://schemas.openxmlformats.org/spreadsheetml/2006/main" count="1002" uniqueCount="180">
  <si>
    <t>Obywatelstwo</t>
  </si>
  <si>
    <t>Razem</t>
  </si>
  <si>
    <t>Sprawa</t>
  </si>
  <si>
    <t>wnioski</t>
  </si>
  <si>
    <t>pobyt tolerowany</t>
  </si>
  <si>
    <t>świadczenia poza ośrodkiem</t>
  </si>
  <si>
    <t>opuścili ośrodek</t>
  </si>
  <si>
    <t>nowo przyjęci</t>
  </si>
  <si>
    <t>osoby</t>
  </si>
  <si>
    <t>Cudzoziemcy</t>
  </si>
  <si>
    <t>Osoby</t>
  </si>
  <si>
    <t>zaproszenie</t>
  </si>
  <si>
    <t>utrzymanie</t>
  </si>
  <si>
    <t>wpis</t>
  </si>
  <si>
    <t>wpis SIS</t>
  </si>
  <si>
    <t>wykreślenie</t>
  </si>
  <si>
    <t>wykreślenie SIS</t>
  </si>
  <si>
    <t>wnioski cudz.</t>
  </si>
  <si>
    <t>konsultacje</t>
  </si>
  <si>
    <t>telegramy</t>
  </si>
  <si>
    <t>inne państwo</t>
  </si>
  <si>
    <t>fakultatywne</t>
  </si>
  <si>
    <t>decyzje</t>
  </si>
  <si>
    <t>Czynności</t>
  </si>
  <si>
    <t>pobyt rezyd. UE</t>
  </si>
  <si>
    <t>pozytywne</t>
  </si>
  <si>
    <t>negatywne</t>
  </si>
  <si>
    <t>umorzenia</t>
  </si>
  <si>
    <t>Wnioskujący</t>
  </si>
  <si>
    <t>przebywający 
w ośrodku</t>
  </si>
  <si>
    <t>Wnioski</t>
  </si>
  <si>
    <t>PIERWSZE</t>
  </si>
  <si>
    <t>KOLEJNE</t>
  </si>
  <si>
    <t xml:space="preserve">Wnioski </t>
  </si>
  <si>
    <t>pobyt czasowy</t>
  </si>
  <si>
    <t>pobyt stały</t>
  </si>
  <si>
    <t>pobyt rezydenta długoterminowego UE</t>
  </si>
  <si>
    <t>prawo pobytu ob. UE</t>
  </si>
  <si>
    <t>prawo stałego pobytu obywatela UE</t>
  </si>
  <si>
    <t>pobyt humanitarny</t>
  </si>
  <si>
    <t>wydalenie</t>
  </si>
  <si>
    <t>zobowiązanie do powrotu</t>
  </si>
  <si>
    <t>cofnięcie zakazu wjazdu</t>
  </si>
  <si>
    <t>polski dokument podróży</t>
  </si>
  <si>
    <t>polski dokument tożsamości cudzoziemca</t>
  </si>
  <si>
    <t>wiza (nowa + Schengen)</t>
  </si>
  <si>
    <t>prawo pobytu członka rodziny ob. UE</t>
  </si>
  <si>
    <t>prawo stałego pobytu członka rodziny ob.. UE</t>
  </si>
  <si>
    <t>X. Ogólne trendy</t>
  </si>
  <si>
    <t>Placówka</t>
  </si>
  <si>
    <t>RAZEM</t>
  </si>
  <si>
    <t>Lwów</t>
  </si>
  <si>
    <t>Łuck</t>
  </si>
  <si>
    <t>uchylenie 
i umorzenie</t>
  </si>
  <si>
    <t>Transfer</t>
  </si>
  <si>
    <t>SUMA</t>
  </si>
  <si>
    <t>Państwo</t>
  </si>
  <si>
    <t>Wniosek IN</t>
  </si>
  <si>
    <t>Decyzja pozytywna</t>
  </si>
  <si>
    <t>Wniosek OUT</t>
  </si>
  <si>
    <t>Status uchodźcy</t>
  </si>
  <si>
    <t>Ochrona uzupełniająca</t>
  </si>
  <si>
    <t>Pobyt tolerowany</t>
  </si>
  <si>
    <t>Umorzenie</t>
  </si>
  <si>
    <t>Zezwolenia cofnięte</t>
  </si>
  <si>
    <t>Zezwolenia wydane</t>
  </si>
  <si>
    <t xml:space="preserve">Informacja o działalności 
Urzędu do Spraw Cudzoziemców 
</t>
  </si>
  <si>
    <t>Ochrona międzynarodowa</t>
  </si>
  <si>
    <t>* ustanawiającego kryteria określania, które państwo członkowskie jest odpowiedzialne za rozpatrzenie wniosku o ochronę międzynarodową</t>
  </si>
  <si>
    <t>Suma</t>
  </si>
  <si>
    <t>Legalizacja pobytu</t>
  </si>
  <si>
    <t>Negatywna</t>
  </si>
  <si>
    <t>suma</t>
  </si>
  <si>
    <t>prawo pob. obyw. UE</t>
  </si>
  <si>
    <t>prawo st. pobytu obyw. UE</t>
  </si>
  <si>
    <t xml:space="preserve">prawo pob. członka rodz. obyw. UE </t>
  </si>
  <si>
    <t>prawo st. pob. członka rodz. obyw. UE</t>
  </si>
  <si>
    <t>wydane dokumenty</t>
  </si>
  <si>
    <t>Suma decyzji</t>
  </si>
  <si>
    <t>odwołania</t>
  </si>
  <si>
    <t>korekta wpisów</t>
  </si>
  <si>
    <t>odmowa wpisu</t>
  </si>
  <si>
    <t>alerty pobytowe</t>
  </si>
  <si>
    <t>inne</t>
  </si>
  <si>
    <t>uchylenie i przekazanie do ponownego rozp.</t>
  </si>
  <si>
    <t>pob. stały dla członków rodzin repatrianta</t>
  </si>
  <si>
    <t>wydane zezwolenia</t>
  </si>
  <si>
    <t>inne decyzje</t>
  </si>
  <si>
    <t>Kaliningrad</t>
  </si>
  <si>
    <t>Zezwolenia unieważnione</t>
  </si>
  <si>
    <t>Odmowy wydania</t>
  </si>
  <si>
    <t>zawiesz. wpisów</t>
  </si>
  <si>
    <t>małoletni bez opieki</t>
  </si>
  <si>
    <t>łącznie pod opieką UdSC</t>
  </si>
  <si>
    <t>decyzje pozytywne</t>
  </si>
  <si>
    <t>Lp</t>
  </si>
  <si>
    <t>Obywatelstwo_pl</t>
  </si>
  <si>
    <t>Grupa</t>
  </si>
  <si>
    <t>Typ</t>
  </si>
  <si>
    <t>Lp_typ</t>
  </si>
  <si>
    <t>Liczba</t>
  </si>
  <si>
    <t>Lp_grupa</t>
  </si>
  <si>
    <t>Pozostałe</t>
  </si>
  <si>
    <t>WZNOWIENIA*</t>
  </si>
  <si>
    <t>Decyzje pozytywne</t>
  </si>
  <si>
    <t>Nazwa_kraju</t>
  </si>
  <si>
    <t>Ilosc</t>
  </si>
  <si>
    <t>Tydzien</t>
  </si>
  <si>
    <t>przebywający w ośrodku</t>
  </si>
  <si>
    <t>Opis_rozstrzygniecia</t>
  </si>
  <si>
    <t>Opis</t>
  </si>
  <si>
    <t>NEGATYWNA</t>
  </si>
  <si>
    <t>POZYTYWNA</t>
  </si>
  <si>
    <t>UMORZENIE</t>
  </si>
  <si>
    <t>Lp_opis</t>
  </si>
  <si>
    <t>odwołanie</t>
  </si>
  <si>
    <t>prawo stałego pobytu członka rodziny ob. UE</t>
  </si>
  <si>
    <t>uchylenie i umorzenie</t>
  </si>
  <si>
    <t>Placowka</t>
  </si>
  <si>
    <t>Kolumna1</t>
  </si>
  <si>
    <t>Kolumna2</t>
  </si>
  <si>
    <t>Kolumna3</t>
  </si>
  <si>
    <t>UKRAINA</t>
  </si>
  <si>
    <t>ROSJA</t>
  </si>
  <si>
    <t>NIEMCY</t>
  </si>
  <si>
    <t>FRANCJA</t>
  </si>
  <si>
    <t>Wnioskujacy</t>
  </si>
  <si>
    <t>Decyzje</t>
  </si>
  <si>
    <t>Inne_panstwo</t>
  </si>
  <si>
    <t>Konsul_RP</t>
  </si>
  <si>
    <t>Czynnosc</t>
  </si>
  <si>
    <t>zawieszenie wpisów</t>
  </si>
  <si>
    <t>małoletni</t>
  </si>
  <si>
    <t>WNIOSEK O ZAREJESTROWANIE POBYTU OBYWATELA UE</t>
  </si>
  <si>
    <t>WZNOWIENIA</t>
  </si>
  <si>
    <t>BELGIA</t>
  </si>
  <si>
    <t>SZWECJA</t>
  </si>
  <si>
    <r>
      <t>*</t>
    </r>
    <r>
      <rPr>
        <i/>
        <sz val="6"/>
        <color theme="1"/>
        <rFont val="Roboto"/>
        <charset val="238"/>
      </rPr>
      <t xml:space="preserve"> zgodnie z nowym aquis azylowym od 1.01.2014 r. wznowienie postępowania po tzw. transferze dublińskim liczy się jako kolejny wniosek o nadanie statusu uchodźcy</t>
    </r>
  </si>
  <si>
    <t>obligatoryjne</t>
  </si>
  <si>
    <t xml:space="preserve">I. Wnioski, które wpłynęły do wojewodów w sprawie zezwolenia na pobyt czasowy, pobyt stały i pobyt rezydenta długoterminowego UE oraz wydane w tych sprawach decyzje:
</t>
  </si>
  <si>
    <t>II. Odwołania od decyzji wydanych w I instancji w sprawie legalizacji pobytu cudzoziemców na terytorium RP, odpowiedzi na skargi oraz wnioski o udzielenie zezwolenia na pobyt stały dla członków rodzin repatriantów:</t>
  </si>
  <si>
    <t>III. Wykaz cudzoziemców, których pobyt na terytorium RP jest niepożądany</t>
  </si>
  <si>
    <t>IV. Konsultacje wizowe</t>
  </si>
  <si>
    <t>V.  Informacja o Małym Ruchu Granicznym</t>
  </si>
  <si>
    <t>VI. Przyjęte wnioski o udzielenie ochrony międzynarodowej w RP:</t>
  </si>
  <si>
    <t>VII. Stosowanie Rozporządzenia  Dublińskiego*:</t>
  </si>
  <si>
    <t>VIII. Wydane decyzje w sprawie o udzielenie ochrony międzynarodowej:</t>
  </si>
  <si>
    <t>IX. Cudzoziemcy, w sprawie których wszczęto postępowanie o udzielenie ochrony międzynarodowej i którym zapewniono zakwaterowanie w ośrodkach dla cudzoziemców:</t>
  </si>
  <si>
    <t>01.03.2021</t>
  </si>
  <si>
    <t>31.03.2021</t>
  </si>
  <si>
    <t>01.01.2021</t>
  </si>
  <si>
    <t>BIAŁORUŚ</t>
  </si>
  <si>
    <t>AFGANISTAN</t>
  </si>
  <si>
    <t>TURCJA</t>
  </si>
  <si>
    <t>SZWAJCARIA</t>
  </si>
  <si>
    <t>RUMUNIA</t>
  </si>
  <si>
    <t>BUŁGARIA</t>
  </si>
  <si>
    <t>LITWA</t>
  </si>
  <si>
    <t>GRECJA</t>
  </si>
  <si>
    <t>IRAK</t>
  </si>
  <si>
    <t>25.03.2021 - 31.03.2021</t>
  </si>
  <si>
    <t>18.03.2021 - 24.03.2021</t>
  </si>
  <si>
    <t>11.03.2021 - 17.03.2021</t>
  </si>
  <si>
    <t>04.03.2021 - 10.03.2021</t>
  </si>
  <si>
    <t>25.02.2021 - 03.03.2021</t>
  </si>
  <si>
    <t>WNIOSEK O WYDANIE DOKUMENTU POTWIERDZAJĄCEGO PRAWO STAŁEGO POBYTU</t>
  </si>
  <si>
    <t>WNIOSEK O WYDANIE KARTY POBYTU CZŁONKA RODZINY OBYWATELA UE</t>
  </si>
  <si>
    <t>WNIOSEK O WYDANIE KARTY STAŁEGO POBYTU CZŁONKA RODZINY OBYWATELA UE</t>
  </si>
  <si>
    <t>alerty SIS</t>
  </si>
  <si>
    <t>Trwający stan epidemii Covid-19 nie spowodował spadku liczby wniosków o udzielenie zezwoleń na pobyt w Polsce. W pierwszym kwartale 2021 r. – podobnie jak przed rokiem – zaobserwowano tendencję wzrostową. Cudzoziemcy z państw trzecich złożyli ponad 90 tys. wniosków (prawie tyle co w całym 2015 r. - 109 tys. W porównaniu do IV kwartału 2020 r. liczba złożonych wniosków jest o 10% większa (8,6 tys. wniosków więcej), w stosunku do pierwszego kwartału 2020 r.  odsetek przyjętych wniosków wzrósł o 33% (22 tys.).
Zdecydowanie największym zainteresowaniem cieszyło się zezwolenie na pobyt czasowy, o które ubiegało się 92% cudzoziemców z krajów trzecich.
Najwięcej wniosków o pobyt czasowy zostało złożonych przez obywateli Ukrainy (61 tys., 73%), Białorusi (4 tys., 5%), Gruzji (3,9 tys., 5%), Mołdawii (2 tys., 2%) i Indii (1,6 tys., 2%). Głównym powodem ubiegania się o pobyt czasowy była praca (78%), a w dalszej kolejności:  inne powody (9%), rodzina (8%) oraz edukacja (5%).
Najwięcej wniosków przyjął Wojewoda Mazowiecki (28%),  Dolnośląski (12%), Łódzki (10%), Wielkopolski (8%) oraz  Małopolski (7%).
W odpowiedzi na złożone wnioski urzędy wojewódzkie wydały blisko 65 tys. decyzji, czyli o 8% więcej w stosunku do analogicznego okresu zeszłego roku. 80% decyzji stanowiło udzielenie zezwolenia na pobyt, 16% - decyzje negatywne, a 4% - umorzenia postępowania.
Średni czas trwania postępowania z zakresu legalizacji pobytu wynosił w I kwartale 2021 r. 254 dni.</t>
  </si>
  <si>
    <t>Konsekwencją dużego napływu cudzoziemców starających się zalegalizować swój pobyt jest zwiększona liczba odwołań od decyzji wydawanych w I instancji. W pierwszym kwartale 2021 r. cudzoziemcy złożyli ponad 4,9 tys. odwołań (89% - pobyt czasowy, 7% - zobowiązanie do powrotu, 3% - pobyt stały) i uzyskali w tym samym czasie blisko 9,5 tys. decyzji i postanowień Szefa UdSC w sprawach o legalizację pobytu na terytorium RP (8% - utrzymanie decyzji, od której się odwołano, 27% - uchylenie decyzji organu pierwszej instancji i udzielenie zezwolenia,  5% - uchylenie i przekazanie do ponownego rozpatrzenia, 27% (2,5 tys.) - rozstrzygnięcia wydawane w sprawach ponagleń - ujęte w kategorii inne). 
Odwołania składali głównie obywatele Ukrainy (62%), Indii (6%), Gruzji i Wietnamu (po 4%) oraz Białorusi (3%), najczęściej od decyzji wojewodów (89% ogółu), a w szczególności do decyzji wydawanych przez Wojewodę Mazowieckiego (78% ogółu złożonych odwołań, a 85% wśród odwołań złożonych do wojewodów). 
W II instancji liczba spraw w toku  to 34,8 tys., średni czas trwania postępowania w sprawach o zalegaliwowanie pobytu to 403 dni (obie wartości obejmują dane w sprawach: pobyt czasowy, stały, rezydenta długoterminowego UE).</t>
  </si>
  <si>
    <t xml:space="preserve"> dalszym ciągu widoczne jest wysokie obciążenie w zakresie prowadzenia Wykazu osób, których pobyt na terytorium RP jest  niepożądany. W marcu Szef UdSC zrealizował blisko 3,6 tys. spraw dotyczących wykazu, spośród których do najliczniejszych  zaliczały się wpisy do Wykazu i wpisy SIS oraz alerty SIS i alerty pobytowe (stanowiły 77% wszystkich zadań realizowanych w tym obszarze).</t>
  </si>
  <si>
    <t>W marcu 2021 do Wydziału Konsultacji wizowych wpłynęło ponad 11 tys. wniosków o konsultacje, z czego 4 tys. (35%) z innego państwa członkowskiego. Dalsze 7,7 tys. (65%) stanowiły sprawy przekazane przez konsula: obowiązkowe (11%) i fakultatywne (55%). Z kolei w Urzędzie wydano ponad 12 tys. decyzji, 4 tys. w odpowiedzi na wnioski z innych państw (33%), a 8,1 tys. 67% - na wnioski z konsulatów (10% - obligatoryjne, 57% - fakultatywne).</t>
  </si>
  <si>
    <t xml:space="preserve">W I kwartale 2021  r. nie wydano  zezwoleń MRG. Wydania zezwolenia odmówiono 1 osobie, nie cofnieto żadnego zezwolenia, natomiast 1 zostało unieważnione. </t>
  </si>
  <si>
    <t>W I kwartale 2021 r. do Urzędu wpłynęło 480 wniosków o udzielenie ochrony międzynarodowej obejmujących 720 cudzoziemców, z czego 63% stanowiły wnioski pierwsze, a 35% - wnioski kolejne. 37% wniosków zostało złożonych przez obywateli Białorusi (95% jako wnioski pierwsze, 4% - jako kolejne), 27% - Rosji (13% jako wnioski wnioski pierwsze, 87% - jako kolejne), a kolejne 8%- Afganistan (98%- wnioski pierwsze, 2% - wznowienia).</t>
  </si>
  <si>
    <t>W obszarze procedur o określenie państwa odpowiedzialnego za rozpatrzenie wniosku o udzielenie ochrony międzynarodowej do końca marca br. zdecydowaną większość stanowiły wnioski kierowane do Polski (tzw. IN) - 374. Z kolei Polska skierowała do pozostałych państw UE wnioski (tzw. OUT) dotyczące 91 cudzoziemców. 79% wniosków OUT i 73% wniosków IN zostało rozpatrzonych pozytywnie.
W przypadku procedur IN najczęstsza współpraca odbywała się z Niemcami (55%) i Francją (16%), a w przypadku procedur OUT - z Rumunią (41%) i Bułgarią (20%).</t>
  </si>
  <si>
    <t>Od początku roku Szef Urzędu wydał 710 decyzji, z czego 186 (26%) nadawało jedną z form ochrony. Dalsze 307 decyzji (43%) stanowiły rozstrzygnięcia negatywne, w tym 142 dla ob. Rosji. Pozostałe 217 (30%) stanowiły umorzenia procedury, w tym dla 73 ob. Afganistanu.
Od początku roku - w podziale na obywatelstwo - najwięcej decyzji nadających ochronę otrzymali obywatele Białorusi (119 os., 64% ogółu, uznawalność 88%), Rosji (33 os., 18% ogółu, uznawalność 16%) i Turcji (12 os., 6% ogółu, uznawalność 63%). 
Ogólna uznawalność wynosiła w pierwszym kwartale 26%</t>
  </si>
  <si>
    <t>Pod opieką Szefa Urzędu znajduje się aktualnie 3 428 osób, (głównie obywatele Rosji: 1,4 tys., 43%; Białorusi: 0,6 tys., 18%; Ukrainy: 0,4 tys., 14%), z czego 70% z nich to wnioskodawcy oczekujący na decyzję w swojej sprawie.
23% cudzoziemców przebywa w jednym z 10 ośrodków dla cudzoziemców, pozostałe 77% pobrało środki na samodzielną organizację pobytu w Polsce. Na pobyt w ośrodku najczęściej decydują się obywatele Rosji (76% osób zamieszkujących ośrodki), wnioskodawcy pozostałych najliczniejszych obywatelstw preferują w większości oczekiwanie na zakończenie swojej procedury w samodzielnie zapewnionym miejscu zakwaterowania.</t>
  </si>
  <si>
    <t xml:space="preserve">Największym wyzwaniem dla organów administracji państwowej ostatnich kilku lat jest sprostanie zwiększonemu napływowi cudzoziemców (głównie z Ukrainy). Najpopularniejszym typem zezwolenia jest pobyt czasowy. Większość wnioskodawców ubiega się o to zezwolenie w związku z planowanym podjęciem pracy na terytorium RP (78%).
Blisko czterokrotny - w porównaniu z 2015 r. - wzrost liczby wniosków w sprawach o legalizację pobytu nie jest powiązany  z proporcjonalnym wzrostem kadr i infrastruktury do obsługi cudzoziemców. W związku z tym średni czas trwania postępowania u wojewodów przekracza obecnie 8 miesięcy. Wg stanu na dzień 31 marca 2021 r. ważne zezwolenia na pobyt na terytorium RP posiadało 476 tys. cudzoziemców, w tym najliczniejsze: 288 tys. (60%) na pobyt czasowy, 83 tys. (18%) na pobyt stały oraz 80 tys. (17%) dokumentów poświadczających prawo pobytu lub stałego pobytu obywateli UE. Wszystkie formy ochrony (międzynarodowej i krajowej) posiadało 4,5 tys. cudzoziemców (1%).
Najliczniejsze obywatelstwa cudzoziemców w Polsce to: Ukraina – 259 tys. (54%), Białoruś - 30 tys. (6%), Niemcy - 20 tys. (4%),  Rosja - 13 tys. (3%), Wietnam -10 tys. (2%), Indie - 10 tys. (2%), Włochy – 8,5 tys. (2%), Gruzja - 8,3 tys. (2%), Chiny – 6,8 tys. (1%) i Wielka Brytania – 6 tys. (1%). </t>
  </si>
  <si>
    <t>Warszawa, 31.03.2021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</si>
</sst>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zł&quot;* #,##0_);_(&quot;zł&quot;* \(#,##0\);_(&quot;zł&quot;* &quot;-&quot;_);_(@_)"/>
    <numFmt numFmtId="165" formatCode="yyyy/mm/dd;@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theme="1"/>
      <name val="Roboto"/>
      <charset val="238"/>
    </font>
    <font>
      <b/>
      <sz val="11"/>
      <color theme="1"/>
      <name val="Roboto"/>
      <charset val="238"/>
    </font>
    <font>
      <b/>
      <sz val="18"/>
      <name val="Roboto"/>
      <charset val="238"/>
    </font>
    <font>
      <b/>
      <sz val="15"/>
      <name val="Roboto"/>
      <charset val="238"/>
    </font>
    <font>
      <b/>
      <i/>
      <sz val="14"/>
      <color theme="1"/>
      <name val="Roboto"/>
      <charset val="238"/>
    </font>
    <font>
      <sz val="11"/>
      <name val="Roboto"/>
      <charset val="238"/>
    </font>
    <font>
      <b/>
      <sz val="10"/>
      <color theme="1"/>
      <name val="Roboto"/>
      <charset val="238"/>
    </font>
    <font>
      <b/>
      <sz val="9"/>
      <name val="Roboto"/>
      <charset val="238"/>
    </font>
    <font>
      <sz val="9"/>
      <name val="Roboto"/>
      <charset val="238"/>
    </font>
    <font>
      <sz val="10"/>
      <name val="Roboto"/>
      <charset val="238"/>
    </font>
    <font>
      <sz val="6"/>
      <color theme="1"/>
      <name val="Roboto"/>
      <charset val="238"/>
    </font>
    <font>
      <i/>
      <sz val="6"/>
      <color theme="1"/>
      <name val="Roboto"/>
      <charset val="238"/>
    </font>
    <font>
      <i/>
      <sz val="9"/>
      <color theme="1"/>
      <name val="Roboto"/>
      <charset val="238"/>
    </font>
    <font>
      <b/>
      <sz val="8"/>
      <name val="Roboto"/>
      <charset val="238"/>
    </font>
    <font>
      <i/>
      <sz val="8"/>
      <color theme="1"/>
      <name val="Roboto"/>
      <charset val="238"/>
    </font>
    <font>
      <b/>
      <sz val="7"/>
      <name val="Roboto"/>
      <charset val="238"/>
    </font>
    <font>
      <sz val="10"/>
      <color theme="1"/>
      <name val="Roboto"/>
      <charset val="238"/>
    </font>
    <font>
      <sz val="9"/>
      <color theme="1"/>
      <name val="Roboto"/>
      <charset val="238"/>
    </font>
    <font>
      <sz val="8"/>
      <name val="Roboto"/>
      <charset val="238"/>
    </font>
    <font>
      <sz val="8"/>
      <color theme="1"/>
      <name val="Roboto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21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8" fillId="0" borderId="0"/>
  </cellStyleXfs>
  <cellXfs count="295">
    <xf numFmtId="0" fontId="0" fillId="0" borderId="0" xfId="0"/>
    <xf numFmtId="0" fontId="0" fillId="0" borderId="0" xfId="0"/>
    <xf numFmtId="0" fontId="0" fillId="0" borderId="0" xfId="0"/>
    <xf numFmtId="0" fontId="20" fillId="0" borderId="0" xfId="0" applyFont="1" applyProtection="1">
      <protection locked="0"/>
    </xf>
    <xf numFmtId="0" fontId="20" fillId="0" borderId="0" xfId="0" applyFont="1" applyBorder="1" applyProtection="1">
      <protection locked="0"/>
    </xf>
    <xf numFmtId="14" fontId="20" fillId="0" borderId="0" xfId="0" applyNumberFormat="1" applyFont="1" applyProtection="1">
      <protection locked="0"/>
    </xf>
    <xf numFmtId="165" fontId="20" fillId="0" borderId="0" xfId="0" applyNumberFormat="1" applyFont="1" applyProtection="1">
      <protection locked="0"/>
    </xf>
    <xf numFmtId="0" fontId="20" fillId="0" borderId="0" xfId="0" applyFont="1" applyAlignment="1" applyProtection="1">
      <protection locked="0"/>
    </xf>
    <xf numFmtId="0" fontId="24" fillId="0" borderId="0" xfId="0" applyFont="1" applyAlignment="1" applyProtection="1">
      <alignment vertical="center"/>
      <protection locked="0"/>
    </xf>
    <xf numFmtId="0" fontId="25" fillId="0" borderId="0" xfId="0" applyFont="1" applyProtection="1"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9" fillId="0" borderId="0" xfId="43" applyFont="1" applyProtection="1">
      <protection locked="0"/>
    </xf>
    <xf numFmtId="0" fontId="20" fillId="0" borderId="0" xfId="0" applyFont="1" applyFill="1" applyBorder="1" applyProtection="1">
      <protection locked="0"/>
    </xf>
    <xf numFmtId="0" fontId="27" fillId="0" borderId="0" xfId="10" applyFont="1" applyFill="1" applyBorder="1" applyAlignment="1" applyProtection="1">
      <alignment horizontal="left" vertical="center"/>
      <protection locked="0"/>
    </xf>
    <xf numFmtId="0" fontId="27" fillId="0" borderId="0" xfId="10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 vertical="center" wrapText="1"/>
      <protection locked="0"/>
    </xf>
    <xf numFmtId="165" fontId="30" fillId="0" borderId="0" xfId="0" applyNumberFormat="1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wrapText="1"/>
      <protection locked="0"/>
    </xf>
    <xf numFmtId="165" fontId="20" fillId="0" borderId="0" xfId="0" applyNumberFormat="1" applyFont="1" applyAlignment="1" applyProtection="1">
      <alignment wrapText="1"/>
      <protection locked="0"/>
    </xf>
    <xf numFmtId="0" fontId="32" fillId="0" borderId="0" xfId="0" applyFont="1" applyAlignment="1" applyProtection="1">
      <alignment vertical="top" wrapText="1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0" fontId="30" fillId="0" borderId="0" xfId="0" applyFont="1" applyAlignment="1" applyProtection="1">
      <alignment horizontal="left" vertical="center" wrapText="1"/>
      <protection locked="0"/>
    </xf>
    <xf numFmtId="0" fontId="27" fillId="0" borderId="0" xfId="24" applyFont="1" applyFill="1" applyBorder="1" applyAlignment="1" applyProtection="1">
      <alignment horizontal="center" vertical="center" wrapText="1"/>
      <protection locked="0"/>
    </xf>
    <xf numFmtId="3" fontId="27" fillId="0" borderId="0" xfId="0" applyNumberFormat="1" applyFont="1" applyFill="1" applyBorder="1" applyAlignment="1" applyProtection="1">
      <alignment horizontal="center" vertical="center"/>
    </xf>
    <xf numFmtId="0" fontId="34" fillId="0" borderId="0" xfId="0" applyFont="1" applyAlignment="1" applyProtection="1">
      <alignment vertical="top"/>
      <protection locked="0"/>
    </xf>
    <xf numFmtId="165" fontId="34" fillId="0" borderId="0" xfId="0" applyNumberFormat="1" applyFont="1" applyAlignment="1" applyProtection="1">
      <alignment vertical="top"/>
      <protection locked="0"/>
    </xf>
    <xf numFmtId="0" fontId="27" fillId="35" borderId="0" xfId="0" applyFont="1" applyFill="1" applyBorder="1" applyAlignment="1" applyProtection="1">
      <alignment horizontal="center" vertical="center"/>
      <protection locked="0"/>
    </xf>
    <xf numFmtId="3" fontId="27" fillId="35" borderId="0" xfId="0" applyNumberFormat="1" applyFont="1" applyFill="1" applyBorder="1" applyAlignment="1" applyProtection="1">
      <alignment horizontal="center" vertical="center"/>
      <protection locked="0"/>
    </xf>
    <xf numFmtId="3" fontId="27" fillId="35" borderId="0" xfId="24" applyNumberFormat="1" applyFont="1" applyFill="1" applyBorder="1" applyAlignment="1" applyProtection="1">
      <alignment horizontal="center" vertical="center" wrapText="1"/>
      <protection locked="0"/>
    </xf>
    <xf numFmtId="165" fontId="27" fillId="35" borderId="0" xfId="24" applyNumberFormat="1" applyFont="1" applyFill="1" applyBorder="1" applyAlignment="1" applyProtection="1">
      <alignment horizontal="center" vertical="center" wrapText="1"/>
      <protection locked="0"/>
    </xf>
    <xf numFmtId="0" fontId="27" fillId="36" borderId="21" xfId="0" applyFont="1" applyFill="1" applyBorder="1" applyAlignment="1" applyProtection="1">
      <alignment horizontal="center" vertical="center" textRotation="90" wrapText="1"/>
      <protection locked="0"/>
    </xf>
    <xf numFmtId="3" fontId="28" fillId="0" borderId="10" xfId="0" applyNumberFormat="1" applyFont="1" applyBorder="1" applyAlignment="1" applyProtection="1">
      <alignment horizontal="right" vertical="center"/>
    </xf>
    <xf numFmtId="3" fontId="27" fillId="35" borderId="45" xfId="10" applyNumberFormat="1" applyFont="1" applyFill="1" applyBorder="1" applyAlignment="1" applyProtection="1">
      <alignment horizontal="center" vertical="center"/>
    </xf>
    <xf numFmtId="0" fontId="35" fillId="35" borderId="0" xfId="10" applyFont="1" applyFill="1" applyBorder="1" applyAlignment="1" applyProtection="1">
      <alignment horizontal="center" vertical="center" wrapText="1"/>
      <protection locked="0"/>
    </xf>
    <xf numFmtId="0" fontId="35" fillId="35" borderId="0" xfId="10" applyFont="1" applyFill="1" applyBorder="1" applyAlignment="1" applyProtection="1">
      <alignment horizontal="center" vertical="center"/>
      <protection locked="0"/>
    </xf>
    <xf numFmtId="0" fontId="27" fillId="36" borderId="0" xfId="10" applyFont="1" applyFill="1" applyBorder="1" applyAlignment="1" applyProtection="1">
      <alignment horizontal="center" vertical="center"/>
      <protection locked="0"/>
    </xf>
    <xf numFmtId="3" fontId="27" fillId="36" borderId="0" xfId="10" applyNumberFormat="1" applyFont="1" applyFill="1" applyBorder="1" applyAlignment="1" applyProtection="1">
      <alignment horizontal="center" vertical="center"/>
    </xf>
    <xf numFmtId="0" fontId="27" fillId="35" borderId="0" xfId="10" applyFont="1" applyFill="1" applyBorder="1" applyAlignment="1" applyProtection="1">
      <alignment horizontal="center" vertical="center"/>
      <protection locked="0"/>
    </xf>
    <xf numFmtId="0" fontId="35" fillId="35" borderId="0" xfId="10" applyFont="1" applyFill="1" applyBorder="1" applyAlignment="1" applyProtection="1">
      <alignment horizontal="left" vertical="center" indent="1"/>
      <protection locked="0"/>
    </xf>
    <xf numFmtId="0" fontId="26" fillId="0" borderId="0" xfId="0" applyFont="1" applyAlignment="1" applyProtection="1">
      <alignment horizontal="left"/>
      <protection locked="0"/>
    </xf>
    <xf numFmtId="0" fontId="36" fillId="0" borderId="0" xfId="0" applyFont="1" applyAlignment="1" applyProtection="1">
      <alignment horizontal="left" vertical="top" wrapText="1"/>
      <protection locked="0"/>
    </xf>
    <xf numFmtId="0" fontId="37" fillId="0" borderId="0" xfId="0" applyFont="1" applyAlignment="1" applyProtection="1">
      <alignment horizontal="left" vertical="top" wrapText="1"/>
      <protection locked="0"/>
    </xf>
    <xf numFmtId="0" fontId="38" fillId="0" borderId="0" xfId="0" applyFont="1" applyAlignment="1" applyProtection="1">
      <alignment horizontal="left" vertical="top" wrapText="1"/>
      <protection locked="0"/>
    </xf>
    <xf numFmtId="0" fontId="39" fillId="0" borderId="0" xfId="0" applyFont="1" applyAlignment="1" applyProtection="1">
      <alignment horizontal="center" vertical="center"/>
      <protection locked="0"/>
    </xf>
    <xf numFmtId="0" fontId="39" fillId="0" borderId="0" xfId="0" applyFont="1" applyAlignment="1" applyProtection="1">
      <alignment horizontal="left" vertical="center" indent="1"/>
      <protection locked="0"/>
    </xf>
    <xf numFmtId="0" fontId="39" fillId="0" borderId="0" xfId="0" applyFont="1" applyAlignment="1" applyProtection="1">
      <alignment horizontal="center"/>
      <protection locked="0"/>
    </xf>
    <xf numFmtId="0" fontId="39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Border="1" applyAlignment="1" applyProtection="1">
      <protection locked="0"/>
    </xf>
    <xf numFmtId="0" fontId="0" fillId="0" borderId="0" xfId="0" applyBorder="1" applyAlignment="1"/>
    <xf numFmtId="0" fontId="28" fillId="36" borderId="25" xfId="24" applyFont="1" applyFill="1" applyBorder="1" applyAlignment="1" applyProtection="1">
      <alignment vertical="center" wrapText="1"/>
      <protection locked="0"/>
    </xf>
    <xf numFmtId="0" fontId="28" fillId="36" borderId="10" xfId="24" applyFont="1" applyFill="1" applyBorder="1" applyAlignment="1" applyProtection="1">
      <alignment vertical="center" wrapText="1"/>
      <protection locked="0"/>
    </xf>
    <xf numFmtId="3" fontId="28" fillId="0" borderId="10" xfId="0" applyNumberFormat="1" applyFont="1" applyBorder="1" applyAlignment="1" applyProtection="1">
      <alignment horizontal="right" vertical="center"/>
    </xf>
    <xf numFmtId="3" fontId="28" fillId="0" borderId="32" xfId="0" applyNumberFormat="1" applyFont="1" applyBorder="1" applyAlignment="1" applyProtection="1">
      <alignment horizontal="right" vertical="center"/>
    </xf>
    <xf numFmtId="3" fontId="28" fillId="35" borderId="17" xfId="0" applyNumberFormat="1" applyFont="1" applyFill="1" applyBorder="1" applyAlignment="1" applyProtection="1">
      <alignment horizontal="right" vertical="center" wrapText="1"/>
    </xf>
    <xf numFmtId="3" fontId="28" fillId="35" borderId="26" xfId="0" applyNumberFormat="1" applyFont="1" applyFill="1" applyBorder="1" applyAlignment="1" applyProtection="1">
      <alignment horizontal="right" vertical="center" wrapText="1"/>
    </xf>
    <xf numFmtId="3" fontId="28" fillId="36" borderId="11" xfId="0" applyNumberFormat="1" applyFont="1" applyFill="1" applyBorder="1" applyAlignment="1" applyProtection="1">
      <alignment horizontal="right" vertical="center" wrapText="1"/>
    </xf>
    <xf numFmtId="3" fontId="28" fillId="36" borderId="35" xfId="0" applyNumberFormat="1" applyFont="1" applyFill="1" applyBorder="1" applyAlignment="1" applyProtection="1">
      <alignment horizontal="right" vertical="center" wrapText="1"/>
    </xf>
    <xf numFmtId="3" fontId="27" fillId="35" borderId="47" xfId="24" applyNumberFormat="1" applyFont="1" applyFill="1" applyBorder="1" applyAlignment="1" applyProtection="1">
      <alignment horizontal="center" vertical="center" wrapText="1"/>
    </xf>
    <xf numFmtId="3" fontId="27" fillId="35" borderId="49" xfId="24" applyNumberFormat="1" applyFont="1" applyFill="1" applyBorder="1" applyAlignment="1" applyProtection="1">
      <alignment horizontal="center" vertical="center" wrapText="1"/>
    </xf>
    <xf numFmtId="3" fontId="28" fillId="36" borderId="17" xfId="0" applyNumberFormat="1" applyFont="1" applyFill="1" applyBorder="1" applyAlignment="1" applyProtection="1">
      <alignment horizontal="right" vertical="center" wrapText="1"/>
    </xf>
    <xf numFmtId="3" fontId="28" fillId="36" borderId="26" xfId="0" applyNumberFormat="1" applyFont="1" applyFill="1" applyBorder="1" applyAlignment="1" applyProtection="1">
      <alignment horizontal="right" vertical="center" wrapText="1"/>
    </xf>
    <xf numFmtId="3" fontId="27" fillId="35" borderId="45" xfId="0" applyNumberFormat="1" applyFont="1" applyFill="1" applyBorder="1" applyAlignment="1" applyProtection="1">
      <alignment horizontal="center" vertical="center"/>
    </xf>
    <xf numFmtId="3" fontId="27" fillId="35" borderId="46" xfId="0" applyNumberFormat="1" applyFont="1" applyFill="1" applyBorder="1" applyAlignment="1" applyProtection="1">
      <alignment horizontal="center" vertical="center"/>
    </xf>
    <xf numFmtId="0" fontId="21" fillId="36" borderId="38" xfId="0" applyFont="1" applyFill="1" applyBorder="1" applyAlignment="1" applyProtection="1">
      <alignment horizontal="center" vertical="center" textRotation="90" wrapText="1"/>
      <protection locked="0"/>
    </xf>
    <xf numFmtId="0" fontId="21" fillId="36" borderId="39" xfId="0" applyFont="1" applyFill="1" applyBorder="1" applyAlignment="1" applyProtection="1">
      <alignment horizontal="center" vertical="center" textRotation="90" wrapText="1"/>
      <protection locked="0"/>
    </xf>
    <xf numFmtId="0" fontId="21" fillId="36" borderId="14" xfId="0" applyFont="1" applyFill="1" applyBorder="1" applyAlignment="1" applyProtection="1">
      <alignment horizontal="center" vertical="center" textRotation="90" wrapText="1"/>
      <protection locked="0"/>
    </xf>
    <xf numFmtId="0" fontId="21" fillId="36" borderId="36" xfId="0" applyFont="1" applyFill="1" applyBorder="1" applyAlignment="1" applyProtection="1">
      <alignment horizontal="center" vertical="center" textRotation="90" wrapText="1"/>
      <protection locked="0"/>
    </xf>
    <xf numFmtId="0" fontId="26" fillId="0" borderId="40" xfId="0" applyFont="1" applyBorder="1" applyAlignment="1" applyProtection="1">
      <alignment horizontal="center" vertical="center" wrapText="1"/>
    </xf>
    <xf numFmtId="0" fontId="21" fillId="36" borderId="20" xfId="0" applyFont="1" applyFill="1" applyBorder="1" applyAlignment="1" applyProtection="1">
      <alignment horizontal="center" vertical="center"/>
      <protection locked="0"/>
    </xf>
    <xf numFmtId="0" fontId="21" fillId="36" borderId="21" xfId="0" applyFont="1" applyFill="1" applyBorder="1" applyAlignment="1" applyProtection="1">
      <alignment horizontal="center" vertical="center"/>
      <protection locked="0"/>
    </xf>
    <xf numFmtId="0" fontId="21" fillId="36" borderId="25" xfId="0" applyFont="1" applyFill="1" applyBorder="1" applyAlignment="1" applyProtection="1">
      <alignment horizontal="center" vertical="center"/>
      <protection locked="0"/>
    </xf>
    <xf numFmtId="0" fontId="21" fillId="36" borderId="10" xfId="0" applyFont="1" applyFill="1" applyBorder="1" applyAlignment="1" applyProtection="1">
      <alignment horizontal="center" vertical="center"/>
      <protection locked="0"/>
    </xf>
    <xf numFmtId="0" fontId="21" fillId="36" borderId="21" xfId="0" applyFont="1" applyFill="1" applyBorder="1" applyAlignment="1" applyProtection="1">
      <alignment horizontal="center" vertical="center" textRotation="90"/>
      <protection locked="0"/>
    </xf>
    <xf numFmtId="0" fontId="21" fillId="36" borderId="10" xfId="0" applyFont="1" applyFill="1" applyBorder="1" applyAlignment="1" applyProtection="1">
      <alignment horizontal="center" vertical="center" textRotation="90"/>
      <protection locked="0"/>
    </xf>
    <xf numFmtId="0" fontId="28" fillId="35" borderId="25" xfId="0" applyFont="1" applyFill="1" applyBorder="1" applyAlignment="1" applyProtection="1">
      <alignment horizontal="left" vertical="center"/>
    </xf>
    <xf numFmtId="0" fontId="28" fillId="35" borderId="10" xfId="0" applyFont="1" applyFill="1" applyBorder="1" applyAlignment="1" applyProtection="1">
      <alignment horizontal="left" vertical="center"/>
    </xf>
    <xf numFmtId="3" fontId="28" fillId="35" borderId="10" xfId="0" applyNumberFormat="1" applyFont="1" applyFill="1" applyBorder="1" applyAlignment="1" applyProtection="1">
      <alignment horizontal="right" vertical="center" wrapText="1"/>
    </xf>
    <xf numFmtId="0" fontId="28" fillId="36" borderId="25" xfId="0" applyFont="1" applyFill="1" applyBorder="1" applyAlignment="1" applyProtection="1">
      <alignment horizontal="left" vertical="center"/>
    </xf>
    <xf numFmtId="0" fontId="28" fillId="36" borderId="10" xfId="0" applyFont="1" applyFill="1" applyBorder="1" applyAlignment="1" applyProtection="1">
      <alignment horizontal="left" vertical="center"/>
    </xf>
    <xf numFmtId="3" fontId="28" fillId="36" borderId="10" xfId="0" applyNumberFormat="1" applyFont="1" applyFill="1" applyBorder="1" applyAlignment="1" applyProtection="1">
      <alignment horizontal="right" vertical="center" wrapText="1"/>
    </xf>
    <xf numFmtId="0" fontId="27" fillId="36" borderId="20" xfId="0" applyFont="1" applyFill="1" applyBorder="1" applyAlignment="1" applyProtection="1">
      <alignment horizontal="center" vertical="center"/>
      <protection locked="0"/>
    </xf>
    <xf numFmtId="0" fontId="27" fillId="36" borderId="21" xfId="0" applyFont="1" applyFill="1" applyBorder="1" applyAlignment="1" applyProtection="1">
      <alignment horizontal="center" vertical="center"/>
      <protection locked="0"/>
    </xf>
    <xf numFmtId="0" fontId="27" fillId="36" borderId="25" xfId="0" applyFont="1" applyFill="1" applyBorder="1" applyAlignment="1" applyProtection="1">
      <alignment horizontal="center" vertical="center"/>
      <protection locked="0"/>
    </xf>
    <xf numFmtId="0" fontId="27" fillId="36" borderId="10" xfId="0" applyFont="1" applyFill="1" applyBorder="1" applyAlignment="1" applyProtection="1">
      <alignment horizontal="center" vertical="center"/>
      <protection locked="0"/>
    </xf>
    <xf numFmtId="0" fontId="27" fillId="36" borderId="21" xfId="0" applyFont="1" applyFill="1" applyBorder="1" applyAlignment="1" applyProtection="1">
      <alignment horizontal="center" vertical="center" wrapText="1"/>
    </xf>
    <xf numFmtId="0" fontId="27" fillId="36" borderId="31" xfId="0" applyFont="1" applyFill="1" applyBorder="1" applyAlignment="1" applyProtection="1">
      <alignment horizontal="center" vertical="center" wrapText="1"/>
    </xf>
    <xf numFmtId="0" fontId="27" fillId="36" borderId="10" xfId="0" applyFont="1" applyFill="1" applyBorder="1" applyAlignment="1" applyProtection="1">
      <alignment horizontal="center" vertical="center" textRotation="90"/>
      <protection locked="0"/>
    </xf>
    <xf numFmtId="0" fontId="28" fillId="34" borderId="17" xfId="43" applyFont="1" applyFill="1" applyBorder="1" applyAlignment="1" applyProtection="1">
      <alignment horizontal="right" vertical="center"/>
    </xf>
    <xf numFmtId="0" fontId="28" fillId="34" borderId="19" xfId="43" applyFont="1" applyFill="1" applyBorder="1" applyAlignment="1" applyProtection="1">
      <alignment horizontal="right" vertical="center"/>
    </xf>
    <xf numFmtId="3" fontId="27" fillId="36" borderId="45" xfId="10" applyNumberFormat="1" applyFont="1" applyFill="1" applyBorder="1" applyAlignment="1" applyProtection="1">
      <alignment horizontal="center" vertical="center"/>
    </xf>
    <xf numFmtId="3" fontId="27" fillId="36" borderId="46" xfId="10" applyNumberFormat="1" applyFont="1" applyFill="1" applyBorder="1" applyAlignment="1" applyProtection="1">
      <alignment horizontal="center" vertical="center"/>
    </xf>
    <xf numFmtId="0" fontId="27" fillId="35" borderId="17" xfId="0" applyFont="1" applyFill="1" applyBorder="1" applyAlignment="1" applyProtection="1">
      <alignment horizontal="center" vertical="center" textRotation="90" wrapText="1"/>
      <protection locked="0"/>
    </xf>
    <xf numFmtId="0" fontId="27" fillId="35" borderId="18" xfId="0" applyFont="1" applyFill="1" applyBorder="1" applyAlignment="1" applyProtection="1">
      <alignment horizontal="center" vertical="center" textRotation="90" wrapText="1"/>
      <protection locked="0"/>
    </xf>
    <xf numFmtId="0" fontId="27" fillId="35" borderId="19" xfId="0" applyFont="1" applyFill="1" applyBorder="1" applyAlignment="1" applyProtection="1">
      <alignment horizontal="center" vertical="center" textRotation="90" wrapText="1"/>
      <protection locked="0"/>
    </xf>
    <xf numFmtId="0" fontId="28" fillId="0" borderId="41" xfId="0" applyFont="1" applyFill="1" applyBorder="1" applyAlignment="1" applyProtection="1">
      <alignment horizontal="left" vertical="center" wrapText="1"/>
    </xf>
    <xf numFmtId="0" fontId="28" fillId="0" borderId="42" xfId="0" applyFont="1" applyFill="1" applyBorder="1" applyAlignment="1" applyProtection="1">
      <alignment horizontal="left" vertical="center" wrapText="1"/>
    </xf>
    <xf numFmtId="3" fontId="28" fillId="36" borderId="42" xfId="24" applyNumberFormat="1" applyFont="1" applyFill="1" applyBorder="1" applyAlignment="1" applyProtection="1">
      <alignment horizontal="right" vertical="center" wrapText="1"/>
    </xf>
    <xf numFmtId="0" fontId="28" fillId="36" borderId="41" xfId="0" applyFont="1" applyFill="1" applyBorder="1" applyAlignment="1" applyProtection="1">
      <alignment horizontal="left" vertical="center"/>
    </xf>
    <xf numFmtId="0" fontId="28" fillId="36" borderId="42" xfId="0" applyFont="1" applyFill="1" applyBorder="1" applyAlignment="1" applyProtection="1">
      <alignment horizontal="left" vertical="center"/>
    </xf>
    <xf numFmtId="0" fontId="27" fillId="35" borderId="44" xfId="0" applyFont="1" applyFill="1" applyBorder="1" applyAlignment="1" applyProtection="1">
      <alignment horizontal="center" vertical="center"/>
    </xf>
    <xf numFmtId="0" fontId="27" fillId="35" borderId="45" xfId="0" applyFont="1" applyFill="1" applyBorder="1" applyAlignment="1" applyProtection="1">
      <alignment horizontal="center" vertical="center"/>
    </xf>
    <xf numFmtId="0" fontId="27" fillId="36" borderId="32" xfId="0" applyFont="1" applyFill="1" applyBorder="1" applyAlignment="1" applyProtection="1">
      <alignment horizontal="center" vertical="center" textRotation="90"/>
      <protection locked="0"/>
    </xf>
    <xf numFmtId="3" fontId="28" fillId="35" borderId="10" xfId="0" applyNumberFormat="1" applyFont="1" applyFill="1" applyBorder="1" applyAlignment="1" applyProtection="1">
      <alignment horizontal="right" vertical="center"/>
    </xf>
    <xf numFmtId="0" fontId="28" fillId="35" borderId="17" xfId="43" applyFont="1" applyFill="1" applyBorder="1" applyAlignment="1" applyProtection="1">
      <alignment horizontal="right" vertical="center"/>
    </xf>
    <xf numFmtId="0" fontId="28" fillId="35" borderId="19" xfId="43" applyFont="1" applyFill="1" applyBorder="1" applyAlignment="1" applyProtection="1">
      <alignment horizontal="right" vertical="center"/>
    </xf>
    <xf numFmtId="3" fontId="28" fillId="35" borderId="42" xfId="0" applyNumberFormat="1" applyFont="1" applyFill="1" applyBorder="1" applyAlignment="1" applyProtection="1">
      <alignment horizontal="right" vertical="center"/>
    </xf>
    <xf numFmtId="3" fontId="28" fillId="34" borderId="10" xfId="0" applyNumberFormat="1" applyFont="1" applyFill="1" applyBorder="1" applyAlignment="1" applyProtection="1">
      <alignment horizontal="right" vertical="center"/>
    </xf>
    <xf numFmtId="3" fontId="28" fillId="0" borderId="10" xfId="0" applyNumberFormat="1" applyFont="1" applyBorder="1" applyAlignment="1" applyProtection="1">
      <alignment horizontal="right" vertical="center" wrapText="1"/>
    </xf>
    <xf numFmtId="3" fontId="28" fillId="0" borderId="32" xfId="0" applyNumberFormat="1" applyFont="1" applyBorder="1" applyAlignment="1" applyProtection="1">
      <alignment horizontal="right" vertical="center" wrapText="1"/>
    </xf>
    <xf numFmtId="0" fontId="27" fillId="35" borderId="17" xfId="44" applyFont="1" applyFill="1" applyBorder="1" applyAlignment="1" applyProtection="1">
      <alignment horizontal="center" vertical="center"/>
      <protection locked="0"/>
    </xf>
    <xf numFmtId="0" fontId="27" fillId="35" borderId="26" xfId="44" applyFont="1" applyFill="1" applyBorder="1" applyAlignment="1" applyProtection="1">
      <alignment horizontal="center" vertical="center"/>
      <protection locked="0"/>
    </xf>
    <xf numFmtId="0" fontId="27" fillId="35" borderId="17" xfId="44" applyFont="1" applyFill="1" applyBorder="1" applyAlignment="1" applyProtection="1">
      <alignment horizontal="center" vertical="center" wrapText="1"/>
      <protection locked="0"/>
    </xf>
    <xf numFmtId="0" fontId="27" fillId="35" borderId="19" xfId="44" applyFont="1" applyFill="1" applyBorder="1" applyAlignment="1" applyProtection="1">
      <alignment horizontal="center" vertical="center" wrapText="1"/>
      <protection locked="0"/>
    </xf>
    <xf numFmtId="0" fontId="27" fillId="35" borderId="18" xfId="44" applyFont="1" applyFill="1" applyBorder="1" applyAlignment="1" applyProtection="1">
      <alignment horizontal="center" vertical="center"/>
      <protection locked="0"/>
    </xf>
    <xf numFmtId="0" fontId="28" fillId="34" borderId="26" xfId="43" applyFont="1" applyFill="1" applyBorder="1" applyAlignment="1" applyProtection="1">
      <alignment horizontal="right" vertical="center"/>
    </xf>
    <xf numFmtId="0" fontId="28" fillId="35" borderId="10" xfId="0" applyFont="1" applyFill="1" applyBorder="1" applyAlignment="1" applyProtection="1">
      <alignment horizontal="right" vertical="center"/>
    </xf>
    <xf numFmtId="0" fontId="28" fillId="34" borderId="25" xfId="0" applyFont="1" applyFill="1" applyBorder="1" applyAlignment="1" applyProtection="1">
      <alignment horizontal="left" vertical="center" wrapText="1" indent="1"/>
    </xf>
    <xf numFmtId="0" fontId="28" fillId="34" borderId="10" xfId="0" applyFont="1" applyFill="1" applyBorder="1" applyAlignment="1" applyProtection="1">
      <alignment horizontal="left" vertical="center" wrapText="1" indent="1"/>
    </xf>
    <xf numFmtId="0" fontId="28" fillId="34" borderId="10" xfId="0" applyFont="1" applyFill="1" applyBorder="1" applyAlignment="1" applyProtection="1">
      <alignment horizontal="right" vertical="center"/>
    </xf>
    <xf numFmtId="0" fontId="28" fillId="0" borderId="25" xfId="0" applyFont="1" applyFill="1" applyBorder="1" applyAlignment="1" applyProtection="1">
      <alignment horizontal="left" vertical="center"/>
      <protection locked="0"/>
    </xf>
    <xf numFmtId="0" fontId="28" fillId="0" borderId="10" xfId="0" applyFont="1" applyFill="1" applyBorder="1" applyAlignment="1" applyProtection="1">
      <alignment horizontal="left" vertical="center"/>
      <protection locked="0"/>
    </xf>
    <xf numFmtId="0" fontId="27" fillId="35" borderId="20" xfId="0" applyFont="1" applyFill="1" applyBorder="1" applyAlignment="1" applyProtection="1">
      <alignment horizontal="center" vertical="center" wrapText="1"/>
      <protection locked="0"/>
    </xf>
    <xf numFmtId="0" fontId="27" fillId="35" borderId="21" xfId="0" applyFont="1" applyFill="1" applyBorder="1" applyAlignment="1" applyProtection="1">
      <alignment horizontal="center" vertical="center" wrapText="1"/>
      <protection locked="0"/>
    </xf>
    <xf numFmtId="0" fontId="28" fillId="34" borderId="10" xfId="43" applyFont="1" applyFill="1" applyBorder="1" applyAlignment="1" applyProtection="1">
      <alignment horizontal="right" vertical="center"/>
    </xf>
    <xf numFmtId="0" fontId="27" fillId="36" borderId="51" xfId="10" applyFont="1" applyFill="1" applyBorder="1" applyAlignment="1" applyProtection="1">
      <alignment horizontal="center" vertical="center"/>
    </xf>
    <xf numFmtId="0" fontId="27" fillId="36" borderId="52" xfId="10" applyFont="1" applyFill="1" applyBorder="1" applyAlignment="1" applyProtection="1">
      <alignment horizontal="center" vertical="center"/>
    </xf>
    <xf numFmtId="0" fontId="28" fillId="35" borderId="42" xfId="0" applyFont="1" applyFill="1" applyBorder="1" applyAlignment="1" applyProtection="1">
      <alignment horizontal="right" vertical="center"/>
    </xf>
    <xf numFmtId="0" fontId="20" fillId="33" borderId="0" xfId="0" applyFont="1" applyFill="1" applyAlignment="1" applyProtection="1">
      <alignment horizontal="left" vertical="top" wrapText="1"/>
      <protection locked="0"/>
    </xf>
    <xf numFmtId="0" fontId="20" fillId="33" borderId="0" xfId="0" applyFont="1" applyFill="1" applyAlignment="1" applyProtection="1">
      <alignment horizontal="left" vertical="top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0" fontId="28" fillId="35" borderId="43" xfId="0" applyFont="1" applyFill="1" applyBorder="1" applyAlignment="1" applyProtection="1">
      <alignment horizontal="right" vertical="center"/>
    </xf>
    <xf numFmtId="0" fontId="28" fillId="35" borderId="25" xfId="0" applyFont="1" applyFill="1" applyBorder="1" applyAlignment="1" applyProtection="1">
      <alignment horizontal="left" vertical="center" wrapText="1" indent="1"/>
    </xf>
    <xf numFmtId="0" fontId="28" fillId="35" borderId="10" xfId="0" applyFont="1" applyFill="1" applyBorder="1" applyAlignment="1" applyProtection="1">
      <alignment horizontal="left" vertical="center" wrapText="1" indent="1"/>
    </xf>
    <xf numFmtId="0" fontId="28" fillId="35" borderId="25" xfId="0" applyFont="1" applyFill="1" applyBorder="1" applyAlignment="1" applyProtection="1">
      <alignment horizontal="left" vertical="center" wrapText="1"/>
    </xf>
    <xf numFmtId="0" fontId="28" fillId="35" borderId="10" xfId="0" applyFont="1" applyFill="1" applyBorder="1" applyAlignment="1" applyProtection="1">
      <alignment horizontal="left" vertical="center" wrapText="1"/>
    </xf>
    <xf numFmtId="0" fontId="28" fillId="33" borderId="25" xfId="0" applyFont="1" applyFill="1" applyBorder="1" applyAlignment="1" applyProtection="1">
      <alignment horizontal="left" vertical="center" indent="1"/>
      <protection locked="0"/>
    </xf>
    <xf numFmtId="0" fontId="28" fillId="33" borderId="10" xfId="0" applyFont="1" applyFill="1" applyBorder="1" applyAlignment="1" applyProtection="1">
      <alignment horizontal="left" vertical="center" indent="1"/>
      <protection locked="0"/>
    </xf>
    <xf numFmtId="3" fontId="28" fillId="33" borderId="10" xfId="24" applyNumberFormat="1" applyFont="1" applyFill="1" applyBorder="1" applyAlignment="1" applyProtection="1">
      <alignment horizontal="right" vertical="center"/>
    </xf>
    <xf numFmtId="3" fontId="28" fillId="33" borderId="17" xfId="24" applyNumberFormat="1" applyFont="1" applyFill="1" applyBorder="1" applyAlignment="1" applyProtection="1">
      <alignment horizontal="right" vertical="center"/>
    </xf>
    <xf numFmtId="3" fontId="28" fillId="33" borderId="18" xfId="24" applyNumberFormat="1" applyFont="1" applyFill="1" applyBorder="1" applyAlignment="1" applyProtection="1">
      <alignment horizontal="right" vertical="center"/>
    </xf>
    <xf numFmtId="3" fontId="28" fillId="33" borderId="19" xfId="24" applyNumberFormat="1" applyFont="1" applyFill="1" applyBorder="1" applyAlignment="1" applyProtection="1">
      <alignment horizontal="right" vertical="center"/>
    </xf>
    <xf numFmtId="0" fontId="28" fillId="34" borderId="25" xfId="0" applyFont="1" applyFill="1" applyBorder="1" applyAlignment="1" applyProtection="1">
      <alignment horizontal="left" vertical="center"/>
    </xf>
    <xf numFmtId="0" fontId="28" fillId="34" borderId="10" xfId="0" applyFont="1" applyFill="1" applyBorder="1" applyAlignment="1" applyProtection="1">
      <alignment horizontal="left" vertical="center"/>
    </xf>
    <xf numFmtId="3" fontId="27" fillId="33" borderId="45" xfId="10" applyNumberFormat="1" applyFont="1" applyFill="1" applyBorder="1" applyAlignment="1" applyProtection="1">
      <alignment horizontal="center" vertical="center"/>
    </xf>
    <xf numFmtId="0" fontId="27" fillId="33" borderId="21" xfId="0" applyFont="1" applyFill="1" applyBorder="1" applyAlignment="1" applyProtection="1">
      <alignment horizontal="center" vertical="center"/>
    </xf>
    <xf numFmtId="0" fontId="27" fillId="33" borderId="31" xfId="0" applyFont="1" applyFill="1" applyBorder="1" applyAlignment="1" applyProtection="1">
      <alignment horizontal="center" vertical="center"/>
    </xf>
    <xf numFmtId="0" fontId="28" fillId="0" borderId="25" xfId="24" applyFont="1" applyFill="1" applyBorder="1" applyAlignment="1" applyProtection="1">
      <alignment horizontal="left" vertical="center" indent="1"/>
      <protection locked="0"/>
    </xf>
    <xf numFmtId="0" fontId="28" fillId="0" borderId="10" xfId="24" applyFont="1" applyFill="1" applyBorder="1" applyAlignment="1" applyProtection="1">
      <alignment horizontal="left" vertical="center" indent="1"/>
      <protection locked="0"/>
    </xf>
    <xf numFmtId="3" fontId="28" fillId="0" borderId="10" xfId="24" applyNumberFormat="1" applyFont="1" applyFill="1" applyBorder="1" applyAlignment="1" applyProtection="1">
      <alignment horizontal="right" vertical="center"/>
    </xf>
    <xf numFmtId="0" fontId="27" fillId="33" borderId="10" xfId="0" applyFont="1" applyFill="1" applyBorder="1" applyAlignment="1" applyProtection="1">
      <alignment horizontal="center" vertical="center" wrapText="1"/>
      <protection locked="0"/>
    </xf>
    <xf numFmtId="0" fontId="27" fillId="33" borderId="44" xfId="10" applyFont="1" applyFill="1" applyBorder="1" applyAlignment="1" applyProtection="1">
      <alignment horizontal="center" vertical="center"/>
      <protection locked="0"/>
    </xf>
    <xf numFmtId="0" fontId="27" fillId="33" borderId="45" xfId="10" applyFont="1" applyFill="1" applyBorder="1" applyAlignment="1" applyProtection="1">
      <alignment horizontal="center" vertical="center"/>
      <protection locked="0"/>
    </xf>
    <xf numFmtId="0" fontId="27" fillId="35" borderId="19" xfId="44" applyFont="1" applyFill="1" applyBorder="1" applyAlignment="1" applyProtection="1">
      <alignment horizontal="center" vertical="center"/>
      <protection locked="0"/>
    </xf>
    <xf numFmtId="0" fontId="27" fillId="35" borderId="22" xfId="0" applyFont="1" applyFill="1" applyBorder="1" applyAlignment="1" applyProtection="1">
      <alignment horizontal="center" vertical="center"/>
    </xf>
    <xf numFmtId="0" fontId="27" fillId="35" borderId="23" xfId="0" applyFont="1" applyFill="1" applyBorder="1" applyAlignment="1" applyProtection="1">
      <alignment horizontal="center" vertical="center"/>
    </xf>
    <xf numFmtId="0" fontId="27" fillId="35" borderId="24" xfId="0" applyFont="1" applyFill="1" applyBorder="1" applyAlignment="1" applyProtection="1">
      <alignment horizontal="center" vertical="center"/>
    </xf>
    <xf numFmtId="0" fontId="28" fillId="35" borderId="26" xfId="43" applyFont="1" applyFill="1" applyBorder="1" applyAlignment="1" applyProtection="1">
      <alignment horizontal="right" vertical="center"/>
    </xf>
    <xf numFmtId="0" fontId="27" fillId="35" borderId="20" xfId="44" applyFont="1" applyFill="1" applyBorder="1" applyAlignment="1" applyProtection="1">
      <alignment horizontal="center" vertical="center"/>
      <protection locked="0"/>
    </xf>
    <xf numFmtId="0" fontId="27" fillId="35" borderId="21" xfId="44" applyFont="1" applyFill="1" applyBorder="1" applyAlignment="1" applyProtection="1">
      <alignment horizontal="center" vertical="center"/>
      <protection locked="0"/>
    </xf>
    <xf numFmtId="0" fontId="27" fillId="35" borderId="25" xfId="44" applyFont="1" applyFill="1" applyBorder="1" applyAlignment="1" applyProtection="1">
      <alignment horizontal="center" vertical="center"/>
      <protection locked="0"/>
    </xf>
    <xf numFmtId="0" fontId="27" fillId="35" borderId="10" xfId="44" applyFont="1" applyFill="1" applyBorder="1" applyAlignment="1" applyProtection="1">
      <alignment horizontal="center" vertical="center"/>
      <protection locked="0"/>
    </xf>
    <xf numFmtId="0" fontId="27" fillId="33" borderId="32" xfId="0" applyFont="1" applyFill="1" applyBorder="1" applyAlignment="1" applyProtection="1">
      <alignment horizontal="center" vertical="center" wrapText="1"/>
      <protection locked="0"/>
    </xf>
    <xf numFmtId="3" fontId="27" fillId="33" borderId="46" xfId="10" applyNumberFormat="1" applyFont="1" applyFill="1" applyBorder="1" applyAlignment="1" applyProtection="1">
      <alignment horizontal="center" vertical="center"/>
    </xf>
    <xf numFmtId="3" fontId="28" fillId="0" borderId="42" xfId="24" applyNumberFormat="1" applyFont="1" applyFill="1" applyBorder="1" applyAlignment="1" applyProtection="1">
      <alignment horizontal="right" vertical="center"/>
    </xf>
    <xf numFmtId="0" fontId="28" fillId="34" borderId="44" xfId="0" applyFont="1" applyFill="1" applyBorder="1" applyAlignment="1" applyProtection="1">
      <alignment horizontal="left" vertical="center"/>
    </xf>
    <xf numFmtId="0" fontId="28" fillId="34" borderId="45" xfId="0" applyFont="1" applyFill="1" applyBorder="1" applyAlignment="1" applyProtection="1">
      <alignment horizontal="left" vertical="center"/>
    </xf>
    <xf numFmtId="0" fontId="28" fillId="35" borderId="41" xfId="0" applyFont="1" applyFill="1" applyBorder="1" applyAlignment="1" applyProtection="1">
      <alignment horizontal="left" vertical="center"/>
    </xf>
    <xf numFmtId="0" fontId="28" fillId="35" borderId="42" xfId="0" applyFont="1" applyFill="1" applyBorder="1" applyAlignment="1" applyProtection="1">
      <alignment horizontal="left" vertical="center"/>
    </xf>
    <xf numFmtId="0" fontId="28" fillId="34" borderId="25" xfId="0" applyFont="1" applyFill="1" applyBorder="1" applyAlignment="1" applyProtection="1">
      <alignment horizontal="left" vertical="center" wrapText="1"/>
      <protection locked="0"/>
    </xf>
    <xf numFmtId="0" fontId="28" fillId="34" borderId="10" xfId="0" applyFont="1" applyFill="1" applyBorder="1" applyAlignment="1" applyProtection="1">
      <alignment horizontal="left" vertical="center" wrapText="1"/>
      <protection locked="0"/>
    </xf>
    <xf numFmtId="0" fontId="28" fillId="0" borderId="25" xfId="0" applyFont="1" applyFill="1" applyBorder="1" applyAlignment="1" applyProtection="1">
      <alignment horizontal="left" vertical="center" wrapText="1"/>
      <protection locked="0"/>
    </xf>
    <xf numFmtId="0" fontId="28" fillId="0" borderId="10" xfId="0" applyFont="1" applyFill="1" applyBorder="1" applyAlignment="1" applyProtection="1">
      <alignment horizontal="left" vertical="center" wrapText="1"/>
      <protection locked="0"/>
    </xf>
    <xf numFmtId="0" fontId="27" fillId="36" borderId="47" xfId="10" applyFont="1" applyFill="1" applyBorder="1" applyAlignment="1" applyProtection="1">
      <alignment horizontal="center" vertical="center"/>
    </xf>
    <xf numFmtId="0" fontId="27" fillId="36" borderId="48" xfId="10" applyFont="1" applyFill="1" applyBorder="1" applyAlignment="1" applyProtection="1">
      <alignment horizontal="center" vertical="center"/>
    </xf>
    <xf numFmtId="0" fontId="27" fillId="36" borderId="31" xfId="0" applyFont="1" applyFill="1" applyBorder="1" applyAlignment="1" applyProtection="1">
      <alignment horizontal="center" vertical="center"/>
      <protection locked="0"/>
    </xf>
    <xf numFmtId="0" fontId="28" fillId="0" borderId="25" xfId="0" applyFont="1" applyFill="1" applyBorder="1" applyAlignment="1" applyProtection="1">
      <alignment horizontal="left" vertical="center" indent="1"/>
      <protection locked="0"/>
    </xf>
    <xf numFmtId="0" fontId="28" fillId="0" borderId="10" xfId="0" applyFont="1" applyFill="1" applyBorder="1" applyAlignment="1" applyProtection="1">
      <alignment horizontal="left" vertical="center" indent="1"/>
      <protection locked="0"/>
    </xf>
    <xf numFmtId="0" fontId="28" fillId="36" borderId="25" xfId="24" applyFont="1" applyFill="1" applyBorder="1" applyAlignment="1" applyProtection="1">
      <alignment horizontal="left" vertical="center" indent="1"/>
      <protection locked="0"/>
    </xf>
    <xf numFmtId="0" fontId="28" fillId="36" borderId="10" xfId="24" applyFont="1" applyFill="1" applyBorder="1" applyAlignment="1" applyProtection="1">
      <alignment horizontal="left" vertical="center" indent="1"/>
      <protection locked="0"/>
    </xf>
    <xf numFmtId="0" fontId="28" fillId="34" borderId="25" xfId="24" applyFont="1" applyFill="1" applyBorder="1" applyAlignment="1" applyProtection="1">
      <alignment horizontal="left" vertical="center"/>
      <protection locked="0"/>
    </xf>
    <xf numFmtId="0" fontId="28" fillId="34" borderId="10" xfId="24" applyFont="1" applyFill="1" applyBorder="1" applyAlignment="1" applyProtection="1">
      <alignment horizontal="left" vertical="center"/>
      <protection locked="0"/>
    </xf>
    <xf numFmtId="0" fontId="28" fillId="34" borderId="25" xfId="0" applyFont="1" applyFill="1" applyBorder="1" applyAlignment="1" applyProtection="1">
      <alignment horizontal="left" vertical="center" wrapText="1"/>
    </xf>
    <xf numFmtId="0" fontId="28" fillId="34" borderId="10" xfId="0" applyFont="1" applyFill="1" applyBorder="1" applyAlignment="1" applyProtection="1">
      <alignment horizontal="left" vertical="center" wrapText="1"/>
    </xf>
    <xf numFmtId="3" fontId="28" fillId="0" borderId="10" xfId="0" applyNumberFormat="1" applyFont="1" applyFill="1" applyBorder="1" applyAlignment="1" applyProtection="1">
      <alignment horizontal="right" vertical="center"/>
    </xf>
    <xf numFmtId="0" fontId="27" fillId="36" borderId="44" xfId="10" applyFont="1" applyFill="1" applyBorder="1" applyAlignment="1" applyProtection="1">
      <alignment vertical="center" wrapText="1"/>
    </xf>
    <xf numFmtId="0" fontId="27" fillId="36" borderId="45" xfId="10" applyFont="1" applyFill="1" applyBorder="1" applyAlignment="1" applyProtection="1">
      <alignment vertical="center" wrapText="1"/>
    </xf>
    <xf numFmtId="0" fontId="27" fillId="35" borderId="25" xfId="0" applyFont="1" applyFill="1" applyBorder="1" applyAlignment="1" applyProtection="1">
      <alignment horizontal="center" vertical="center" wrapText="1"/>
      <protection locked="0"/>
    </xf>
    <xf numFmtId="0" fontId="27" fillId="35" borderId="10" xfId="0" applyFont="1" applyFill="1" applyBorder="1" applyAlignment="1" applyProtection="1">
      <alignment horizontal="center" vertical="center" wrapText="1"/>
      <protection locked="0"/>
    </xf>
    <xf numFmtId="0" fontId="27" fillId="35" borderId="11" xfId="44" applyFont="1" applyFill="1" applyBorder="1" applyAlignment="1" applyProtection="1">
      <alignment horizontal="center" vertical="center" textRotation="90" wrapText="1"/>
      <protection locked="0"/>
    </xf>
    <xf numFmtId="0" fontId="27" fillId="35" borderId="13" xfId="44" applyFont="1" applyFill="1" applyBorder="1" applyAlignment="1" applyProtection="1">
      <alignment horizontal="center" vertical="center" textRotation="90" wrapText="1"/>
      <protection locked="0"/>
    </xf>
    <xf numFmtId="0" fontId="27" fillId="35" borderId="14" xfId="44" applyFont="1" applyFill="1" applyBorder="1" applyAlignment="1" applyProtection="1">
      <alignment horizontal="center" vertical="center" textRotation="90" wrapText="1"/>
      <protection locked="0"/>
    </xf>
    <xf numFmtId="0" fontId="27" fillId="35" borderId="16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1" xfId="43" applyFont="1" applyFill="1" applyBorder="1" applyAlignment="1" applyProtection="1">
      <alignment horizontal="right" vertical="center"/>
    </xf>
    <xf numFmtId="0" fontId="28" fillId="35" borderId="13" xfId="43" applyFont="1" applyFill="1" applyBorder="1" applyAlignment="1" applyProtection="1">
      <alignment horizontal="right" vertical="center"/>
    </xf>
    <xf numFmtId="0" fontId="20" fillId="0" borderId="0" xfId="0" applyFont="1" applyProtection="1">
      <protection locked="0"/>
    </xf>
    <xf numFmtId="0" fontId="27" fillId="36" borderId="50" xfId="10" applyFont="1" applyFill="1" applyBorder="1" applyAlignment="1" applyProtection="1">
      <alignment horizontal="left" vertical="center"/>
    </xf>
    <xf numFmtId="0" fontId="27" fillId="36" borderId="51" xfId="10" applyFont="1" applyFill="1" applyBorder="1" applyAlignment="1" applyProtection="1">
      <alignment horizontal="left" vertical="center"/>
    </xf>
    <xf numFmtId="0" fontId="30" fillId="0" borderId="0" xfId="0" applyFont="1" applyAlignment="1" applyProtection="1">
      <alignment horizontal="center" vertical="center" wrapText="1"/>
      <protection locked="0"/>
    </xf>
    <xf numFmtId="0" fontId="28" fillId="34" borderId="32" xfId="0" applyFont="1" applyFill="1" applyBorder="1" applyAlignment="1" applyProtection="1">
      <alignment horizontal="right" vertical="center"/>
    </xf>
    <xf numFmtId="0" fontId="28" fillId="35" borderId="32" xfId="0" applyFont="1" applyFill="1" applyBorder="1" applyAlignment="1" applyProtection="1">
      <alignment horizontal="right" vertical="center"/>
    </xf>
    <xf numFmtId="0" fontId="28" fillId="35" borderId="41" xfId="0" applyFont="1" applyFill="1" applyBorder="1" applyAlignment="1" applyProtection="1">
      <alignment horizontal="left" vertical="center" wrapText="1"/>
    </xf>
    <xf numFmtId="0" fontId="28" fillId="35" borderId="42" xfId="0" applyFont="1" applyFill="1" applyBorder="1" applyAlignment="1" applyProtection="1">
      <alignment horizontal="left" vertical="center" wrapText="1"/>
    </xf>
    <xf numFmtId="0" fontId="27" fillId="35" borderId="26" xfId="0" applyFont="1" applyFill="1" applyBorder="1" applyAlignment="1" applyProtection="1">
      <alignment horizontal="center" vertical="center" textRotation="90" wrapText="1"/>
      <protection locked="0"/>
    </xf>
    <xf numFmtId="0" fontId="27" fillId="36" borderId="45" xfId="10" applyFont="1" applyFill="1" applyBorder="1" applyAlignment="1" applyProtection="1">
      <alignment horizontal="center" vertical="center"/>
    </xf>
    <xf numFmtId="0" fontId="27" fillId="36" borderId="46" xfId="10" applyFont="1" applyFill="1" applyBorder="1" applyAlignment="1" applyProtection="1">
      <alignment horizontal="center" vertical="center"/>
    </xf>
    <xf numFmtId="0" fontId="27" fillId="35" borderId="21" xfId="0" applyFont="1" applyFill="1" applyBorder="1" applyAlignment="1" applyProtection="1">
      <alignment horizontal="center" vertical="center"/>
    </xf>
    <xf numFmtId="0" fontId="27" fillId="35" borderId="31" xfId="0" applyFont="1" applyFill="1" applyBorder="1" applyAlignment="1" applyProtection="1">
      <alignment horizontal="center" vertical="center"/>
    </xf>
    <xf numFmtId="0" fontId="28" fillId="35" borderId="41" xfId="0" applyFont="1" applyFill="1" applyBorder="1" applyAlignment="1" applyProtection="1">
      <alignment horizontal="left" vertical="center" wrapText="1" indent="1"/>
    </xf>
    <xf numFmtId="0" fontId="28" fillId="35" borderId="42" xfId="0" applyFont="1" applyFill="1" applyBorder="1" applyAlignment="1" applyProtection="1">
      <alignment horizontal="left" vertical="center" wrapText="1" indent="1"/>
    </xf>
    <xf numFmtId="0" fontId="27" fillId="36" borderId="44" xfId="10" applyFont="1" applyFill="1" applyBorder="1" applyAlignment="1" applyProtection="1">
      <alignment horizontal="left" vertical="center" indent="1"/>
    </xf>
    <xf numFmtId="0" fontId="27" fillId="36" borderId="45" xfId="10" applyFont="1" applyFill="1" applyBorder="1" applyAlignment="1" applyProtection="1">
      <alignment horizontal="left" vertical="center" indent="1"/>
    </xf>
    <xf numFmtId="0" fontId="27" fillId="36" borderId="20" xfId="0" applyFont="1" applyFill="1" applyBorder="1" applyAlignment="1" applyProtection="1">
      <alignment horizontal="center" vertical="center" wrapText="1"/>
      <protection locked="0"/>
    </xf>
    <xf numFmtId="0" fontId="27" fillId="36" borderId="21" xfId="0" applyFont="1" applyFill="1" applyBorder="1" applyAlignment="1" applyProtection="1">
      <alignment horizontal="center" vertical="center" wrapText="1"/>
      <protection locked="0"/>
    </xf>
    <xf numFmtId="3" fontId="28" fillId="0" borderId="42" xfId="0" applyNumberFormat="1" applyFont="1" applyBorder="1" applyAlignment="1" applyProtection="1">
      <alignment horizontal="right" vertical="center" wrapText="1"/>
    </xf>
    <xf numFmtId="3" fontId="28" fillId="0" borderId="43" xfId="0" applyNumberFormat="1" applyFont="1" applyBorder="1" applyAlignment="1" applyProtection="1">
      <alignment horizontal="right" vertical="center" wrapText="1"/>
    </xf>
    <xf numFmtId="3" fontId="28" fillId="0" borderId="42" xfId="0" applyNumberFormat="1" applyFont="1" applyBorder="1" applyAlignment="1" applyProtection="1">
      <alignment horizontal="right" vertical="center"/>
    </xf>
    <xf numFmtId="0" fontId="28" fillId="0" borderId="25" xfId="0" applyFont="1" applyFill="1" applyBorder="1" applyAlignment="1" applyProtection="1">
      <alignment horizontal="left" vertical="center" wrapText="1"/>
    </xf>
    <xf numFmtId="0" fontId="28" fillId="0" borderId="10" xfId="0" applyFont="1" applyFill="1" applyBorder="1" applyAlignment="1" applyProtection="1">
      <alignment horizontal="left" vertical="center" wrapText="1"/>
    </xf>
    <xf numFmtId="3" fontId="28" fillId="35" borderId="28" xfId="0" applyNumberFormat="1" applyFont="1" applyFill="1" applyBorder="1" applyAlignment="1" applyProtection="1">
      <alignment horizontal="right" vertical="center" wrapText="1"/>
    </xf>
    <xf numFmtId="0" fontId="28" fillId="35" borderId="27" xfId="0" applyFont="1" applyFill="1" applyBorder="1" applyAlignment="1" applyProtection="1">
      <alignment horizontal="center" vertical="center"/>
      <protection locked="0"/>
    </xf>
    <xf numFmtId="0" fontId="28" fillId="35" borderId="28" xfId="0" applyFont="1" applyFill="1" applyBorder="1" applyAlignment="1" applyProtection="1">
      <alignment horizontal="center" vertical="center"/>
      <protection locked="0"/>
    </xf>
    <xf numFmtId="0" fontId="27" fillId="35" borderId="10" xfId="44" applyFont="1" applyFill="1" applyBorder="1" applyAlignment="1" applyProtection="1">
      <alignment horizontal="center" vertical="center" wrapText="1"/>
      <protection locked="0"/>
    </xf>
    <xf numFmtId="0" fontId="27" fillId="35" borderId="33" xfId="44" applyFont="1" applyFill="1" applyBorder="1" applyAlignment="1" applyProtection="1">
      <alignment horizontal="center" vertical="center" textRotation="90"/>
      <protection locked="0"/>
    </xf>
    <xf numFmtId="0" fontId="27" fillId="35" borderId="12" xfId="44" applyFont="1" applyFill="1" applyBorder="1" applyAlignment="1" applyProtection="1">
      <alignment horizontal="center" vertical="center" textRotation="90"/>
      <protection locked="0"/>
    </xf>
    <xf numFmtId="0" fontId="27" fillId="35" borderId="13" xfId="44" applyFont="1" applyFill="1" applyBorder="1" applyAlignment="1" applyProtection="1">
      <alignment horizontal="center" vertical="center" textRotation="90"/>
      <protection locked="0"/>
    </xf>
    <xf numFmtId="0" fontId="27" fillId="35" borderId="34" xfId="44" applyFont="1" applyFill="1" applyBorder="1" applyAlignment="1" applyProtection="1">
      <alignment horizontal="center" vertical="center" textRotation="90"/>
      <protection locked="0"/>
    </xf>
    <xf numFmtId="0" fontId="27" fillId="35" borderId="15" xfId="44" applyFont="1" applyFill="1" applyBorder="1" applyAlignment="1" applyProtection="1">
      <alignment horizontal="center" vertical="center" textRotation="90"/>
      <protection locked="0"/>
    </xf>
    <xf numFmtId="0" fontId="27" fillId="35" borderId="16" xfId="44" applyFont="1" applyFill="1" applyBorder="1" applyAlignment="1" applyProtection="1">
      <alignment horizontal="center" vertical="center" textRotation="90"/>
      <protection locked="0"/>
    </xf>
    <xf numFmtId="0" fontId="27" fillId="35" borderId="20" xfId="0" applyFont="1" applyFill="1" applyBorder="1" applyAlignment="1" applyProtection="1">
      <alignment horizontal="center"/>
    </xf>
    <xf numFmtId="0" fontId="27" fillId="35" borderId="21" xfId="0" applyFont="1" applyFill="1" applyBorder="1" applyAlignment="1" applyProtection="1">
      <alignment horizontal="center"/>
    </xf>
    <xf numFmtId="0" fontId="27" fillId="35" borderId="31" xfId="0" applyFont="1" applyFill="1" applyBorder="1" applyAlignment="1" applyProtection="1">
      <alignment horizontal="center"/>
    </xf>
    <xf numFmtId="0" fontId="28" fillId="35" borderId="42" xfId="43" applyFont="1" applyFill="1" applyBorder="1" applyAlignment="1" applyProtection="1">
      <alignment horizontal="right" vertical="center"/>
    </xf>
    <xf numFmtId="0" fontId="28" fillId="35" borderId="10" xfId="43" applyFont="1" applyFill="1" applyBorder="1" applyAlignment="1" applyProtection="1">
      <alignment horizontal="right" vertical="center"/>
    </xf>
    <xf numFmtId="0" fontId="28" fillId="34" borderId="32" xfId="43" applyFont="1" applyFill="1" applyBorder="1" applyAlignment="1" applyProtection="1">
      <alignment horizontal="right" vertical="center"/>
    </xf>
    <xf numFmtId="0" fontId="26" fillId="0" borderId="0" xfId="0" applyFont="1" applyAlignment="1" applyProtection="1">
      <alignment horizontal="left" vertical="center"/>
      <protection locked="0"/>
    </xf>
    <xf numFmtId="0" fontId="27" fillId="35" borderId="32" xfId="44" applyFont="1" applyFill="1" applyBorder="1" applyAlignment="1" applyProtection="1">
      <alignment horizontal="center" vertical="center"/>
      <protection locked="0"/>
    </xf>
    <xf numFmtId="0" fontId="27" fillId="36" borderId="49" xfId="10" applyFont="1" applyFill="1" applyBorder="1" applyAlignment="1" applyProtection="1">
      <alignment horizontal="center" vertical="center"/>
    </xf>
    <xf numFmtId="0" fontId="28" fillId="35" borderId="35" xfId="43" applyFont="1" applyFill="1" applyBorder="1" applyAlignment="1" applyProtection="1">
      <alignment horizontal="right" vertical="center"/>
    </xf>
    <xf numFmtId="0" fontId="28" fillId="35" borderId="32" xfId="43" applyFont="1" applyFill="1" applyBorder="1" applyAlignment="1" applyProtection="1">
      <alignment horizontal="right" vertical="center"/>
    </xf>
    <xf numFmtId="0" fontId="28" fillId="34" borderId="25" xfId="24" applyFont="1" applyFill="1" applyBorder="1" applyAlignment="1" applyProtection="1">
      <alignment horizontal="left" vertical="center" wrapText="1"/>
      <protection locked="0"/>
    </xf>
    <xf numFmtId="0" fontId="28" fillId="34" borderId="10" xfId="24" applyFont="1" applyFill="1" applyBorder="1" applyAlignment="1" applyProtection="1">
      <alignment horizontal="left" vertical="center" wrapText="1"/>
      <protection locked="0"/>
    </xf>
    <xf numFmtId="0" fontId="28" fillId="35" borderId="43" xfId="43" applyFont="1" applyFill="1" applyBorder="1" applyAlignment="1" applyProtection="1">
      <alignment horizontal="right" vertical="center"/>
    </xf>
    <xf numFmtId="0" fontId="27" fillId="35" borderId="35" xfId="44" applyFont="1" applyFill="1" applyBorder="1" applyAlignment="1" applyProtection="1">
      <alignment horizontal="center" vertical="center" textRotation="90" wrapText="1"/>
      <protection locked="0"/>
    </xf>
    <xf numFmtId="0" fontId="27" fillId="35" borderId="36" xfId="44" applyFont="1" applyFill="1" applyBorder="1" applyAlignment="1" applyProtection="1">
      <alignment horizontal="center" vertical="center" textRotation="90" wrapText="1"/>
      <protection locked="0"/>
    </xf>
    <xf numFmtId="3" fontId="28" fillId="0" borderId="42" xfId="0" applyNumberFormat="1" applyFont="1" applyFill="1" applyBorder="1" applyAlignment="1" applyProtection="1">
      <alignment horizontal="right" vertical="center"/>
    </xf>
    <xf numFmtId="0" fontId="33" fillId="35" borderId="21" xfId="0" applyFont="1" applyFill="1" applyBorder="1" applyAlignment="1" applyProtection="1">
      <alignment horizontal="center" vertical="center" wrapText="1"/>
    </xf>
    <xf numFmtId="0" fontId="33" fillId="35" borderId="31" xfId="0" applyFont="1" applyFill="1" applyBorder="1" applyAlignment="1" applyProtection="1">
      <alignment horizontal="center" vertical="center" wrapText="1"/>
    </xf>
    <xf numFmtId="3" fontId="27" fillId="34" borderId="45" xfId="0" applyNumberFormat="1" applyFont="1" applyFill="1" applyBorder="1" applyAlignment="1" applyProtection="1">
      <alignment horizontal="center" vertical="center"/>
    </xf>
    <xf numFmtId="0" fontId="27" fillId="34" borderId="44" xfId="24" applyFont="1" applyFill="1" applyBorder="1" applyAlignment="1" applyProtection="1">
      <alignment horizontal="center" vertical="center" wrapText="1"/>
      <protection locked="0"/>
    </xf>
    <xf numFmtId="0" fontId="27" fillId="34" borderId="45" xfId="24" applyFont="1" applyFill="1" applyBorder="1" applyAlignment="1" applyProtection="1">
      <alignment horizontal="center" vertical="center" wrapText="1"/>
      <protection locked="0"/>
    </xf>
    <xf numFmtId="3" fontId="28" fillId="36" borderId="10" xfId="24" applyNumberFormat="1" applyFont="1" applyFill="1" applyBorder="1" applyAlignment="1" applyProtection="1">
      <alignment horizontal="right" vertical="center"/>
    </xf>
    <xf numFmtId="0" fontId="28" fillId="36" borderId="25" xfId="24" applyFont="1" applyFill="1" applyBorder="1" applyAlignment="1" applyProtection="1">
      <alignment horizontal="left" vertical="center" wrapText="1"/>
    </xf>
    <xf numFmtId="0" fontId="28" fillId="36" borderId="10" xfId="24" applyFont="1" applyFill="1" applyBorder="1" applyAlignment="1" applyProtection="1">
      <alignment horizontal="left" vertical="center" wrapText="1"/>
    </xf>
    <xf numFmtId="3" fontId="27" fillId="36" borderId="45" xfId="0" applyNumberFormat="1" applyFont="1" applyFill="1" applyBorder="1" applyAlignment="1" applyProtection="1">
      <alignment horizontal="center" vertical="center"/>
    </xf>
    <xf numFmtId="3" fontId="27" fillId="36" borderId="46" xfId="0" applyNumberFormat="1" applyFont="1" applyFill="1" applyBorder="1" applyAlignment="1" applyProtection="1">
      <alignment horizontal="center" vertical="center"/>
    </xf>
    <xf numFmtId="3" fontId="28" fillId="36" borderId="10" xfId="24" applyNumberFormat="1" applyFont="1" applyFill="1" applyBorder="1" applyAlignment="1" applyProtection="1">
      <alignment horizontal="right" vertical="center" wrapText="1"/>
    </xf>
    <xf numFmtId="3" fontId="28" fillId="36" borderId="32" xfId="24" applyNumberFormat="1" applyFont="1" applyFill="1" applyBorder="1" applyAlignment="1" applyProtection="1">
      <alignment horizontal="right" vertical="center" wrapText="1"/>
    </xf>
    <xf numFmtId="0" fontId="27" fillId="35" borderId="20" xfId="0" applyFont="1" applyFill="1" applyBorder="1" applyAlignment="1" applyProtection="1">
      <alignment horizontal="center" vertical="center"/>
      <protection locked="0"/>
    </xf>
    <xf numFmtId="0" fontId="27" fillId="35" borderId="21" xfId="0" applyFont="1" applyFill="1" applyBorder="1" applyAlignment="1" applyProtection="1">
      <alignment horizontal="center" vertical="center"/>
      <protection locked="0"/>
    </xf>
    <xf numFmtId="3" fontId="27" fillId="35" borderId="45" xfId="10" applyNumberFormat="1" applyFont="1" applyFill="1" applyBorder="1" applyAlignment="1" applyProtection="1">
      <alignment horizontal="center" vertical="center"/>
    </xf>
    <xf numFmtId="0" fontId="28" fillId="0" borderId="41" xfId="24" applyFont="1" applyFill="1" applyBorder="1" applyAlignment="1" applyProtection="1">
      <alignment horizontal="left" vertical="center" indent="1"/>
      <protection locked="0"/>
    </xf>
    <xf numFmtId="0" fontId="28" fillId="0" borderId="42" xfId="24" applyFont="1" applyFill="1" applyBorder="1" applyAlignment="1" applyProtection="1">
      <alignment horizontal="left" vertical="center" indent="1"/>
      <protection locked="0"/>
    </xf>
    <xf numFmtId="3" fontId="27" fillId="34" borderId="46" xfId="0" applyNumberFormat="1" applyFont="1" applyFill="1" applyBorder="1" applyAlignment="1" applyProtection="1">
      <alignment horizontal="center" vertical="center"/>
    </xf>
    <xf numFmtId="0" fontId="28" fillId="0" borderId="41" xfId="0" applyFont="1" applyFill="1" applyBorder="1" applyAlignment="1" applyProtection="1">
      <alignment horizontal="left" vertical="center" wrapText="1"/>
      <protection locked="0"/>
    </xf>
    <xf numFmtId="0" fontId="28" fillId="0" borderId="42" xfId="0" applyFont="1" applyFill="1" applyBorder="1" applyAlignment="1" applyProtection="1">
      <alignment horizontal="left" vertical="center" wrapText="1"/>
      <protection locked="0"/>
    </xf>
    <xf numFmtId="0" fontId="27" fillId="35" borderId="44" xfId="10" applyFont="1" applyFill="1" applyBorder="1" applyAlignment="1" applyProtection="1">
      <alignment horizontal="center" vertical="center" wrapText="1"/>
      <protection locked="0"/>
    </xf>
    <xf numFmtId="0" fontId="27" fillId="35" borderId="45" xfId="10" applyFont="1" applyFill="1" applyBorder="1" applyAlignment="1" applyProtection="1">
      <alignment horizontal="center" vertical="center" wrapText="1"/>
      <protection locked="0"/>
    </xf>
    <xf numFmtId="3" fontId="28" fillId="35" borderId="29" xfId="0" applyNumberFormat="1" applyFont="1" applyFill="1" applyBorder="1" applyAlignment="1" applyProtection="1">
      <alignment horizontal="right" vertical="center" wrapText="1"/>
    </xf>
    <xf numFmtId="3" fontId="28" fillId="35" borderId="37" xfId="0" applyNumberFormat="1" applyFont="1" applyFill="1" applyBorder="1" applyAlignment="1" applyProtection="1">
      <alignment horizontal="right" vertical="center" wrapText="1"/>
    </xf>
    <xf numFmtId="3" fontId="28" fillId="35" borderId="30" xfId="0" applyNumberFormat="1" applyFont="1" applyFill="1" applyBorder="1" applyAlignment="1" applyProtection="1">
      <alignment horizontal="right" vertical="center" wrapText="1"/>
    </xf>
    <xf numFmtId="0" fontId="28" fillId="0" borderId="25" xfId="0" applyFont="1" applyFill="1" applyBorder="1" applyAlignment="1" applyProtection="1">
      <alignment vertical="center" wrapText="1"/>
      <protection locked="0"/>
    </xf>
    <xf numFmtId="0" fontId="28" fillId="0" borderId="10" xfId="0" applyFont="1" applyFill="1" applyBorder="1" applyAlignment="1" applyProtection="1">
      <alignment vertical="center" wrapText="1"/>
      <protection locked="0"/>
    </xf>
    <xf numFmtId="0" fontId="27" fillId="33" borderId="20" xfId="0" applyFont="1" applyFill="1" applyBorder="1" applyAlignment="1" applyProtection="1">
      <alignment horizontal="center" vertical="center"/>
      <protection locked="0"/>
    </xf>
    <xf numFmtId="0" fontId="27" fillId="33" borderId="21" xfId="0" applyFont="1" applyFill="1" applyBorder="1" applyAlignment="1" applyProtection="1">
      <alignment horizontal="center" vertical="center"/>
      <protection locked="0"/>
    </xf>
    <xf numFmtId="0" fontId="27" fillId="33" borderId="25" xfId="0" applyFont="1" applyFill="1" applyBorder="1" applyAlignment="1" applyProtection="1">
      <alignment horizontal="center" vertical="center"/>
      <protection locked="0"/>
    </xf>
    <xf numFmtId="0" fontId="27" fillId="33" borderId="10" xfId="0" applyFont="1" applyFill="1" applyBorder="1" applyAlignment="1" applyProtection="1">
      <alignment horizontal="center" vertical="center"/>
      <protection locked="0"/>
    </xf>
    <xf numFmtId="0" fontId="27" fillId="36" borderId="44" xfId="10" applyFont="1" applyFill="1" applyBorder="1" applyAlignment="1" applyProtection="1">
      <alignment horizontal="center" vertical="center"/>
      <protection locked="0"/>
    </xf>
    <xf numFmtId="0" fontId="27" fillId="36" borderId="45" xfId="10" applyFont="1" applyFill="1" applyBorder="1" applyAlignment="1" applyProtection="1">
      <alignment horizontal="center" vertical="center"/>
      <protection locked="0"/>
    </xf>
    <xf numFmtId="0" fontId="28" fillId="0" borderId="41" xfId="0" applyFont="1" applyFill="1" applyBorder="1" applyAlignment="1" applyProtection="1">
      <alignment horizontal="left" vertical="center" indent="1"/>
      <protection locked="0"/>
    </xf>
    <xf numFmtId="0" fontId="28" fillId="0" borderId="42" xfId="0" applyFont="1" applyFill="1" applyBorder="1" applyAlignment="1" applyProtection="1">
      <alignment horizontal="left" vertical="center" indent="1"/>
      <protection locked="0"/>
    </xf>
    <xf numFmtId="0" fontId="27" fillId="36" borderId="44" xfId="0" applyFont="1" applyFill="1" applyBorder="1" applyAlignment="1" applyProtection="1">
      <alignment horizontal="center" vertical="center"/>
    </xf>
    <xf numFmtId="0" fontId="27" fillId="36" borderId="45" xfId="0" applyFont="1" applyFill="1" applyBorder="1" applyAlignment="1" applyProtection="1">
      <alignment horizontal="center" vertical="center"/>
    </xf>
    <xf numFmtId="0" fontId="22" fillId="35" borderId="0" xfId="1" applyFont="1" applyFill="1" applyBorder="1" applyAlignment="1" applyProtection="1">
      <alignment horizontal="center" vertical="center" wrapText="1"/>
      <protection locked="0"/>
    </xf>
    <xf numFmtId="164" fontId="23" fillId="0" borderId="0" xfId="2" applyNumberFormat="1" applyFont="1" applyBorder="1" applyAlignment="1" applyProtection="1">
      <alignment horizontal="center"/>
    </xf>
    <xf numFmtId="0" fontId="28" fillId="34" borderId="41" xfId="0" applyFont="1" applyFill="1" applyBorder="1" applyAlignment="1" applyProtection="1">
      <alignment horizontal="left" vertical="center" wrapText="1"/>
      <protection locked="0"/>
    </xf>
    <xf numFmtId="0" fontId="28" fillId="34" borderId="42" xfId="0" applyFont="1" applyFill="1" applyBorder="1" applyAlignment="1" applyProtection="1">
      <alignment horizontal="left" vertical="center" wrapText="1"/>
      <protection locked="0"/>
    </xf>
    <xf numFmtId="0" fontId="27" fillId="36" borderId="21" xfId="0" applyFont="1" applyFill="1" applyBorder="1" applyAlignment="1" applyProtection="1">
      <alignment horizontal="center" vertical="center" textRotation="90" wrapText="1"/>
      <protection locked="0"/>
    </xf>
    <xf numFmtId="0" fontId="27" fillId="36" borderId="31" xfId="0" applyFont="1" applyFill="1" applyBorder="1" applyAlignment="1" applyProtection="1">
      <alignment horizontal="center" vertical="center" textRotation="90" wrapText="1"/>
      <protection locked="0"/>
    </xf>
    <xf numFmtId="0" fontId="27" fillId="35" borderId="22" xfId="0" applyFont="1" applyFill="1" applyBorder="1" applyAlignment="1" applyProtection="1">
      <alignment horizontal="center" vertical="center" wrapText="1"/>
      <protection locked="0"/>
    </xf>
    <xf numFmtId="0" fontId="27" fillId="35" borderId="23" xfId="0" applyFont="1" applyFill="1" applyBorder="1" applyAlignment="1" applyProtection="1">
      <alignment horizontal="center" vertical="center" wrapText="1"/>
      <protection locked="0"/>
    </xf>
    <xf numFmtId="0" fontId="27" fillId="35" borderId="24" xfId="0" applyFont="1" applyFill="1" applyBorder="1" applyAlignment="1" applyProtection="1">
      <alignment horizontal="center" vertical="center" wrapText="1"/>
      <protection locked="0"/>
    </xf>
    <xf numFmtId="3" fontId="27" fillId="35" borderId="46" xfId="10" applyNumberFormat="1" applyFont="1" applyFill="1" applyBorder="1" applyAlignment="1" applyProtection="1">
      <alignment horizontal="center" vertical="center"/>
    </xf>
    <xf numFmtId="0" fontId="27" fillId="36" borderId="44" xfId="10" applyFont="1" applyFill="1" applyBorder="1" applyAlignment="1" applyProtection="1">
      <alignment horizontal="left" vertical="center"/>
      <protection locked="0"/>
    </xf>
    <xf numFmtId="0" fontId="27" fillId="36" borderId="45" xfId="10" applyFont="1" applyFill="1" applyBorder="1" applyAlignment="1" applyProtection="1">
      <alignment horizontal="left" vertical="center"/>
      <protection locked="0"/>
    </xf>
  </cellXfs>
  <cellStyles count="46">
    <cellStyle name="20% - akcent 1 2" xfId="35"/>
    <cellStyle name="20% - akcent 2 2" xfId="36"/>
    <cellStyle name="20% — akcent 3" xfId="24" builtinId="38"/>
    <cellStyle name="20% - akcent 3 2" xfId="37"/>
    <cellStyle name="20% - akcent 4 2" xfId="38"/>
    <cellStyle name="20% — akcent 5" xfId="28" builtinId="46" customBuiltin="1"/>
    <cellStyle name="20% — akcent 6" xfId="32" builtinId="50" customBuiltin="1"/>
    <cellStyle name="40% — akcent 1" xfId="18" builtinId="31" customBuiltin="1"/>
    <cellStyle name="40% — akcent 2" xfId="21" builtinId="35" customBuiltin="1"/>
    <cellStyle name="40% - akcent 3 2" xfId="39"/>
    <cellStyle name="40% — akcent 4" xfId="26" builtinId="43" customBuiltin="1"/>
    <cellStyle name="40% — akcent 5" xfId="29" builtinId="47" customBuiltin="1"/>
    <cellStyle name="40% — akcent 6" xfId="33" builtinId="51" customBuiltin="1"/>
    <cellStyle name="60% — akcent 1" xfId="19" builtinId="32" customBuiltin="1"/>
    <cellStyle name="60% — akcent 2" xfId="22" builtinId="36" customBuiltin="1"/>
    <cellStyle name="60% - akcent 3 2" xfId="40"/>
    <cellStyle name="60% - akcent 4 2" xfId="41"/>
    <cellStyle name="60% — akcent 5" xfId="30" builtinId="48" customBuiltin="1"/>
    <cellStyle name="60% - akcent 6 2" xfId="42"/>
    <cellStyle name="Akcent 1" xfId="17" builtinId="29" customBuiltin="1"/>
    <cellStyle name="Akcent 2" xfId="20" builtinId="33" customBuiltin="1"/>
    <cellStyle name="Akcent 3" xfId="23" builtinId="37" customBuiltin="1"/>
    <cellStyle name="Akcent 4" xfId="25" builtinId="41" customBuiltin="1"/>
    <cellStyle name="Akcent 5" xfId="27" builtinId="45" customBuiltin="1"/>
    <cellStyle name="Akcent 6" xfId="31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3"/>
    <cellStyle name="Normalny 3" xfId="34"/>
    <cellStyle name="Normalny 4" xfId="45"/>
    <cellStyle name="Obliczenia" xfId="11" builtinId="22" customBuiltin="1"/>
    <cellStyle name="Suma" xfId="16" builtinId="25" customBuiltin="1"/>
    <cellStyle name="Tekst objaśnienia" xfId="15" builtinId="53" customBuiltin="1"/>
    <cellStyle name="Tekst ostrzeżenia" xfId="14" builtinId="11" customBuiltin="1"/>
    <cellStyle name="Tytuł" xfId="1" builtinId="15" customBuiltin="1"/>
    <cellStyle name="Uwaga 2" xfId="44"/>
    <cellStyle name="Zły" xfId="7" builtinId="27" customBuiltin="1"/>
  </cellStyles>
  <dxfs count="1">
    <dxf>
      <font>
        <b val="0"/>
        <i val="0"/>
        <color theme="1" tint="0.34998626667073579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Styl tabeli 1" pivot="0" count="1">
      <tableStyleElement type="wholeTable" dxfId="0"/>
    </tableStyle>
  </tableStyles>
  <colors>
    <mruColors>
      <color rgb="FFE8E8E8"/>
      <color rgb="FFF9F9F9"/>
      <color rgb="FFFDB714"/>
      <color rgb="FFE09B02"/>
      <color rgb="FFFDC039"/>
      <color rgb="FFF6B238"/>
      <color rgb="FFF8AC02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'Meldunek tygodniowy'!$C$298</c:f>
              <c:strCache>
                <c:ptCount val="1"/>
                <c:pt idx="0">
                  <c:v>BIAŁORUŚ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C6F-4664-9378-96FEFB37944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tygodniowy'!$G$296:$J$297,'Meldunek tygodniowy'!$K$296:$N$297,'Meldunek tygodniowy'!$O$296:$R$297)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tygodniowy'!$G$298:$R$298</c:f>
              <c:numCache>
                <c:formatCode>General</c:formatCode>
                <c:ptCount val="12"/>
                <c:pt idx="0">
                  <c:v>188</c:v>
                </c:pt>
                <c:pt idx="2">
                  <c:v>253</c:v>
                </c:pt>
                <c:pt idx="4">
                  <c:v>5</c:v>
                </c:pt>
                <c:pt idx="6">
                  <c:v>10</c:v>
                </c:pt>
                <c:pt idx="8">
                  <c:v>2</c:v>
                </c:pt>
                <c:pt idx="10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C6F-4664-9378-96FEFB379440}"/>
            </c:ext>
          </c:extLst>
        </c:ser>
        <c:ser>
          <c:idx val="1"/>
          <c:order val="1"/>
          <c:tx>
            <c:strRef>
              <c:f>'Meldunek tygodniowy'!$C$299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C6F-4664-9378-96FEFB37944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tygodniowy'!$G$296:$J$297,'Meldunek tygodniowy'!$K$296:$N$297,'Meldunek tygodniowy'!$O$296:$R$297)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tygodniowy'!$G$299:$R$299</c:f>
              <c:numCache>
                <c:formatCode>General</c:formatCode>
                <c:ptCount val="12"/>
                <c:pt idx="0">
                  <c:v>14</c:v>
                </c:pt>
                <c:pt idx="2">
                  <c:v>25</c:v>
                </c:pt>
                <c:pt idx="4">
                  <c:v>65</c:v>
                </c:pt>
                <c:pt idx="6">
                  <c:v>168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C6F-4664-9378-96FEFB379440}"/>
            </c:ext>
          </c:extLst>
        </c:ser>
        <c:ser>
          <c:idx val="2"/>
          <c:order val="2"/>
          <c:tx>
            <c:strRef>
              <c:f>'Meldunek tygodniowy'!$C$300</c:f>
              <c:strCache>
                <c:ptCount val="1"/>
                <c:pt idx="0">
                  <c:v>AFGANISTAN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C6F-4664-9378-96FEFB37944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tygodniowy'!$G$296:$J$297,'Meldunek tygodniowy'!$K$296:$N$297,'Meldunek tygodniowy'!$O$296:$R$297)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tygodniowy'!$G$300:$R$300</c:f>
              <c:numCache>
                <c:formatCode>General</c:formatCode>
                <c:ptCount val="12"/>
                <c:pt idx="0">
                  <c:v>60</c:v>
                </c:pt>
                <c:pt idx="2">
                  <c:v>60</c:v>
                </c:pt>
                <c:pt idx="4">
                  <c:v>0</c:v>
                </c:pt>
                <c:pt idx="6">
                  <c:v>0</c:v>
                </c:pt>
                <c:pt idx="8">
                  <c:v>1</c:v>
                </c:pt>
                <c:pt idx="1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C6F-4664-9378-96FEFB379440}"/>
            </c:ext>
          </c:extLst>
        </c:ser>
        <c:ser>
          <c:idx val="3"/>
          <c:order val="3"/>
          <c:tx>
            <c:strRef>
              <c:f>'Meldunek tygodniowy'!$C$301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C6F-4664-9378-96FEFB37944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tygodniowy'!$G$296:$J$297,'Meldunek tygodniowy'!$K$296:$N$297,'Meldunek tygodniowy'!$O$296:$R$297)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tygodniowy'!$G$301:$R$301</c:f>
              <c:numCache>
                <c:formatCode>General</c:formatCode>
                <c:ptCount val="12"/>
                <c:pt idx="0">
                  <c:v>23</c:v>
                </c:pt>
                <c:pt idx="2">
                  <c:v>29</c:v>
                </c:pt>
                <c:pt idx="4">
                  <c:v>13</c:v>
                </c:pt>
                <c:pt idx="6">
                  <c:v>20</c:v>
                </c:pt>
                <c:pt idx="8">
                  <c:v>6</c:v>
                </c:pt>
                <c:pt idx="10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C6F-4664-9378-96FEFB379440}"/>
            </c:ext>
          </c:extLst>
        </c:ser>
        <c:ser>
          <c:idx val="5"/>
          <c:order val="4"/>
          <c:tx>
            <c:strRef>
              <c:f>'Meldunek tygodniowy'!$C$302</c:f>
              <c:strCache>
                <c:ptCount val="1"/>
                <c:pt idx="0">
                  <c:v>TURCJA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C6F-4664-9378-96FEFB37944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'Meldunek tygodniowy'!$G$302:$R$302</c:f>
              <c:numCache>
                <c:formatCode>General</c:formatCode>
                <c:ptCount val="12"/>
                <c:pt idx="0">
                  <c:v>14</c:v>
                </c:pt>
                <c:pt idx="2">
                  <c:v>16</c:v>
                </c:pt>
                <c:pt idx="4">
                  <c:v>0</c:v>
                </c:pt>
                <c:pt idx="6">
                  <c:v>1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CC6F-4664-9378-96FEFB379440}"/>
            </c:ext>
          </c:extLst>
        </c:ser>
        <c:ser>
          <c:idx val="4"/>
          <c:order val="5"/>
          <c:tx>
            <c:strRef>
              <c:f>'Meldunek tygodniowy'!$C$303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CC6F-4664-9378-96FEFB37944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tygodniowy'!$G$296:$J$297,'Meldunek tygodniowy'!$K$296:$N$297,'Meldunek tygodniowy'!$O$296:$R$297)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tygodniowy'!$G$303:$R$303</c:f>
              <c:numCache>
                <c:formatCode>General</c:formatCode>
                <c:ptCount val="12"/>
                <c:pt idx="0">
                  <c:v>63</c:v>
                </c:pt>
                <c:pt idx="2">
                  <c:v>74</c:v>
                </c:pt>
                <c:pt idx="4">
                  <c:v>25</c:v>
                </c:pt>
                <c:pt idx="6">
                  <c:v>54</c:v>
                </c:pt>
                <c:pt idx="8">
                  <c:v>1</c:v>
                </c:pt>
                <c:pt idx="1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CC6F-4664-9378-96FEFB379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701387096"/>
        <c:axId val="701389840"/>
        <c:axId val="0"/>
      </c:bar3DChart>
      <c:catAx>
        <c:axId val="701387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 algn="ctr">
              <a:defRPr/>
            </a:pPr>
            <a:endParaRPr lang="pl-PL"/>
          </a:p>
        </c:txPr>
        <c:crossAx val="701389840"/>
        <c:crosses val="autoZero"/>
        <c:auto val="1"/>
        <c:lblAlgn val="ctr"/>
        <c:lblOffset val="100"/>
        <c:noMultiLvlLbl val="0"/>
      </c:catAx>
      <c:valAx>
        <c:axId val="7013898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70138709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'Meldunek tygodniowy'!$B$407</c:f>
              <c:strCache>
                <c:ptCount val="1"/>
                <c:pt idx="0">
                  <c:v>przebywający 
w ośrodku</c:v>
                </c:pt>
              </c:strCache>
            </c:strRef>
          </c:tx>
          <c:spPr>
            <a:solidFill>
              <a:srgbClr val="FF0000"/>
            </a:solidFill>
            <a:ln w="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tygodniowy'!$J$406,'Meldunek tygodniowy'!$M$406,'Meldunek tygodniowy'!$P$406,'Meldunek tygodniowy'!$S$406,'Meldunek tygodniowy'!$V$406)</c:f>
              <c:strCache>
                <c:ptCount val="5"/>
                <c:pt idx="0">
                  <c:v>25.02.2021 - 03.03.2021</c:v>
                </c:pt>
                <c:pt idx="1">
                  <c:v>04.03.2021 - 10.03.2021</c:v>
                </c:pt>
                <c:pt idx="2">
                  <c:v>11.03.2021 - 17.03.2021</c:v>
                </c:pt>
                <c:pt idx="3">
                  <c:v>18.03.2021 - 24.03.2021</c:v>
                </c:pt>
                <c:pt idx="4">
                  <c:v>25.03.2021 - 31.03.2021</c:v>
                </c:pt>
              </c:strCache>
            </c:strRef>
          </c:cat>
          <c:val>
            <c:numRef>
              <c:f>('Meldunek tygodniowy'!$J$407,'Meldunek tygodniowy'!$M$407,'Meldunek tygodniowy'!$P$407,'Meldunek tygodniowy'!$S$407,'Meldunek tygodniowy'!$V$407)</c:f>
              <c:numCache>
                <c:formatCode>#,##0</c:formatCode>
                <c:ptCount val="5"/>
                <c:pt idx="0">
                  <c:v>775</c:v>
                </c:pt>
                <c:pt idx="1">
                  <c:v>783</c:v>
                </c:pt>
                <c:pt idx="2">
                  <c:v>784</c:v>
                </c:pt>
                <c:pt idx="3">
                  <c:v>781</c:v>
                </c:pt>
                <c:pt idx="4">
                  <c:v>786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78-4E55-9472-25F2B0BA1243}"/>
            </c:ext>
          </c:extLst>
        </c:ser>
        <c:ser>
          <c:idx val="1"/>
          <c:order val="1"/>
          <c:tx>
            <c:strRef>
              <c:f>'Meldunek tygodniowy'!$B$408</c:f>
              <c:strCache>
                <c:ptCount val="1"/>
                <c:pt idx="0">
                  <c:v>świadczenia poza ośrodkiem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tygodniowy'!$J$406,'Meldunek tygodniowy'!$M$406,'Meldunek tygodniowy'!$P$406,'Meldunek tygodniowy'!$S$406,'Meldunek tygodniowy'!$V$406)</c:f>
              <c:strCache>
                <c:ptCount val="5"/>
                <c:pt idx="0">
                  <c:v>25.02.2021 - 03.03.2021</c:v>
                </c:pt>
                <c:pt idx="1">
                  <c:v>04.03.2021 - 10.03.2021</c:v>
                </c:pt>
                <c:pt idx="2">
                  <c:v>11.03.2021 - 17.03.2021</c:v>
                </c:pt>
                <c:pt idx="3">
                  <c:v>18.03.2021 - 24.03.2021</c:v>
                </c:pt>
                <c:pt idx="4">
                  <c:v>25.03.2021 - 31.03.2021</c:v>
                </c:pt>
              </c:strCache>
            </c:strRef>
          </c:cat>
          <c:val>
            <c:numRef>
              <c:f>('Meldunek tygodniowy'!$J$408,'Meldunek tygodniowy'!$M$408,'Meldunek tygodniowy'!$P$408,'Meldunek tygodniowy'!$S$408,'Meldunek tygodniowy'!$V$408)</c:f>
              <c:numCache>
                <c:formatCode>#,##0</c:formatCode>
                <c:ptCount val="5"/>
                <c:pt idx="0">
                  <c:v>2522</c:v>
                </c:pt>
                <c:pt idx="1">
                  <c:v>2545</c:v>
                </c:pt>
                <c:pt idx="2">
                  <c:v>2568</c:v>
                </c:pt>
                <c:pt idx="3">
                  <c:v>2614</c:v>
                </c:pt>
                <c:pt idx="4">
                  <c:v>2641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078-4E55-9472-25F2B0BA1243}"/>
            </c:ext>
          </c:extLst>
        </c:ser>
        <c:ser>
          <c:idx val="5"/>
          <c:order val="2"/>
          <c:tx>
            <c:strRef>
              <c:f>'Meldunek tygodniowy'!$B$411</c:f>
              <c:strCache>
                <c:ptCount val="1"/>
                <c:pt idx="0">
                  <c:v>małoletni bez opieki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tygodniowy'!$J$406,'Meldunek tygodniowy'!$M$406,'Meldunek tygodniowy'!$P$406,'Meldunek tygodniowy'!$S$406,'Meldunek tygodniowy'!$V$406)</c:f>
              <c:strCache>
                <c:ptCount val="5"/>
                <c:pt idx="0">
                  <c:v>25.02.2021 - 03.03.2021</c:v>
                </c:pt>
                <c:pt idx="1">
                  <c:v>04.03.2021 - 10.03.2021</c:v>
                </c:pt>
                <c:pt idx="2">
                  <c:v>11.03.2021 - 17.03.2021</c:v>
                </c:pt>
                <c:pt idx="3">
                  <c:v>18.03.2021 - 24.03.2021</c:v>
                </c:pt>
                <c:pt idx="4">
                  <c:v>25.03.2021 - 31.03.2021</c:v>
                </c:pt>
              </c:strCache>
            </c:strRef>
          </c:cat>
          <c:val>
            <c:numRef>
              <c:f>('Meldunek tygodniowy'!$J$411,'Meldunek tygodniowy'!$M$411,'Meldunek tygodniowy'!$P$411,'Meldunek tygodniowy'!$S$411,'Meldunek tygodniowy'!$V$411)</c:f>
              <c:numCache>
                <c:formatCode>#,##0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078-4E55-9472-25F2B0BA12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95"/>
        <c:shape val="cylinder"/>
        <c:axId val="701387880"/>
        <c:axId val="701388272"/>
        <c:axId val="0"/>
      </c:bar3DChart>
      <c:catAx>
        <c:axId val="7013878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701388272"/>
        <c:crosses val="autoZero"/>
        <c:auto val="1"/>
        <c:lblAlgn val="ctr"/>
        <c:lblOffset val="100"/>
        <c:noMultiLvlLbl val="0"/>
      </c:catAx>
      <c:valAx>
        <c:axId val="701388272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pl-PL"/>
          </a:p>
        </c:txPr>
        <c:crossAx val="7013878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041496877702183E-2"/>
          <c:y val="0.81125517608891773"/>
          <c:w val="0.96885940616939481"/>
          <c:h val="0.18101909107665692"/>
        </c:manualLayout>
      </c:layout>
      <c:overlay val="0"/>
      <c:spPr>
        <a:ln w="9525"/>
        <a:effectLst>
          <a:glow rad="304800">
            <a:schemeClr val="accent1">
              <a:alpha val="40000"/>
            </a:schemeClr>
          </a:glow>
        </a:effectLst>
      </c:spPr>
      <c:txPr>
        <a:bodyPr/>
        <a:lstStyle/>
        <a:p>
          <a:pPr>
            <a:defRPr lang="pl-PL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8"/>
          <c:order val="0"/>
          <c:tx>
            <c:strRef>
              <c:f>'Meldunek tygodniowy'!$C$132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'Meldunek tygodniowy'!$L$131:$U$131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tygodniowy'!$L$132:$U$132</c:f>
              <c:numCache>
                <c:formatCode>#,##0</c:formatCode>
                <c:ptCount val="10"/>
                <c:pt idx="0">
                  <c:v>4345</c:v>
                </c:pt>
                <c:pt idx="2">
                  <c:v>538</c:v>
                </c:pt>
                <c:pt idx="3">
                  <c:v>2582</c:v>
                </c:pt>
                <c:pt idx="4">
                  <c:v>414</c:v>
                </c:pt>
                <c:pt idx="5">
                  <c:v>695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4260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A3-44DB-857A-5A0186B230AC}"/>
            </c:ext>
          </c:extLst>
        </c:ser>
        <c:ser>
          <c:idx val="0"/>
          <c:order val="1"/>
          <c:tx>
            <c:strRef>
              <c:f>'Meldunek tygodniowy'!$C$133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'Meldunek tygodniowy'!$L$131:$U$131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tygodniowy'!$L$133:$U$133</c:f>
              <c:numCache>
                <c:formatCode>#,##0</c:formatCode>
                <c:ptCount val="10"/>
                <c:pt idx="0">
                  <c:v>149</c:v>
                </c:pt>
                <c:pt idx="2">
                  <c:v>25</c:v>
                </c:pt>
                <c:pt idx="3">
                  <c:v>31</c:v>
                </c:pt>
                <c:pt idx="4">
                  <c:v>14</c:v>
                </c:pt>
                <c:pt idx="5">
                  <c:v>18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A3-44DB-857A-5A0186B230AC}"/>
            </c:ext>
          </c:extLst>
        </c:ser>
        <c:ser>
          <c:idx val="1"/>
          <c:order val="2"/>
          <c:tx>
            <c:strRef>
              <c:f>'Meldunek tygodniowy'!$C$134</c:f>
              <c:strCache>
                <c:ptCount val="1"/>
                <c:pt idx="0">
                  <c:v>pobyt rezydenta długoterminowego UE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'Meldunek tygodniowy'!$L$131:$U$131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tygodniowy'!$L$134:$U$134</c:f>
              <c:numCache>
                <c:formatCode>#,##0</c:formatCode>
                <c:ptCount val="10"/>
                <c:pt idx="0">
                  <c:v>64</c:v>
                </c:pt>
                <c:pt idx="2">
                  <c:v>16</c:v>
                </c:pt>
                <c:pt idx="3">
                  <c:v>7</c:v>
                </c:pt>
                <c:pt idx="4">
                  <c:v>12</c:v>
                </c:pt>
                <c:pt idx="5">
                  <c:v>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DA3-44DB-857A-5A0186B230AC}"/>
            </c:ext>
          </c:extLst>
        </c:ser>
        <c:ser>
          <c:idx val="2"/>
          <c:order val="3"/>
          <c:tx>
            <c:strRef>
              <c:f>'Meldunek tygodniowy'!$C$135</c:f>
              <c:strCache>
                <c:ptCount val="1"/>
                <c:pt idx="0">
                  <c:v>prawo pobytu ob.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'Meldunek tygodniowy'!$L$131:$U$131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tygodniowy'!$L$135:$U$135</c:f>
              <c:numCache>
                <c:formatCode>#,##0</c:formatCode>
                <c:ptCount val="10"/>
                <c:pt idx="0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DA3-44DB-857A-5A0186B230AC}"/>
            </c:ext>
          </c:extLst>
        </c:ser>
        <c:ser>
          <c:idx val="3"/>
          <c:order val="4"/>
          <c:tx>
            <c:strRef>
              <c:f>'Meldunek tygodniowy'!$C$136</c:f>
              <c:strCache>
                <c:ptCount val="1"/>
                <c:pt idx="0">
                  <c:v>prawo stałego pobytu obywatela UE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'Meldunek tygodniowy'!$L$131:$U$131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tygodniowy'!$L$136:$U$136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DA3-44DB-857A-5A0186B230AC}"/>
            </c:ext>
          </c:extLst>
        </c:ser>
        <c:ser>
          <c:idx val="4"/>
          <c:order val="5"/>
          <c:tx>
            <c:strRef>
              <c:f>'Meldunek tygodniowy'!$C$137</c:f>
              <c:strCache>
                <c:ptCount val="1"/>
                <c:pt idx="0">
                  <c:v>prawo pobytu członka rodziny ob. 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'Meldunek tygodniowy'!$L$131:$U$131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tygodniowy'!$L$137:$U$137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DA3-44DB-857A-5A0186B230AC}"/>
            </c:ext>
          </c:extLst>
        </c:ser>
        <c:ser>
          <c:idx val="5"/>
          <c:order val="6"/>
          <c:tx>
            <c:strRef>
              <c:f>'Meldunek tygodniowy'!$C$138</c:f>
              <c:strCache>
                <c:ptCount val="1"/>
                <c:pt idx="0">
                  <c:v>prawo stałego pobytu członka rodziny ob.. UE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'Meldunek tygodniowy'!$L$131:$U$131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tygodniowy'!$L$138:$U$138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DA3-44DB-857A-5A0186B230AC}"/>
            </c:ext>
          </c:extLst>
        </c:ser>
        <c:ser>
          <c:idx val="6"/>
          <c:order val="7"/>
          <c:tx>
            <c:strRef>
              <c:f>'Meldunek tygodniowy'!$C$139</c:f>
              <c:strCache>
                <c:ptCount val="1"/>
                <c:pt idx="0">
                  <c:v>pobyt tolerowany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'Meldunek tygodniowy'!$L$131:$U$131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tygodniowy'!$L$139:$U$139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DA3-44DB-857A-5A0186B230AC}"/>
            </c:ext>
          </c:extLst>
        </c:ser>
        <c:ser>
          <c:idx val="7"/>
          <c:order val="8"/>
          <c:tx>
            <c:strRef>
              <c:f>'Meldunek tygodniowy'!$C$140</c:f>
              <c:strCache>
                <c:ptCount val="1"/>
                <c:pt idx="0">
                  <c:v>pobyt humanitarny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'Meldunek tygodniowy'!$L$131:$U$131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tygodniowy'!$L$140:$U$140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DA3-44DB-857A-5A0186B230AC}"/>
            </c:ext>
          </c:extLst>
        </c:ser>
        <c:ser>
          <c:idx val="9"/>
          <c:order val="9"/>
          <c:tx>
            <c:strRef>
              <c:f>'Meldunek tygodniowy'!$C$141</c:f>
              <c:strCache>
                <c:ptCount val="1"/>
                <c:pt idx="0">
                  <c:v>wydalenie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'Meldunek tygodniowy'!$L$131:$U$131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tygodniowy'!$L$141:$U$141</c:f>
              <c:numCache>
                <c:formatCode>#,##0</c:formatCode>
                <c:ptCount val="10"/>
                <c:pt idx="0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DA3-44DB-857A-5A0186B230AC}"/>
            </c:ext>
          </c:extLst>
        </c:ser>
        <c:ser>
          <c:idx val="10"/>
          <c:order val="10"/>
          <c:tx>
            <c:strRef>
              <c:f>'Meldunek tygodniowy'!$C$142</c:f>
              <c:strCache>
                <c:ptCount val="1"/>
                <c:pt idx="0">
                  <c:v>zobowiązanie do powrotu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'Meldunek tygodniowy'!$L$131:$U$131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tygodniowy'!$L$142:$U$142</c:f>
              <c:numCache>
                <c:formatCode>#,##0</c:formatCode>
                <c:ptCount val="10"/>
                <c:pt idx="0">
                  <c:v>334</c:v>
                </c:pt>
                <c:pt idx="2">
                  <c:v>212</c:v>
                </c:pt>
                <c:pt idx="3">
                  <c:v>23</c:v>
                </c:pt>
                <c:pt idx="4">
                  <c:v>19</c:v>
                </c:pt>
                <c:pt idx="5">
                  <c:v>76</c:v>
                </c:pt>
                <c:pt idx="6">
                  <c:v>8</c:v>
                </c:pt>
                <c:pt idx="7">
                  <c:v>0</c:v>
                </c:pt>
                <c:pt idx="8">
                  <c:v>77</c:v>
                </c:pt>
                <c:pt idx="9">
                  <c:v>241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DA3-44DB-857A-5A0186B230AC}"/>
            </c:ext>
          </c:extLst>
        </c:ser>
        <c:ser>
          <c:idx val="11"/>
          <c:order val="11"/>
          <c:tx>
            <c:strRef>
              <c:f>'Meldunek tygodniowy'!$C$143</c:f>
              <c:strCache>
                <c:ptCount val="1"/>
                <c:pt idx="0">
                  <c:v>zaproszenie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'Meldunek tygodniowy'!$L$131:$U$131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tygodniowy'!$L$143:$U$143</c:f>
              <c:numCache>
                <c:formatCode>#,##0</c:formatCode>
                <c:ptCount val="10"/>
                <c:pt idx="0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FDA3-44DB-857A-5A0186B230AC}"/>
            </c:ext>
          </c:extLst>
        </c:ser>
        <c:ser>
          <c:idx val="12"/>
          <c:order val="12"/>
          <c:tx>
            <c:strRef>
              <c:f>'Meldunek tygodniowy'!$C$144</c:f>
              <c:strCache>
                <c:ptCount val="1"/>
                <c:pt idx="0">
                  <c:v>polski dokument podróży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'Meldunek tygodniowy'!$L$131:$U$131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tygodniowy'!$L$144:$U$144</c:f>
              <c:numCache>
                <c:formatCode>#,##0</c:formatCode>
                <c:ptCount val="10"/>
                <c:pt idx="0">
                  <c:v>1</c:v>
                </c:pt>
                <c:pt idx="2">
                  <c:v>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DA3-44DB-857A-5A0186B230AC}"/>
            </c:ext>
          </c:extLst>
        </c:ser>
        <c:ser>
          <c:idx val="13"/>
          <c:order val="13"/>
          <c:tx>
            <c:strRef>
              <c:f>'Meldunek tygodniowy'!$C$145</c:f>
              <c:strCache>
                <c:ptCount val="1"/>
                <c:pt idx="0">
                  <c:v>polski dokument tożsamości cudzoziemca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'Meldunek tygodniowy'!$L$131:$U$131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tygodniowy'!$L$145:$U$145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DA3-44DB-857A-5A0186B230AC}"/>
            </c:ext>
          </c:extLst>
        </c:ser>
        <c:ser>
          <c:idx val="14"/>
          <c:order val="14"/>
          <c:tx>
            <c:strRef>
              <c:f>'Meldunek tygodniowy'!$C$146</c:f>
              <c:strCache>
                <c:ptCount val="1"/>
                <c:pt idx="0">
                  <c:v>wiza (nowa + Schengen)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'Meldunek tygodniowy'!$L$131:$U$131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tygodniowy'!$L$146:$U$146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FDA3-44DB-857A-5A0186B23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701389056"/>
        <c:axId val="701386312"/>
        <c:axId val="0"/>
      </c:bar3DChart>
      <c:catAx>
        <c:axId val="701389056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 rot="-5400000" vert="horz" anchor="t" anchorCtr="0"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01386312"/>
        <c:crosses val="autoZero"/>
        <c:auto val="1"/>
        <c:lblAlgn val="ctr"/>
        <c:lblOffset val="100"/>
        <c:noMultiLvlLbl val="0"/>
      </c:catAx>
      <c:valAx>
        <c:axId val="7013863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  <a:effectLst/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01389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251452155132784"/>
          <c:y val="2.7374354472252129E-3"/>
          <c:w val="0.33523866131118779"/>
          <c:h val="0.9957065607164561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3543307086614173" l="0.31496062992125984" r="0.51181102362204722" t="0.3543307086614173" header="0.11811023622047244" footer="0.11811023622047244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654561851946242E-2"/>
          <c:y val="5.7529610829103212E-2"/>
          <c:w val="0.93469135107447721"/>
          <c:h val="0.767002411500592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tygodniowy'!$C$266</c:f>
              <c:strCache>
                <c:ptCount val="1"/>
                <c:pt idx="0">
                  <c:v>BIAŁORUŚ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tygodniowy'!$G$264:$J$265,'Meldunek tygodniowy'!$K$264:$N$265,'Meldunek tygodniowy'!$O$264:$R$265)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tygodniowy'!$G$266:$R$266</c:f>
              <c:numCache>
                <c:formatCode>General</c:formatCode>
                <c:ptCount val="12"/>
                <c:pt idx="0">
                  <c:v>93</c:v>
                </c:pt>
                <c:pt idx="2">
                  <c:v>126</c:v>
                </c:pt>
                <c:pt idx="4">
                  <c:v>2</c:v>
                </c:pt>
                <c:pt idx="6">
                  <c:v>5</c:v>
                </c:pt>
                <c:pt idx="8">
                  <c:v>1</c:v>
                </c:pt>
                <c:pt idx="1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6F-41BA-B61E-E9F60127939B}"/>
            </c:ext>
          </c:extLst>
        </c:ser>
        <c:ser>
          <c:idx val="1"/>
          <c:order val="1"/>
          <c:tx>
            <c:strRef>
              <c:f>'Meldunek tygodniowy'!$C$267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tygodniowy'!$G$264:$J$265,'Meldunek tygodniowy'!$K$264:$N$265,'Meldunek tygodniowy'!$O$264:$R$265)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tygodniowy'!$G$267:$R$267</c:f>
              <c:numCache>
                <c:formatCode>General</c:formatCode>
                <c:ptCount val="12"/>
                <c:pt idx="0">
                  <c:v>7</c:v>
                </c:pt>
                <c:pt idx="2">
                  <c:v>12</c:v>
                </c:pt>
                <c:pt idx="4">
                  <c:v>25</c:v>
                </c:pt>
                <c:pt idx="6">
                  <c:v>63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6F-41BA-B61E-E9F60127939B}"/>
            </c:ext>
          </c:extLst>
        </c:ser>
        <c:ser>
          <c:idx val="2"/>
          <c:order val="2"/>
          <c:tx>
            <c:strRef>
              <c:f>'Meldunek tygodniowy'!$C$268</c:f>
              <c:strCache>
                <c:ptCount val="1"/>
                <c:pt idx="0">
                  <c:v>AFGANISTAN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tygodniowy'!$G$264:$J$265,'Meldunek tygodniowy'!$K$264:$N$265,'Meldunek tygodniowy'!$O$264:$R$265)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tygodniowy'!$G$268:$R$268</c:f>
              <c:numCache>
                <c:formatCode>General</c:formatCode>
                <c:ptCount val="12"/>
                <c:pt idx="0">
                  <c:v>23</c:v>
                </c:pt>
                <c:pt idx="2">
                  <c:v>23</c:v>
                </c:pt>
                <c:pt idx="4">
                  <c:v>0</c:v>
                </c:pt>
                <c:pt idx="6">
                  <c:v>0</c:v>
                </c:pt>
                <c:pt idx="8">
                  <c:v>1</c:v>
                </c:pt>
                <c:pt idx="1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6F-41BA-B61E-E9F60127939B}"/>
            </c:ext>
          </c:extLst>
        </c:ser>
        <c:ser>
          <c:idx val="3"/>
          <c:order val="3"/>
          <c:tx>
            <c:strRef>
              <c:f>'Meldunek tygodniowy'!$C$269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tygodniowy'!$G$264:$J$265,'Meldunek tygodniowy'!$K$264:$N$265,'Meldunek tygodniowy'!$O$264:$R$265)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tygodniowy'!$G$269:$R$269</c:f>
              <c:numCache>
                <c:formatCode>General</c:formatCode>
                <c:ptCount val="12"/>
                <c:pt idx="0">
                  <c:v>8</c:v>
                </c:pt>
                <c:pt idx="2">
                  <c:v>8</c:v>
                </c:pt>
                <c:pt idx="4">
                  <c:v>4</c:v>
                </c:pt>
                <c:pt idx="6">
                  <c:v>7</c:v>
                </c:pt>
                <c:pt idx="8">
                  <c:v>2</c:v>
                </c:pt>
                <c:pt idx="10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46F-41BA-B61E-E9F60127939B}"/>
            </c:ext>
          </c:extLst>
        </c:ser>
        <c:ser>
          <c:idx val="5"/>
          <c:order val="4"/>
          <c:tx>
            <c:strRef>
              <c:f>'Meldunek tygodniowy'!$C$270</c:f>
              <c:strCache>
                <c:ptCount val="1"/>
                <c:pt idx="0">
                  <c:v>TURCJA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'Meldunek tygodniowy'!$G$270:$R$270</c:f>
              <c:numCache>
                <c:formatCode>General</c:formatCode>
                <c:ptCount val="12"/>
                <c:pt idx="0">
                  <c:v>8</c:v>
                </c:pt>
                <c:pt idx="2">
                  <c:v>10</c:v>
                </c:pt>
                <c:pt idx="4">
                  <c:v>0</c:v>
                </c:pt>
                <c:pt idx="6">
                  <c:v>1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46F-41BA-B61E-E9F60127939B}"/>
            </c:ext>
          </c:extLst>
        </c:ser>
        <c:ser>
          <c:idx val="4"/>
          <c:order val="5"/>
          <c:tx>
            <c:strRef>
              <c:f>'Meldunek tygodniowy'!$C$271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tygodniowy'!$G$264:$J$265,'Meldunek tygodniowy'!$K$264:$N$265,'Meldunek tygodniowy'!$O$264:$R$265)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tygodniowy'!$G$271:$R$271</c:f>
              <c:numCache>
                <c:formatCode>General</c:formatCode>
                <c:ptCount val="12"/>
                <c:pt idx="0">
                  <c:v>18</c:v>
                </c:pt>
                <c:pt idx="2">
                  <c:v>25</c:v>
                </c:pt>
                <c:pt idx="4">
                  <c:v>4</c:v>
                </c:pt>
                <c:pt idx="6">
                  <c:v>4</c:v>
                </c:pt>
                <c:pt idx="8">
                  <c:v>1</c:v>
                </c:pt>
                <c:pt idx="1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46F-41BA-B61E-E9F601279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701384744"/>
        <c:axId val="701375728"/>
        <c:axId val="0"/>
      </c:bar3DChart>
      <c:catAx>
        <c:axId val="7013847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701375728"/>
        <c:crosses val="autoZero"/>
        <c:auto val="1"/>
        <c:lblAlgn val="ctr"/>
        <c:lblOffset val="100"/>
        <c:noMultiLvlLbl val="0"/>
      </c:catAx>
      <c:valAx>
        <c:axId val="701375728"/>
        <c:scaling>
          <c:orientation val="minMax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tx1"/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7013847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tygodniowy'!$G$25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tygodniowy'!$K$23:$K$24,'Meldunek tygodniowy'!$M$23:$M$24,'Meldunek tygodniowy'!$O$23:$O$24,'Meldunek tygodniowy'!$Q$23:$Q$24)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01.03.2021 - 31.03.2021 r.</c:v>
                  </c:pt>
                </c:lvl>
              </c:multiLvlStrCache>
            </c:multiLvlStrRef>
          </c:cat>
          <c:val>
            <c:numRef>
              <c:f>('Meldunek tygodniowy'!$K$25,'Meldunek tygodniowy'!$M$25,'Meldunek tygodniowy'!$O$25,'Meldunek tygodniowy'!$Q$25)</c:f>
              <c:numCache>
                <c:formatCode>#,##0</c:formatCode>
                <c:ptCount val="4"/>
                <c:pt idx="0">
                  <c:v>30807</c:v>
                </c:pt>
                <c:pt idx="1">
                  <c:v>19433</c:v>
                </c:pt>
                <c:pt idx="2">
                  <c:v>3753</c:v>
                </c:pt>
                <c:pt idx="3">
                  <c:v>1029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634-440A-9285-1E1DEFF9219F}"/>
            </c:ext>
          </c:extLst>
        </c:ser>
        <c:ser>
          <c:idx val="2"/>
          <c:order val="1"/>
          <c:tx>
            <c:strRef>
              <c:f>'Meldunek tygodniowy'!$G$26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tygodniowy'!$K$23:$K$24,'Meldunek tygodniowy'!$M$23:$M$24,'Meldunek tygodniowy'!$O$23:$O$24,'Meldunek tygodniowy'!$Q$23:$Q$24)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01.03.2021 - 31.03.2021 r.</c:v>
                  </c:pt>
                </c:lvl>
              </c:multiLvlStrCache>
            </c:multiLvlStrRef>
          </c:cat>
          <c:val>
            <c:numRef>
              <c:f>('Meldunek tygodniowy'!$K$26,'Meldunek tygodniowy'!$M$26,'Meldunek tygodniowy'!$O$26,'Meldunek tygodniowy'!$Q$26)</c:f>
              <c:numCache>
                <c:formatCode>#,##0</c:formatCode>
                <c:ptCount val="4"/>
                <c:pt idx="0">
                  <c:v>1931</c:v>
                </c:pt>
                <c:pt idx="1">
                  <c:v>1998</c:v>
                </c:pt>
                <c:pt idx="2">
                  <c:v>223</c:v>
                </c:pt>
                <c:pt idx="3">
                  <c:v>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634-440A-9285-1E1DEFF9219F}"/>
            </c:ext>
          </c:extLst>
        </c:ser>
        <c:ser>
          <c:idx val="4"/>
          <c:order val="2"/>
          <c:tx>
            <c:strRef>
              <c:f>'Meldunek tygodniowy'!$G$27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tygodniowy'!$K$23:$K$24,'Meldunek tygodniowy'!$M$23:$M$24,'Meldunek tygodniowy'!$O$23:$O$24,'Meldunek tygodniowy'!$Q$23:$Q$24)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01.03.2021 - 31.03.2021 r.</c:v>
                  </c:pt>
                </c:lvl>
              </c:multiLvlStrCache>
            </c:multiLvlStrRef>
          </c:cat>
          <c:val>
            <c:numRef>
              <c:f>('Meldunek tygodniowy'!$K$27,'Meldunek tygodniowy'!$M$27,'Meldunek tygodniowy'!$O$27,'Meldunek tygodniowy'!$Q$27)</c:f>
              <c:numCache>
                <c:formatCode>#,##0</c:formatCode>
                <c:ptCount val="4"/>
                <c:pt idx="0">
                  <c:v>804</c:v>
                </c:pt>
                <c:pt idx="1">
                  <c:v>426</c:v>
                </c:pt>
                <c:pt idx="2">
                  <c:v>67</c:v>
                </c:pt>
                <c:pt idx="3">
                  <c:v>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634-440A-9285-1E1DEFF92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01383568"/>
        <c:axId val="701382000"/>
        <c:axId val="0"/>
      </c:bar3DChart>
      <c:catAx>
        <c:axId val="701383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01382000"/>
        <c:crosses val="autoZero"/>
        <c:auto val="1"/>
        <c:lblAlgn val="ctr"/>
        <c:lblOffset val="100"/>
        <c:noMultiLvlLbl val="0"/>
      </c:catAx>
      <c:valAx>
        <c:axId val="7013820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70138356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2"/>
          <c:order val="0"/>
          <c:tx>
            <c:strRef>
              <c:f>'Meldunek tygodniowy'!$D$213</c:f>
              <c:strCache>
                <c:ptCount val="1"/>
                <c:pt idx="0">
                  <c:v>inne państwo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tygodniowy'!$H$212:$K$212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tygodniowy'!$H$213:$K$213</c:f>
              <c:numCache>
                <c:formatCode>#,##0</c:formatCode>
                <c:ptCount val="4"/>
                <c:pt idx="0">
                  <c:v>4096</c:v>
                </c:pt>
                <c:pt idx="3">
                  <c:v>4017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7F-45F2-91BB-DB77367F7DAE}"/>
            </c:ext>
          </c:extLst>
        </c:ser>
        <c:ser>
          <c:idx val="1"/>
          <c:order val="1"/>
          <c:tx>
            <c:strRef>
              <c:f>'Meldunek tygodniowy'!$D$214</c:f>
              <c:strCache>
                <c:ptCount val="1"/>
                <c:pt idx="0">
                  <c:v>obligatoryjne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tygodniowy'!$H$212:$K$212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tygodniowy'!$H$214:$K$214</c:f>
              <c:numCache>
                <c:formatCode>#,##0</c:formatCode>
                <c:ptCount val="4"/>
                <c:pt idx="0">
                  <c:v>1270</c:v>
                </c:pt>
                <c:pt idx="3">
                  <c:v>1197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07F-45F2-91BB-DB77367F7DAE}"/>
            </c:ext>
          </c:extLst>
        </c:ser>
        <c:ser>
          <c:idx val="0"/>
          <c:order val="2"/>
          <c:tx>
            <c:strRef>
              <c:f>'Meldunek tygodniowy'!$D$215</c:f>
              <c:strCache>
                <c:ptCount val="1"/>
                <c:pt idx="0">
                  <c:v>fakultatywne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tygodniowy'!$H$212:$K$212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tygodniowy'!$H$215:$K$215</c:f>
              <c:numCache>
                <c:formatCode>#,##0</c:formatCode>
                <c:ptCount val="4"/>
                <c:pt idx="0">
                  <c:v>6442</c:v>
                </c:pt>
                <c:pt idx="3">
                  <c:v>6991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07F-45F2-91BB-DB77367F7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01381216"/>
        <c:axId val="701379648"/>
        <c:axId val="442095960"/>
      </c:bar3DChart>
      <c:catAx>
        <c:axId val="701381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01379648"/>
        <c:crosses val="autoZero"/>
        <c:auto val="1"/>
        <c:lblAlgn val="ctr"/>
        <c:lblOffset val="100"/>
        <c:noMultiLvlLbl val="0"/>
      </c:catAx>
      <c:valAx>
        <c:axId val="701379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01381216"/>
        <c:crosses val="autoZero"/>
        <c:crossBetween val="between"/>
      </c:valAx>
      <c:serAx>
        <c:axId val="4420959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01379648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tygodniowy'!$G$68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tygodniowy'!$K$66:$K$67,'Meldunek tygodniowy'!$M$66:$M$67,'Meldunek tygodniowy'!$O$66:$O$67,'Meldunek tygodniowy'!$Q$66:$Q$67)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01.01.2021 - 31.03.2021 r.</c:v>
                  </c:pt>
                </c:lvl>
              </c:multiLvlStrCache>
            </c:multiLvlStrRef>
          </c:cat>
          <c:val>
            <c:numRef>
              <c:f>('Meldunek tygodniowy'!$K$68,'Meldunek tygodniowy'!$M$68,'Meldunek tygodniowy'!$O$68,'Meldunek tygodniowy'!$Q$68)</c:f>
              <c:numCache>
                <c:formatCode>#,##0</c:formatCode>
                <c:ptCount val="4"/>
                <c:pt idx="0">
                  <c:v>84411</c:v>
                </c:pt>
                <c:pt idx="1">
                  <c:v>46535</c:v>
                </c:pt>
                <c:pt idx="2">
                  <c:v>9468</c:v>
                </c:pt>
                <c:pt idx="3">
                  <c:v>2494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0E-4F9A-8EC5-AEF1FFEFE16C}"/>
            </c:ext>
          </c:extLst>
        </c:ser>
        <c:ser>
          <c:idx val="2"/>
          <c:order val="1"/>
          <c:tx>
            <c:strRef>
              <c:f>'Meldunek tygodniowy'!$G$69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tygodniowy'!$K$66:$K$67,'Meldunek tygodniowy'!$M$66:$M$67,'Meldunek tygodniowy'!$O$66:$O$67,'Meldunek tygodniowy'!$Q$66:$Q$67)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01.01.2021 - 31.03.2021 r.</c:v>
                  </c:pt>
                </c:lvl>
              </c:multiLvlStrCache>
            </c:multiLvlStrRef>
          </c:cat>
          <c:val>
            <c:numRef>
              <c:f>('Meldunek tygodniowy'!$K$69,'Meldunek tygodniowy'!$M$69,'Meldunek tygodniowy'!$O$69,'Meldunek tygodniowy'!$Q$69)</c:f>
              <c:numCache>
                <c:formatCode>#,##0</c:formatCode>
                <c:ptCount val="4"/>
                <c:pt idx="0">
                  <c:v>5559</c:v>
                </c:pt>
                <c:pt idx="1">
                  <c:v>4175</c:v>
                </c:pt>
                <c:pt idx="2">
                  <c:v>577</c:v>
                </c:pt>
                <c:pt idx="3">
                  <c:v>223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20E-4F9A-8EC5-AEF1FFEFE16C}"/>
            </c:ext>
          </c:extLst>
        </c:ser>
        <c:ser>
          <c:idx val="4"/>
          <c:order val="2"/>
          <c:tx>
            <c:strRef>
              <c:f>'Meldunek tygodniowy'!$G$70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tygodniowy'!$K$66:$K$67,'Meldunek tygodniowy'!$M$66:$M$67,'Meldunek tygodniowy'!$O$66:$O$67,'Meldunek tygodniowy'!$Q$66:$Q$67)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01.01.2021 - 31.03.2021 r.</c:v>
                  </c:pt>
                </c:lvl>
              </c:multiLvlStrCache>
            </c:multiLvlStrRef>
          </c:cat>
          <c:val>
            <c:numRef>
              <c:f>('Meldunek tygodniowy'!$K$70,'Meldunek tygodniowy'!$M$70,'Meldunek tygodniowy'!$O$70,'Meldunek tygodniowy'!$Q$70)</c:f>
              <c:numCache>
                <c:formatCode>#,##0</c:formatCode>
                <c:ptCount val="4"/>
                <c:pt idx="0">
                  <c:v>1767</c:v>
                </c:pt>
                <c:pt idx="1">
                  <c:v>1077</c:v>
                </c:pt>
                <c:pt idx="2">
                  <c:v>184</c:v>
                </c:pt>
                <c:pt idx="3">
                  <c:v>148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20E-4F9A-8EC5-AEF1FFEFE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01376904"/>
        <c:axId val="701386704"/>
        <c:axId val="0"/>
      </c:bar3DChart>
      <c:catAx>
        <c:axId val="701376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01386704"/>
        <c:crosses val="autoZero"/>
        <c:auto val="1"/>
        <c:lblAlgn val="ctr"/>
        <c:lblOffset val="100"/>
        <c:noMultiLvlLbl val="0"/>
      </c:catAx>
      <c:valAx>
        <c:axId val="7013867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70137690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307</xdr:row>
      <xdr:rowOff>52389</xdr:rowOff>
    </xdr:from>
    <xdr:to>
      <xdr:col>24</xdr:col>
      <xdr:colOff>19051</xdr:colOff>
      <xdr:row>327</xdr:row>
      <xdr:rowOff>52917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414</xdr:row>
      <xdr:rowOff>0</xdr:rowOff>
    </xdr:from>
    <xdr:to>
      <xdr:col>23</xdr:col>
      <xdr:colOff>9525</xdr:colOff>
      <xdr:row>427</xdr:row>
      <xdr:rowOff>133350</xdr:rowOff>
    </xdr:to>
    <xdr:graphicFrame macro="">
      <xdr:nvGraphicFramePr>
        <xdr:cNvPr id="35" name="Wykres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148</xdr:row>
      <xdr:rowOff>69397</xdr:rowOff>
    </xdr:from>
    <xdr:to>
      <xdr:col>23</xdr:col>
      <xdr:colOff>1</xdr:colOff>
      <xdr:row>167</xdr:row>
      <xdr:rowOff>137583</xdr:rowOff>
    </xdr:to>
    <xdr:graphicFrame macro="">
      <xdr:nvGraphicFramePr>
        <xdr:cNvPr id="38" name="Wykres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27215</xdr:colOff>
      <xdr:row>272</xdr:row>
      <xdr:rowOff>142193</xdr:rowOff>
    </xdr:from>
    <xdr:to>
      <xdr:col>23</xdr:col>
      <xdr:colOff>238126</xdr:colOff>
      <xdr:row>291</xdr:row>
      <xdr:rowOff>161925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47626</xdr:colOff>
      <xdr:row>29</xdr:row>
      <xdr:rowOff>9526</xdr:rowOff>
    </xdr:from>
    <xdr:to>
      <xdr:col>23</xdr:col>
      <xdr:colOff>9525</xdr:colOff>
      <xdr:row>45</xdr:row>
      <xdr:rowOff>180976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257175</xdr:colOff>
      <xdr:row>217</xdr:row>
      <xdr:rowOff>1</xdr:rowOff>
    </xdr:from>
    <xdr:to>
      <xdr:col>21</xdr:col>
      <xdr:colOff>238125</xdr:colOff>
      <xdr:row>229</xdr:row>
      <xdr:rowOff>105834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34925</xdr:colOff>
      <xdr:row>359</xdr:row>
      <xdr:rowOff>0</xdr:rowOff>
    </xdr:from>
    <xdr:to>
      <xdr:col>20</xdr:col>
      <xdr:colOff>234084</xdr:colOff>
      <xdr:row>359</xdr:row>
      <xdr:rowOff>95250</xdr:rowOff>
    </xdr:to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34925" y="27500036"/>
          <a:ext cx="6186302" cy="612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8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  <a:p>
          <a:endParaRPr lang="pl-PL" sz="1100"/>
        </a:p>
      </xdr:txBody>
    </xdr:sp>
    <xdr:clientData/>
  </xdr:twoCellAnchor>
  <xdr:oneCellAnchor>
    <xdr:from>
      <xdr:col>24</xdr:col>
      <xdr:colOff>0</xdr:colOff>
      <xdr:row>300</xdr:row>
      <xdr:rowOff>0</xdr:rowOff>
    </xdr:from>
    <xdr:ext cx="184731" cy="264560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8181975" y="1065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0</xdr:colOff>
      <xdr:row>76</xdr:row>
      <xdr:rowOff>0</xdr:rowOff>
    </xdr:from>
    <xdr:to>
      <xdr:col>22</xdr:col>
      <xdr:colOff>266700</xdr:colOff>
      <xdr:row>89</xdr:row>
      <xdr:rowOff>9525</xdr:rowOff>
    </xdr:to>
    <xdr:graphicFrame macro="">
      <xdr:nvGraphicFramePr>
        <xdr:cNvPr id="34" name="Wykres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10583</xdr:colOff>
      <xdr:row>329</xdr:row>
      <xdr:rowOff>31751</xdr:rowOff>
    </xdr:from>
    <xdr:to>
      <xdr:col>25</xdr:col>
      <xdr:colOff>21167</xdr:colOff>
      <xdr:row>334</xdr:row>
      <xdr:rowOff>21167</xdr:rowOff>
    </xdr:to>
    <xdr:sp macro="" textlink="">
      <xdr:nvSpPr>
        <xdr:cNvPr id="6" name="Prostokąt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0583" y="16552334"/>
          <a:ext cx="9376834" cy="1894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351</xdr:row>
      <xdr:rowOff>0</xdr:rowOff>
    </xdr:from>
    <xdr:to>
      <xdr:col>25</xdr:col>
      <xdr:colOff>10584</xdr:colOff>
      <xdr:row>359</xdr:row>
      <xdr:rowOff>0</xdr:rowOff>
    </xdr:to>
    <xdr:sp macro="" textlink="">
      <xdr:nvSpPr>
        <xdr:cNvPr id="22" name="Prostokąt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/>
      </xdr:nvSpPr>
      <xdr:spPr>
        <a:xfrm>
          <a:off x="0" y="22468417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390</xdr:row>
      <xdr:rowOff>190499</xdr:rowOff>
    </xdr:from>
    <xdr:to>
      <xdr:col>25</xdr:col>
      <xdr:colOff>10584</xdr:colOff>
      <xdr:row>398</xdr:row>
      <xdr:rowOff>0</xdr:rowOff>
    </xdr:to>
    <xdr:sp macro="" textlink="">
      <xdr:nvSpPr>
        <xdr:cNvPr id="23" name="Prostokąt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/>
      </xdr:nvSpPr>
      <xdr:spPr>
        <a:xfrm>
          <a:off x="0" y="30977416"/>
          <a:ext cx="9376834" cy="207433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431</xdr:row>
      <xdr:rowOff>0</xdr:rowOff>
    </xdr:from>
    <xdr:to>
      <xdr:col>25</xdr:col>
      <xdr:colOff>10584</xdr:colOff>
      <xdr:row>439</xdr:row>
      <xdr:rowOff>0</xdr:rowOff>
    </xdr:to>
    <xdr:sp macro="" textlink="">
      <xdr:nvSpPr>
        <xdr:cNvPr id="24" name="Prostokąt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/>
      </xdr:nvSpPr>
      <xdr:spPr>
        <a:xfrm>
          <a:off x="0" y="40481250"/>
          <a:ext cx="7878234" cy="20849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99</xdr:row>
      <xdr:rowOff>190499</xdr:rowOff>
    </xdr:from>
    <xdr:to>
      <xdr:col>25</xdr:col>
      <xdr:colOff>10584</xdr:colOff>
      <xdr:row>114</xdr:row>
      <xdr:rowOff>10582</xdr:rowOff>
    </xdr:to>
    <xdr:sp macro="" textlink="">
      <xdr:nvSpPr>
        <xdr:cNvPr id="25" name="Prostokąt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/>
      </xdr:nvSpPr>
      <xdr:spPr>
        <a:xfrm>
          <a:off x="0" y="59721749"/>
          <a:ext cx="9376834" cy="172508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172</xdr:row>
      <xdr:rowOff>0</xdr:rowOff>
    </xdr:from>
    <xdr:to>
      <xdr:col>25</xdr:col>
      <xdr:colOff>10584</xdr:colOff>
      <xdr:row>185</xdr:row>
      <xdr:rowOff>0</xdr:rowOff>
    </xdr:to>
    <xdr:sp macro="" textlink="">
      <xdr:nvSpPr>
        <xdr:cNvPr id="26" name="Prostokąt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>
        <a:xfrm>
          <a:off x="0" y="73331917"/>
          <a:ext cx="9376834" cy="1132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204</xdr:row>
      <xdr:rowOff>0</xdr:rowOff>
    </xdr:from>
    <xdr:to>
      <xdr:col>25</xdr:col>
      <xdr:colOff>10584</xdr:colOff>
      <xdr:row>207</xdr:row>
      <xdr:rowOff>0</xdr:rowOff>
    </xdr:to>
    <xdr:sp macro="" textlink="">
      <xdr:nvSpPr>
        <xdr:cNvPr id="27" name="Prostokąt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>
        <a:xfrm>
          <a:off x="0" y="77734583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231</xdr:row>
      <xdr:rowOff>0</xdr:rowOff>
    </xdr:from>
    <xdr:to>
      <xdr:col>25</xdr:col>
      <xdr:colOff>10584</xdr:colOff>
      <xdr:row>235</xdr:row>
      <xdr:rowOff>0</xdr:rowOff>
    </xdr:to>
    <xdr:sp macro="" textlink="">
      <xdr:nvSpPr>
        <xdr:cNvPr id="30" name="Prostokąt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/>
      </xdr:nvSpPr>
      <xdr:spPr>
        <a:xfrm>
          <a:off x="0" y="81375250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253</xdr:row>
      <xdr:rowOff>0</xdr:rowOff>
    </xdr:from>
    <xdr:to>
      <xdr:col>25</xdr:col>
      <xdr:colOff>10584</xdr:colOff>
      <xdr:row>255</xdr:row>
      <xdr:rowOff>10584</xdr:rowOff>
    </xdr:to>
    <xdr:sp macro="" textlink="">
      <xdr:nvSpPr>
        <xdr:cNvPr id="31" name="Prostokąt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/>
      </xdr:nvSpPr>
      <xdr:spPr>
        <a:xfrm>
          <a:off x="0" y="87354833"/>
          <a:ext cx="9376834" cy="1725084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443</xdr:row>
      <xdr:rowOff>190499</xdr:rowOff>
    </xdr:from>
    <xdr:to>
      <xdr:col>25</xdr:col>
      <xdr:colOff>10584</xdr:colOff>
      <xdr:row>459</xdr:row>
      <xdr:rowOff>0</xdr:rowOff>
    </xdr:to>
    <xdr:sp macro="" textlink="">
      <xdr:nvSpPr>
        <xdr:cNvPr id="32" name="Prostokąt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/>
      </xdr:nvSpPr>
      <xdr:spPr>
        <a:xfrm>
          <a:off x="0" y="90212332"/>
          <a:ext cx="9376834" cy="4783667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95250</xdr:colOff>
      <xdr:row>3</xdr:row>
      <xdr:rowOff>20149</xdr:rowOff>
    </xdr:to>
    <xdr:pic>
      <xdr:nvPicPr>
        <xdr:cNvPr id="28" name="Obraz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28875" cy="591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AHDPROD_SP_Meldunek_sekcja_VII" connectionId="17" autoFormatId="16" applyNumberFormats="0" applyBorderFormats="0" applyFontFormats="0" applyPatternFormats="0" applyAlignmentFormats="0" applyWidthHeightFormats="0">
  <queryTableRefresh nextId="4">
    <queryTableFields count="3">
      <queryTableField id="1" name="Lp" tableColumnId="1"/>
      <queryTableField id="2" name="Czynnosc" tableColumnId="2"/>
      <queryTableField id="3" name="Liczba" tableColumnId="3"/>
    </queryTableFields>
  </queryTableRefresh>
</queryTable>
</file>

<file path=xl/queryTables/queryTable10.xml><?xml version="1.0" encoding="utf-8"?>
<queryTable xmlns="http://schemas.openxmlformats.org/spreadsheetml/2006/main" name="AHDPROD_SP_Meldunek_sekcja_III_tab_1" connectionId="6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1.xml><?xml version="1.0" encoding="utf-8"?>
<queryTable xmlns="http://schemas.openxmlformats.org/spreadsheetml/2006/main" name="AHDPROD_SP_Meldunek_sekcja_III_tab_2" connectionId="7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2.xml><?xml version="1.0" encoding="utf-8"?>
<queryTable xmlns="http://schemas.openxmlformats.org/spreadsheetml/2006/main" name="AHDPROD_SP_Meldunek_sekcja_IV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losc" tableColumnId="1"/>
      <queryTableField id="2" name="Cudzoziemcy" tableColumnId="2"/>
      <queryTableField id="3" name="Tydzien" tableColumnId="3"/>
    </queryTableFields>
  </queryTableRefresh>
</queryTable>
</file>

<file path=xl/queryTables/queryTable13.xml><?xml version="1.0" encoding="utf-8"?>
<queryTable xmlns="http://schemas.openxmlformats.org/spreadsheetml/2006/main" name="AHDPROD_SP_Meldunek_sekcja_V_tab_1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4.xml><?xml version="1.0" encoding="utf-8"?>
<queryTable xmlns="http://schemas.openxmlformats.org/spreadsheetml/2006/main" name="AHDPROD_SP_Meldunek_sekcja_V_tab_2" connectionId="12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5.xml><?xml version="1.0" encoding="utf-8"?>
<queryTable xmlns="http://schemas.openxmlformats.org/spreadsheetml/2006/main" name="AHDPROD_SP_Meldunek_sekcja_V_tab_3" connectionId="13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6.xml><?xml version="1.0" encoding="utf-8"?>
<queryTable xmlns="http://schemas.openxmlformats.org/spreadsheetml/2006/main" name="AHDPROD_SP_Meldunek_sekcja_V_tab_4" connectionId="14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7.xml><?xml version="1.0" encoding="utf-8"?>
<queryTable xmlns="http://schemas.openxmlformats.org/spreadsheetml/2006/main" name="AHDPROD_SP_Meldunek_sekcja_VI_tab_1" connectionId="1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Sprawa" tableColumnId="2"/>
      <queryTableField id="3" name="Liczba" tableColumnId="3"/>
      <queryTableField id="4" name="Opis" tableColumnId="4"/>
      <queryTableField id="5" name="Lp_opis" tableColumnId="5"/>
    </queryTableFields>
  </queryTableRefresh>
</queryTable>
</file>

<file path=xl/queryTables/queryTable18.xml><?xml version="1.0" encoding="utf-8"?>
<queryTable xmlns="http://schemas.openxmlformats.org/spreadsheetml/2006/main" name="AHDPROD_SP_Meldunek_sekcja_VI_tab_2" connectionId="16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Liczba" tableColumnId="2"/>
      <queryTableField id="3" name="Sprawa" tableColumnId="3"/>
      <queryTableField id="4" name="Opis" tableColumnId="4"/>
    </queryTableFields>
  </queryTableRefresh>
</queryTable>
</file>

<file path=xl/queryTables/queryTable2.xml><?xml version="1.0" encoding="utf-8"?>
<queryTable xmlns="http://schemas.openxmlformats.org/spreadsheetml/2006/main" name="AHDPROD_SP_Meldunek_sekcja_VIII" connectionId="18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Wnioskujacy" tableColumnId="2"/>
      <queryTableField id="3" name="Wnioski" tableColumnId="3"/>
      <queryTableField id="4" name="Decyzje" tableColumnId="4"/>
    </queryTableFields>
  </queryTableRefresh>
</queryTable>
</file>

<file path=xl/queryTables/queryTable3.xml><?xml version="1.0" encoding="utf-8"?>
<queryTable xmlns="http://schemas.openxmlformats.org/spreadsheetml/2006/main" name="AHDPROD_SP_Meldunek_sekcja_I_tab_1" connectionId="2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4.xml><?xml version="1.0" encoding="utf-8"?>
<queryTable xmlns="http://schemas.openxmlformats.org/spreadsheetml/2006/main" name="AHDPROD_SP_Meldunek_sekcja_I_tab_2" connectionId="3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5.xml><?xml version="1.0" encoding="utf-8"?>
<queryTable xmlns="http://schemas.openxmlformats.org/spreadsheetml/2006/main" name="AHDPROD_SP_Meldunek_sekcja_II_tab_1" connectionId="4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IN" tableColumnId="3"/>
      <queryTableField id="4" name="Decyzje pozytywne" tableColumnId="4"/>
      <queryTableField id="5" name="Transfer" tableColumnId="5"/>
    </queryTableFields>
  </queryTableRefresh>
</queryTable>
</file>

<file path=xl/queryTables/queryTable6.xml><?xml version="1.0" encoding="utf-8"?>
<queryTable xmlns="http://schemas.openxmlformats.org/spreadsheetml/2006/main" name="AHDPROD_SP_Meldunek_sekcja_II_tab_2" connectionId="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OUT" tableColumnId="3"/>
      <queryTableField id="4" name="Decyzje pozytywne" tableColumnId="4"/>
      <queryTableField id="5" name="Transfer" tableColumnId="5"/>
    </queryTableFields>
  </queryTableRefresh>
</queryTable>
</file>

<file path=xl/queryTables/queryTable7.xml><?xml version="1.0" encoding="utf-8"?>
<queryTable xmlns="http://schemas.openxmlformats.org/spreadsheetml/2006/main" name="AHDPROD_SP_Meldunek_parametry" connectionId="1" autoFormatId="16" applyNumberFormats="0" applyBorderFormats="0" applyFontFormats="0" applyPatternFormats="0" applyAlignmentFormats="0" applyWidthHeightFormats="0">
  <queryTableRefresh nextId="4">
    <queryTableFields count="3">
      <queryTableField id="1" tableColumnId="1"/>
      <queryTableField id="2" tableColumnId="2"/>
      <queryTableField id="3" tableColumnId="3"/>
    </queryTableFields>
  </queryTableRefresh>
</queryTable>
</file>

<file path=xl/queryTables/queryTable8.xml><?xml version="1.0" encoding="utf-8"?>
<queryTable xmlns="http://schemas.openxmlformats.org/spreadsheetml/2006/main" name="AHDPROD_SP_Meldunek_sekcja_IX_tab_1" connectionId="9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queryTables/queryTable9.xml><?xml version="1.0" encoding="utf-8"?>
<queryTable xmlns="http://schemas.openxmlformats.org/spreadsheetml/2006/main" name="AHDPROD_SP_Meldunek_sekcja_IX_tab_2" connectionId="10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8" name="Tabela_AHDPROD_SP_Meldunek_sekcja_VII" displayName="Tabela_AHDPROD_SP_Meldunek_sekcja_VII" ref="A1:C12" tableType="queryTable" totalsRowShown="0">
  <autoFilter ref="A1:C12"/>
  <tableColumns count="3">
    <tableColumn id="1" uniqueName="1" name="Lp" queryTableFieldId="1"/>
    <tableColumn id="2" uniqueName="2" name="Czynnosc" queryTableFieldId="2"/>
    <tableColumn id="3" uniqueName="3" name="Liczba" queryTableFieldId="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5" name="Tabela_AHDPROD_SP_Meldunek_sekcja_III_tab_1" displayName="Tabela_AHDPROD_SP_Meldunek_sekcja_III_tab_1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6" name="Tabela_AHDPROD_SP_Meldunek_sekcja_III_tab_2" displayName="Tabela_AHDPROD_SP_Meldunek_sekcja_III_tab_2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7" name="Tabela_AHDPROD_SP_Meldunek_sekcja_IV" displayName="Tabela_AHDPROD_SP_Meldunek_sekcja_IV" ref="A1:C26" tableType="queryTable" totalsRowShown="0">
  <autoFilter ref="A1:C26"/>
  <tableColumns count="3">
    <tableColumn id="1" uniqueName="1" name="Ilosc" queryTableFieldId="1"/>
    <tableColumn id="2" uniqueName="2" name="Cudzoziemcy" queryTableFieldId="2"/>
    <tableColumn id="3" uniqueName="3" name="Tydzien" queryTableField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8" name="Tabela_AHDPROD_SP_Meldunek_sekcja_V_tab_1" displayName="Tabela_AHDPROD_SP_Meldunek_sekcja_V_tab_1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9" name="Tabela_AHDPROD_SP_Meldunek_sekcja_V_tab_2" displayName="Tabela_AHDPROD_SP_Meldunek_sekcja_V_tab_2" ref="A1:D9" tableType="queryTable" totalsRowShown="0">
  <autoFilter ref="A1:D9"/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0" name="Tabela_AHDPROD_SP_Meldunek_sekcja_V_tab_3" displayName="Tabela_AHDPROD_SP_Meldunek_sekcja_V_tab_3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1" name="Tabela_AHDPROD_SP_Meldunek_sekcja_V_tab_4" displayName="Tabela_AHDPROD_SP_Meldunek_sekcja_V_tab_4" ref="A1:D9" tableType="queryTable" totalsRowShown="0">
  <autoFilter ref="A1:D9"/>
  <sortState ref="A2:D9">
    <sortCondition ref="D2:D9"/>
    <sortCondition ref="C2:C9"/>
  </sortState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2" name="Tabela_AHDPROD_SP_Meldunek_sekcja_VI_tab_1" displayName="Tabela_AHDPROD_SP_Meldunek_sekcja_VI_tab_1" ref="A1:E145" tableType="queryTable" totalsRowShown="0">
  <autoFilter ref="A1:E145"/>
  <tableColumns count="5">
    <tableColumn id="1" uniqueName="1" name="Lp" queryTableFieldId="1"/>
    <tableColumn id="2" uniqueName="2" name="Sprawa" queryTableFieldId="2"/>
    <tableColumn id="3" uniqueName="3" name="Liczba" queryTableFieldId="3"/>
    <tableColumn id="4" uniqueName="4" name="Opis" queryTableFieldId="4"/>
    <tableColumn id="5" uniqueName="5" name="Lp_opis" queryTableFieldId="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3" name="Tabela_AHDPROD_SP_Meldunek_sekcja_VI_tab_2" displayName="Tabela_AHDPROD_SP_Meldunek_sekcja_VI_tab_2" ref="A1:D4" tableType="queryTable" totalsRowShown="0">
  <autoFilter ref="A1:D4"/>
  <tableColumns count="4">
    <tableColumn id="1" uniqueName="1" name="Lp" queryTableFieldId="1"/>
    <tableColumn id="2" uniqueName="2" name="Liczba" queryTableFieldId="2"/>
    <tableColumn id="3" uniqueName="3" name="Sprawa" queryTableFieldId="3"/>
    <tableColumn id="4" uniqueName="4" name="Opis" queryTableField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7" name="Tabela_AHDPROD_SP_Meldunek_sekcja_VIII" displayName="Tabela_AHDPROD_SP_Meldunek_sekcja_VIII" ref="A1:D4" tableType="queryTable" totalsRowShown="0">
  <autoFilter ref="A1:D4"/>
  <tableColumns count="4">
    <tableColumn id="1" uniqueName="1" name="Lp" queryTableFieldId="1"/>
    <tableColumn id="2" uniqueName="2" name="Wnioskujacy" queryTableFieldId="2"/>
    <tableColumn id="3" uniqueName="3" name="Wnioski" queryTableFieldId="3"/>
    <tableColumn id="4" uniqueName="4" name="Decyzje" queryTableField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ela_AHDPROD_SP_Meldunek_sekcja_I_tab_1" displayName="Tabela_AHDPROD_SP_Meldunek_sekcja_I_tab_1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Tabela_AHDPROD_SP_Meldunek_sekcja_I_tab_2" displayName="Tabela_AHDPROD_SP_Meldunek_sekcja_I_tab_2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ela_AHDPROD_SP_Meldunek_sekcja_II_tab_1" displayName="Tabela_AHDPROD_SP_Meldunek_sekcja_II_tab_1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IN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4" name="Tabela_AHDPROD_SP_Meldunek_sekcja_II_tab_2" displayName="Tabela_AHDPROD_SP_Meldunek_sekcja_II_tab_2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OUT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6" name="Tabela_AHDPROD_SP_Meldunek_parametry" displayName="Tabela_AHDPROD_SP_Meldunek_parametry" ref="A1:C2" tableType="queryTable" totalsRowShown="0">
  <autoFilter ref="A1:C2"/>
  <tableColumns count="3">
    <tableColumn id="1" uniqueName="1" name="Kolumna1" queryTableFieldId="1"/>
    <tableColumn id="2" uniqueName="2" name="Kolumna2" queryTableFieldId="2"/>
    <tableColumn id="3" uniqueName="3" name="Kolumna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4" name="Tabela_AHDPROD_SP_Meldunek_sekcja_IX_tab_1" displayName="Tabela_AHDPROD_SP_Meldunek_sekcja_IX_tab_1" ref="A1:D13" tableType="queryTable" totalsRowShown="0">
  <autoFilter ref="A1:D13"/>
  <sortState ref="A2:D13">
    <sortCondition ref="B2:B13"/>
    <sortCondition ref="D2:D13"/>
    <sortCondition ref="C2:C13"/>
  </sortState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5" name="Tabela_AHDPROD_SP_Meldunek_sekcja_IX_tab_2" displayName="Tabela_AHDPROD_SP_Meldunek_sekcja_IX_tab_2" ref="A1:D13" tableType="queryTable" totalsRowShown="0">
  <autoFilter ref="A1:D13"/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Z464"/>
  <sheetViews>
    <sheetView showGridLines="0" tabSelected="1" zoomScaleNormal="100" zoomScaleSheetLayoutView="85" zoomScalePageLayoutView="70" workbookViewId="0"/>
  </sheetViews>
  <sheetFormatPr defaultColWidth="4.140625" defaultRowHeight="15" x14ac:dyDescent="0.25"/>
  <cols>
    <col min="1" max="24" width="5" style="3" customWidth="1"/>
    <col min="25" max="25" width="3.85546875" style="6" customWidth="1"/>
    <col min="26" max="16384" width="4.140625" style="3"/>
  </cols>
  <sheetData>
    <row r="1" spans="1:26" x14ac:dyDescent="0.25">
      <c r="T1" s="48"/>
      <c r="U1" s="49"/>
      <c r="V1" s="49"/>
      <c r="W1" s="49"/>
      <c r="X1" s="49"/>
      <c r="Y1" s="49"/>
      <c r="Z1" s="49"/>
    </row>
    <row r="2" spans="1:26" x14ac:dyDescent="0.25">
      <c r="Q2" s="5"/>
      <c r="T2" s="49"/>
      <c r="U2" s="49"/>
      <c r="V2" s="49"/>
      <c r="W2" s="49"/>
      <c r="X2" s="49"/>
      <c r="Y2" s="49"/>
      <c r="Z2" s="49"/>
    </row>
    <row r="3" spans="1:26" x14ac:dyDescent="0.25">
      <c r="T3" s="49"/>
      <c r="U3" s="49"/>
      <c r="V3" s="49"/>
      <c r="W3" s="49"/>
      <c r="X3" s="49"/>
      <c r="Y3" s="49"/>
      <c r="Z3" s="49"/>
    </row>
    <row r="4" spans="1:26" x14ac:dyDescent="0.25">
      <c r="T4" s="49"/>
      <c r="U4" s="49"/>
      <c r="V4" s="49"/>
      <c r="W4" s="49"/>
      <c r="X4" s="49"/>
      <c r="Y4" s="49"/>
      <c r="Z4" s="49"/>
    </row>
    <row r="5" spans="1:26" x14ac:dyDescent="0.25">
      <c r="E5" s="283" t="s">
        <v>66</v>
      </c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  <c r="T5" s="49"/>
      <c r="U5" s="49"/>
      <c r="V5" s="49"/>
      <c r="W5" s="49"/>
      <c r="X5" s="49"/>
      <c r="Y5" s="49"/>
      <c r="Z5" s="49"/>
    </row>
    <row r="6" spans="1:26" x14ac:dyDescent="0.25"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3"/>
      <c r="Q6" s="283"/>
      <c r="T6" s="49"/>
      <c r="U6" s="49"/>
      <c r="V6" s="49"/>
      <c r="W6" s="49"/>
      <c r="X6" s="49"/>
      <c r="Y6" s="49"/>
      <c r="Z6" s="49"/>
    </row>
    <row r="7" spans="1:26" x14ac:dyDescent="0.25"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3"/>
      <c r="Q7" s="283"/>
      <c r="T7" s="49"/>
      <c r="U7" s="49"/>
      <c r="V7" s="49"/>
      <c r="W7" s="49"/>
      <c r="X7" s="49"/>
      <c r="Y7" s="49"/>
      <c r="Z7" s="49"/>
    </row>
    <row r="8" spans="1:26" x14ac:dyDescent="0.25">
      <c r="E8" s="283"/>
      <c r="F8" s="283"/>
      <c r="G8" s="283"/>
      <c r="H8" s="283"/>
      <c r="I8" s="283"/>
      <c r="J8" s="283"/>
      <c r="K8" s="283"/>
      <c r="L8" s="283"/>
      <c r="M8" s="283"/>
      <c r="N8" s="283"/>
      <c r="O8" s="283"/>
      <c r="P8" s="283"/>
      <c r="Q8" s="283"/>
      <c r="T8" s="49"/>
      <c r="U8" s="49"/>
      <c r="V8" s="49"/>
      <c r="W8" s="49"/>
      <c r="X8" s="49"/>
      <c r="Y8" s="49"/>
      <c r="Z8" s="49"/>
    </row>
    <row r="9" spans="1:26" ht="19.5" x14ac:dyDescent="0.3">
      <c r="E9" s="284" t="str">
        <f>CONCATENATE("w okresie ",Arkusz18!A2," - ",Arkusz18!B2," r.")</f>
        <v>w okresie 01.03.2021 - 31.03.2021 r.</v>
      </c>
      <c r="F9" s="284"/>
      <c r="G9" s="284"/>
      <c r="H9" s="284"/>
      <c r="I9" s="284"/>
      <c r="J9" s="284"/>
      <c r="K9" s="284"/>
      <c r="L9" s="284"/>
      <c r="M9" s="284"/>
      <c r="N9" s="284"/>
      <c r="O9" s="284"/>
      <c r="P9" s="284"/>
      <c r="Q9" s="284"/>
      <c r="T9" s="49"/>
      <c r="U9" s="49"/>
      <c r="V9" s="49"/>
      <c r="W9" s="49"/>
      <c r="X9" s="49"/>
      <c r="Y9" s="49"/>
      <c r="Z9" s="49"/>
    </row>
    <row r="10" spans="1:26" x14ac:dyDescent="0.25">
      <c r="T10" s="49"/>
      <c r="U10" s="49"/>
      <c r="V10" s="49"/>
      <c r="W10" s="49"/>
      <c r="X10" s="49"/>
      <c r="Y10" s="49"/>
      <c r="Z10" s="49"/>
    </row>
    <row r="11" spans="1:26" x14ac:dyDescent="0.25">
      <c r="T11" s="49"/>
      <c r="U11" s="49"/>
      <c r="V11" s="49"/>
      <c r="W11" s="49"/>
      <c r="X11" s="49"/>
      <c r="Y11" s="49"/>
      <c r="Z11" s="49"/>
    </row>
    <row r="12" spans="1:26" x14ac:dyDescent="0.25">
      <c r="T12" s="49"/>
      <c r="U12" s="49"/>
      <c r="V12" s="49"/>
      <c r="W12" s="49"/>
      <c r="X12" s="49"/>
      <c r="Y12" s="49"/>
      <c r="Z12" s="49"/>
    </row>
    <row r="13" spans="1:26" x14ac:dyDescent="0.25">
      <c r="T13" s="49"/>
      <c r="U13" s="49"/>
      <c r="V13" s="49"/>
      <c r="W13" s="49"/>
      <c r="X13" s="49"/>
      <c r="Y13" s="49"/>
      <c r="Z13" s="49"/>
    </row>
    <row r="14" spans="1:26" x14ac:dyDescent="0.25">
      <c r="T14" s="49"/>
      <c r="U14" s="49"/>
      <c r="V14" s="49"/>
      <c r="W14" s="49"/>
      <c r="X14" s="49"/>
      <c r="Y14" s="49"/>
      <c r="Z14" s="49"/>
    </row>
    <row r="15" spans="1:26" ht="18.75" x14ac:dyDescent="0.25">
      <c r="A15" s="8" t="s">
        <v>70</v>
      </c>
      <c r="T15" s="49"/>
      <c r="U15" s="49"/>
      <c r="V15" s="49"/>
      <c r="W15" s="49"/>
      <c r="X15" s="49"/>
      <c r="Y15" s="49"/>
      <c r="Z15" s="49"/>
    </row>
    <row r="16" spans="1:26" ht="18.75" x14ac:dyDescent="0.25">
      <c r="A16" s="8"/>
    </row>
    <row r="17" spans="1:25" s="47" customFormat="1" ht="18.75" x14ac:dyDescent="0.25">
      <c r="A17" s="8"/>
      <c r="Y17" s="6"/>
    </row>
    <row r="19" spans="1:25" x14ac:dyDescent="0.25">
      <c r="A19" s="130" t="s">
        <v>139</v>
      </c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</row>
    <row r="20" spans="1:25" x14ac:dyDescent="0.25">
      <c r="A20" s="130"/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</row>
    <row r="21" spans="1:25" x14ac:dyDescent="0.25">
      <c r="A21" s="130"/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</row>
    <row r="22" spans="1:25" ht="15.75" thickBot="1" x14ac:dyDescent="0.3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</row>
    <row r="23" spans="1:25" ht="28.5" customHeight="1" x14ac:dyDescent="0.25">
      <c r="G23" s="81" t="s">
        <v>2</v>
      </c>
      <c r="H23" s="82"/>
      <c r="I23" s="82"/>
      <c r="J23" s="82"/>
      <c r="K23" s="82" t="s">
        <v>3</v>
      </c>
      <c r="L23" s="82"/>
      <c r="M23" s="85" t="str">
        <f>CONCATENATE("decyzje ",Arkusz18!A2," - ",Arkusz18!B2," r.")</f>
        <v>decyzje 01.03.2021 - 31.03.2021 r.</v>
      </c>
      <c r="N23" s="85"/>
      <c r="O23" s="85"/>
      <c r="P23" s="85"/>
      <c r="Q23" s="85"/>
      <c r="R23" s="86"/>
    </row>
    <row r="24" spans="1:25" ht="60" customHeight="1" x14ac:dyDescent="0.25">
      <c r="G24" s="83"/>
      <c r="H24" s="84"/>
      <c r="I24" s="84"/>
      <c r="J24" s="84"/>
      <c r="K24" s="84"/>
      <c r="L24" s="84"/>
      <c r="M24" s="87" t="s">
        <v>25</v>
      </c>
      <c r="N24" s="87"/>
      <c r="O24" s="87" t="s">
        <v>26</v>
      </c>
      <c r="P24" s="87"/>
      <c r="Q24" s="87" t="s">
        <v>27</v>
      </c>
      <c r="R24" s="102"/>
    </row>
    <row r="25" spans="1:25" x14ac:dyDescent="0.25">
      <c r="G25" s="217" t="s">
        <v>34</v>
      </c>
      <c r="H25" s="218"/>
      <c r="I25" s="218"/>
      <c r="J25" s="218"/>
      <c r="K25" s="52">
        <f>Arkusz9!B5</f>
        <v>30807</v>
      </c>
      <c r="L25" s="52"/>
      <c r="M25" s="108">
        <f>Arkusz9!B3</f>
        <v>19433</v>
      </c>
      <c r="N25" s="108"/>
      <c r="O25" s="108">
        <f>Arkusz9!B2</f>
        <v>3753</v>
      </c>
      <c r="P25" s="108"/>
      <c r="Q25" s="108">
        <f>Arkusz9!B4</f>
        <v>1029</v>
      </c>
      <c r="R25" s="109"/>
    </row>
    <row r="26" spans="1:25" x14ac:dyDescent="0.25">
      <c r="G26" s="252" t="s">
        <v>35</v>
      </c>
      <c r="H26" s="253"/>
      <c r="I26" s="253"/>
      <c r="J26" s="253"/>
      <c r="K26" s="251">
        <f>Arkusz9!B13</f>
        <v>1931</v>
      </c>
      <c r="L26" s="251"/>
      <c r="M26" s="256">
        <f>Arkusz9!B11</f>
        <v>1998</v>
      </c>
      <c r="N26" s="256"/>
      <c r="O26" s="256">
        <f>Arkusz9!B10</f>
        <v>223</v>
      </c>
      <c r="P26" s="256"/>
      <c r="Q26" s="256">
        <f>Arkusz9!B12</f>
        <v>89</v>
      </c>
      <c r="R26" s="257"/>
    </row>
    <row r="27" spans="1:25" ht="15.75" thickBot="1" x14ac:dyDescent="0.3">
      <c r="G27" s="95" t="s">
        <v>24</v>
      </c>
      <c r="H27" s="96"/>
      <c r="I27" s="96"/>
      <c r="J27" s="96"/>
      <c r="K27" s="216">
        <f>Arkusz9!B9</f>
        <v>804</v>
      </c>
      <c r="L27" s="216"/>
      <c r="M27" s="214">
        <f>Arkusz9!B7</f>
        <v>426</v>
      </c>
      <c r="N27" s="214"/>
      <c r="O27" s="214">
        <f>Arkusz9!B6</f>
        <v>67</v>
      </c>
      <c r="P27" s="214"/>
      <c r="Q27" s="214">
        <f>Arkusz9!B8</f>
        <v>68</v>
      </c>
      <c r="R27" s="215"/>
    </row>
    <row r="28" spans="1:25" ht="15.75" thickBot="1" x14ac:dyDescent="0.3">
      <c r="G28" s="281" t="s">
        <v>72</v>
      </c>
      <c r="H28" s="282"/>
      <c r="I28" s="282"/>
      <c r="J28" s="282"/>
      <c r="K28" s="254">
        <f>SUM(K25:K27)</f>
        <v>33542</v>
      </c>
      <c r="L28" s="254"/>
      <c r="M28" s="254">
        <f>SUM(M25:M27)</f>
        <v>21857</v>
      </c>
      <c r="N28" s="254"/>
      <c r="O28" s="254">
        <f>SUM(O25:O27)</f>
        <v>4043</v>
      </c>
      <c r="P28" s="254"/>
      <c r="Q28" s="254">
        <f>SUM(Q25:Q27)</f>
        <v>1186</v>
      </c>
      <c r="R28" s="255"/>
    </row>
    <row r="31" spans="1:25" s="47" customFormat="1" x14ac:dyDescent="0.25">
      <c r="Y31" s="6"/>
    </row>
    <row r="32" spans="1:25" s="47" customFormat="1" x14ac:dyDescent="0.25">
      <c r="Y32" s="6"/>
    </row>
    <row r="34" spans="22:26" x14ac:dyDescent="0.25">
      <c r="V34" s="11"/>
      <c r="W34" s="11"/>
      <c r="Z34" s="11"/>
    </row>
    <row r="40" spans="22:26" x14ac:dyDescent="0.25">
      <c r="V40" s="24"/>
      <c r="W40" s="24"/>
      <c r="X40" s="24"/>
      <c r="Y40" s="25"/>
      <c r="Z40" s="24"/>
    </row>
    <row r="41" spans="22:26" x14ac:dyDescent="0.25">
      <c r="V41" s="24"/>
      <c r="W41" s="24"/>
      <c r="X41" s="24"/>
      <c r="Y41" s="25"/>
      <c r="Z41" s="24"/>
    </row>
    <row r="42" spans="22:26" x14ac:dyDescent="0.25">
      <c r="V42" s="24"/>
      <c r="W42" s="24"/>
      <c r="X42" s="24"/>
      <c r="Y42" s="25"/>
      <c r="Z42" s="24"/>
    </row>
    <row r="43" spans="22:26" x14ac:dyDescent="0.25">
      <c r="V43" s="24"/>
      <c r="W43" s="24"/>
      <c r="X43" s="24"/>
      <c r="Y43" s="25"/>
      <c r="Z43" s="24"/>
    </row>
    <row r="44" spans="22:26" x14ac:dyDescent="0.25">
      <c r="V44" s="24"/>
      <c r="W44" s="24"/>
      <c r="X44" s="24"/>
      <c r="Y44" s="25"/>
      <c r="Z44" s="24"/>
    </row>
    <row r="45" spans="22:26" x14ac:dyDescent="0.25">
      <c r="V45" s="24"/>
      <c r="W45" s="24"/>
      <c r="X45" s="24"/>
      <c r="Y45" s="25"/>
      <c r="Z45" s="24"/>
    </row>
    <row r="46" spans="22:26" x14ac:dyDescent="0.25">
      <c r="V46" s="24"/>
      <c r="W46" s="24"/>
      <c r="X46" s="24"/>
      <c r="Y46" s="25"/>
      <c r="Z46" s="24"/>
    </row>
    <row r="47" spans="22:26" x14ac:dyDescent="0.25">
      <c r="V47" s="24"/>
      <c r="W47" s="24"/>
      <c r="X47" s="24"/>
      <c r="Y47" s="25"/>
      <c r="Z47" s="24"/>
    </row>
    <row r="48" spans="22:26" s="47" customFormat="1" x14ac:dyDescent="0.25">
      <c r="V48" s="24"/>
      <c r="W48" s="24"/>
      <c r="X48" s="24"/>
      <c r="Y48" s="25"/>
      <c r="Z48" s="24"/>
    </row>
    <row r="49" spans="7:26" ht="15.75" thickBot="1" x14ac:dyDescent="0.3">
      <c r="V49" s="24"/>
      <c r="W49" s="24"/>
      <c r="X49" s="24"/>
      <c r="Y49" s="25"/>
      <c r="Z49" s="24"/>
    </row>
    <row r="50" spans="7:26" ht="63.75" customHeight="1" x14ac:dyDescent="0.25">
      <c r="G50" s="69" t="s">
        <v>2</v>
      </c>
      <c r="H50" s="70"/>
      <c r="I50" s="70"/>
      <c r="J50" s="70"/>
      <c r="K50" s="70"/>
      <c r="L50" s="70"/>
      <c r="M50" s="70"/>
      <c r="N50" s="70"/>
      <c r="O50" s="73" t="s">
        <v>3</v>
      </c>
      <c r="P50" s="73"/>
      <c r="Q50" s="64" t="s">
        <v>77</v>
      </c>
      <c r="R50" s="65"/>
      <c r="U50" s="24"/>
      <c r="V50" s="24"/>
      <c r="W50" s="24"/>
      <c r="X50" s="24"/>
      <c r="Y50" s="25"/>
    </row>
    <row r="51" spans="7:26" x14ac:dyDescent="0.25">
      <c r="G51" s="71"/>
      <c r="H51" s="72"/>
      <c r="I51" s="72"/>
      <c r="J51" s="72"/>
      <c r="K51" s="72"/>
      <c r="L51" s="72"/>
      <c r="M51" s="72"/>
      <c r="N51" s="72"/>
      <c r="O51" s="74"/>
      <c r="P51" s="74"/>
      <c r="Q51" s="66"/>
      <c r="R51" s="67"/>
      <c r="U51" s="24"/>
      <c r="V51" s="24"/>
      <c r="W51" s="24"/>
      <c r="X51" s="24"/>
      <c r="Y51" s="25"/>
    </row>
    <row r="52" spans="7:26" x14ac:dyDescent="0.25">
      <c r="G52" s="75" t="s">
        <v>73</v>
      </c>
      <c r="H52" s="76"/>
      <c r="I52" s="76"/>
      <c r="J52" s="76"/>
      <c r="K52" s="76"/>
      <c r="L52" s="76"/>
      <c r="M52" s="76"/>
      <c r="N52" s="76"/>
      <c r="O52" s="77">
        <f>Arkusz10!A2</f>
        <v>478</v>
      </c>
      <c r="P52" s="77"/>
      <c r="Q52" s="54">
        <f>Arkusz10!A3</f>
        <v>483</v>
      </c>
      <c r="R52" s="55"/>
      <c r="U52" s="24"/>
      <c r="V52" s="24"/>
      <c r="W52" s="24"/>
      <c r="X52" s="24"/>
      <c r="Y52" s="25"/>
    </row>
    <row r="53" spans="7:26" x14ac:dyDescent="0.25">
      <c r="G53" s="78" t="s">
        <v>74</v>
      </c>
      <c r="H53" s="79"/>
      <c r="I53" s="79"/>
      <c r="J53" s="79"/>
      <c r="K53" s="79"/>
      <c r="L53" s="79"/>
      <c r="M53" s="79"/>
      <c r="N53" s="79"/>
      <c r="O53" s="80">
        <f>Arkusz10!A4</f>
        <v>74</v>
      </c>
      <c r="P53" s="80"/>
      <c r="Q53" s="60">
        <f>Arkusz10!A5</f>
        <v>121</v>
      </c>
      <c r="R53" s="61"/>
      <c r="U53" s="24"/>
      <c r="V53" s="24"/>
      <c r="W53" s="24"/>
      <c r="X53" s="24"/>
      <c r="Y53" s="25"/>
    </row>
    <row r="54" spans="7:26" x14ac:dyDescent="0.25">
      <c r="G54" s="75" t="s">
        <v>75</v>
      </c>
      <c r="H54" s="76"/>
      <c r="I54" s="76"/>
      <c r="J54" s="76"/>
      <c r="K54" s="76"/>
      <c r="L54" s="76"/>
      <c r="M54" s="76"/>
      <c r="N54" s="76"/>
      <c r="O54" s="77">
        <f>Arkusz10!A6</f>
        <v>21</v>
      </c>
      <c r="P54" s="77"/>
      <c r="Q54" s="54">
        <f>Arkusz10!A7</f>
        <v>26</v>
      </c>
      <c r="R54" s="55"/>
      <c r="U54" s="24"/>
      <c r="V54" s="24"/>
      <c r="W54" s="24"/>
      <c r="X54" s="24"/>
      <c r="Y54" s="25"/>
    </row>
    <row r="55" spans="7:26" ht="15.75" thickBot="1" x14ac:dyDescent="0.3">
      <c r="G55" s="98" t="s">
        <v>76</v>
      </c>
      <c r="H55" s="99"/>
      <c r="I55" s="99"/>
      <c r="J55" s="99"/>
      <c r="K55" s="99"/>
      <c r="L55" s="99"/>
      <c r="M55" s="99"/>
      <c r="N55" s="99"/>
      <c r="O55" s="97">
        <f>Arkusz10!A8</f>
        <v>4</v>
      </c>
      <c r="P55" s="97"/>
      <c r="Q55" s="56">
        <f>Arkusz10!A9</f>
        <v>4</v>
      </c>
      <c r="R55" s="57"/>
      <c r="U55" s="24"/>
      <c r="V55" s="24"/>
      <c r="W55" s="24"/>
      <c r="X55" s="24"/>
      <c r="Y55" s="25"/>
    </row>
    <row r="56" spans="7:26" ht="15.75" thickBot="1" x14ac:dyDescent="0.3">
      <c r="G56" s="100" t="s">
        <v>72</v>
      </c>
      <c r="H56" s="101"/>
      <c r="I56" s="101"/>
      <c r="J56" s="101"/>
      <c r="K56" s="101"/>
      <c r="L56" s="101"/>
      <c r="M56" s="101"/>
      <c r="N56" s="101"/>
      <c r="O56" s="62">
        <f>SUM(O52:O55)</f>
        <v>577</v>
      </c>
      <c r="P56" s="62"/>
      <c r="Q56" s="58">
        <f>SUM(Q52:Q55)</f>
        <v>634</v>
      </c>
      <c r="R56" s="59"/>
      <c r="U56" s="24"/>
      <c r="V56" s="24"/>
      <c r="W56" s="24"/>
      <c r="X56" s="24"/>
      <c r="Y56" s="25"/>
    </row>
    <row r="57" spans="7:26" x14ac:dyDescent="0.25">
      <c r="V57" s="24"/>
      <c r="W57" s="24"/>
      <c r="X57" s="24"/>
      <c r="Y57" s="25"/>
      <c r="Z57" s="24"/>
    </row>
    <row r="58" spans="7:26" x14ac:dyDescent="0.25">
      <c r="V58" s="24"/>
      <c r="W58" s="24"/>
      <c r="X58" s="24"/>
      <c r="Y58" s="25"/>
      <c r="Z58" s="24"/>
    </row>
    <row r="59" spans="7:26" s="47" customFormat="1" x14ac:dyDescent="0.25">
      <c r="V59" s="24"/>
      <c r="W59" s="24"/>
      <c r="X59" s="24"/>
      <c r="Y59" s="25"/>
      <c r="Z59" s="24"/>
    </row>
    <row r="60" spans="7:26" s="47" customFormat="1" x14ac:dyDescent="0.25">
      <c r="V60" s="24"/>
      <c r="W60" s="24"/>
      <c r="X60" s="24"/>
      <c r="Y60" s="25"/>
      <c r="Z60" s="24"/>
    </row>
    <row r="61" spans="7:26" s="47" customFormat="1" x14ac:dyDescent="0.25">
      <c r="V61" s="24"/>
      <c r="W61" s="24"/>
      <c r="X61" s="24"/>
      <c r="Y61" s="25"/>
      <c r="Z61" s="24"/>
    </row>
    <row r="62" spans="7:26" s="47" customFormat="1" x14ac:dyDescent="0.25">
      <c r="V62" s="24"/>
      <c r="W62" s="24"/>
      <c r="X62" s="24"/>
      <c r="Y62" s="25"/>
      <c r="Z62" s="24"/>
    </row>
    <row r="63" spans="7:26" s="47" customFormat="1" x14ac:dyDescent="0.25">
      <c r="V63" s="24"/>
      <c r="W63" s="24"/>
      <c r="X63" s="24"/>
      <c r="Y63" s="25"/>
      <c r="Z63" s="24"/>
    </row>
    <row r="64" spans="7:26" s="47" customFormat="1" x14ac:dyDescent="0.25">
      <c r="V64" s="24"/>
      <c r="W64" s="24"/>
      <c r="X64" s="24"/>
      <c r="Y64" s="25"/>
      <c r="Z64" s="24"/>
    </row>
    <row r="65" spans="7:26" ht="15.75" thickBot="1" x14ac:dyDescent="0.3">
      <c r="V65" s="24"/>
      <c r="W65" s="24"/>
      <c r="X65" s="24"/>
      <c r="Y65" s="25"/>
      <c r="Z65" s="24"/>
    </row>
    <row r="66" spans="7:26" ht="33" customHeight="1" x14ac:dyDescent="0.25">
      <c r="G66" s="81" t="s">
        <v>2</v>
      </c>
      <c r="H66" s="82"/>
      <c r="I66" s="82"/>
      <c r="J66" s="82"/>
      <c r="K66" s="82" t="s">
        <v>3</v>
      </c>
      <c r="L66" s="82"/>
      <c r="M66" s="85" t="str">
        <f>CONCATENATE("decyzje ",Arkusz18!C2," - ",Arkusz18!B2," r.")</f>
        <v>decyzje 01.01.2021 - 31.03.2021 r.</v>
      </c>
      <c r="N66" s="85"/>
      <c r="O66" s="85"/>
      <c r="P66" s="85"/>
      <c r="Q66" s="85"/>
      <c r="R66" s="86"/>
      <c r="V66" s="24"/>
      <c r="W66" s="24"/>
      <c r="X66" s="24"/>
      <c r="Y66" s="25"/>
      <c r="Z66" s="24"/>
    </row>
    <row r="67" spans="7:26" ht="63.75" customHeight="1" x14ac:dyDescent="0.25">
      <c r="G67" s="83"/>
      <c r="H67" s="84"/>
      <c r="I67" s="84"/>
      <c r="J67" s="84"/>
      <c r="K67" s="84"/>
      <c r="L67" s="84"/>
      <c r="M67" s="87" t="s">
        <v>25</v>
      </c>
      <c r="N67" s="87"/>
      <c r="O67" s="87" t="s">
        <v>26</v>
      </c>
      <c r="P67" s="87"/>
      <c r="Q67" s="87" t="s">
        <v>27</v>
      </c>
      <c r="R67" s="102"/>
      <c r="V67" s="24"/>
      <c r="W67" s="24"/>
      <c r="X67" s="24"/>
      <c r="Y67" s="25"/>
      <c r="Z67" s="24"/>
    </row>
    <row r="68" spans="7:26" x14ac:dyDescent="0.25">
      <c r="G68" s="217" t="s">
        <v>34</v>
      </c>
      <c r="H68" s="218"/>
      <c r="I68" s="218"/>
      <c r="J68" s="218"/>
      <c r="K68" s="52">
        <f>Arkusz11!B5</f>
        <v>84411</v>
      </c>
      <c r="L68" s="52"/>
      <c r="M68" s="108">
        <f>Arkusz11!B3</f>
        <v>46535</v>
      </c>
      <c r="N68" s="108"/>
      <c r="O68" s="108">
        <f>Arkusz11!B2</f>
        <v>9468</v>
      </c>
      <c r="P68" s="108"/>
      <c r="Q68" s="108">
        <f>Arkusz11!B4</f>
        <v>2494</v>
      </c>
      <c r="R68" s="109"/>
      <c r="V68" s="24"/>
      <c r="W68" s="24"/>
      <c r="X68" s="24"/>
      <c r="Y68" s="25"/>
      <c r="Z68" s="24"/>
    </row>
    <row r="69" spans="7:26" x14ac:dyDescent="0.25">
      <c r="G69" s="252" t="s">
        <v>35</v>
      </c>
      <c r="H69" s="253"/>
      <c r="I69" s="253"/>
      <c r="J69" s="253"/>
      <c r="K69" s="251">
        <f>Arkusz11!B13</f>
        <v>5559</v>
      </c>
      <c r="L69" s="251"/>
      <c r="M69" s="256">
        <f>Arkusz11!B11</f>
        <v>4175</v>
      </c>
      <c r="N69" s="256"/>
      <c r="O69" s="256">
        <f>Arkusz11!B10</f>
        <v>577</v>
      </c>
      <c r="P69" s="256"/>
      <c r="Q69" s="256">
        <f>Arkusz11!B12</f>
        <v>223</v>
      </c>
      <c r="R69" s="257"/>
      <c r="V69" s="24"/>
      <c r="W69" s="24"/>
      <c r="X69" s="24"/>
      <c r="Y69" s="25"/>
      <c r="Z69" s="24"/>
    </row>
    <row r="70" spans="7:26" ht="15.75" thickBot="1" x14ac:dyDescent="0.3">
      <c r="G70" s="95" t="s">
        <v>24</v>
      </c>
      <c r="H70" s="96"/>
      <c r="I70" s="96"/>
      <c r="J70" s="96"/>
      <c r="K70" s="216">
        <f>Arkusz11!B9</f>
        <v>1767</v>
      </c>
      <c r="L70" s="216"/>
      <c r="M70" s="214">
        <f>Arkusz11!B7</f>
        <v>1077</v>
      </c>
      <c r="N70" s="214"/>
      <c r="O70" s="214">
        <f>Arkusz11!B6</f>
        <v>184</v>
      </c>
      <c r="P70" s="214"/>
      <c r="Q70" s="214">
        <f>Arkusz11!B8</f>
        <v>148</v>
      </c>
      <c r="R70" s="215"/>
      <c r="V70" s="24"/>
      <c r="W70" s="24"/>
      <c r="X70" s="24"/>
      <c r="Y70" s="25"/>
      <c r="Z70" s="24"/>
    </row>
    <row r="71" spans="7:26" ht="15.75" thickBot="1" x14ac:dyDescent="0.3">
      <c r="G71" s="281" t="s">
        <v>72</v>
      </c>
      <c r="H71" s="282"/>
      <c r="I71" s="282"/>
      <c r="J71" s="282"/>
      <c r="K71" s="254">
        <f>SUM(K68:L70)</f>
        <v>91737</v>
      </c>
      <c r="L71" s="254"/>
      <c r="M71" s="254">
        <f t="shared" ref="M71" si="0">SUM(M68:N70)</f>
        <v>51787</v>
      </c>
      <c r="N71" s="254"/>
      <c r="O71" s="254">
        <f t="shared" ref="O71" si="1">SUM(O68:P70)</f>
        <v>10229</v>
      </c>
      <c r="P71" s="254"/>
      <c r="Q71" s="254">
        <f t="shared" ref="Q71" si="2">SUM(Q68:R70)</f>
        <v>2865</v>
      </c>
      <c r="R71" s="255"/>
      <c r="V71" s="24"/>
      <c r="W71" s="24"/>
      <c r="X71" s="24"/>
      <c r="Y71" s="25"/>
      <c r="Z71" s="24"/>
    </row>
    <row r="72" spans="7:26" x14ac:dyDescent="0.25">
      <c r="V72" s="24"/>
      <c r="W72" s="24"/>
      <c r="X72" s="24"/>
      <c r="Y72" s="25"/>
      <c r="Z72" s="24"/>
    </row>
    <row r="73" spans="7:26" x14ac:dyDescent="0.25">
      <c r="V73" s="24"/>
      <c r="W73" s="24"/>
      <c r="X73" s="24"/>
      <c r="Y73" s="25"/>
      <c r="Z73" s="24"/>
    </row>
    <row r="74" spans="7:26" x14ac:dyDescent="0.25">
      <c r="V74" s="24"/>
      <c r="W74" s="24"/>
      <c r="X74" s="24"/>
      <c r="Y74" s="25"/>
      <c r="Z74" s="24"/>
    </row>
    <row r="76" spans="7:26" x14ac:dyDescent="0.25">
      <c r="N76" s="26"/>
      <c r="O76" s="26"/>
      <c r="P76" s="26"/>
      <c r="Q76" s="26"/>
      <c r="R76" s="26"/>
      <c r="S76" s="26"/>
      <c r="T76" s="26"/>
      <c r="U76" s="26"/>
      <c r="V76" s="27"/>
      <c r="W76" s="26"/>
      <c r="X76" s="28"/>
      <c r="Y76" s="29"/>
      <c r="Z76" s="28"/>
    </row>
    <row r="91" spans="7:18" ht="15.75" thickBot="1" x14ac:dyDescent="0.3"/>
    <row r="92" spans="7:18" ht="57.75" customHeight="1" x14ac:dyDescent="0.25">
      <c r="G92" s="69" t="s">
        <v>2</v>
      </c>
      <c r="H92" s="70"/>
      <c r="I92" s="70"/>
      <c r="J92" s="70"/>
      <c r="K92" s="70"/>
      <c r="L92" s="70"/>
      <c r="M92" s="70"/>
      <c r="N92" s="70"/>
      <c r="O92" s="73" t="s">
        <v>3</v>
      </c>
      <c r="P92" s="73"/>
      <c r="Q92" s="64" t="s">
        <v>77</v>
      </c>
      <c r="R92" s="65"/>
    </row>
    <row r="93" spans="7:18" x14ac:dyDescent="0.25">
      <c r="G93" s="71"/>
      <c r="H93" s="72"/>
      <c r="I93" s="72"/>
      <c r="J93" s="72"/>
      <c r="K93" s="72"/>
      <c r="L93" s="72"/>
      <c r="M93" s="72"/>
      <c r="N93" s="72"/>
      <c r="O93" s="74"/>
      <c r="P93" s="74"/>
      <c r="Q93" s="66"/>
      <c r="R93" s="67"/>
    </row>
    <row r="94" spans="7:18" x14ac:dyDescent="0.25">
      <c r="G94" s="75" t="s">
        <v>73</v>
      </c>
      <c r="H94" s="76"/>
      <c r="I94" s="76"/>
      <c r="J94" s="76"/>
      <c r="K94" s="76"/>
      <c r="L94" s="76"/>
      <c r="M94" s="76"/>
      <c r="N94" s="76"/>
      <c r="O94" s="77">
        <f>Arkusz12!A2</f>
        <v>1289</v>
      </c>
      <c r="P94" s="77"/>
      <c r="Q94" s="54">
        <f>Arkusz12!A3</f>
        <v>1031</v>
      </c>
      <c r="R94" s="55"/>
    </row>
    <row r="95" spans="7:18" x14ac:dyDescent="0.25">
      <c r="G95" s="78" t="s">
        <v>74</v>
      </c>
      <c r="H95" s="79"/>
      <c r="I95" s="79"/>
      <c r="J95" s="79"/>
      <c r="K95" s="79"/>
      <c r="L95" s="79"/>
      <c r="M95" s="79"/>
      <c r="N95" s="79"/>
      <c r="O95" s="80">
        <f>Arkusz12!A4</f>
        <v>176</v>
      </c>
      <c r="P95" s="80"/>
      <c r="Q95" s="60">
        <f>Arkusz12!A5</f>
        <v>272</v>
      </c>
      <c r="R95" s="61"/>
    </row>
    <row r="96" spans="7:18" x14ac:dyDescent="0.25">
      <c r="G96" s="75" t="s">
        <v>75</v>
      </c>
      <c r="H96" s="76"/>
      <c r="I96" s="76"/>
      <c r="J96" s="76"/>
      <c r="K96" s="76"/>
      <c r="L96" s="76"/>
      <c r="M96" s="76"/>
      <c r="N96" s="76"/>
      <c r="O96" s="77">
        <f>Arkusz12!A6</f>
        <v>61</v>
      </c>
      <c r="P96" s="77"/>
      <c r="Q96" s="54">
        <f>Arkusz12!A7</f>
        <v>65</v>
      </c>
      <c r="R96" s="55"/>
    </row>
    <row r="97" spans="1:25" ht="15.75" thickBot="1" x14ac:dyDescent="0.3">
      <c r="G97" s="98" t="s">
        <v>76</v>
      </c>
      <c r="H97" s="99"/>
      <c r="I97" s="99"/>
      <c r="J97" s="99"/>
      <c r="K97" s="99"/>
      <c r="L97" s="99"/>
      <c r="M97" s="99"/>
      <c r="N97" s="99"/>
      <c r="O97" s="97">
        <f>Arkusz12!A8</f>
        <v>10</v>
      </c>
      <c r="P97" s="97"/>
      <c r="Q97" s="56">
        <f>Arkusz12!A9</f>
        <v>7</v>
      </c>
      <c r="R97" s="57"/>
    </row>
    <row r="98" spans="1:25" ht="15.75" thickBot="1" x14ac:dyDescent="0.3">
      <c r="G98" s="100" t="s">
        <v>72</v>
      </c>
      <c r="H98" s="101"/>
      <c r="I98" s="101"/>
      <c r="J98" s="101"/>
      <c r="K98" s="101"/>
      <c r="L98" s="101"/>
      <c r="M98" s="101"/>
      <c r="N98" s="101"/>
      <c r="O98" s="62">
        <f>SUM(O94:P97)</f>
        <v>1536</v>
      </c>
      <c r="P98" s="62"/>
      <c r="Q98" s="62">
        <f>SUM(Q94:R97)</f>
        <v>1375</v>
      </c>
      <c r="R98" s="63"/>
    </row>
    <row r="101" spans="1:25" x14ac:dyDescent="0.25">
      <c r="A101" s="128" t="s">
        <v>169</v>
      </c>
      <c r="B101" s="129"/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</row>
    <row r="102" spans="1:25" x14ac:dyDescent="0.25">
      <c r="A102" s="129"/>
      <c r="B102" s="129"/>
      <c r="C102" s="129"/>
      <c r="D102" s="129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9"/>
    </row>
    <row r="103" spans="1:25" x14ac:dyDescent="0.25">
      <c r="A103" s="129"/>
      <c r="B103" s="129"/>
      <c r="C103" s="129"/>
      <c r="D103" s="129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  <c r="S103" s="129"/>
      <c r="T103" s="129"/>
      <c r="U103" s="129"/>
      <c r="V103" s="129"/>
      <c r="W103" s="129"/>
      <c r="X103" s="129"/>
      <c r="Y103" s="129"/>
    </row>
    <row r="104" spans="1:25" s="47" customFormat="1" x14ac:dyDescent="0.25">
      <c r="A104" s="129"/>
      <c r="B104" s="129"/>
      <c r="C104" s="129"/>
      <c r="D104" s="129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29"/>
      <c r="V104" s="129"/>
      <c r="W104" s="129"/>
      <c r="X104" s="129"/>
      <c r="Y104" s="129"/>
    </row>
    <row r="105" spans="1:25" s="47" customFormat="1" x14ac:dyDescent="0.25">
      <c r="A105" s="129"/>
      <c r="B105" s="129"/>
      <c r="C105" s="129"/>
      <c r="D105" s="129"/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129"/>
      <c r="W105" s="129"/>
      <c r="X105" s="129"/>
      <c r="Y105" s="129"/>
    </row>
    <row r="106" spans="1:25" s="47" customFormat="1" x14ac:dyDescent="0.25">
      <c r="A106" s="129"/>
      <c r="B106" s="129"/>
      <c r="C106" s="129"/>
      <c r="D106" s="129"/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  <c r="R106" s="129"/>
      <c r="S106" s="129"/>
      <c r="T106" s="129"/>
      <c r="U106" s="129"/>
      <c r="V106" s="129"/>
      <c r="W106" s="129"/>
      <c r="X106" s="129"/>
      <c r="Y106" s="129"/>
    </row>
    <row r="107" spans="1:25" s="47" customFormat="1" x14ac:dyDescent="0.25">
      <c r="A107" s="129"/>
      <c r="B107" s="129"/>
      <c r="C107" s="129"/>
      <c r="D107" s="129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  <c r="S107" s="129"/>
      <c r="T107" s="129"/>
      <c r="U107" s="129"/>
      <c r="V107" s="129"/>
      <c r="W107" s="129"/>
      <c r="X107" s="129"/>
      <c r="Y107" s="129"/>
    </row>
    <row r="108" spans="1:25" s="47" customFormat="1" x14ac:dyDescent="0.25">
      <c r="A108" s="129"/>
      <c r="B108" s="129"/>
      <c r="C108" s="129"/>
      <c r="D108" s="129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  <c r="S108" s="129"/>
      <c r="T108" s="129"/>
      <c r="U108" s="129"/>
      <c r="V108" s="129"/>
      <c r="W108" s="129"/>
      <c r="X108" s="129"/>
      <c r="Y108" s="129"/>
    </row>
    <row r="109" spans="1:25" s="47" customFormat="1" x14ac:dyDescent="0.25">
      <c r="A109" s="129"/>
      <c r="B109" s="129"/>
      <c r="C109" s="129"/>
      <c r="D109" s="129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  <c r="R109" s="129"/>
      <c r="S109" s="129"/>
      <c r="T109" s="129"/>
      <c r="U109" s="129"/>
      <c r="V109" s="129"/>
      <c r="W109" s="129"/>
      <c r="X109" s="129"/>
      <c r="Y109" s="129"/>
    </row>
    <row r="110" spans="1:25" s="47" customFormat="1" x14ac:dyDescent="0.25">
      <c r="A110" s="129"/>
      <c r="B110" s="129"/>
      <c r="C110" s="129"/>
      <c r="D110" s="129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  <c r="R110" s="129"/>
      <c r="S110" s="129"/>
      <c r="T110" s="129"/>
      <c r="U110" s="129"/>
      <c r="V110" s="129"/>
      <c r="W110" s="129"/>
      <c r="X110" s="129"/>
      <c r="Y110" s="129"/>
    </row>
    <row r="111" spans="1:25" s="47" customFormat="1" x14ac:dyDescent="0.25">
      <c r="A111" s="129"/>
      <c r="B111" s="129"/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  <c r="R111" s="129"/>
      <c r="S111" s="129"/>
      <c r="T111" s="129"/>
      <c r="U111" s="129"/>
      <c r="V111" s="129"/>
      <c r="W111" s="129"/>
      <c r="X111" s="129"/>
      <c r="Y111" s="129"/>
    </row>
    <row r="112" spans="1:25" s="47" customFormat="1" x14ac:dyDescent="0.25">
      <c r="A112" s="129"/>
      <c r="B112" s="129"/>
      <c r="C112" s="129"/>
      <c r="D112" s="129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  <c r="R112" s="129"/>
      <c r="S112" s="129"/>
      <c r="T112" s="129"/>
      <c r="U112" s="129"/>
      <c r="V112" s="129"/>
      <c r="W112" s="129"/>
      <c r="X112" s="129"/>
      <c r="Y112" s="129"/>
    </row>
    <row r="113" spans="1:25" s="47" customFormat="1" x14ac:dyDescent="0.25">
      <c r="A113" s="129"/>
      <c r="B113" s="129"/>
      <c r="C113" s="129"/>
      <c r="D113" s="129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  <c r="R113" s="129"/>
      <c r="S113" s="129"/>
      <c r="T113" s="129"/>
      <c r="U113" s="129"/>
      <c r="V113" s="129"/>
      <c r="W113" s="129"/>
      <c r="X113" s="129"/>
      <c r="Y113" s="129"/>
    </row>
    <row r="114" spans="1:25" s="47" customFormat="1" x14ac:dyDescent="0.25">
      <c r="A114" s="129"/>
      <c r="B114" s="129"/>
      <c r="C114" s="129"/>
      <c r="D114" s="129"/>
      <c r="E114" s="129"/>
      <c r="F114" s="129"/>
      <c r="G114" s="129"/>
      <c r="H114" s="129"/>
      <c r="I114" s="129"/>
      <c r="J114" s="129"/>
      <c r="K114" s="129"/>
      <c r="L114" s="129"/>
      <c r="M114" s="129"/>
      <c r="N114" s="129"/>
      <c r="O114" s="129"/>
      <c r="P114" s="129"/>
      <c r="Q114" s="129"/>
      <c r="R114" s="129"/>
      <c r="S114" s="129"/>
      <c r="T114" s="129"/>
      <c r="U114" s="129"/>
      <c r="V114" s="129"/>
      <c r="W114" s="129"/>
      <c r="X114" s="129"/>
      <c r="Y114" s="129"/>
    </row>
    <row r="119" spans="1:25" s="47" customFormat="1" x14ac:dyDescent="0.25">
      <c r="Y119" s="6"/>
    </row>
    <row r="120" spans="1:25" s="47" customFormat="1" x14ac:dyDescent="0.25">
      <c r="Y120" s="6"/>
    </row>
    <row r="121" spans="1:25" s="47" customFormat="1" x14ac:dyDescent="0.25">
      <c r="Y121" s="6"/>
    </row>
    <row r="122" spans="1:25" s="47" customFormat="1" x14ac:dyDescent="0.25">
      <c r="Y122" s="6"/>
    </row>
    <row r="123" spans="1:25" s="47" customFormat="1" x14ac:dyDescent="0.25">
      <c r="Y123" s="6"/>
    </row>
    <row r="124" spans="1:25" s="47" customFormat="1" x14ac:dyDescent="0.25">
      <c r="Y124" s="6"/>
    </row>
    <row r="125" spans="1:25" s="47" customFormat="1" x14ac:dyDescent="0.25">
      <c r="Y125" s="6"/>
    </row>
    <row r="126" spans="1:25" s="47" customFormat="1" x14ac:dyDescent="0.25">
      <c r="Y126" s="6"/>
    </row>
    <row r="127" spans="1:25" s="47" customFormat="1" x14ac:dyDescent="0.25">
      <c r="Y127" s="6"/>
    </row>
    <row r="128" spans="1:25" ht="36" customHeight="1" x14ac:dyDescent="0.25">
      <c r="A128" s="130" t="s">
        <v>140</v>
      </c>
      <c r="B128" s="130"/>
      <c r="C128" s="130"/>
      <c r="D128" s="130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0"/>
      <c r="P128" s="130"/>
      <c r="Q128" s="130"/>
      <c r="R128" s="130"/>
      <c r="S128" s="130"/>
      <c r="T128" s="130"/>
      <c r="U128" s="130"/>
    </row>
    <row r="129" spans="1:26" x14ac:dyDescent="0.25">
      <c r="A129" s="130"/>
      <c r="B129" s="130"/>
      <c r="C129" s="130"/>
      <c r="D129" s="130"/>
      <c r="E129" s="130"/>
      <c r="F129" s="130"/>
      <c r="G129" s="130"/>
      <c r="H129" s="130"/>
      <c r="I129" s="130"/>
      <c r="J129" s="130"/>
      <c r="K129" s="130"/>
      <c r="L129" s="130"/>
      <c r="M129" s="130"/>
      <c r="N129" s="130"/>
      <c r="O129" s="130"/>
      <c r="P129" s="130"/>
      <c r="Q129" s="130"/>
      <c r="R129" s="130"/>
      <c r="S129" s="130"/>
      <c r="T129" s="130"/>
      <c r="U129" s="130"/>
    </row>
    <row r="130" spans="1:26" ht="15.75" thickBot="1" x14ac:dyDescent="0.3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68" t="str">
        <f>CONCATENATE(Arkusz18!C2," - ",Arkusz18!B2," r.")</f>
        <v>01.01.2021 - 31.03.2021 r.</v>
      </c>
      <c r="M130" s="68"/>
      <c r="N130" s="68"/>
      <c r="O130" s="68"/>
      <c r="P130" s="68"/>
      <c r="Q130" s="68"/>
      <c r="R130" s="68"/>
      <c r="S130" s="68"/>
      <c r="T130" s="68"/>
      <c r="U130" s="68"/>
      <c r="V130" s="68"/>
    </row>
    <row r="131" spans="1:26" ht="187.5" x14ac:dyDescent="0.25">
      <c r="C131" s="212" t="s">
        <v>2</v>
      </c>
      <c r="D131" s="213"/>
      <c r="E131" s="213"/>
      <c r="F131" s="213"/>
      <c r="G131" s="213"/>
      <c r="H131" s="213"/>
      <c r="I131" s="213"/>
      <c r="J131" s="213"/>
      <c r="K131" s="213"/>
      <c r="L131" s="287" t="s">
        <v>79</v>
      </c>
      <c r="M131" s="287"/>
      <c r="N131" s="30" t="s">
        <v>12</v>
      </c>
      <c r="O131" s="30" t="s">
        <v>94</v>
      </c>
      <c r="P131" s="30" t="s">
        <v>84</v>
      </c>
      <c r="Q131" s="30" t="s">
        <v>53</v>
      </c>
      <c r="R131" s="30" t="s">
        <v>39</v>
      </c>
      <c r="S131" s="30" t="s">
        <v>4</v>
      </c>
      <c r="T131" s="30" t="s">
        <v>42</v>
      </c>
      <c r="U131" s="30" t="s">
        <v>83</v>
      </c>
      <c r="V131" s="287" t="s">
        <v>78</v>
      </c>
      <c r="W131" s="288"/>
      <c r="Y131" s="3"/>
      <c r="Z131" s="6"/>
    </row>
    <row r="132" spans="1:26" x14ac:dyDescent="0.25">
      <c r="C132" s="171" t="s">
        <v>34</v>
      </c>
      <c r="D132" s="172"/>
      <c r="E132" s="172"/>
      <c r="F132" s="172"/>
      <c r="G132" s="172"/>
      <c r="H132" s="172"/>
      <c r="I132" s="172"/>
      <c r="J132" s="172"/>
      <c r="K132" s="172"/>
      <c r="L132" s="108">
        <f>Arkusz13!C2</f>
        <v>4345</v>
      </c>
      <c r="M132" s="108"/>
      <c r="N132" s="31">
        <f>Arkusz13!C18</f>
        <v>538</v>
      </c>
      <c r="O132" s="31">
        <f>Arkusz13!C34</f>
        <v>2582</v>
      </c>
      <c r="P132" s="31">
        <f>Arkusz13!C50</f>
        <v>414</v>
      </c>
      <c r="Q132" s="31">
        <f>Arkusz13!C66</f>
        <v>695</v>
      </c>
      <c r="R132" s="31">
        <f>Arkusz13!C82</f>
        <v>0</v>
      </c>
      <c r="S132" s="31">
        <f>Arkusz13!C98</f>
        <v>0</v>
      </c>
      <c r="T132" s="31">
        <f>Arkusz13!C114</f>
        <v>0</v>
      </c>
      <c r="U132" s="31">
        <f>Arkusz13!C130-SUM(N132:T132)</f>
        <v>4260</v>
      </c>
      <c r="V132" s="52">
        <f t="shared" ref="V132:V146" si="3">SUM(N132:U132)</f>
        <v>8489</v>
      </c>
      <c r="W132" s="53"/>
      <c r="Y132" s="3"/>
      <c r="Z132" s="6"/>
    </row>
    <row r="133" spans="1:26" x14ac:dyDescent="0.25">
      <c r="C133" s="169" t="s">
        <v>35</v>
      </c>
      <c r="D133" s="170"/>
      <c r="E133" s="170"/>
      <c r="F133" s="170"/>
      <c r="G133" s="170"/>
      <c r="H133" s="170"/>
      <c r="I133" s="170"/>
      <c r="J133" s="170"/>
      <c r="K133" s="170"/>
      <c r="L133" s="108">
        <f>Arkusz13!C3</f>
        <v>149</v>
      </c>
      <c r="M133" s="108"/>
      <c r="N133" s="31">
        <f>Arkusz13!C19</f>
        <v>25</v>
      </c>
      <c r="O133" s="31">
        <f>Arkusz13!C35</f>
        <v>31</v>
      </c>
      <c r="P133" s="31">
        <f>Arkusz13!C51</f>
        <v>14</v>
      </c>
      <c r="Q133" s="31">
        <f>Arkusz13!C67</f>
        <v>18</v>
      </c>
      <c r="R133" s="31">
        <f>Arkusz13!C83</f>
        <v>0</v>
      </c>
      <c r="S133" s="31">
        <f>Arkusz13!C99</f>
        <v>0</v>
      </c>
      <c r="T133" s="31">
        <f>Arkusz13!C115</f>
        <v>0</v>
      </c>
      <c r="U133" s="31">
        <f>Arkusz13!C131-SUM(N133:T133)</f>
        <v>134</v>
      </c>
      <c r="V133" s="52">
        <f t="shared" si="3"/>
        <v>222</v>
      </c>
      <c r="W133" s="53"/>
      <c r="Y133" s="3"/>
      <c r="Z133" s="6"/>
    </row>
    <row r="134" spans="1:26" x14ac:dyDescent="0.25">
      <c r="C134" s="171" t="s">
        <v>36</v>
      </c>
      <c r="D134" s="172"/>
      <c r="E134" s="172"/>
      <c r="F134" s="172"/>
      <c r="G134" s="172"/>
      <c r="H134" s="172"/>
      <c r="I134" s="172"/>
      <c r="J134" s="172"/>
      <c r="K134" s="172"/>
      <c r="L134" s="108">
        <f>Arkusz13!C4</f>
        <v>64</v>
      </c>
      <c r="M134" s="108"/>
      <c r="N134" s="31">
        <f>Arkusz13!C20</f>
        <v>16</v>
      </c>
      <c r="O134" s="31">
        <f>Arkusz13!C36</f>
        <v>7</v>
      </c>
      <c r="P134" s="31">
        <f>Arkusz13!C52</f>
        <v>12</v>
      </c>
      <c r="Q134" s="31">
        <f>Arkusz13!C68</f>
        <v>6</v>
      </c>
      <c r="R134" s="31">
        <f>Arkusz13!C84</f>
        <v>0</v>
      </c>
      <c r="S134" s="31">
        <f>Arkusz13!C100</f>
        <v>0</v>
      </c>
      <c r="T134" s="31">
        <f>Arkusz13!C116</f>
        <v>0</v>
      </c>
      <c r="U134" s="31">
        <f>Arkusz13!C132-SUM(N134:T134)</f>
        <v>74</v>
      </c>
      <c r="V134" s="52">
        <f t="shared" si="3"/>
        <v>115</v>
      </c>
      <c r="W134" s="53"/>
      <c r="Y134" s="3"/>
      <c r="Z134" s="6"/>
    </row>
    <row r="135" spans="1:26" x14ac:dyDescent="0.25">
      <c r="C135" s="169" t="s">
        <v>37</v>
      </c>
      <c r="D135" s="170"/>
      <c r="E135" s="170"/>
      <c r="F135" s="170"/>
      <c r="G135" s="170"/>
      <c r="H135" s="170"/>
      <c r="I135" s="170"/>
      <c r="J135" s="170"/>
      <c r="K135" s="170"/>
      <c r="L135" s="108">
        <f>Arkusz13!C5</f>
        <v>5</v>
      </c>
      <c r="M135" s="108"/>
      <c r="N135" s="31">
        <f>Arkusz13!C21</f>
        <v>0</v>
      </c>
      <c r="O135" s="31">
        <f>Arkusz13!C37</f>
        <v>0</v>
      </c>
      <c r="P135" s="31">
        <f>Arkusz13!C53</f>
        <v>0</v>
      </c>
      <c r="Q135" s="31">
        <f>Arkusz13!C69</f>
        <v>0</v>
      </c>
      <c r="R135" s="31">
        <f>Arkusz13!C85</f>
        <v>0</v>
      </c>
      <c r="S135" s="31">
        <f>Arkusz13!C101</f>
        <v>0</v>
      </c>
      <c r="T135" s="31">
        <f>Arkusz13!C117</f>
        <v>0</v>
      </c>
      <c r="U135" s="31">
        <f>Arkusz13!C133-SUM(N135:T135)</f>
        <v>1</v>
      </c>
      <c r="V135" s="52">
        <f t="shared" si="3"/>
        <v>1</v>
      </c>
      <c r="W135" s="53"/>
      <c r="Y135" s="3"/>
      <c r="Z135" s="6"/>
    </row>
    <row r="136" spans="1:26" x14ac:dyDescent="0.25">
      <c r="C136" s="171" t="s">
        <v>38</v>
      </c>
      <c r="D136" s="172"/>
      <c r="E136" s="172"/>
      <c r="F136" s="172"/>
      <c r="G136" s="172"/>
      <c r="H136" s="172"/>
      <c r="I136" s="172"/>
      <c r="J136" s="172"/>
      <c r="K136" s="172"/>
      <c r="L136" s="108">
        <f>Arkusz13!C6</f>
        <v>0</v>
      </c>
      <c r="M136" s="108"/>
      <c r="N136" s="31">
        <f>Arkusz13!C22</f>
        <v>0</v>
      </c>
      <c r="O136" s="31">
        <f>Arkusz13!C38</f>
        <v>0</v>
      </c>
      <c r="P136" s="31">
        <f>Arkusz13!C54</f>
        <v>0</v>
      </c>
      <c r="Q136" s="31">
        <f>Arkusz13!C70</f>
        <v>0</v>
      </c>
      <c r="R136" s="31">
        <f>Arkusz13!C86</f>
        <v>0</v>
      </c>
      <c r="S136" s="31">
        <f>Arkusz13!C102</f>
        <v>0</v>
      </c>
      <c r="T136" s="31">
        <f>Arkusz13!C118</f>
        <v>0</v>
      </c>
      <c r="U136" s="31">
        <f>Arkusz13!C134-SUM(N136:T136)</f>
        <v>1</v>
      </c>
      <c r="V136" s="52">
        <f t="shared" si="3"/>
        <v>1</v>
      </c>
      <c r="W136" s="53"/>
      <c r="Y136" s="3"/>
      <c r="Z136" s="6"/>
    </row>
    <row r="137" spans="1:26" x14ac:dyDescent="0.25">
      <c r="C137" s="169" t="s">
        <v>46</v>
      </c>
      <c r="D137" s="170"/>
      <c r="E137" s="170"/>
      <c r="F137" s="170"/>
      <c r="G137" s="170"/>
      <c r="H137" s="170"/>
      <c r="I137" s="170"/>
      <c r="J137" s="170"/>
      <c r="K137" s="170"/>
      <c r="L137" s="108">
        <f>Arkusz13!C7</f>
        <v>1</v>
      </c>
      <c r="M137" s="108"/>
      <c r="N137" s="31">
        <f>Arkusz13!C23</f>
        <v>0</v>
      </c>
      <c r="O137" s="31">
        <f>Arkusz13!C39</f>
        <v>0</v>
      </c>
      <c r="P137" s="31">
        <f>Arkusz13!C55</f>
        <v>1</v>
      </c>
      <c r="Q137" s="31">
        <f>Arkusz13!C71</f>
        <v>0</v>
      </c>
      <c r="R137" s="31">
        <f>Arkusz13!C87</f>
        <v>0</v>
      </c>
      <c r="S137" s="31">
        <f>Arkusz13!C103</f>
        <v>0</v>
      </c>
      <c r="T137" s="31">
        <f>Arkusz13!C119</f>
        <v>0</v>
      </c>
      <c r="U137" s="31">
        <f>Arkusz13!C135-SUM(N137:T137)</f>
        <v>2</v>
      </c>
      <c r="V137" s="52">
        <f t="shared" si="3"/>
        <v>3</v>
      </c>
      <c r="W137" s="53"/>
      <c r="Y137" s="3"/>
      <c r="Z137" s="6"/>
    </row>
    <row r="138" spans="1:26" x14ac:dyDescent="0.25">
      <c r="C138" s="171" t="s">
        <v>47</v>
      </c>
      <c r="D138" s="172"/>
      <c r="E138" s="172"/>
      <c r="F138" s="172"/>
      <c r="G138" s="172"/>
      <c r="H138" s="172"/>
      <c r="I138" s="172"/>
      <c r="J138" s="172"/>
      <c r="K138" s="172"/>
      <c r="L138" s="108">
        <f>Arkusz13!C8</f>
        <v>0</v>
      </c>
      <c r="M138" s="108"/>
      <c r="N138" s="31">
        <f>Arkusz13!C24</f>
        <v>0</v>
      </c>
      <c r="O138" s="31">
        <f>Arkusz13!C40</f>
        <v>0</v>
      </c>
      <c r="P138" s="31">
        <f>Arkusz13!C56</f>
        <v>0</v>
      </c>
      <c r="Q138" s="31">
        <f>Arkusz13!C72</f>
        <v>0</v>
      </c>
      <c r="R138" s="31">
        <f>Arkusz13!C88</f>
        <v>0</v>
      </c>
      <c r="S138" s="31">
        <f>Arkusz13!C104</f>
        <v>0</v>
      </c>
      <c r="T138" s="31">
        <f>Arkusz13!C120</f>
        <v>0</v>
      </c>
      <c r="U138" s="31">
        <f>Arkusz13!C136-SUM(N138:T138)</f>
        <v>0</v>
      </c>
      <c r="V138" s="52">
        <f t="shared" si="3"/>
        <v>0</v>
      </c>
      <c r="W138" s="53"/>
      <c r="Y138" s="3"/>
      <c r="Z138" s="6"/>
    </row>
    <row r="139" spans="1:26" x14ac:dyDescent="0.25">
      <c r="C139" s="169" t="s">
        <v>4</v>
      </c>
      <c r="D139" s="170"/>
      <c r="E139" s="170"/>
      <c r="F139" s="170"/>
      <c r="G139" s="170"/>
      <c r="H139" s="170"/>
      <c r="I139" s="170"/>
      <c r="J139" s="170"/>
      <c r="K139" s="170"/>
      <c r="L139" s="108">
        <f>Arkusz13!C9</f>
        <v>1</v>
      </c>
      <c r="M139" s="108"/>
      <c r="N139" s="31">
        <f>Arkusz13!C25</f>
        <v>0</v>
      </c>
      <c r="O139" s="31">
        <f>Arkusz13!C41</f>
        <v>0</v>
      </c>
      <c r="P139" s="31">
        <f>Arkusz13!C57</f>
        <v>0</v>
      </c>
      <c r="Q139" s="31">
        <f>Arkusz13!C73</f>
        <v>0</v>
      </c>
      <c r="R139" s="31">
        <f>Arkusz13!C89</f>
        <v>0</v>
      </c>
      <c r="S139" s="31">
        <f>Arkusz13!C105</f>
        <v>0</v>
      </c>
      <c r="T139" s="31">
        <f>Arkusz13!C121</f>
        <v>0</v>
      </c>
      <c r="U139" s="31">
        <f>Arkusz13!C137-SUM(N139:T139)</f>
        <v>0</v>
      </c>
      <c r="V139" s="52">
        <f t="shared" si="3"/>
        <v>0</v>
      </c>
      <c r="W139" s="53"/>
      <c r="Y139" s="3"/>
      <c r="Z139" s="6"/>
    </row>
    <row r="140" spans="1:26" x14ac:dyDescent="0.25">
      <c r="C140" s="171" t="s">
        <v>39</v>
      </c>
      <c r="D140" s="172"/>
      <c r="E140" s="172"/>
      <c r="F140" s="172"/>
      <c r="G140" s="172"/>
      <c r="H140" s="172"/>
      <c r="I140" s="172"/>
      <c r="J140" s="172"/>
      <c r="K140" s="172"/>
      <c r="L140" s="108">
        <f>Arkusz13!C10</f>
        <v>1</v>
      </c>
      <c r="M140" s="108"/>
      <c r="N140" s="31">
        <f>Arkusz13!C26</f>
        <v>0</v>
      </c>
      <c r="O140" s="31">
        <f>Arkusz13!C42</f>
        <v>0</v>
      </c>
      <c r="P140" s="31">
        <f>Arkusz13!C58</f>
        <v>0</v>
      </c>
      <c r="Q140" s="31">
        <f>Arkusz13!C74</f>
        <v>0</v>
      </c>
      <c r="R140" s="31">
        <f>Arkusz13!C90</f>
        <v>1</v>
      </c>
      <c r="S140" s="31">
        <f>Arkusz13!C106</f>
        <v>0</v>
      </c>
      <c r="T140" s="31">
        <f>Arkusz13!C122</f>
        <v>0</v>
      </c>
      <c r="U140" s="31">
        <f>Arkusz13!C138-SUM(N140:T140)</f>
        <v>0</v>
      </c>
      <c r="V140" s="52">
        <f t="shared" si="3"/>
        <v>1</v>
      </c>
      <c r="W140" s="53"/>
      <c r="Y140" s="3"/>
      <c r="Z140" s="6"/>
    </row>
    <row r="141" spans="1:26" x14ac:dyDescent="0.25">
      <c r="C141" s="169" t="s">
        <v>40</v>
      </c>
      <c r="D141" s="170"/>
      <c r="E141" s="170"/>
      <c r="F141" s="170"/>
      <c r="G141" s="170"/>
      <c r="H141" s="170"/>
      <c r="I141" s="170"/>
      <c r="J141" s="170"/>
      <c r="K141" s="170"/>
      <c r="L141" s="108">
        <f>Arkusz13!C11</f>
        <v>0</v>
      </c>
      <c r="M141" s="108"/>
      <c r="N141" s="31">
        <f>Arkusz13!C27</f>
        <v>1</v>
      </c>
      <c r="O141" s="31">
        <f>Arkusz13!C43</f>
        <v>0</v>
      </c>
      <c r="P141" s="31">
        <f>Arkusz13!C59</f>
        <v>0</v>
      </c>
      <c r="Q141" s="31">
        <f>Arkusz13!C75</f>
        <v>0</v>
      </c>
      <c r="R141" s="31">
        <f>Arkusz13!C91</f>
        <v>0</v>
      </c>
      <c r="S141" s="31">
        <f>Arkusz13!C107</f>
        <v>0</v>
      </c>
      <c r="T141" s="31">
        <f>Arkusz13!C123</f>
        <v>0</v>
      </c>
      <c r="U141" s="31">
        <f>Arkusz13!C139-SUM(N141:T141)</f>
        <v>0</v>
      </c>
      <c r="V141" s="52">
        <f t="shared" si="3"/>
        <v>1</v>
      </c>
      <c r="W141" s="53"/>
      <c r="Y141" s="3"/>
      <c r="Z141" s="6"/>
    </row>
    <row r="142" spans="1:26" x14ac:dyDescent="0.25">
      <c r="C142" s="171" t="s">
        <v>41</v>
      </c>
      <c r="D142" s="172"/>
      <c r="E142" s="172"/>
      <c r="F142" s="172"/>
      <c r="G142" s="172"/>
      <c r="H142" s="172"/>
      <c r="I142" s="172"/>
      <c r="J142" s="172"/>
      <c r="K142" s="172"/>
      <c r="L142" s="108">
        <f>Arkusz13!C12</f>
        <v>334</v>
      </c>
      <c r="M142" s="108"/>
      <c r="N142" s="31">
        <f>Arkusz13!C28</f>
        <v>212</v>
      </c>
      <c r="O142" s="31">
        <f>Arkusz13!C44</f>
        <v>23</v>
      </c>
      <c r="P142" s="31">
        <f>Arkusz13!C60</f>
        <v>19</v>
      </c>
      <c r="Q142" s="31">
        <f>Arkusz13!C76</f>
        <v>76</v>
      </c>
      <c r="R142" s="31">
        <f>Arkusz13!C92</f>
        <v>8</v>
      </c>
      <c r="S142" s="31">
        <f>Arkusz13!C108</f>
        <v>0</v>
      </c>
      <c r="T142" s="31">
        <f>Arkusz13!C124</f>
        <v>77</v>
      </c>
      <c r="U142" s="31">
        <f>Arkusz13!C140-SUM(N142:T142)</f>
        <v>241</v>
      </c>
      <c r="V142" s="52">
        <f t="shared" si="3"/>
        <v>656</v>
      </c>
      <c r="W142" s="53"/>
      <c r="Y142" s="3"/>
      <c r="Z142" s="6"/>
    </row>
    <row r="143" spans="1:26" x14ac:dyDescent="0.25">
      <c r="C143" s="171" t="s">
        <v>11</v>
      </c>
      <c r="D143" s="172"/>
      <c r="E143" s="172"/>
      <c r="F143" s="172"/>
      <c r="G143" s="172"/>
      <c r="H143" s="172"/>
      <c r="I143" s="172"/>
      <c r="J143" s="172"/>
      <c r="K143" s="172"/>
      <c r="L143" s="108">
        <f>Arkusz13!C14</f>
        <v>1</v>
      </c>
      <c r="M143" s="108"/>
      <c r="N143" s="31">
        <f>Arkusz13!C30</f>
        <v>3</v>
      </c>
      <c r="O143" s="31">
        <f>Arkusz13!C46</f>
        <v>0</v>
      </c>
      <c r="P143" s="31">
        <f>Arkusz13!C62</f>
        <v>0</v>
      </c>
      <c r="Q143" s="31">
        <f>Arkusz13!C78</f>
        <v>0</v>
      </c>
      <c r="R143" s="31">
        <f>Arkusz13!C94</f>
        <v>0</v>
      </c>
      <c r="S143" s="31">
        <f>Arkusz13!C110</f>
        <v>0</v>
      </c>
      <c r="T143" s="31">
        <f>Arkusz13!C126</f>
        <v>0</v>
      </c>
      <c r="U143" s="31">
        <f>Arkusz13!C142-SUM(N143:T143)</f>
        <v>8</v>
      </c>
      <c r="V143" s="52">
        <f t="shared" si="3"/>
        <v>11</v>
      </c>
      <c r="W143" s="53"/>
      <c r="Y143" s="3"/>
      <c r="Z143" s="6"/>
    </row>
    <row r="144" spans="1:26" x14ac:dyDescent="0.25">
      <c r="C144" s="169" t="s">
        <v>43</v>
      </c>
      <c r="D144" s="170"/>
      <c r="E144" s="170"/>
      <c r="F144" s="170"/>
      <c r="G144" s="170"/>
      <c r="H144" s="170"/>
      <c r="I144" s="170"/>
      <c r="J144" s="170"/>
      <c r="K144" s="170"/>
      <c r="L144" s="108">
        <f>Arkusz13!C15</f>
        <v>1</v>
      </c>
      <c r="M144" s="108"/>
      <c r="N144" s="31">
        <f>Arkusz13!C31</f>
        <v>8</v>
      </c>
      <c r="O144" s="31">
        <f>Arkusz13!C47</f>
        <v>0</v>
      </c>
      <c r="P144" s="31">
        <f>Arkusz13!C63</f>
        <v>0</v>
      </c>
      <c r="Q144" s="31">
        <f>Arkusz13!C79</f>
        <v>0</v>
      </c>
      <c r="R144" s="31">
        <f>Arkusz13!C95</f>
        <v>0</v>
      </c>
      <c r="S144" s="31">
        <f>Arkusz13!C111</f>
        <v>0</v>
      </c>
      <c r="T144" s="31">
        <f>Arkusz13!C127</f>
        <v>0</v>
      </c>
      <c r="U144" s="31">
        <f>Arkusz13!C143-SUM(N144:T144)</f>
        <v>1</v>
      </c>
      <c r="V144" s="52">
        <f t="shared" si="3"/>
        <v>9</v>
      </c>
      <c r="W144" s="53"/>
      <c r="Y144" s="3"/>
      <c r="Z144" s="6"/>
    </row>
    <row r="145" spans="1:26" x14ac:dyDescent="0.25">
      <c r="C145" s="171" t="s">
        <v>44</v>
      </c>
      <c r="D145" s="172"/>
      <c r="E145" s="172"/>
      <c r="F145" s="172"/>
      <c r="G145" s="172"/>
      <c r="H145" s="172"/>
      <c r="I145" s="172"/>
      <c r="J145" s="172"/>
      <c r="K145" s="172"/>
      <c r="L145" s="108">
        <f>Arkusz13!C16</f>
        <v>0</v>
      </c>
      <c r="M145" s="108"/>
      <c r="N145" s="31">
        <f>Arkusz13!C32</f>
        <v>0</v>
      </c>
      <c r="O145" s="31">
        <f>Arkusz13!C48</f>
        <v>0</v>
      </c>
      <c r="P145" s="31">
        <f>Arkusz13!C64</f>
        <v>0</v>
      </c>
      <c r="Q145" s="31">
        <f>Arkusz13!C80</f>
        <v>0</v>
      </c>
      <c r="R145" s="31">
        <f>Arkusz13!C96</f>
        <v>0</v>
      </c>
      <c r="S145" s="31">
        <f>Arkusz13!C112</f>
        <v>0</v>
      </c>
      <c r="T145" s="31">
        <f>Arkusz13!C128</f>
        <v>0</v>
      </c>
      <c r="U145" s="31">
        <f>Arkusz13!C144-SUM(N145:T145)</f>
        <v>0</v>
      </c>
      <c r="V145" s="52">
        <f t="shared" si="3"/>
        <v>0</v>
      </c>
      <c r="W145" s="53"/>
      <c r="Y145" s="3"/>
      <c r="Z145" s="6"/>
    </row>
    <row r="146" spans="1:26" ht="15.75" thickBot="1" x14ac:dyDescent="0.3">
      <c r="C146" s="285" t="s">
        <v>45</v>
      </c>
      <c r="D146" s="286"/>
      <c r="E146" s="286"/>
      <c r="F146" s="286"/>
      <c r="G146" s="286"/>
      <c r="H146" s="286"/>
      <c r="I146" s="286"/>
      <c r="J146" s="286"/>
      <c r="K146" s="286"/>
      <c r="L146" s="108">
        <f>Arkusz13!C17</f>
        <v>1</v>
      </c>
      <c r="M146" s="108"/>
      <c r="N146" s="31">
        <f>Arkusz13!C33</f>
        <v>0</v>
      </c>
      <c r="O146" s="31">
        <f>Arkusz13!C49</f>
        <v>0</v>
      </c>
      <c r="P146" s="31">
        <f>Arkusz13!C65</f>
        <v>0</v>
      </c>
      <c r="Q146" s="31">
        <f>Arkusz13!C81</f>
        <v>0</v>
      </c>
      <c r="R146" s="31">
        <f>Arkusz13!C97</f>
        <v>0</v>
      </c>
      <c r="S146" s="31">
        <f>Arkusz13!C113</f>
        <v>0</v>
      </c>
      <c r="T146" s="31">
        <f>Arkusz13!C129</f>
        <v>0</v>
      </c>
      <c r="U146" s="31">
        <f>Arkusz13!C145-SUM(N146:T146)</f>
        <v>1</v>
      </c>
      <c r="V146" s="52">
        <f t="shared" si="3"/>
        <v>1</v>
      </c>
      <c r="W146" s="53"/>
      <c r="Y146" s="3"/>
      <c r="Z146" s="6"/>
    </row>
    <row r="147" spans="1:26" ht="15.75" thickBot="1" x14ac:dyDescent="0.3">
      <c r="C147" s="266" t="s">
        <v>1</v>
      </c>
      <c r="D147" s="267"/>
      <c r="E147" s="267"/>
      <c r="F147" s="267"/>
      <c r="G147" s="267"/>
      <c r="H147" s="267"/>
      <c r="I147" s="267"/>
      <c r="J147" s="267"/>
      <c r="K147" s="267"/>
      <c r="L147" s="260">
        <f>SUM(L132:L146)</f>
        <v>4903</v>
      </c>
      <c r="M147" s="260"/>
      <c r="N147" s="32">
        <f t="shared" ref="N147:V147" si="4">SUM(N132:N146)</f>
        <v>803</v>
      </c>
      <c r="O147" s="32">
        <f t="shared" si="4"/>
        <v>2643</v>
      </c>
      <c r="P147" s="32">
        <f t="shared" si="4"/>
        <v>460</v>
      </c>
      <c r="Q147" s="32">
        <f t="shared" si="4"/>
        <v>795</v>
      </c>
      <c r="R147" s="32">
        <f t="shared" si="4"/>
        <v>9</v>
      </c>
      <c r="S147" s="32">
        <f t="shared" si="4"/>
        <v>0</v>
      </c>
      <c r="T147" s="32">
        <f t="shared" si="4"/>
        <v>77</v>
      </c>
      <c r="U147" s="32">
        <f t="shared" si="4"/>
        <v>4723</v>
      </c>
      <c r="V147" s="260">
        <f t="shared" si="4"/>
        <v>9510</v>
      </c>
      <c r="W147" s="292"/>
      <c r="Y147" s="3"/>
      <c r="Z147" s="6"/>
    </row>
    <row r="148" spans="1:26" x14ac:dyDescent="0.25">
      <c r="A148" s="33"/>
      <c r="B148" s="33"/>
      <c r="C148" s="33"/>
      <c r="D148" s="33"/>
      <c r="E148" s="33"/>
      <c r="F148" s="33"/>
      <c r="G148" s="33"/>
      <c r="H148" s="33"/>
      <c r="I148" s="33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</row>
    <row r="169" spans="1:25" ht="15.75" thickBot="1" x14ac:dyDescent="0.3"/>
    <row r="170" spans="1:25" ht="31.5" customHeight="1" x14ac:dyDescent="0.25">
      <c r="D170" s="258" t="s">
        <v>2</v>
      </c>
      <c r="E170" s="259"/>
      <c r="F170" s="259"/>
      <c r="G170" s="259"/>
      <c r="H170" s="259"/>
      <c r="I170" s="259"/>
      <c r="J170" s="259"/>
      <c r="K170" s="259"/>
      <c r="L170" s="259" t="s">
        <v>3</v>
      </c>
      <c r="M170" s="259"/>
      <c r="N170" s="123" t="s">
        <v>86</v>
      </c>
      <c r="O170" s="123"/>
      <c r="P170" s="123"/>
      <c r="Q170" s="289" t="s">
        <v>87</v>
      </c>
      <c r="R170" s="290"/>
      <c r="S170" s="291"/>
    </row>
    <row r="171" spans="1:25" ht="15.75" thickBot="1" x14ac:dyDescent="0.3">
      <c r="D171" s="220" t="s">
        <v>85</v>
      </c>
      <c r="E171" s="221"/>
      <c r="F171" s="221"/>
      <c r="G171" s="221"/>
      <c r="H171" s="221"/>
      <c r="I171" s="221"/>
      <c r="J171" s="221"/>
      <c r="K171" s="221"/>
      <c r="L171" s="219">
        <f>Arkusz14!B2</f>
        <v>3</v>
      </c>
      <c r="M171" s="219"/>
      <c r="N171" s="219">
        <f>Arkusz14!B3</f>
        <v>1</v>
      </c>
      <c r="O171" s="219"/>
      <c r="P171" s="219"/>
      <c r="Q171" s="268">
        <f>Arkusz14!B4</f>
        <v>0</v>
      </c>
      <c r="R171" s="269"/>
      <c r="S171" s="270"/>
    </row>
    <row r="172" spans="1:25" x14ac:dyDescent="0.25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</row>
    <row r="173" spans="1:25" x14ac:dyDescent="0.25">
      <c r="A173" s="128" t="s">
        <v>170</v>
      </c>
      <c r="B173" s="129"/>
      <c r="C173" s="129"/>
      <c r="D173" s="129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129"/>
      <c r="Q173" s="129"/>
      <c r="R173" s="129"/>
      <c r="S173" s="129"/>
      <c r="T173" s="129"/>
      <c r="U173" s="129"/>
      <c r="V173" s="129"/>
      <c r="W173" s="129"/>
      <c r="X173" s="129"/>
      <c r="Y173" s="129"/>
    </row>
    <row r="174" spans="1:25" s="47" customFormat="1" x14ac:dyDescent="0.25">
      <c r="A174" s="128"/>
      <c r="B174" s="129"/>
      <c r="C174" s="129"/>
      <c r="D174" s="129"/>
      <c r="E174" s="129"/>
      <c r="F174" s="129"/>
      <c r="G174" s="129"/>
      <c r="H174" s="129"/>
      <c r="I174" s="129"/>
      <c r="J174" s="129"/>
      <c r="K174" s="129"/>
      <c r="L174" s="129"/>
      <c r="M174" s="129"/>
      <c r="N174" s="129"/>
      <c r="O174" s="129"/>
      <c r="P174" s="129"/>
      <c r="Q174" s="129"/>
      <c r="R174" s="129"/>
      <c r="S174" s="129"/>
      <c r="T174" s="129"/>
      <c r="U174" s="129"/>
      <c r="V174" s="129"/>
      <c r="W174" s="129"/>
      <c r="X174" s="129"/>
      <c r="Y174" s="129"/>
    </row>
    <row r="175" spans="1:25" s="47" customFormat="1" x14ac:dyDescent="0.25">
      <c r="A175" s="128"/>
      <c r="B175" s="129"/>
      <c r="C175" s="129"/>
      <c r="D175" s="129"/>
      <c r="E175" s="129"/>
      <c r="F175" s="129"/>
      <c r="G175" s="129"/>
      <c r="H175" s="129"/>
      <c r="I175" s="129"/>
      <c r="J175" s="129"/>
      <c r="K175" s="129"/>
      <c r="L175" s="129"/>
      <c r="M175" s="129"/>
      <c r="N175" s="129"/>
      <c r="O175" s="129"/>
      <c r="P175" s="129"/>
      <c r="Q175" s="129"/>
      <c r="R175" s="129"/>
      <c r="S175" s="129"/>
      <c r="T175" s="129"/>
      <c r="U175" s="129"/>
      <c r="V175" s="129"/>
      <c r="W175" s="129"/>
      <c r="X175" s="129"/>
      <c r="Y175" s="129"/>
    </row>
    <row r="176" spans="1:25" s="47" customFormat="1" x14ac:dyDescent="0.25">
      <c r="A176" s="128"/>
      <c r="B176" s="129"/>
      <c r="C176" s="129"/>
      <c r="D176" s="129"/>
      <c r="E176" s="129"/>
      <c r="F176" s="129"/>
      <c r="G176" s="129"/>
      <c r="H176" s="129"/>
      <c r="I176" s="129"/>
      <c r="J176" s="129"/>
      <c r="K176" s="129"/>
      <c r="L176" s="129"/>
      <c r="M176" s="129"/>
      <c r="N176" s="129"/>
      <c r="O176" s="129"/>
      <c r="P176" s="129"/>
      <c r="Q176" s="129"/>
      <c r="R176" s="129"/>
      <c r="S176" s="129"/>
      <c r="T176" s="129"/>
      <c r="U176" s="129"/>
      <c r="V176" s="129"/>
      <c r="W176" s="129"/>
      <c r="X176" s="129"/>
      <c r="Y176" s="129"/>
    </row>
    <row r="177" spans="1:25" s="47" customFormat="1" x14ac:dyDescent="0.25">
      <c r="A177" s="128"/>
      <c r="B177" s="129"/>
      <c r="C177" s="129"/>
      <c r="D177" s="129"/>
      <c r="E177" s="129"/>
      <c r="F177" s="129"/>
      <c r="G177" s="129"/>
      <c r="H177" s="129"/>
      <c r="I177" s="129"/>
      <c r="J177" s="129"/>
      <c r="K177" s="129"/>
      <c r="L177" s="129"/>
      <c r="M177" s="129"/>
      <c r="N177" s="129"/>
      <c r="O177" s="129"/>
      <c r="P177" s="129"/>
      <c r="Q177" s="129"/>
      <c r="R177" s="129"/>
      <c r="S177" s="129"/>
      <c r="T177" s="129"/>
      <c r="U177" s="129"/>
      <c r="V177" s="129"/>
      <c r="W177" s="129"/>
      <c r="X177" s="129"/>
      <c r="Y177" s="129"/>
    </row>
    <row r="178" spans="1:25" s="47" customFormat="1" x14ac:dyDescent="0.25">
      <c r="A178" s="128"/>
      <c r="B178" s="129"/>
      <c r="C178" s="129"/>
      <c r="D178" s="129"/>
      <c r="E178" s="129"/>
      <c r="F178" s="129"/>
      <c r="G178" s="129"/>
      <c r="H178" s="129"/>
      <c r="I178" s="129"/>
      <c r="J178" s="129"/>
      <c r="K178" s="129"/>
      <c r="L178" s="129"/>
      <c r="M178" s="129"/>
      <c r="N178" s="129"/>
      <c r="O178" s="129"/>
      <c r="P178" s="129"/>
      <c r="Q178" s="129"/>
      <c r="R178" s="129"/>
      <c r="S178" s="129"/>
      <c r="T178" s="129"/>
      <c r="U178" s="129"/>
      <c r="V178" s="129"/>
      <c r="W178" s="129"/>
      <c r="X178" s="129"/>
      <c r="Y178" s="129"/>
    </row>
    <row r="179" spans="1:25" s="47" customFormat="1" x14ac:dyDescent="0.25">
      <c r="A179" s="128"/>
      <c r="B179" s="129"/>
      <c r="C179" s="129"/>
      <c r="D179" s="129"/>
      <c r="E179" s="129"/>
      <c r="F179" s="129"/>
      <c r="G179" s="129"/>
      <c r="H179" s="129"/>
      <c r="I179" s="129"/>
      <c r="J179" s="129"/>
      <c r="K179" s="129"/>
      <c r="L179" s="129"/>
      <c r="M179" s="129"/>
      <c r="N179" s="129"/>
      <c r="O179" s="129"/>
      <c r="P179" s="129"/>
      <c r="Q179" s="129"/>
      <c r="R179" s="129"/>
      <c r="S179" s="129"/>
      <c r="T179" s="129"/>
      <c r="U179" s="129"/>
      <c r="V179" s="129"/>
      <c r="W179" s="129"/>
      <c r="X179" s="129"/>
      <c r="Y179" s="129"/>
    </row>
    <row r="180" spans="1:25" s="47" customFormat="1" x14ac:dyDescent="0.25">
      <c r="A180" s="128"/>
      <c r="B180" s="129"/>
      <c r="C180" s="129"/>
      <c r="D180" s="129"/>
      <c r="E180" s="129"/>
      <c r="F180" s="129"/>
      <c r="G180" s="129"/>
      <c r="H180" s="129"/>
      <c r="I180" s="129"/>
      <c r="J180" s="129"/>
      <c r="K180" s="129"/>
      <c r="L180" s="129"/>
      <c r="M180" s="129"/>
      <c r="N180" s="129"/>
      <c r="O180" s="129"/>
      <c r="P180" s="129"/>
      <c r="Q180" s="129"/>
      <c r="R180" s="129"/>
      <c r="S180" s="129"/>
      <c r="T180" s="129"/>
      <c r="U180" s="129"/>
      <c r="V180" s="129"/>
      <c r="W180" s="129"/>
      <c r="X180" s="129"/>
      <c r="Y180" s="129"/>
    </row>
    <row r="181" spans="1:25" s="47" customFormat="1" x14ac:dyDescent="0.25">
      <c r="A181" s="128"/>
      <c r="B181" s="129"/>
      <c r="C181" s="129"/>
      <c r="D181" s="129"/>
      <c r="E181" s="129"/>
      <c r="F181" s="129"/>
      <c r="G181" s="129"/>
      <c r="H181" s="129"/>
      <c r="I181" s="129"/>
      <c r="J181" s="129"/>
      <c r="K181" s="129"/>
      <c r="L181" s="129"/>
      <c r="M181" s="129"/>
      <c r="N181" s="129"/>
      <c r="O181" s="129"/>
      <c r="P181" s="129"/>
      <c r="Q181" s="129"/>
      <c r="R181" s="129"/>
      <c r="S181" s="129"/>
      <c r="T181" s="129"/>
      <c r="U181" s="129"/>
      <c r="V181" s="129"/>
      <c r="W181" s="129"/>
      <c r="X181" s="129"/>
      <c r="Y181" s="129"/>
    </row>
    <row r="182" spans="1:25" s="47" customFormat="1" x14ac:dyDescent="0.25">
      <c r="A182" s="128"/>
      <c r="B182" s="129"/>
      <c r="C182" s="129"/>
      <c r="D182" s="129"/>
      <c r="E182" s="129"/>
      <c r="F182" s="129"/>
      <c r="G182" s="129"/>
      <c r="H182" s="129"/>
      <c r="I182" s="129"/>
      <c r="J182" s="129"/>
      <c r="K182" s="129"/>
      <c r="L182" s="129"/>
      <c r="M182" s="129"/>
      <c r="N182" s="129"/>
      <c r="O182" s="129"/>
      <c r="P182" s="129"/>
      <c r="Q182" s="129"/>
      <c r="R182" s="129"/>
      <c r="S182" s="129"/>
      <c r="T182" s="129"/>
      <c r="U182" s="129"/>
      <c r="V182" s="129"/>
      <c r="W182" s="129"/>
      <c r="X182" s="129"/>
      <c r="Y182" s="129"/>
    </row>
    <row r="183" spans="1:25" x14ac:dyDescent="0.25">
      <c r="A183" s="129"/>
      <c r="B183" s="129"/>
      <c r="C183" s="129"/>
      <c r="D183" s="129"/>
      <c r="E183" s="129"/>
      <c r="F183" s="129"/>
      <c r="G183" s="129"/>
      <c r="H183" s="129"/>
      <c r="I183" s="129"/>
      <c r="J183" s="129"/>
      <c r="K183" s="129"/>
      <c r="L183" s="129"/>
      <c r="M183" s="129"/>
      <c r="N183" s="129"/>
      <c r="O183" s="129"/>
      <c r="P183" s="129"/>
      <c r="Q183" s="129"/>
      <c r="R183" s="129"/>
      <c r="S183" s="129"/>
      <c r="T183" s="129"/>
      <c r="U183" s="129"/>
      <c r="V183" s="129"/>
      <c r="W183" s="129"/>
      <c r="X183" s="129"/>
      <c r="Y183" s="129"/>
    </row>
    <row r="184" spans="1:25" x14ac:dyDescent="0.25">
      <c r="A184" s="129"/>
      <c r="B184" s="129"/>
      <c r="C184" s="129"/>
      <c r="D184" s="129"/>
      <c r="E184" s="129"/>
      <c r="F184" s="129"/>
      <c r="G184" s="129"/>
      <c r="H184" s="129"/>
      <c r="I184" s="129"/>
      <c r="J184" s="129"/>
      <c r="K184" s="129"/>
      <c r="L184" s="129"/>
      <c r="M184" s="129"/>
      <c r="N184" s="129"/>
      <c r="O184" s="129"/>
      <c r="P184" s="129"/>
      <c r="Q184" s="129"/>
      <c r="R184" s="129"/>
      <c r="S184" s="129"/>
      <c r="T184" s="129"/>
      <c r="U184" s="129"/>
      <c r="V184" s="129"/>
      <c r="W184" s="129"/>
      <c r="X184" s="129"/>
      <c r="Y184" s="129"/>
    </row>
    <row r="185" spans="1:25" x14ac:dyDescent="0.25">
      <c r="A185" s="129"/>
      <c r="B185" s="129"/>
      <c r="C185" s="129"/>
      <c r="D185" s="129"/>
      <c r="E185" s="129"/>
      <c r="F185" s="129"/>
      <c r="G185" s="129"/>
      <c r="H185" s="129"/>
      <c r="I185" s="129"/>
      <c r="J185" s="129"/>
      <c r="K185" s="129"/>
      <c r="L185" s="129"/>
      <c r="M185" s="129"/>
      <c r="N185" s="129"/>
      <c r="O185" s="129"/>
      <c r="P185" s="129"/>
      <c r="Q185" s="129"/>
      <c r="R185" s="129"/>
      <c r="S185" s="129"/>
      <c r="T185" s="129"/>
      <c r="U185" s="129"/>
      <c r="V185" s="129"/>
      <c r="W185" s="129"/>
      <c r="X185" s="129"/>
      <c r="Y185" s="129"/>
    </row>
    <row r="187" spans="1:25" s="47" customFormat="1" x14ac:dyDescent="0.25">
      <c r="Y187" s="6"/>
    </row>
    <row r="188" spans="1:25" x14ac:dyDescent="0.25">
      <c r="A188" s="130" t="s">
        <v>141</v>
      </c>
      <c r="B188" s="130"/>
      <c r="C188" s="130"/>
      <c r="D188" s="130"/>
      <c r="E188" s="130"/>
      <c r="F188" s="130"/>
      <c r="G188" s="130"/>
      <c r="H188" s="130"/>
      <c r="I188" s="130"/>
      <c r="J188" s="130"/>
      <c r="K188" s="130"/>
      <c r="L188" s="130"/>
      <c r="M188" s="130"/>
      <c r="N188" s="130"/>
      <c r="O188" s="130"/>
      <c r="P188" s="130"/>
      <c r="Q188" s="130"/>
      <c r="R188" s="130"/>
      <c r="S188" s="130"/>
      <c r="T188" s="130"/>
      <c r="U188" s="130"/>
    </row>
    <row r="189" spans="1:25" ht="15.75" thickBot="1" x14ac:dyDescent="0.3"/>
    <row r="190" spans="1:25" x14ac:dyDescent="0.25">
      <c r="G190" s="212" t="s">
        <v>23</v>
      </c>
      <c r="H190" s="213"/>
      <c r="I190" s="213"/>
      <c r="J190" s="213"/>
      <c r="K190" s="82" t="s">
        <v>8</v>
      </c>
      <c r="L190" s="175"/>
    </row>
    <row r="191" spans="1:25" x14ac:dyDescent="0.25">
      <c r="G191" s="271" t="s">
        <v>13</v>
      </c>
      <c r="H191" s="272"/>
      <c r="I191" s="272"/>
      <c r="J191" s="272"/>
      <c r="K191" s="52">
        <v>732</v>
      </c>
      <c r="L191" s="53"/>
    </row>
    <row r="192" spans="1:25" x14ac:dyDescent="0.25">
      <c r="G192" s="50" t="s">
        <v>14</v>
      </c>
      <c r="H192" s="51"/>
      <c r="I192" s="51"/>
      <c r="J192" s="51"/>
      <c r="K192" s="52">
        <v>380</v>
      </c>
      <c r="L192" s="53"/>
    </row>
    <row r="193" spans="1:25" ht="14.45" customHeight="1" x14ac:dyDescent="0.25">
      <c r="G193" s="271" t="s">
        <v>15</v>
      </c>
      <c r="H193" s="272"/>
      <c r="I193" s="272"/>
      <c r="J193" s="272"/>
      <c r="K193" s="52">
        <v>156</v>
      </c>
      <c r="L193" s="53"/>
    </row>
    <row r="194" spans="1:25" ht="14.45" customHeight="1" x14ac:dyDescent="0.25">
      <c r="G194" s="50" t="s">
        <v>80</v>
      </c>
      <c r="H194" s="51"/>
      <c r="I194" s="51"/>
      <c r="J194" s="51"/>
      <c r="K194" s="52">
        <v>382</v>
      </c>
      <c r="L194" s="53"/>
    </row>
    <row r="195" spans="1:25" ht="14.45" customHeight="1" x14ac:dyDescent="0.25">
      <c r="G195" s="271" t="s">
        <v>81</v>
      </c>
      <c r="H195" s="272"/>
      <c r="I195" s="272"/>
      <c r="J195" s="272"/>
      <c r="K195" s="52">
        <v>0</v>
      </c>
      <c r="L195" s="53"/>
    </row>
    <row r="196" spans="1:25" ht="14.45" customHeight="1" x14ac:dyDescent="0.25">
      <c r="G196" s="50" t="s">
        <v>91</v>
      </c>
      <c r="H196" s="51"/>
      <c r="I196" s="51"/>
      <c r="J196" s="51"/>
      <c r="K196" s="52">
        <v>2</v>
      </c>
      <c r="L196" s="53"/>
    </row>
    <row r="197" spans="1:25" ht="14.45" customHeight="1" x14ac:dyDescent="0.25">
      <c r="G197" s="271" t="s">
        <v>16</v>
      </c>
      <c r="H197" s="272"/>
      <c r="I197" s="272"/>
      <c r="J197" s="272"/>
      <c r="K197" s="52">
        <v>67</v>
      </c>
      <c r="L197" s="53"/>
    </row>
    <row r="198" spans="1:25" ht="14.45" customHeight="1" x14ac:dyDescent="0.25">
      <c r="G198" s="50" t="s">
        <v>17</v>
      </c>
      <c r="H198" s="51"/>
      <c r="I198" s="51"/>
      <c r="J198" s="51"/>
      <c r="K198" s="52">
        <v>162</v>
      </c>
      <c r="L198" s="53"/>
    </row>
    <row r="199" spans="1:25" ht="14.45" customHeight="1" x14ac:dyDescent="0.25">
      <c r="G199" s="271" t="s">
        <v>18</v>
      </c>
      <c r="H199" s="272"/>
      <c r="I199" s="272"/>
      <c r="J199" s="272"/>
      <c r="K199" s="52">
        <v>32</v>
      </c>
      <c r="L199" s="53"/>
    </row>
    <row r="200" spans="1:25" ht="14.45" customHeight="1" x14ac:dyDescent="0.25">
      <c r="G200" s="50" t="s">
        <v>19</v>
      </c>
      <c r="H200" s="51"/>
      <c r="I200" s="51"/>
      <c r="J200" s="51"/>
      <c r="K200" s="52">
        <v>33</v>
      </c>
      <c r="L200" s="53"/>
    </row>
    <row r="201" spans="1:25" ht="14.45" customHeight="1" x14ac:dyDescent="0.25">
      <c r="G201" s="271" t="s">
        <v>82</v>
      </c>
      <c r="H201" s="272"/>
      <c r="I201" s="272"/>
      <c r="J201" s="272"/>
      <c r="K201" s="52">
        <v>1092</v>
      </c>
      <c r="L201" s="53"/>
    </row>
    <row r="202" spans="1:25" s="47" customFormat="1" ht="15.75" thickBot="1" x14ac:dyDescent="0.3">
      <c r="G202" s="50" t="s">
        <v>168</v>
      </c>
      <c r="H202" s="51"/>
      <c r="I202" s="51"/>
      <c r="J202" s="51"/>
      <c r="K202" s="52">
        <v>579</v>
      </c>
      <c r="L202" s="53"/>
      <c r="Y202" s="6"/>
    </row>
    <row r="203" spans="1:25" ht="15.75" thickBot="1" x14ac:dyDescent="0.3">
      <c r="G203" s="293" t="s">
        <v>1</v>
      </c>
      <c r="H203" s="294"/>
      <c r="I203" s="294"/>
      <c r="J203" s="294"/>
      <c r="K203" s="90">
        <f>SUM(K191:L202)</f>
        <v>3617</v>
      </c>
      <c r="L203" s="91"/>
    </row>
    <row r="205" spans="1:25" x14ac:dyDescent="0.25">
      <c r="A205" s="128" t="s">
        <v>171</v>
      </c>
      <c r="B205" s="128"/>
      <c r="C205" s="128"/>
      <c r="D205" s="128"/>
      <c r="E205" s="128"/>
      <c r="F205" s="128"/>
      <c r="G205" s="128"/>
      <c r="H205" s="128"/>
      <c r="I205" s="128"/>
      <c r="J205" s="128"/>
      <c r="K205" s="128"/>
      <c r="L205" s="128"/>
      <c r="M205" s="128"/>
      <c r="N205" s="128"/>
      <c r="O205" s="128"/>
      <c r="P205" s="128"/>
      <c r="Q205" s="128"/>
      <c r="R205" s="128"/>
      <c r="S205" s="128"/>
      <c r="T205" s="128"/>
      <c r="U205" s="128"/>
      <c r="V205" s="128"/>
      <c r="W205" s="128"/>
      <c r="X205" s="128"/>
      <c r="Y205" s="128"/>
    </row>
    <row r="206" spans="1:25" x14ac:dyDescent="0.25">
      <c r="A206" s="128"/>
      <c r="B206" s="128"/>
      <c r="C206" s="128"/>
      <c r="D206" s="128"/>
      <c r="E206" s="128"/>
      <c r="F206" s="128"/>
      <c r="G206" s="128"/>
      <c r="H206" s="128"/>
      <c r="I206" s="128"/>
      <c r="J206" s="128"/>
      <c r="K206" s="128"/>
      <c r="L206" s="128"/>
      <c r="M206" s="128"/>
      <c r="N206" s="128"/>
      <c r="O206" s="128"/>
      <c r="P206" s="128"/>
      <c r="Q206" s="128"/>
      <c r="R206" s="128"/>
      <c r="S206" s="128"/>
      <c r="T206" s="128"/>
      <c r="U206" s="128"/>
      <c r="V206" s="128"/>
      <c r="W206" s="128"/>
      <c r="X206" s="128"/>
      <c r="Y206" s="128"/>
    </row>
    <row r="207" spans="1:25" x14ac:dyDescent="0.25">
      <c r="A207" s="128"/>
      <c r="B207" s="128"/>
      <c r="C207" s="128"/>
      <c r="D207" s="128"/>
      <c r="E207" s="128"/>
      <c r="F207" s="128"/>
      <c r="G207" s="128"/>
      <c r="H207" s="128"/>
      <c r="I207" s="128"/>
      <c r="J207" s="128"/>
      <c r="K207" s="128"/>
      <c r="L207" s="128"/>
      <c r="M207" s="128"/>
      <c r="N207" s="128"/>
      <c r="O207" s="128"/>
      <c r="P207" s="128"/>
      <c r="Q207" s="128"/>
      <c r="R207" s="128"/>
      <c r="S207" s="128"/>
      <c r="T207" s="128"/>
      <c r="U207" s="128"/>
      <c r="V207" s="128"/>
      <c r="W207" s="128"/>
      <c r="X207" s="128"/>
      <c r="Y207" s="128"/>
    </row>
    <row r="210" spans="1:13" x14ac:dyDescent="0.25">
      <c r="A210" s="10" t="s">
        <v>142</v>
      </c>
      <c r="B210" s="10"/>
      <c r="C210" s="10"/>
      <c r="D210" s="10"/>
      <c r="E210" s="10"/>
      <c r="F210" s="10"/>
    </row>
    <row r="211" spans="1:13" ht="15.75" thickBot="1" x14ac:dyDescent="0.3"/>
    <row r="212" spans="1:13" x14ac:dyDescent="0.25">
      <c r="D212" s="81" t="s">
        <v>28</v>
      </c>
      <c r="E212" s="82"/>
      <c r="F212" s="82"/>
      <c r="G212" s="82"/>
      <c r="H212" s="82" t="s">
        <v>3</v>
      </c>
      <c r="I212" s="82"/>
      <c r="J212" s="82"/>
      <c r="K212" s="82" t="s">
        <v>22</v>
      </c>
      <c r="L212" s="82"/>
      <c r="M212" s="175"/>
    </row>
    <row r="213" spans="1:13" x14ac:dyDescent="0.25">
      <c r="D213" s="176" t="s">
        <v>20</v>
      </c>
      <c r="E213" s="177"/>
      <c r="F213" s="177"/>
      <c r="G213" s="177"/>
      <c r="H213" s="52">
        <v>4096</v>
      </c>
      <c r="I213" s="52"/>
      <c r="J213" s="52"/>
      <c r="K213" s="52">
        <v>4017</v>
      </c>
      <c r="L213" s="52"/>
      <c r="M213" s="53"/>
    </row>
    <row r="214" spans="1:13" x14ac:dyDescent="0.25">
      <c r="D214" s="178" t="s">
        <v>138</v>
      </c>
      <c r="E214" s="179"/>
      <c r="F214" s="179"/>
      <c r="G214" s="179"/>
      <c r="H214" s="52">
        <v>1270</v>
      </c>
      <c r="I214" s="52"/>
      <c r="J214" s="52"/>
      <c r="K214" s="52">
        <v>1197</v>
      </c>
      <c r="L214" s="52"/>
      <c r="M214" s="53"/>
    </row>
    <row r="215" spans="1:13" ht="15.75" thickBot="1" x14ac:dyDescent="0.3">
      <c r="D215" s="279" t="s">
        <v>21</v>
      </c>
      <c r="E215" s="280"/>
      <c r="F215" s="280"/>
      <c r="G215" s="280"/>
      <c r="H215" s="52">
        <v>6442</v>
      </c>
      <c r="I215" s="52"/>
      <c r="J215" s="52"/>
      <c r="K215" s="52">
        <v>6991</v>
      </c>
      <c r="L215" s="52"/>
      <c r="M215" s="53"/>
    </row>
    <row r="216" spans="1:13" ht="15.75" thickBot="1" x14ac:dyDescent="0.3">
      <c r="D216" s="277" t="s">
        <v>1</v>
      </c>
      <c r="E216" s="278"/>
      <c r="F216" s="278"/>
      <c r="G216" s="278"/>
      <c r="H216" s="90">
        <v>11808</v>
      </c>
      <c r="I216" s="90"/>
      <c r="J216" s="90"/>
      <c r="K216" s="90">
        <v>12205</v>
      </c>
      <c r="L216" s="90"/>
      <c r="M216" s="91"/>
    </row>
    <row r="217" spans="1:13" x14ac:dyDescent="0.25">
      <c r="D217" s="35"/>
      <c r="E217" s="35"/>
      <c r="F217" s="35"/>
      <c r="G217" s="35"/>
      <c r="H217" s="36"/>
      <c r="I217" s="36"/>
      <c r="J217" s="36"/>
      <c r="K217" s="36"/>
      <c r="L217" s="36"/>
      <c r="M217" s="36"/>
    </row>
    <row r="218" spans="1:13" x14ac:dyDescent="0.25">
      <c r="D218" s="35"/>
      <c r="E218" s="35"/>
      <c r="F218" s="35"/>
      <c r="G218" s="35"/>
      <c r="H218" s="36"/>
      <c r="I218" s="36"/>
      <c r="J218" s="36"/>
      <c r="K218" s="36"/>
      <c r="L218" s="36"/>
      <c r="M218" s="36"/>
    </row>
    <row r="219" spans="1:13" x14ac:dyDescent="0.25">
      <c r="D219" s="35"/>
      <c r="E219" s="35"/>
      <c r="F219" s="35"/>
      <c r="G219" s="35"/>
      <c r="H219" s="36"/>
      <c r="I219" s="36"/>
      <c r="J219" s="36"/>
      <c r="K219" s="36"/>
      <c r="L219" s="36"/>
      <c r="M219" s="36"/>
    </row>
    <row r="220" spans="1:13" x14ac:dyDescent="0.25">
      <c r="D220" s="37"/>
      <c r="E220" s="37"/>
      <c r="F220" s="37"/>
      <c r="G220" s="37"/>
      <c r="H220" s="37"/>
      <c r="I220" s="37"/>
      <c r="J220" s="37"/>
      <c r="K220" s="37"/>
      <c r="L220" s="37"/>
      <c r="M220" s="37"/>
    </row>
    <row r="221" spans="1:13" x14ac:dyDescent="0.25">
      <c r="D221" s="37"/>
      <c r="E221" s="37"/>
      <c r="F221" s="37"/>
      <c r="G221" s="37"/>
      <c r="H221" s="37"/>
      <c r="I221" s="37"/>
      <c r="J221" s="37"/>
      <c r="K221" s="37"/>
      <c r="L221" s="37"/>
      <c r="M221" s="37"/>
    </row>
    <row r="222" spans="1:13" x14ac:dyDescent="0.25">
      <c r="D222" s="37"/>
      <c r="E222" s="37"/>
      <c r="F222" s="37"/>
      <c r="G222" s="37"/>
      <c r="H222" s="37"/>
      <c r="I222" s="37"/>
      <c r="J222" s="37"/>
      <c r="K222" s="37"/>
      <c r="L222" s="37"/>
      <c r="M222" s="37"/>
    </row>
    <row r="223" spans="1:13" x14ac:dyDescent="0.25">
      <c r="D223" s="37"/>
      <c r="E223" s="37"/>
      <c r="F223" s="37"/>
      <c r="G223" s="37"/>
      <c r="H223" s="37"/>
      <c r="I223" s="37"/>
      <c r="J223" s="37"/>
      <c r="K223" s="37"/>
      <c r="L223" s="37"/>
      <c r="M223" s="37"/>
    </row>
    <row r="224" spans="1:13" x14ac:dyDescent="0.25">
      <c r="D224" s="37"/>
      <c r="E224" s="37"/>
      <c r="F224" s="37"/>
      <c r="G224" s="37"/>
      <c r="H224" s="37"/>
      <c r="I224" s="37"/>
      <c r="J224" s="37"/>
      <c r="K224" s="37"/>
      <c r="L224" s="37"/>
      <c r="M224" s="37"/>
    </row>
    <row r="225" spans="1:25" x14ac:dyDescent="0.25">
      <c r="D225" s="37"/>
      <c r="E225" s="37"/>
      <c r="F225" s="37"/>
      <c r="G225" s="37"/>
      <c r="H225" s="37"/>
      <c r="I225" s="37"/>
      <c r="J225" s="37"/>
      <c r="K225" s="37"/>
      <c r="L225" s="37"/>
      <c r="M225" s="37"/>
    </row>
    <row r="226" spans="1:25" x14ac:dyDescent="0.25">
      <c r="D226" s="37"/>
      <c r="E226" s="37"/>
      <c r="F226" s="37"/>
      <c r="G226" s="37"/>
      <c r="H226" s="37"/>
      <c r="I226" s="37"/>
      <c r="J226" s="37"/>
      <c r="K226" s="37"/>
      <c r="L226" s="37"/>
      <c r="M226" s="37"/>
    </row>
    <row r="227" spans="1:25" x14ac:dyDescent="0.25">
      <c r="D227" s="37"/>
      <c r="E227" s="37"/>
      <c r="F227" s="37"/>
      <c r="G227" s="37"/>
      <c r="H227" s="37"/>
      <c r="I227" s="37"/>
      <c r="J227" s="37"/>
      <c r="K227" s="37"/>
      <c r="L227" s="37"/>
      <c r="M227" s="37"/>
    </row>
    <row r="228" spans="1:25" x14ac:dyDescent="0.25">
      <c r="D228" s="37"/>
      <c r="E228" s="37"/>
      <c r="F228" s="37"/>
      <c r="G228" s="37"/>
      <c r="H228" s="37"/>
      <c r="I228" s="37"/>
      <c r="J228" s="37"/>
      <c r="K228" s="37"/>
      <c r="L228" s="37"/>
      <c r="M228" s="37"/>
    </row>
    <row r="229" spans="1:25" x14ac:dyDescent="0.25">
      <c r="D229" s="37"/>
      <c r="E229" s="37"/>
      <c r="F229" s="37"/>
      <c r="G229" s="37"/>
      <c r="H229" s="37"/>
      <c r="I229" s="37"/>
      <c r="J229" s="37"/>
      <c r="K229" s="37"/>
      <c r="L229" s="37"/>
      <c r="M229" s="37"/>
    </row>
    <row r="230" spans="1:25" x14ac:dyDescent="0.25">
      <c r="D230" s="37"/>
      <c r="E230" s="37"/>
      <c r="F230" s="37"/>
      <c r="G230" s="37"/>
      <c r="H230" s="37"/>
      <c r="I230" s="37"/>
      <c r="J230" s="37"/>
      <c r="K230" s="37"/>
      <c r="L230" s="37"/>
      <c r="M230" s="37"/>
    </row>
    <row r="231" spans="1:25" x14ac:dyDescent="0.25">
      <c r="D231" s="37"/>
      <c r="E231" s="37"/>
      <c r="F231" s="37"/>
      <c r="G231" s="37"/>
      <c r="H231" s="37"/>
      <c r="I231" s="37"/>
      <c r="J231" s="37"/>
      <c r="K231" s="37"/>
      <c r="L231" s="37"/>
      <c r="M231" s="37"/>
    </row>
    <row r="232" spans="1:25" x14ac:dyDescent="0.25">
      <c r="A232" s="128" t="s">
        <v>172</v>
      </c>
      <c r="B232" s="128"/>
      <c r="C232" s="128"/>
      <c r="D232" s="128"/>
      <c r="E232" s="128"/>
      <c r="F232" s="128"/>
      <c r="G232" s="128"/>
      <c r="H232" s="128"/>
      <c r="I232" s="128"/>
      <c r="J232" s="128"/>
      <c r="K232" s="128"/>
      <c r="L232" s="128"/>
      <c r="M232" s="128"/>
      <c r="N232" s="128"/>
      <c r="O232" s="128"/>
      <c r="P232" s="128"/>
      <c r="Q232" s="128"/>
      <c r="R232" s="128"/>
      <c r="S232" s="128"/>
      <c r="T232" s="128"/>
      <c r="U232" s="128"/>
      <c r="V232" s="128"/>
      <c r="W232" s="128"/>
      <c r="X232" s="128"/>
      <c r="Y232" s="128"/>
    </row>
    <row r="233" spans="1:25" x14ac:dyDescent="0.25">
      <c r="A233" s="128"/>
      <c r="B233" s="128"/>
      <c r="C233" s="128"/>
      <c r="D233" s="128"/>
      <c r="E233" s="128"/>
      <c r="F233" s="128"/>
      <c r="G233" s="128"/>
      <c r="H233" s="128"/>
      <c r="I233" s="128"/>
      <c r="J233" s="128"/>
      <c r="K233" s="128"/>
      <c r="L233" s="128"/>
      <c r="M233" s="128"/>
      <c r="N233" s="128"/>
      <c r="O233" s="128"/>
      <c r="P233" s="128"/>
      <c r="Q233" s="128"/>
      <c r="R233" s="128"/>
      <c r="S233" s="128"/>
      <c r="T233" s="128"/>
      <c r="U233" s="128"/>
      <c r="V233" s="128"/>
      <c r="W233" s="128"/>
      <c r="X233" s="128"/>
      <c r="Y233" s="128"/>
    </row>
    <row r="234" spans="1:25" x14ac:dyDescent="0.25">
      <c r="A234" s="128"/>
      <c r="B234" s="128"/>
      <c r="C234" s="128"/>
      <c r="D234" s="128"/>
      <c r="E234" s="128"/>
      <c r="F234" s="128"/>
      <c r="G234" s="128"/>
      <c r="H234" s="128"/>
      <c r="I234" s="128"/>
      <c r="J234" s="128"/>
      <c r="K234" s="128"/>
      <c r="L234" s="128"/>
      <c r="M234" s="128"/>
      <c r="N234" s="128"/>
      <c r="O234" s="128"/>
      <c r="P234" s="128"/>
      <c r="Q234" s="128"/>
      <c r="R234" s="128"/>
      <c r="S234" s="128"/>
      <c r="T234" s="128"/>
      <c r="U234" s="128"/>
      <c r="V234" s="128"/>
      <c r="W234" s="128"/>
      <c r="X234" s="128"/>
      <c r="Y234" s="128"/>
    </row>
    <row r="235" spans="1:25" x14ac:dyDescent="0.25">
      <c r="A235" s="128"/>
      <c r="B235" s="128"/>
      <c r="C235" s="128"/>
      <c r="D235" s="128"/>
      <c r="E235" s="128"/>
      <c r="F235" s="128"/>
      <c r="G235" s="128"/>
      <c r="H235" s="128"/>
      <c r="I235" s="128"/>
      <c r="J235" s="128"/>
      <c r="K235" s="128"/>
      <c r="L235" s="128"/>
      <c r="M235" s="128"/>
      <c r="N235" s="128"/>
      <c r="O235" s="128"/>
      <c r="P235" s="128"/>
      <c r="Q235" s="128"/>
      <c r="R235" s="128"/>
      <c r="S235" s="128"/>
      <c r="T235" s="128"/>
      <c r="U235" s="128"/>
      <c r="V235" s="128"/>
      <c r="W235" s="128"/>
      <c r="X235" s="128"/>
      <c r="Y235" s="128"/>
    </row>
    <row r="238" spans="1:25" x14ac:dyDescent="0.25">
      <c r="A238" s="10" t="s">
        <v>143</v>
      </c>
      <c r="B238" s="10"/>
      <c r="C238" s="10"/>
      <c r="D238" s="10"/>
      <c r="E238" s="10"/>
      <c r="F238" s="10"/>
      <c r="G238" s="10"/>
      <c r="H238" s="10"/>
      <c r="I238" s="10"/>
      <c r="J238" s="10"/>
    </row>
    <row r="239" spans="1:25" ht="15.75" thickBot="1" x14ac:dyDescent="0.3">
      <c r="A239" s="10"/>
      <c r="B239" s="10"/>
      <c r="C239" s="10"/>
      <c r="D239" s="10"/>
      <c r="E239" s="10"/>
      <c r="F239" s="10"/>
      <c r="G239" s="10"/>
      <c r="H239" s="10"/>
      <c r="I239" s="10"/>
      <c r="J239" s="10"/>
    </row>
    <row r="240" spans="1:25" x14ac:dyDescent="0.25">
      <c r="D240" s="273" t="s">
        <v>49</v>
      </c>
      <c r="E240" s="274"/>
      <c r="F240" s="274"/>
      <c r="G240" s="145" t="str">
        <f>CONCATENATE(Arkusz18!A2," - ",Arkusz18!B2," r.")</f>
        <v>01.03.2021 - 31.03.2021 r.</v>
      </c>
      <c r="H240" s="145"/>
      <c r="I240" s="145"/>
      <c r="J240" s="145"/>
      <c r="K240" s="145"/>
      <c r="L240" s="145"/>
      <c r="M240" s="145"/>
      <c r="N240" s="145"/>
      <c r="O240" s="145"/>
      <c r="P240" s="145"/>
      <c r="Q240" s="145"/>
      <c r="R240" s="146"/>
    </row>
    <row r="241" spans="1:25" ht="31.5" customHeight="1" x14ac:dyDescent="0.25">
      <c r="D241" s="275"/>
      <c r="E241" s="276"/>
      <c r="F241" s="276"/>
      <c r="G241" s="150" t="s">
        <v>65</v>
      </c>
      <c r="H241" s="150"/>
      <c r="I241" s="150"/>
      <c r="J241" s="150" t="s">
        <v>90</v>
      </c>
      <c r="K241" s="150"/>
      <c r="L241" s="150"/>
      <c r="M241" s="150" t="s">
        <v>64</v>
      </c>
      <c r="N241" s="150"/>
      <c r="O241" s="150"/>
      <c r="P241" s="150" t="s">
        <v>89</v>
      </c>
      <c r="Q241" s="150"/>
      <c r="R241" s="162"/>
    </row>
    <row r="242" spans="1:25" x14ac:dyDescent="0.25">
      <c r="D242" s="147" t="s">
        <v>88</v>
      </c>
      <c r="E242" s="148"/>
      <c r="F242" s="148"/>
      <c r="G242" s="149">
        <f>Arkusz16!A2</f>
        <v>0</v>
      </c>
      <c r="H242" s="149"/>
      <c r="I242" s="149"/>
      <c r="J242" s="149">
        <f>Arkusz16!A3</f>
        <v>0</v>
      </c>
      <c r="K242" s="149"/>
      <c r="L242" s="149"/>
      <c r="M242" s="149">
        <f>Arkusz16!A4</f>
        <v>0</v>
      </c>
      <c r="N242" s="149"/>
      <c r="O242" s="149"/>
      <c r="P242" s="149">
        <f>Arkusz16!A5</f>
        <v>0</v>
      </c>
      <c r="Q242" s="149"/>
      <c r="R242" s="149"/>
    </row>
    <row r="243" spans="1:25" x14ac:dyDescent="0.25">
      <c r="D243" s="136" t="s">
        <v>51</v>
      </c>
      <c r="E243" s="137"/>
      <c r="F243" s="137"/>
      <c r="G243" s="138">
        <f>Arkusz16!A6</f>
        <v>0</v>
      </c>
      <c r="H243" s="138"/>
      <c r="I243" s="138"/>
      <c r="J243" s="139">
        <f>Arkusz16!A7</f>
        <v>1</v>
      </c>
      <c r="K243" s="140"/>
      <c r="L243" s="141"/>
      <c r="M243" s="139">
        <f>Arkusz16!A8</f>
        <v>0</v>
      </c>
      <c r="N243" s="140"/>
      <c r="O243" s="141"/>
      <c r="P243" s="139">
        <f>Arkusz16!A9</f>
        <v>0</v>
      </c>
      <c r="Q243" s="140"/>
      <c r="R243" s="141"/>
    </row>
    <row r="244" spans="1:25" ht="15.75" thickBot="1" x14ac:dyDescent="0.3">
      <c r="D244" s="261" t="s">
        <v>52</v>
      </c>
      <c r="E244" s="262"/>
      <c r="F244" s="262"/>
      <c r="G244" s="164">
        <f>Arkusz16!A10</f>
        <v>0</v>
      </c>
      <c r="H244" s="164"/>
      <c r="I244" s="164"/>
      <c r="J244" s="164">
        <f>Arkusz16!A11</f>
        <v>0</v>
      </c>
      <c r="K244" s="164"/>
      <c r="L244" s="164"/>
      <c r="M244" s="164">
        <f>Arkusz16!A12</f>
        <v>0</v>
      </c>
      <c r="N244" s="164"/>
      <c r="O244" s="164"/>
      <c r="P244" s="164">
        <f>Arkusz16!A13</f>
        <v>0</v>
      </c>
      <c r="Q244" s="164"/>
      <c r="R244" s="164"/>
    </row>
    <row r="245" spans="1:25" ht="15.75" thickBot="1" x14ac:dyDescent="0.3">
      <c r="D245" s="151" t="s">
        <v>50</v>
      </c>
      <c r="E245" s="152"/>
      <c r="F245" s="152"/>
      <c r="G245" s="144">
        <f>SUM(G242:I244)</f>
        <v>0</v>
      </c>
      <c r="H245" s="144"/>
      <c r="I245" s="144"/>
      <c r="J245" s="144">
        <f t="shared" ref="J245" si="5">SUM(J242:L244)</f>
        <v>1</v>
      </c>
      <c r="K245" s="144"/>
      <c r="L245" s="144"/>
      <c r="M245" s="144">
        <f t="shared" ref="M245" si="6">SUM(M242:O244)</f>
        <v>0</v>
      </c>
      <c r="N245" s="144"/>
      <c r="O245" s="144"/>
      <c r="P245" s="144">
        <f t="shared" ref="P245" si="7">SUM(P242:R244)</f>
        <v>0</v>
      </c>
      <c r="Q245" s="144"/>
      <c r="R245" s="163"/>
    </row>
    <row r="246" spans="1:25" ht="15.75" thickBot="1" x14ac:dyDescent="0.3">
      <c r="A246" s="38"/>
      <c r="B246" s="38"/>
      <c r="C246" s="38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</row>
    <row r="247" spans="1:25" x14ac:dyDescent="0.25">
      <c r="D247" s="273" t="s">
        <v>49</v>
      </c>
      <c r="E247" s="274"/>
      <c r="F247" s="274"/>
      <c r="G247" s="145" t="str">
        <f>CONCATENATE(Arkusz18!C2," - ",Arkusz18!B2," r.")</f>
        <v>01.01.2021 - 31.03.2021 r.</v>
      </c>
      <c r="H247" s="145"/>
      <c r="I247" s="145"/>
      <c r="J247" s="145"/>
      <c r="K247" s="145"/>
      <c r="L247" s="145"/>
      <c r="M247" s="145"/>
      <c r="N247" s="145"/>
      <c r="O247" s="145"/>
      <c r="P247" s="145"/>
      <c r="Q247" s="145"/>
      <c r="R247" s="146"/>
    </row>
    <row r="248" spans="1:25" ht="32.25" customHeight="1" x14ac:dyDescent="0.25">
      <c r="D248" s="275"/>
      <c r="E248" s="276"/>
      <c r="F248" s="276"/>
      <c r="G248" s="150" t="s">
        <v>65</v>
      </c>
      <c r="H248" s="150"/>
      <c r="I248" s="150"/>
      <c r="J248" s="150" t="s">
        <v>90</v>
      </c>
      <c r="K248" s="150"/>
      <c r="L248" s="150"/>
      <c r="M248" s="150" t="s">
        <v>64</v>
      </c>
      <c r="N248" s="150"/>
      <c r="O248" s="150"/>
      <c r="P248" s="150" t="s">
        <v>89</v>
      </c>
      <c r="Q248" s="150"/>
      <c r="R248" s="162"/>
    </row>
    <row r="249" spans="1:25" x14ac:dyDescent="0.25">
      <c r="D249" s="147" t="s">
        <v>88</v>
      </c>
      <c r="E249" s="148"/>
      <c r="F249" s="148"/>
      <c r="G249" s="149">
        <f>Arkusz17!A2</f>
        <v>0</v>
      </c>
      <c r="H249" s="149"/>
      <c r="I249" s="149"/>
      <c r="J249" s="149">
        <f>Arkusz17!A3</f>
        <v>0</v>
      </c>
      <c r="K249" s="149"/>
      <c r="L249" s="149"/>
      <c r="M249" s="149">
        <f>Arkusz17!A4</f>
        <v>0</v>
      </c>
      <c r="N249" s="149"/>
      <c r="O249" s="149"/>
      <c r="P249" s="149">
        <f>Arkusz17!A5</f>
        <v>0</v>
      </c>
      <c r="Q249" s="149"/>
      <c r="R249" s="149"/>
    </row>
    <row r="250" spans="1:25" x14ac:dyDescent="0.25">
      <c r="D250" s="136" t="s">
        <v>51</v>
      </c>
      <c r="E250" s="137"/>
      <c r="F250" s="137"/>
      <c r="G250" s="138">
        <f>Arkusz17!A6</f>
        <v>0</v>
      </c>
      <c r="H250" s="138"/>
      <c r="I250" s="138"/>
      <c r="J250" s="138">
        <f>Arkusz17!A7</f>
        <v>1</v>
      </c>
      <c r="K250" s="138"/>
      <c r="L250" s="138"/>
      <c r="M250" s="138">
        <f>Arkusz17!A8</f>
        <v>0</v>
      </c>
      <c r="N250" s="138"/>
      <c r="O250" s="138"/>
      <c r="P250" s="138">
        <f>Arkusz17!A9</f>
        <v>0</v>
      </c>
      <c r="Q250" s="138"/>
      <c r="R250" s="138"/>
    </row>
    <row r="251" spans="1:25" ht="15.75" thickBot="1" x14ac:dyDescent="0.3">
      <c r="D251" s="261" t="s">
        <v>52</v>
      </c>
      <c r="E251" s="262"/>
      <c r="F251" s="262"/>
      <c r="G251" s="164">
        <f>Arkusz17!A10</f>
        <v>0</v>
      </c>
      <c r="H251" s="164"/>
      <c r="I251" s="164"/>
      <c r="J251" s="164">
        <f>Arkusz17!A11</f>
        <v>0</v>
      </c>
      <c r="K251" s="164"/>
      <c r="L251" s="164"/>
      <c r="M251" s="164">
        <f>Arkusz17!A12</f>
        <v>0</v>
      </c>
      <c r="N251" s="164"/>
      <c r="O251" s="164"/>
      <c r="P251" s="164">
        <f>Arkusz17!A13</f>
        <v>1</v>
      </c>
      <c r="Q251" s="164"/>
      <c r="R251" s="164"/>
    </row>
    <row r="252" spans="1:25" ht="15.75" thickBot="1" x14ac:dyDescent="0.3">
      <c r="D252" s="151" t="s">
        <v>50</v>
      </c>
      <c r="E252" s="152"/>
      <c r="F252" s="152"/>
      <c r="G252" s="144">
        <f>SUM(G249:I251)</f>
        <v>0</v>
      </c>
      <c r="H252" s="144"/>
      <c r="I252" s="144"/>
      <c r="J252" s="144">
        <f t="shared" ref="J252" si="8">SUM(J249:L251)</f>
        <v>1</v>
      </c>
      <c r="K252" s="144"/>
      <c r="L252" s="144"/>
      <c r="M252" s="144">
        <f t="shared" ref="M252" si="9">SUM(M249:O251)</f>
        <v>0</v>
      </c>
      <c r="N252" s="144"/>
      <c r="O252" s="144"/>
      <c r="P252" s="144">
        <f t="shared" ref="P252" si="10">SUM(P249:R251)</f>
        <v>1</v>
      </c>
      <c r="Q252" s="144"/>
      <c r="R252" s="163"/>
    </row>
    <row r="254" spans="1:25" x14ac:dyDescent="0.25">
      <c r="A254" s="128" t="s">
        <v>173</v>
      </c>
      <c r="B254" s="128"/>
      <c r="C254" s="128"/>
      <c r="D254" s="128"/>
      <c r="E254" s="128"/>
      <c r="F254" s="128"/>
      <c r="G254" s="128"/>
      <c r="H254" s="128"/>
      <c r="I254" s="128"/>
      <c r="J254" s="128"/>
      <c r="K254" s="128"/>
      <c r="L254" s="128"/>
      <c r="M254" s="128"/>
      <c r="N254" s="128"/>
      <c r="O254" s="128"/>
      <c r="P254" s="128"/>
      <c r="Q254" s="128"/>
      <c r="R254" s="128"/>
      <c r="S254" s="128"/>
      <c r="T254" s="128"/>
      <c r="U254" s="128"/>
      <c r="V254" s="128"/>
      <c r="W254" s="128"/>
      <c r="X254" s="128"/>
      <c r="Y254" s="128"/>
    </row>
    <row r="255" spans="1:25" x14ac:dyDescent="0.25">
      <c r="A255" s="128"/>
      <c r="B255" s="128"/>
      <c r="C255" s="128"/>
      <c r="D255" s="128"/>
      <c r="E255" s="128"/>
      <c r="F255" s="128"/>
      <c r="G255" s="128"/>
      <c r="H255" s="128"/>
      <c r="I255" s="128"/>
      <c r="J255" s="128"/>
      <c r="K255" s="128"/>
      <c r="L255" s="128"/>
      <c r="M255" s="128"/>
      <c r="N255" s="128"/>
      <c r="O255" s="128"/>
      <c r="P255" s="128"/>
      <c r="Q255" s="128"/>
      <c r="R255" s="128"/>
      <c r="S255" s="128"/>
      <c r="T255" s="128"/>
      <c r="U255" s="128"/>
      <c r="V255" s="128"/>
      <c r="W255" s="128"/>
      <c r="X255" s="128"/>
      <c r="Y255" s="128"/>
    </row>
    <row r="258" spans="1:22" ht="18.75" x14ac:dyDescent="0.25">
      <c r="A258" s="8" t="s">
        <v>67</v>
      </c>
      <c r="F258" s="9"/>
    </row>
    <row r="259" spans="1:22" x14ac:dyDescent="0.25">
      <c r="F259" s="9"/>
    </row>
    <row r="260" spans="1:22" x14ac:dyDescent="0.25">
      <c r="A260" s="235" t="s">
        <v>144</v>
      </c>
      <c r="B260" s="235"/>
      <c r="C260" s="235"/>
      <c r="D260" s="235"/>
      <c r="E260" s="235"/>
      <c r="F260" s="235"/>
      <c r="G260" s="235"/>
      <c r="H260" s="235"/>
      <c r="I260" s="235"/>
      <c r="J260" s="235"/>
      <c r="K260" s="235"/>
      <c r="L260" s="235"/>
      <c r="M260" s="235"/>
      <c r="N260" s="235"/>
      <c r="O260" s="235"/>
      <c r="P260" s="235"/>
      <c r="Q260" s="235"/>
      <c r="R260" s="235"/>
      <c r="S260" s="235"/>
      <c r="T260" s="235"/>
      <c r="U260" s="235"/>
    </row>
    <row r="261" spans="1:22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</row>
    <row r="262" spans="1:22" ht="15.75" thickBot="1" x14ac:dyDescent="0.3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</row>
    <row r="263" spans="1:22" x14ac:dyDescent="0.25">
      <c r="C263" s="158" t="s">
        <v>0</v>
      </c>
      <c r="D263" s="159"/>
      <c r="E263" s="159"/>
      <c r="F263" s="159"/>
      <c r="G263" s="154" t="str">
        <f>CONCATENATE(Arkusz18!A2," - ",Arkusz18!B2," r.")</f>
        <v>01.03.2021 - 31.03.2021 r.</v>
      </c>
      <c r="H263" s="155"/>
      <c r="I263" s="155"/>
      <c r="J263" s="155"/>
      <c r="K263" s="155"/>
      <c r="L263" s="155"/>
      <c r="M263" s="155"/>
      <c r="N263" s="155"/>
      <c r="O263" s="155"/>
      <c r="P263" s="155"/>
      <c r="Q263" s="155"/>
      <c r="R263" s="155"/>
      <c r="S263" s="155"/>
      <c r="T263" s="155"/>
      <c r="U263" s="155"/>
      <c r="V263" s="156"/>
    </row>
    <row r="264" spans="1:22" x14ac:dyDescent="0.25">
      <c r="C264" s="160"/>
      <c r="D264" s="161"/>
      <c r="E264" s="161"/>
      <c r="F264" s="161"/>
      <c r="G264" s="110" t="s">
        <v>31</v>
      </c>
      <c r="H264" s="114"/>
      <c r="I264" s="114"/>
      <c r="J264" s="153"/>
      <c r="K264" s="110" t="s">
        <v>32</v>
      </c>
      <c r="L264" s="114"/>
      <c r="M264" s="114"/>
      <c r="N264" s="153"/>
      <c r="O264" s="110" t="s">
        <v>103</v>
      </c>
      <c r="P264" s="114"/>
      <c r="Q264" s="114"/>
      <c r="R264" s="153"/>
      <c r="S264" s="110" t="s">
        <v>55</v>
      </c>
      <c r="T264" s="114"/>
      <c r="U264" s="114"/>
      <c r="V264" s="111"/>
    </row>
    <row r="265" spans="1:22" x14ac:dyDescent="0.25">
      <c r="C265" s="160"/>
      <c r="D265" s="161"/>
      <c r="E265" s="161"/>
      <c r="F265" s="161"/>
      <c r="G265" s="112" t="s">
        <v>30</v>
      </c>
      <c r="H265" s="113"/>
      <c r="I265" s="110" t="s">
        <v>10</v>
      </c>
      <c r="J265" s="153"/>
      <c r="K265" s="112" t="s">
        <v>33</v>
      </c>
      <c r="L265" s="113"/>
      <c r="M265" s="110" t="s">
        <v>10</v>
      </c>
      <c r="N265" s="153"/>
      <c r="O265" s="112" t="s">
        <v>30</v>
      </c>
      <c r="P265" s="113"/>
      <c r="Q265" s="110" t="s">
        <v>10</v>
      </c>
      <c r="R265" s="153"/>
      <c r="S265" s="112" t="s">
        <v>30</v>
      </c>
      <c r="T265" s="113"/>
      <c r="U265" s="110" t="s">
        <v>10</v>
      </c>
      <c r="V265" s="111"/>
    </row>
    <row r="266" spans="1:22" x14ac:dyDescent="0.25">
      <c r="C266" s="142" t="str">
        <f>Arkusz2!B2</f>
        <v>BIAŁORUŚ</v>
      </c>
      <c r="D266" s="143"/>
      <c r="E266" s="143"/>
      <c r="F266" s="143"/>
      <c r="G266" s="88">
        <f>Arkusz2!F2</f>
        <v>93</v>
      </c>
      <c r="H266" s="89"/>
      <c r="I266" s="88">
        <f>Arkusz2!F8</f>
        <v>126</v>
      </c>
      <c r="J266" s="89"/>
      <c r="K266" s="88">
        <f>SUM(Arkusz2!F14,-G266)</f>
        <v>2</v>
      </c>
      <c r="L266" s="89"/>
      <c r="M266" s="88">
        <f>SUM(Arkusz2!F20,-I266)</f>
        <v>5</v>
      </c>
      <c r="N266" s="89"/>
      <c r="O266" s="88">
        <f>Arkusz2!F26</f>
        <v>1</v>
      </c>
      <c r="P266" s="89"/>
      <c r="Q266" s="88">
        <f>Arkusz2!F32</f>
        <v>1</v>
      </c>
      <c r="R266" s="89"/>
      <c r="S266" s="88">
        <f>SUM(Arkusz2!F14,O266)</f>
        <v>96</v>
      </c>
      <c r="T266" s="89"/>
      <c r="U266" s="88">
        <f>SUM(Arkusz2!F20,Q266)</f>
        <v>132</v>
      </c>
      <c r="V266" s="115"/>
    </row>
    <row r="267" spans="1:22" x14ac:dyDescent="0.25">
      <c r="C267" s="75" t="str">
        <f>Arkusz2!B3</f>
        <v>ROSJA</v>
      </c>
      <c r="D267" s="76"/>
      <c r="E267" s="76"/>
      <c r="F267" s="76"/>
      <c r="G267" s="104">
        <f>Arkusz2!F3</f>
        <v>7</v>
      </c>
      <c r="H267" s="105"/>
      <c r="I267" s="104">
        <f>Arkusz2!F9</f>
        <v>12</v>
      </c>
      <c r="J267" s="105"/>
      <c r="K267" s="104">
        <f>SUM(Arkusz2!F15,-G267)</f>
        <v>25</v>
      </c>
      <c r="L267" s="105"/>
      <c r="M267" s="104">
        <f>SUM(Arkusz2!F21,-I267)</f>
        <v>63</v>
      </c>
      <c r="N267" s="105"/>
      <c r="O267" s="104">
        <f>Arkusz2!F27</f>
        <v>0</v>
      </c>
      <c r="P267" s="105"/>
      <c r="Q267" s="104">
        <f>Arkusz2!F33</f>
        <v>0</v>
      </c>
      <c r="R267" s="105"/>
      <c r="S267" s="104">
        <f>SUM(Arkusz2!F15,O267)</f>
        <v>32</v>
      </c>
      <c r="T267" s="105"/>
      <c r="U267" s="104">
        <f>SUM(Arkusz2!F21,Q267)</f>
        <v>75</v>
      </c>
      <c r="V267" s="157"/>
    </row>
    <row r="268" spans="1:22" x14ac:dyDescent="0.25">
      <c r="C268" s="142" t="str">
        <f>Arkusz2!B4</f>
        <v>AFGANISTAN</v>
      </c>
      <c r="D268" s="143"/>
      <c r="E268" s="143"/>
      <c r="F268" s="143"/>
      <c r="G268" s="88">
        <f>Arkusz2!F4</f>
        <v>23</v>
      </c>
      <c r="H268" s="89"/>
      <c r="I268" s="88">
        <f>Arkusz2!F10</f>
        <v>23</v>
      </c>
      <c r="J268" s="89"/>
      <c r="K268" s="88">
        <f>SUM(Arkusz2!F16,-G268)</f>
        <v>0</v>
      </c>
      <c r="L268" s="89"/>
      <c r="M268" s="88">
        <f>SUM(Arkusz2!F22,-I268)</f>
        <v>0</v>
      </c>
      <c r="N268" s="89"/>
      <c r="O268" s="88">
        <f>Arkusz2!F28</f>
        <v>1</v>
      </c>
      <c r="P268" s="89"/>
      <c r="Q268" s="88">
        <f>Arkusz2!F34</f>
        <v>1</v>
      </c>
      <c r="R268" s="89"/>
      <c r="S268" s="88">
        <f>SUM(Arkusz2!F16,O268)</f>
        <v>24</v>
      </c>
      <c r="T268" s="89"/>
      <c r="U268" s="88">
        <f>SUM(Arkusz2!F22,Q268)</f>
        <v>24</v>
      </c>
      <c r="V268" s="115"/>
    </row>
    <row r="269" spans="1:22" x14ac:dyDescent="0.25">
      <c r="C269" s="75" t="str">
        <f>Arkusz2!B5</f>
        <v>UKRAINA</v>
      </c>
      <c r="D269" s="76"/>
      <c r="E269" s="76"/>
      <c r="F269" s="76"/>
      <c r="G269" s="104">
        <f>Arkusz2!F5</f>
        <v>8</v>
      </c>
      <c r="H269" s="105"/>
      <c r="I269" s="104">
        <f>Arkusz2!F11</f>
        <v>8</v>
      </c>
      <c r="J269" s="105"/>
      <c r="K269" s="104">
        <f>SUM(Arkusz2!F17,-G269)</f>
        <v>4</v>
      </c>
      <c r="L269" s="105"/>
      <c r="M269" s="104">
        <f>SUM(Arkusz2!F23,-I269)</f>
        <v>7</v>
      </c>
      <c r="N269" s="105"/>
      <c r="O269" s="104">
        <f>Arkusz2!F29</f>
        <v>2</v>
      </c>
      <c r="P269" s="105"/>
      <c r="Q269" s="104">
        <f>Arkusz2!F35</f>
        <v>2</v>
      </c>
      <c r="R269" s="105"/>
      <c r="S269" s="104">
        <f>SUM(Arkusz2!F17,O269)</f>
        <v>14</v>
      </c>
      <c r="T269" s="105"/>
      <c r="U269" s="104">
        <f>SUM(Arkusz2!F23,Q269)</f>
        <v>17</v>
      </c>
      <c r="V269" s="157"/>
    </row>
    <row r="270" spans="1:22" x14ac:dyDescent="0.25">
      <c r="C270" s="142" t="str">
        <f>Arkusz2!B6</f>
        <v>TURCJA</v>
      </c>
      <c r="D270" s="143"/>
      <c r="E270" s="143"/>
      <c r="F270" s="143"/>
      <c r="G270" s="88">
        <f>Arkusz2!F6</f>
        <v>8</v>
      </c>
      <c r="H270" s="89"/>
      <c r="I270" s="88">
        <f>Arkusz2!F12</f>
        <v>10</v>
      </c>
      <c r="J270" s="89"/>
      <c r="K270" s="88">
        <f>SUM(Arkusz2!F18,-G270)</f>
        <v>0</v>
      </c>
      <c r="L270" s="89"/>
      <c r="M270" s="88">
        <f>SUM(Arkusz2!F24,-I270)</f>
        <v>1</v>
      </c>
      <c r="N270" s="89"/>
      <c r="O270" s="88">
        <f>Arkusz2!F30</f>
        <v>0</v>
      </c>
      <c r="P270" s="89"/>
      <c r="Q270" s="88">
        <f>Arkusz2!F36</f>
        <v>0</v>
      </c>
      <c r="R270" s="89"/>
      <c r="S270" s="88">
        <f>SUM(Arkusz2!F18,O270)</f>
        <v>8</v>
      </c>
      <c r="T270" s="89"/>
      <c r="U270" s="88">
        <f>SUM(Arkusz2!F24,Q270)</f>
        <v>11</v>
      </c>
      <c r="V270" s="115"/>
    </row>
    <row r="271" spans="1:22" ht="15.75" thickBot="1" x14ac:dyDescent="0.3">
      <c r="C271" s="167" t="str">
        <f>Arkusz2!B7</f>
        <v>Pozostałe</v>
      </c>
      <c r="D271" s="168"/>
      <c r="E271" s="168"/>
      <c r="F271" s="168"/>
      <c r="G271" s="193">
        <f>Arkusz2!F7</f>
        <v>18</v>
      </c>
      <c r="H271" s="194"/>
      <c r="I271" s="193">
        <f>Arkusz2!F13</f>
        <v>25</v>
      </c>
      <c r="J271" s="194"/>
      <c r="K271" s="193">
        <f>SUM(Arkusz2!F19,-G271)</f>
        <v>4</v>
      </c>
      <c r="L271" s="194"/>
      <c r="M271" s="193">
        <f>SUM(Arkusz2!F25,-I271)</f>
        <v>4</v>
      </c>
      <c r="N271" s="194"/>
      <c r="O271" s="193">
        <f>Arkusz2!F31</f>
        <v>1</v>
      </c>
      <c r="P271" s="194"/>
      <c r="Q271" s="193">
        <f>Arkusz2!F37</f>
        <v>1</v>
      </c>
      <c r="R271" s="194"/>
      <c r="S271" s="193">
        <f>SUM(Arkusz2!F19,O271)</f>
        <v>23</v>
      </c>
      <c r="T271" s="194"/>
      <c r="U271" s="193">
        <f>SUM(Arkusz2!F25,Q271)</f>
        <v>30</v>
      </c>
      <c r="V271" s="238"/>
    </row>
    <row r="272" spans="1:22" ht="15.75" thickBot="1" x14ac:dyDescent="0.3">
      <c r="C272" s="165" t="s">
        <v>1</v>
      </c>
      <c r="D272" s="166"/>
      <c r="E272" s="166"/>
      <c r="F272" s="166"/>
      <c r="G272" s="173">
        <f>SUM(G266:G271)</f>
        <v>157</v>
      </c>
      <c r="H272" s="174"/>
      <c r="I272" s="173">
        <f>SUM(I266:I271)</f>
        <v>204</v>
      </c>
      <c r="J272" s="174"/>
      <c r="K272" s="173">
        <f>SUM(K266:K271)</f>
        <v>35</v>
      </c>
      <c r="L272" s="174"/>
      <c r="M272" s="173">
        <f>SUM(M266:M271)</f>
        <v>80</v>
      </c>
      <c r="N272" s="174"/>
      <c r="O272" s="173">
        <f>SUM(O266:O271)</f>
        <v>5</v>
      </c>
      <c r="P272" s="174"/>
      <c r="Q272" s="173">
        <f>SUM(Q266:Q271)</f>
        <v>5</v>
      </c>
      <c r="R272" s="174"/>
      <c r="S272" s="173">
        <f>SUM(S266:S271)</f>
        <v>197</v>
      </c>
      <c r="T272" s="174"/>
      <c r="U272" s="173">
        <f>SUM(U266:U271)</f>
        <v>289</v>
      </c>
      <c r="V272" s="237"/>
    </row>
    <row r="276" spans="1:19" x14ac:dyDescent="0.25">
      <c r="M276" s="11"/>
      <c r="N276" s="11"/>
      <c r="O276" s="11"/>
      <c r="P276" s="11"/>
      <c r="Q276" s="11"/>
      <c r="R276" s="11"/>
      <c r="S276" s="11"/>
    </row>
    <row r="277" spans="1:19" x14ac:dyDescent="0.25">
      <c r="M277" s="11"/>
      <c r="N277" s="11"/>
      <c r="O277" s="11"/>
      <c r="P277" s="11"/>
      <c r="Q277" s="11"/>
      <c r="R277" s="11"/>
      <c r="S277" s="11"/>
    </row>
    <row r="278" spans="1:19" x14ac:dyDescent="0.25">
      <c r="M278" s="11"/>
      <c r="N278" s="11"/>
      <c r="O278" s="11"/>
      <c r="P278" s="11"/>
      <c r="Q278" s="11"/>
      <c r="R278" s="11"/>
      <c r="S278" s="11"/>
    </row>
    <row r="279" spans="1:19" x14ac:dyDescent="0.25">
      <c r="M279" s="11"/>
      <c r="N279" s="11"/>
      <c r="O279" s="11"/>
      <c r="P279" s="11"/>
      <c r="Q279" s="11"/>
      <c r="R279" s="11"/>
      <c r="S279" s="11"/>
    </row>
    <row r="280" spans="1:19" x14ac:dyDescent="0.25">
      <c r="M280" s="11"/>
      <c r="N280" s="11"/>
      <c r="O280" s="11"/>
      <c r="P280" s="11"/>
      <c r="Q280" s="11"/>
      <c r="R280" s="11"/>
      <c r="S280" s="11"/>
    </row>
    <row r="281" spans="1:19" x14ac:dyDescent="0.25">
      <c r="M281" s="11"/>
      <c r="N281" s="11"/>
      <c r="O281" s="11"/>
      <c r="P281" s="11"/>
      <c r="Q281" s="11"/>
      <c r="R281" s="11"/>
      <c r="S281" s="11"/>
    </row>
    <row r="282" spans="1:19" x14ac:dyDescent="0.25">
      <c r="M282" s="11"/>
      <c r="N282" s="11"/>
      <c r="O282" s="11"/>
      <c r="P282" s="11"/>
      <c r="Q282" s="11"/>
      <c r="R282" s="11"/>
      <c r="S282" s="11"/>
    </row>
    <row r="283" spans="1:19" x14ac:dyDescent="0.25">
      <c r="M283" s="11"/>
      <c r="N283" s="11"/>
      <c r="O283" s="11"/>
      <c r="P283" s="11"/>
      <c r="Q283" s="11"/>
      <c r="R283" s="11"/>
      <c r="S283" s="11"/>
    </row>
    <row r="284" spans="1:19" x14ac:dyDescent="0.25">
      <c r="D284" s="195"/>
      <c r="E284" s="195"/>
    </row>
    <row r="288" spans="1:19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</row>
    <row r="294" spans="3:22" ht="15.75" thickBot="1" x14ac:dyDescent="0.3"/>
    <row r="295" spans="3:22" x14ac:dyDescent="0.25">
      <c r="C295" s="158" t="s">
        <v>0</v>
      </c>
      <c r="D295" s="159"/>
      <c r="E295" s="159"/>
      <c r="F295" s="159"/>
      <c r="G295" s="206" t="str">
        <f>CONCATENATE(Arkusz18!C2," - ",Arkusz18!B2," r.")</f>
        <v>01.01.2021 - 31.03.2021 r.</v>
      </c>
      <c r="H295" s="206"/>
      <c r="I295" s="206"/>
      <c r="J295" s="206"/>
      <c r="K295" s="206"/>
      <c r="L295" s="206"/>
      <c r="M295" s="206"/>
      <c r="N295" s="206"/>
      <c r="O295" s="206"/>
      <c r="P295" s="206"/>
      <c r="Q295" s="206"/>
      <c r="R295" s="206"/>
      <c r="S295" s="206"/>
      <c r="T295" s="206"/>
      <c r="U295" s="206"/>
      <c r="V295" s="207"/>
    </row>
    <row r="296" spans="3:22" x14ac:dyDescent="0.25">
      <c r="C296" s="160"/>
      <c r="D296" s="161"/>
      <c r="E296" s="161"/>
      <c r="F296" s="161"/>
      <c r="G296" s="161" t="s">
        <v>31</v>
      </c>
      <c r="H296" s="161"/>
      <c r="I296" s="161"/>
      <c r="J296" s="161"/>
      <c r="K296" s="161" t="s">
        <v>32</v>
      </c>
      <c r="L296" s="161"/>
      <c r="M296" s="161"/>
      <c r="N296" s="161"/>
      <c r="O296" s="161" t="s">
        <v>134</v>
      </c>
      <c r="P296" s="161"/>
      <c r="Q296" s="161"/>
      <c r="R296" s="161"/>
      <c r="S296" s="161" t="s">
        <v>55</v>
      </c>
      <c r="T296" s="161"/>
      <c r="U296" s="161"/>
      <c r="V296" s="236"/>
    </row>
    <row r="297" spans="3:22" x14ac:dyDescent="0.25">
      <c r="C297" s="160"/>
      <c r="D297" s="161"/>
      <c r="E297" s="161"/>
      <c r="F297" s="161"/>
      <c r="G297" s="222" t="s">
        <v>30</v>
      </c>
      <c r="H297" s="222"/>
      <c r="I297" s="161" t="s">
        <v>10</v>
      </c>
      <c r="J297" s="161"/>
      <c r="K297" s="222" t="s">
        <v>33</v>
      </c>
      <c r="L297" s="222"/>
      <c r="M297" s="161" t="s">
        <v>10</v>
      </c>
      <c r="N297" s="161"/>
      <c r="O297" s="222" t="s">
        <v>30</v>
      </c>
      <c r="P297" s="222"/>
      <c r="Q297" s="161" t="s">
        <v>10</v>
      </c>
      <c r="R297" s="161"/>
      <c r="S297" s="222" t="s">
        <v>30</v>
      </c>
      <c r="T297" s="222"/>
      <c r="U297" s="161" t="s">
        <v>10</v>
      </c>
      <c r="V297" s="236"/>
    </row>
    <row r="298" spans="3:22" x14ac:dyDescent="0.25">
      <c r="C298" s="142" t="str">
        <f>Arkusz3!B2</f>
        <v>BIAŁORUŚ</v>
      </c>
      <c r="D298" s="143"/>
      <c r="E298" s="143"/>
      <c r="F298" s="143"/>
      <c r="G298" s="124">
        <f>Arkusz3!F2</f>
        <v>188</v>
      </c>
      <c r="H298" s="124"/>
      <c r="I298" s="124">
        <f>Arkusz3!F8</f>
        <v>253</v>
      </c>
      <c r="J298" s="124"/>
      <c r="K298" s="124">
        <f>SUM(Arkusz3!F14,-G298)</f>
        <v>5</v>
      </c>
      <c r="L298" s="124"/>
      <c r="M298" s="124">
        <f>SUM(Arkusz3!F20,-I298)</f>
        <v>10</v>
      </c>
      <c r="N298" s="124"/>
      <c r="O298" s="124">
        <f>Arkusz3!F26</f>
        <v>2</v>
      </c>
      <c r="P298" s="124"/>
      <c r="Q298" s="124">
        <f>Arkusz3!F32</f>
        <v>2</v>
      </c>
      <c r="R298" s="124"/>
      <c r="S298" s="124">
        <f>SUM(Arkusz3!F14,O298)</f>
        <v>195</v>
      </c>
      <c r="T298" s="124"/>
      <c r="U298" s="124">
        <f>SUM(Arkusz3!F20,Q298)</f>
        <v>265</v>
      </c>
      <c r="V298" s="234"/>
    </row>
    <row r="299" spans="3:22" x14ac:dyDescent="0.25">
      <c r="C299" s="75" t="str">
        <f>Arkusz3!B3</f>
        <v>ROSJA</v>
      </c>
      <c r="D299" s="76"/>
      <c r="E299" s="76"/>
      <c r="F299" s="76"/>
      <c r="G299" s="233">
        <f>Arkusz3!F3</f>
        <v>14</v>
      </c>
      <c r="H299" s="233"/>
      <c r="I299" s="233">
        <f>Arkusz3!F9</f>
        <v>25</v>
      </c>
      <c r="J299" s="233"/>
      <c r="K299" s="233">
        <f>SUM(Arkusz3!F15,-G299)</f>
        <v>65</v>
      </c>
      <c r="L299" s="233"/>
      <c r="M299" s="233">
        <f>SUM(Arkusz3!F21,-I299)</f>
        <v>168</v>
      </c>
      <c r="N299" s="233"/>
      <c r="O299" s="233">
        <f>Arkusz3!F27</f>
        <v>0</v>
      </c>
      <c r="P299" s="233"/>
      <c r="Q299" s="233">
        <f>Arkusz3!F33</f>
        <v>0</v>
      </c>
      <c r="R299" s="233"/>
      <c r="S299" s="233">
        <f>SUM(Arkusz3!F15,O299)</f>
        <v>79</v>
      </c>
      <c r="T299" s="233"/>
      <c r="U299" s="233">
        <f>SUM(Arkusz3!F21,Q299)</f>
        <v>193</v>
      </c>
      <c r="V299" s="239"/>
    </row>
    <row r="300" spans="3:22" x14ac:dyDescent="0.25">
      <c r="C300" s="142" t="str">
        <f>Arkusz3!B4</f>
        <v>AFGANISTAN</v>
      </c>
      <c r="D300" s="143"/>
      <c r="E300" s="143"/>
      <c r="F300" s="143"/>
      <c r="G300" s="124">
        <f>Arkusz3!F4</f>
        <v>60</v>
      </c>
      <c r="H300" s="124"/>
      <c r="I300" s="124">
        <f>Arkusz3!F10</f>
        <v>60</v>
      </c>
      <c r="J300" s="124"/>
      <c r="K300" s="124">
        <f>SUM(Arkusz3!F16,-G300)</f>
        <v>0</v>
      </c>
      <c r="L300" s="124"/>
      <c r="M300" s="124">
        <f>SUM(Arkusz3!F22,-I300)</f>
        <v>0</v>
      </c>
      <c r="N300" s="124"/>
      <c r="O300" s="124">
        <f>Arkusz3!F28</f>
        <v>1</v>
      </c>
      <c r="P300" s="124"/>
      <c r="Q300" s="124">
        <f>Arkusz3!F34</f>
        <v>1</v>
      </c>
      <c r="R300" s="124"/>
      <c r="S300" s="124">
        <f>SUM(Arkusz3!F16,O300)</f>
        <v>61</v>
      </c>
      <c r="T300" s="124"/>
      <c r="U300" s="124">
        <f>SUM(Arkusz3!F22,Q300)</f>
        <v>61</v>
      </c>
      <c r="V300" s="234"/>
    </row>
    <row r="301" spans="3:22" x14ac:dyDescent="0.25">
      <c r="C301" s="75" t="str">
        <f>Arkusz3!B5</f>
        <v>UKRAINA</v>
      </c>
      <c r="D301" s="76"/>
      <c r="E301" s="76"/>
      <c r="F301" s="76"/>
      <c r="G301" s="233">
        <f>Arkusz3!F5</f>
        <v>23</v>
      </c>
      <c r="H301" s="233"/>
      <c r="I301" s="233">
        <f>Arkusz3!F11</f>
        <v>29</v>
      </c>
      <c r="J301" s="233"/>
      <c r="K301" s="233">
        <f>SUM(Arkusz3!F17,-G301)</f>
        <v>13</v>
      </c>
      <c r="L301" s="233"/>
      <c r="M301" s="233">
        <f>SUM(Arkusz3!F23,-I301)</f>
        <v>20</v>
      </c>
      <c r="N301" s="233"/>
      <c r="O301" s="233">
        <f>Arkusz3!F29</f>
        <v>6</v>
      </c>
      <c r="P301" s="233"/>
      <c r="Q301" s="233">
        <f>Arkusz3!F35</f>
        <v>6</v>
      </c>
      <c r="R301" s="233"/>
      <c r="S301" s="233">
        <f>SUM(Arkusz3!F17,O301)</f>
        <v>42</v>
      </c>
      <c r="T301" s="233"/>
      <c r="U301" s="233">
        <f>SUM(Arkusz3!F23,Q301)</f>
        <v>55</v>
      </c>
      <c r="V301" s="239"/>
    </row>
    <row r="302" spans="3:22" x14ac:dyDescent="0.25">
      <c r="C302" s="142" t="str">
        <f>Arkusz3!B6</f>
        <v>TURCJA</v>
      </c>
      <c r="D302" s="143"/>
      <c r="E302" s="143"/>
      <c r="F302" s="143"/>
      <c r="G302" s="124">
        <f>Arkusz3!F6</f>
        <v>14</v>
      </c>
      <c r="H302" s="124"/>
      <c r="I302" s="124">
        <f>Arkusz3!F12</f>
        <v>16</v>
      </c>
      <c r="J302" s="124"/>
      <c r="K302" s="124">
        <f>SUM(Arkusz3!F18,-G302)</f>
        <v>0</v>
      </c>
      <c r="L302" s="124"/>
      <c r="M302" s="124">
        <f>SUM(Arkusz3!F24,-I302)</f>
        <v>1</v>
      </c>
      <c r="N302" s="124"/>
      <c r="O302" s="124">
        <f>Arkusz3!F30</f>
        <v>0</v>
      </c>
      <c r="P302" s="124"/>
      <c r="Q302" s="124">
        <f>Arkusz3!F36</f>
        <v>0</v>
      </c>
      <c r="R302" s="124"/>
      <c r="S302" s="124">
        <f>SUM(Arkusz3!F18,O302)</f>
        <v>14</v>
      </c>
      <c r="T302" s="124"/>
      <c r="U302" s="124">
        <f>SUM(Arkusz3!F24,Q302)</f>
        <v>17</v>
      </c>
      <c r="V302" s="234"/>
    </row>
    <row r="303" spans="3:22" ht="15.75" thickBot="1" x14ac:dyDescent="0.3">
      <c r="C303" s="167" t="str">
        <f>Arkusz3!B7</f>
        <v>Pozostałe</v>
      </c>
      <c r="D303" s="168"/>
      <c r="E303" s="168"/>
      <c r="F303" s="168"/>
      <c r="G303" s="232">
        <f>Arkusz3!F7</f>
        <v>63</v>
      </c>
      <c r="H303" s="232"/>
      <c r="I303" s="232">
        <f>Arkusz3!F13</f>
        <v>74</v>
      </c>
      <c r="J303" s="232"/>
      <c r="K303" s="232">
        <f>SUM(Arkusz3!F19,-G303)</f>
        <v>25</v>
      </c>
      <c r="L303" s="232"/>
      <c r="M303" s="232">
        <f>SUM(Arkusz3!F25,-I303)</f>
        <v>54</v>
      </c>
      <c r="N303" s="232"/>
      <c r="O303" s="232">
        <f>Arkusz3!F31</f>
        <v>1</v>
      </c>
      <c r="P303" s="232"/>
      <c r="Q303" s="232">
        <f>Arkusz3!F37</f>
        <v>1</v>
      </c>
      <c r="R303" s="232"/>
      <c r="S303" s="232">
        <f>SUM(Arkusz3!F19,O303)</f>
        <v>89</v>
      </c>
      <c r="T303" s="232"/>
      <c r="U303" s="232">
        <f>SUM(Arkusz3!F25,Q303)</f>
        <v>129</v>
      </c>
      <c r="V303" s="242"/>
    </row>
    <row r="304" spans="3:22" x14ac:dyDescent="0.25">
      <c r="C304" s="196" t="s">
        <v>1</v>
      </c>
      <c r="D304" s="197"/>
      <c r="E304" s="197"/>
      <c r="F304" s="197"/>
      <c r="G304" s="125">
        <f>SUM(G298:G303)</f>
        <v>362</v>
      </c>
      <c r="H304" s="125"/>
      <c r="I304" s="125">
        <f>SUM(I298:I303)</f>
        <v>457</v>
      </c>
      <c r="J304" s="125"/>
      <c r="K304" s="125">
        <f>SUM(K298:K303)</f>
        <v>108</v>
      </c>
      <c r="L304" s="125"/>
      <c r="M304" s="125">
        <f>SUM(M298:M303)</f>
        <v>253</v>
      </c>
      <c r="N304" s="125"/>
      <c r="O304" s="125">
        <f>SUM(O298:O303)</f>
        <v>10</v>
      </c>
      <c r="P304" s="125"/>
      <c r="Q304" s="125">
        <f>SUM(Q298:Q303)</f>
        <v>10</v>
      </c>
      <c r="R304" s="125"/>
      <c r="S304" s="125">
        <f>SUM(S298:S303)</f>
        <v>480</v>
      </c>
      <c r="T304" s="125"/>
      <c r="U304" s="125">
        <f>SUM(U298:U303)</f>
        <v>720</v>
      </c>
      <c r="V304" s="126"/>
    </row>
    <row r="305" spans="1:26" x14ac:dyDescent="0.25">
      <c r="A305" s="4"/>
      <c r="B305" s="12"/>
      <c r="C305" s="13"/>
      <c r="D305" s="13"/>
      <c r="E305" s="13"/>
      <c r="F305" s="13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2"/>
    </row>
    <row r="306" spans="1:26" x14ac:dyDescent="0.25">
      <c r="A306" s="198" t="s">
        <v>137</v>
      </c>
      <c r="B306" s="198"/>
      <c r="C306" s="198"/>
      <c r="D306" s="198"/>
      <c r="E306" s="198"/>
      <c r="F306" s="198"/>
      <c r="G306" s="198"/>
      <c r="H306" s="198"/>
      <c r="I306" s="198"/>
      <c r="J306" s="198"/>
      <c r="K306" s="198"/>
      <c r="L306" s="198"/>
      <c r="M306" s="198"/>
      <c r="N306" s="198"/>
      <c r="O306" s="198"/>
      <c r="P306" s="198"/>
      <c r="Q306" s="198"/>
      <c r="R306" s="198"/>
      <c r="S306" s="198"/>
      <c r="T306" s="198"/>
      <c r="U306" s="198"/>
      <c r="V306" s="198"/>
      <c r="W306" s="198"/>
      <c r="X306" s="198"/>
      <c r="Y306" s="198"/>
      <c r="Z306" s="198"/>
    </row>
    <row r="307" spans="1:26" x14ac:dyDescent="0.25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6"/>
      <c r="Z307" s="15"/>
    </row>
    <row r="311" spans="1:26" x14ac:dyDescent="0.25">
      <c r="M311" s="11"/>
      <c r="N311" s="11"/>
      <c r="O311" s="11"/>
      <c r="P311" s="11"/>
      <c r="Q311" s="11"/>
      <c r="R311" s="11"/>
      <c r="S311" s="11"/>
    </row>
    <row r="312" spans="1:26" x14ac:dyDescent="0.25">
      <c r="M312" s="11"/>
      <c r="N312" s="11"/>
      <c r="O312" s="11"/>
      <c r="P312" s="11"/>
      <c r="Q312" s="11"/>
      <c r="R312" s="11"/>
      <c r="S312" s="11"/>
    </row>
    <row r="313" spans="1:26" x14ac:dyDescent="0.25">
      <c r="M313" s="11"/>
      <c r="N313" s="11"/>
      <c r="O313" s="11"/>
      <c r="P313" s="11"/>
      <c r="Q313" s="11"/>
      <c r="R313" s="11"/>
      <c r="S313" s="11"/>
    </row>
    <row r="314" spans="1:26" x14ac:dyDescent="0.25">
      <c r="M314" s="11"/>
      <c r="N314" s="11"/>
      <c r="O314" s="11"/>
      <c r="P314" s="11"/>
      <c r="Q314" s="11"/>
      <c r="R314" s="11"/>
      <c r="S314" s="11"/>
    </row>
    <row r="315" spans="1:26" x14ac:dyDescent="0.25">
      <c r="M315" s="11"/>
      <c r="N315" s="11"/>
      <c r="O315" s="11"/>
      <c r="P315" s="11"/>
      <c r="Q315" s="11"/>
      <c r="R315" s="11"/>
      <c r="S315" s="11"/>
    </row>
    <row r="316" spans="1:26" x14ac:dyDescent="0.25">
      <c r="M316" s="11"/>
      <c r="N316" s="11"/>
      <c r="O316" s="11"/>
      <c r="P316" s="11"/>
      <c r="Q316" s="11"/>
      <c r="R316" s="11"/>
      <c r="S316" s="11"/>
    </row>
    <row r="317" spans="1:26" x14ac:dyDescent="0.25">
      <c r="M317" s="11"/>
      <c r="N317" s="11"/>
      <c r="O317" s="11"/>
      <c r="P317" s="11"/>
      <c r="Q317" s="11"/>
      <c r="R317" s="11"/>
      <c r="S317" s="11"/>
    </row>
    <row r="318" spans="1:26" x14ac:dyDescent="0.25">
      <c r="M318" s="11"/>
      <c r="N318" s="11"/>
      <c r="O318" s="11"/>
      <c r="P318" s="11"/>
      <c r="Q318" s="11"/>
      <c r="R318" s="11"/>
      <c r="S318" s="11"/>
    </row>
    <row r="319" spans="1:26" x14ac:dyDescent="0.25">
      <c r="D319" s="195"/>
      <c r="E319" s="195"/>
    </row>
    <row r="324" spans="1:26" x14ac:dyDescent="0.25">
      <c r="V324" s="17"/>
      <c r="W324" s="17"/>
      <c r="X324" s="17"/>
      <c r="Y324" s="18"/>
      <c r="Z324" s="17"/>
    </row>
    <row r="325" spans="1:26" x14ac:dyDescent="0.25">
      <c r="V325" s="17"/>
      <c r="W325" s="17"/>
      <c r="X325" s="17"/>
      <c r="Y325" s="18"/>
      <c r="Z325" s="17"/>
    </row>
    <row r="326" spans="1:26" x14ac:dyDescent="0.25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7"/>
      <c r="W326" s="17"/>
      <c r="X326" s="17"/>
      <c r="Y326" s="18"/>
      <c r="Z326" s="17"/>
    </row>
    <row r="327" spans="1:26" x14ac:dyDescent="0.25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7"/>
      <c r="W327" s="17"/>
      <c r="X327" s="17"/>
      <c r="Y327" s="18"/>
      <c r="Z327" s="17"/>
    </row>
    <row r="328" spans="1:26" x14ac:dyDescent="0.25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7"/>
      <c r="W328" s="17"/>
      <c r="X328" s="17"/>
      <c r="Y328" s="18"/>
      <c r="Z328" s="17"/>
    </row>
    <row r="329" spans="1:26" x14ac:dyDescent="0.25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7"/>
      <c r="W329" s="17"/>
      <c r="X329" s="17"/>
      <c r="Y329" s="18"/>
      <c r="Z329" s="17"/>
    </row>
    <row r="330" spans="1:26" x14ac:dyDescent="0.25">
      <c r="A330" s="128" t="s">
        <v>174</v>
      </c>
      <c r="B330" s="128"/>
      <c r="C330" s="128"/>
      <c r="D330" s="128"/>
      <c r="E330" s="128"/>
      <c r="F330" s="128"/>
      <c r="G330" s="128"/>
      <c r="H330" s="128"/>
      <c r="I330" s="128"/>
      <c r="J330" s="128"/>
      <c r="K330" s="128"/>
      <c r="L330" s="128"/>
      <c r="M330" s="128"/>
      <c r="N330" s="128"/>
      <c r="O330" s="128"/>
      <c r="P330" s="128"/>
      <c r="Q330" s="128"/>
      <c r="R330" s="128"/>
      <c r="S330" s="128"/>
      <c r="T330" s="128"/>
      <c r="U330" s="128"/>
      <c r="V330" s="128"/>
      <c r="W330" s="128"/>
      <c r="X330" s="128"/>
      <c r="Y330" s="128"/>
    </row>
    <row r="331" spans="1:26" x14ac:dyDescent="0.25">
      <c r="A331" s="128"/>
      <c r="B331" s="128"/>
      <c r="C331" s="128"/>
      <c r="D331" s="128"/>
      <c r="E331" s="128"/>
      <c r="F331" s="128"/>
      <c r="G331" s="128"/>
      <c r="H331" s="128"/>
      <c r="I331" s="128"/>
      <c r="J331" s="128"/>
      <c r="K331" s="128"/>
      <c r="L331" s="128"/>
      <c r="M331" s="128"/>
      <c r="N331" s="128"/>
      <c r="O331" s="128"/>
      <c r="P331" s="128"/>
      <c r="Q331" s="128"/>
      <c r="R331" s="128"/>
      <c r="S331" s="128"/>
      <c r="T331" s="128"/>
      <c r="U331" s="128"/>
      <c r="V331" s="128"/>
      <c r="W331" s="128"/>
      <c r="X331" s="128"/>
      <c r="Y331" s="128"/>
    </row>
    <row r="332" spans="1:26" x14ac:dyDescent="0.25">
      <c r="A332" s="128"/>
      <c r="B332" s="128"/>
      <c r="C332" s="128"/>
      <c r="D332" s="128"/>
      <c r="E332" s="128"/>
      <c r="F332" s="128"/>
      <c r="G332" s="128"/>
      <c r="H332" s="128"/>
      <c r="I332" s="128"/>
      <c r="J332" s="128"/>
      <c r="K332" s="128"/>
      <c r="L332" s="128"/>
      <c r="M332" s="128"/>
      <c r="N332" s="128"/>
      <c r="O332" s="128"/>
      <c r="P332" s="128"/>
      <c r="Q332" s="128"/>
      <c r="R332" s="128"/>
      <c r="S332" s="128"/>
      <c r="T332" s="128"/>
      <c r="U332" s="128"/>
      <c r="V332" s="128"/>
      <c r="W332" s="128"/>
      <c r="X332" s="128"/>
      <c r="Y332" s="128"/>
    </row>
    <row r="333" spans="1:26" x14ac:dyDescent="0.25">
      <c r="A333" s="128"/>
      <c r="B333" s="128"/>
      <c r="C333" s="128"/>
      <c r="D333" s="128"/>
      <c r="E333" s="128"/>
      <c r="F333" s="128"/>
      <c r="G333" s="128"/>
      <c r="H333" s="128"/>
      <c r="I333" s="128"/>
      <c r="J333" s="128"/>
      <c r="K333" s="128"/>
      <c r="L333" s="128"/>
      <c r="M333" s="128"/>
      <c r="N333" s="128"/>
      <c r="O333" s="128"/>
      <c r="P333" s="128"/>
      <c r="Q333" s="128"/>
      <c r="R333" s="128"/>
      <c r="S333" s="128"/>
      <c r="T333" s="128"/>
      <c r="U333" s="128"/>
      <c r="V333" s="128"/>
      <c r="W333" s="128"/>
      <c r="X333" s="128"/>
      <c r="Y333" s="128"/>
    </row>
    <row r="334" spans="1:26" x14ac:dyDescent="0.25">
      <c r="A334" s="128"/>
      <c r="B334" s="128"/>
      <c r="C334" s="128"/>
      <c r="D334" s="128"/>
      <c r="E334" s="128"/>
      <c r="F334" s="128"/>
      <c r="G334" s="128"/>
      <c r="H334" s="128"/>
      <c r="I334" s="128"/>
      <c r="J334" s="128"/>
      <c r="K334" s="128"/>
      <c r="L334" s="128"/>
      <c r="M334" s="128"/>
      <c r="N334" s="128"/>
      <c r="O334" s="128"/>
      <c r="P334" s="128"/>
      <c r="Q334" s="128"/>
      <c r="R334" s="128"/>
      <c r="S334" s="128"/>
      <c r="T334" s="128"/>
      <c r="U334" s="128"/>
      <c r="V334" s="128"/>
      <c r="W334" s="128"/>
      <c r="X334" s="128"/>
      <c r="Y334" s="128"/>
    </row>
    <row r="339" spans="1:25" x14ac:dyDescent="0.25">
      <c r="A339" s="130" t="s">
        <v>145</v>
      </c>
      <c r="B339" s="130"/>
      <c r="C339" s="130"/>
      <c r="D339" s="130"/>
      <c r="E339" s="130"/>
      <c r="F339" s="130"/>
      <c r="G339" s="130"/>
      <c r="H339" s="130"/>
      <c r="I339" s="130"/>
      <c r="J339" s="130"/>
      <c r="K339" s="130"/>
      <c r="L339" s="130"/>
      <c r="M339" s="130"/>
      <c r="N339" s="130"/>
      <c r="O339" s="130"/>
      <c r="P339" s="130"/>
      <c r="Q339" s="130"/>
      <c r="R339" s="130"/>
      <c r="S339" s="130"/>
      <c r="T339" s="130"/>
      <c r="U339" s="130"/>
    </row>
    <row r="340" spans="1:25" ht="15.75" thickBot="1" x14ac:dyDescent="0.3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</row>
    <row r="341" spans="1:25" x14ac:dyDescent="0.25">
      <c r="A341" s="229" t="str">
        <f>CONCATENATE(Arkusz18!C2," - ",Arkusz18!B2," r.")</f>
        <v>01.01.2021 - 31.03.2021 r.</v>
      </c>
      <c r="B341" s="230"/>
      <c r="C341" s="230"/>
      <c r="D341" s="230"/>
      <c r="E341" s="230"/>
      <c r="F341" s="230"/>
      <c r="G341" s="230"/>
      <c r="H341" s="230"/>
      <c r="I341" s="231"/>
      <c r="M341" s="229" t="str">
        <f>CONCATENATE(Arkusz18!C2," - ",Arkusz18!B2," r.")</f>
        <v>01.01.2021 - 31.03.2021 r.</v>
      </c>
      <c r="N341" s="230"/>
      <c r="O341" s="230"/>
      <c r="P341" s="230"/>
      <c r="Q341" s="230"/>
      <c r="R341" s="230"/>
      <c r="S341" s="230"/>
      <c r="T341" s="230"/>
      <c r="U341" s="231"/>
    </row>
    <row r="342" spans="1:25" ht="52.5" customHeight="1" x14ac:dyDescent="0.25">
      <c r="A342" s="223" t="s">
        <v>56</v>
      </c>
      <c r="B342" s="224"/>
      <c r="C342" s="225"/>
      <c r="D342" s="189" t="s">
        <v>57</v>
      </c>
      <c r="E342" s="190"/>
      <c r="F342" s="189" t="s">
        <v>58</v>
      </c>
      <c r="G342" s="190"/>
      <c r="H342" s="189" t="s">
        <v>54</v>
      </c>
      <c r="I342" s="243"/>
      <c r="M342" s="223" t="s">
        <v>56</v>
      </c>
      <c r="N342" s="224"/>
      <c r="O342" s="225"/>
      <c r="P342" s="189" t="s">
        <v>59</v>
      </c>
      <c r="Q342" s="190"/>
      <c r="R342" s="189" t="s">
        <v>58</v>
      </c>
      <c r="S342" s="190"/>
      <c r="T342" s="189" t="s">
        <v>54</v>
      </c>
      <c r="U342" s="243"/>
    </row>
    <row r="343" spans="1:25" x14ac:dyDescent="0.25">
      <c r="A343" s="226"/>
      <c r="B343" s="227"/>
      <c r="C343" s="228"/>
      <c r="D343" s="191"/>
      <c r="E343" s="192"/>
      <c r="F343" s="191"/>
      <c r="G343" s="192"/>
      <c r="H343" s="191"/>
      <c r="I343" s="244"/>
      <c r="M343" s="226"/>
      <c r="N343" s="227"/>
      <c r="O343" s="228"/>
      <c r="P343" s="191"/>
      <c r="Q343" s="192"/>
      <c r="R343" s="191"/>
      <c r="S343" s="192"/>
      <c r="T343" s="191"/>
      <c r="U343" s="244"/>
    </row>
    <row r="344" spans="1:25" x14ac:dyDescent="0.25">
      <c r="A344" s="117" t="str">
        <f>Arkusz4!B2</f>
        <v>NIEMCY</v>
      </c>
      <c r="B344" s="118"/>
      <c r="C344" s="118"/>
      <c r="D344" s="119">
        <f>Arkusz4!C2</f>
        <v>206</v>
      </c>
      <c r="E344" s="119"/>
      <c r="F344" s="119">
        <f>Arkusz4!D2</f>
        <v>172</v>
      </c>
      <c r="G344" s="119"/>
      <c r="H344" s="119">
        <f>Arkusz4!E2</f>
        <v>34</v>
      </c>
      <c r="I344" s="119"/>
      <c r="M344" s="117" t="str">
        <f>Arkusz5!B2</f>
        <v>RUMUNIA</v>
      </c>
      <c r="N344" s="118"/>
      <c r="O344" s="118"/>
      <c r="P344" s="119">
        <f>Arkusz5!C2</f>
        <v>37</v>
      </c>
      <c r="Q344" s="119"/>
      <c r="R344" s="119">
        <f>Arkusz5!D2</f>
        <v>32</v>
      </c>
      <c r="S344" s="119"/>
      <c r="T344" s="119">
        <f>Arkusz5!E2</f>
        <v>10</v>
      </c>
      <c r="U344" s="199"/>
    </row>
    <row r="345" spans="1:25" x14ac:dyDescent="0.25">
      <c r="A345" s="132" t="str">
        <f>Arkusz4!B3</f>
        <v>FRANCJA</v>
      </c>
      <c r="B345" s="133"/>
      <c r="C345" s="133"/>
      <c r="D345" s="116">
        <f>Arkusz4!C3</f>
        <v>58</v>
      </c>
      <c r="E345" s="116"/>
      <c r="F345" s="116">
        <f>Arkusz4!D3</f>
        <v>31</v>
      </c>
      <c r="G345" s="116"/>
      <c r="H345" s="116">
        <f>Arkusz4!E3</f>
        <v>0</v>
      </c>
      <c r="I345" s="116"/>
      <c r="M345" s="132" t="str">
        <f>Arkusz5!B3</f>
        <v>BUŁGARIA</v>
      </c>
      <c r="N345" s="133"/>
      <c r="O345" s="133"/>
      <c r="P345" s="116">
        <f>Arkusz5!C3</f>
        <v>18</v>
      </c>
      <c r="Q345" s="116"/>
      <c r="R345" s="116">
        <f>Arkusz5!D3</f>
        <v>12</v>
      </c>
      <c r="S345" s="116"/>
      <c r="T345" s="116">
        <f>Arkusz5!E3</f>
        <v>1</v>
      </c>
      <c r="U345" s="200"/>
    </row>
    <row r="346" spans="1:25" x14ac:dyDescent="0.25">
      <c r="A346" s="117" t="str">
        <f>Arkusz4!B4</f>
        <v>SZWECJA</v>
      </c>
      <c r="B346" s="118"/>
      <c r="C346" s="118"/>
      <c r="D346" s="119">
        <f>Arkusz4!C4</f>
        <v>29</v>
      </c>
      <c r="E346" s="119"/>
      <c r="F346" s="119">
        <f>Arkusz4!D4</f>
        <v>29</v>
      </c>
      <c r="G346" s="119"/>
      <c r="H346" s="119">
        <f>Arkusz4!E4</f>
        <v>18</v>
      </c>
      <c r="I346" s="119"/>
      <c r="M346" s="117" t="str">
        <f>Arkusz5!B4</f>
        <v>NIEMCY</v>
      </c>
      <c r="N346" s="118"/>
      <c r="O346" s="118"/>
      <c r="P346" s="119">
        <f>Arkusz5!C4</f>
        <v>12</v>
      </c>
      <c r="Q346" s="119"/>
      <c r="R346" s="119">
        <f>Arkusz5!D4</f>
        <v>8</v>
      </c>
      <c r="S346" s="119"/>
      <c r="T346" s="119">
        <f>Arkusz5!E4</f>
        <v>4</v>
      </c>
      <c r="U346" s="199"/>
    </row>
    <row r="347" spans="1:25" x14ac:dyDescent="0.25">
      <c r="A347" s="132" t="str">
        <f>Arkusz4!B5</f>
        <v>BELGIA</v>
      </c>
      <c r="B347" s="133"/>
      <c r="C347" s="133"/>
      <c r="D347" s="116">
        <f>Arkusz4!C5</f>
        <v>28</v>
      </c>
      <c r="E347" s="116"/>
      <c r="F347" s="116">
        <f>Arkusz4!D5</f>
        <v>18</v>
      </c>
      <c r="G347" s="116"/>
      <c r="H347" s="116">
        <f>Arkusz4!E5</f>
        <v>1</v>
      </c>
      <c r="I347" s="116"/>
      <c r="M347" s="132" t="str">
        <f>Arkusz5!B5</f>
        <v>LITWA</v>
      </c>
      <c r="N347" s="133"/>
      <c r="O347" s="133"/>
      <c r="P347" s="116">
        <f>Arkusz5!C5</f>
        <v>7</v>
      </c>
      <c r="Q347" s="116"/>
      <c r="R347" s="116">
        <f>Arkusz5!D5</f>
        <v>2</v>
      </c>
      <c r="S347" s="116"/>
      <c r="T347" s="116">
        <f>Arkusz5!E5</f>
        <v>0</v>
      </c>
      <c r="U347" s="200"/>
    </row>
    <row r="348" spans="1:25" x14ac:dyDescent="0.25">
      <c r="A348" s="117" t="str">
        <f>Arkusz4!B6</f>
        <v>SZWAJCARIA</v>
      </c>
      <c r="B348" s="118"/>
      <c r="C348" s="118"/>
      <c r="D348" s="119">
        <f>Arkusz4!C6</f>
        <v>11</v>
      </c>
      <c r="E348" s="119"/>
      <c r="F348" s="119">
        <f>Arkusz4!D6</f>
        <v>5</v>
      </c>
      <c r="G348" s="119"/>
      <c r="H348" s="119">
        <f>Arkusz4!E6</f>
        <v>9</v>
      </c>
      <c r="I348" s="119"/>
      <c r="M348" s="117" t="str">
        <f>Arkusz5!B6</f>
        <v>GRECJA</v>
      </c>
      <c r="N348" s="118"/>
      <c r="O348" s="118"/>
      <c r="P348" s="119">
        <f>Arkusz5!C6</f>
        <v>6</v>
      </c>
      <c r="Q348" s="119"/>
      <c r="R348" s="119">
        <f>Arkusz5!D6</f>
        <v>0</v>
      </c>
      <c r="S348" s="119"/>
      <c r="T348" s="119">
        <f>Arkusz5!E6</f>
        <v>0</v>
      </c>
      <c r="U348" s="199"/>
    </row>
    <row r="349" spans="1:25" ht="15.75" thickBot="1" x14ac:dyDescent="0.3">
      <c r="A349" s="208" t="str">
        <f>Arkusz4!B7</f>
        <v>Pozostałe</v>
      </c>
      <c r="B349" s="209"/>
      <c r="C349" s="209"/>
      <c r="D349" s="127">
        <f>Arkusz4!C7</f>
        <v>42</v>
      </c>
      <c r="E349" s="127"/>
      <c r="F349" s="127">
        <f>Arkusz4!D7</f>
        <v>41</v>
      </c>
      <c r="G349" s="127"/>
      <c r="H349" s="127">
        <f>Arkusz4!E7</f>
        <v>12</v>
      </c>
      <c r="I349" s="127"/>
      <c r="M349" s="208" t="str">
        <f>Arkusz5!B7</f>
        <v>Pozostałe</v>
      </c>
      <c r="N349" s="209"/>
      <c r="O349" s="209"/>
      <c r="P349" s="127">
        <f>Arkusz5!C7</f>
        <v>11</v>
      </c>
      <c r="Q349" s="127"/>
      <c r="R349" s="127">
        <f>Arkusz5!D7</f>
        <v>12</v>
      </c>
      <c r="S349" s="127"/>
      <c r="T349" s="127">
        <f>Arkusz5!E7</f>
        <v>2</v>
      </c>
      <c r="U349" s="131"/>
    </row>
    <row r="350" spans="1:25" ht="15.75" thickBot="1" x14ac:dyDescent="0.3">
      <c r="A350" s="210" t="s">
        <v>69</v>
      </c>
      <c r="B350" s="211"/>
      <c r="C350" s="211"/>
      <c r="D350" s="204">
        <f>SUM(D344:E349)</f>
        <v>374</v>
      </c>
      <c r="E350" s="204"/>
      <c r="F350" s="204">
        <f>SUM(F344:G349)</f>
        <v>296</v>
      </c>
      <c r="G350" s="204"/>
      <c r="H350" s="204">
        <f>SUM(H344:I349)</f>
        <v>74</v>
      </c>
      <c r="I350" s="205"/>
      <c r="M350" s="210" t="s">
        <v>69</v>
      </c>
      <c r="N350" s="211"/>
      <c r="O350" s="211"/>
      <c r="P350" s="204">
        <f>SUM(P344:Q349)</f>
        <v>91</v>
      </c>
      <c r="Q350" s="204"/>
      <c r="R350" s="204">
        <f t="shared" ref="R350" si="11">SUM(R344:S349)</f>
        <v>66</v>
      </c>
      <c r="S350" s="204"/>
      <c r="T350" s="204">
        <f>SUM(T344:U349)</f>
        <v>17</v>
      </c>
      <c r="U350" s="205"/>
    </row>
    <row r="352" spans="1:25" x14ac:dyDescent="0.25">
      <c r="A352" s="128" t="s">
        <v>175</v>
      </c>
      <c r="B352" s="129"/>
      <c r="C352" s="129"/>
      <c r="D352" s="129"/>
      <c r="E352" s="129"/>
      <c r="F352" s="129"/>
      <c r="G352" s="129"/>
      <c r="H352" s="129"/>
      <c r="I352" s="129"/>
      <c r="J352" s="129"/>
      <c r="K352" s="129"/>
      <c r="L352" s="129"/>
      <c r="M352" s="129"/>
      <c r="N352" s="129"/>
      <c r="O352" s="129"/>
      <c r="P352" s="129"/>
      <c r="Q352" s="129"/>
      <c r="R352" s="129"/>
      <c r="S352" s="129"/>
      <c r="T352" s="129"/>
      <c r="U352" s="129"/>
      <c r="V352" s="129"/>
      <c r="W352" s="129"/>
      <c r="X352" s="129"/>
      <c r="Y352" s="129"/>
    </row>
    <row r="353" spans="1:26" x14ac:dyDescent="0.25">
      <c r="A353" s="129"/>
      <c r="B353" s="129"/>
      <c r="C353" s="129"/>
      <c r="D353" s="129"/>
      <c r="E353" s="129"/>
      <c r="F353" s="129"/>
      <c r="G353" s="129"/>
      <c r="H353" s="129"/>
      <c r="I353" s="129"/>
      <c r="J353" s="129"/>
      <c r="K353" s="129"/>
      <c r="L353" s="129"/>
      <c r="M353" s="129"/>
      <c r="N353" s="129"/>
      <c r="O353" s="129"/>
      <c r="P353" s="129"/>
      <c r="Q353" s="129"/>
      <c r="R353" s="129"/>
      <c r="S353" s="129"/>
      <c r="T353" s="129"/>
      <c r="U353" s="129"/>
      <c r="V353" s="129"/>
      <c r="W353" s="129"/>
      <c r="X353" s="129"/>
      <c r="Y353" s="129"/>
    </row>
    <row r="354" spans="1:26" x14ac:dyDescent="0.25">
      <c r="A354" s="129"/>
      <c r="B354" s="129"/>
      <c r="C354" s="129"/>
      <c r="D354" s="129"/>
      <c r="E354" s="129"/>
      <c r="F354" s="129"/>
      <c r="G354" s="129"/>
      <c r="H354" s="129"/>
      <c r="I354" s="129"/>
      <c r="J354" s="129"/>
      <c r="K354" s="129"/>
      <c r="L354" s="129"/>
      <c r="M354" s="129"/>
      <c r="N354" s="129"/>
      <c r="O354" s="129"/>
      <c r="P354" s="129"/>
      <c r="Q354" s="129"/>
      <c r="R354" s="129"/>
      <c r="S354" s="129"/>
      <c r="T354" s="129"/>
      <c r="U354" s="129"/>
      <c r="V354" s="129"/>
      <c r="W354" s="129"/>
      <c r="X354" s="129"/>
      <c r="Y354" s="129"/>
    </row>
    <row r="355" spans="1:26" x14ac:dyDescent="0.25">
      <c r="A355" s="129"/>
      <c r="B355" s="129"/>
      <c r="C355" s="129"/>
      <c r="D355" s="129"/>
      <c r="E355" s="129"/>
      <c r="F355" s="129"/>
      <c r="G355" s="129"/>
      <c r="H355" s="129"/>
      <c r="I355" s="129"/>
      <c r="J355" s="129"/>
      <c r="K355" s="129"/>
      <c r="L355" s="129"/>
      <c r="M355" s="129"/>
      <c r="N355" s="129"/>
      <c r="O355" s="129"/>
      <c r="P355" s="129"/>
      <c r="Q355" s="129"/>
      <c r="R355" s="129"/>
      <c r="S355" s="129"/>
      <c r="T355" s="129"/>
      <c r="U355" s="129"/>
      <c r="V355" s="129"/>
      <c r="W355" s="129"/>
      <c r="X355" s="129"/>
      <c r="Y355" s="129"/>
    </row>
    <row r="356" spans="1:26" x14ac:dyDescent="0.25">
      <c r="A356" s="129"/>
      <c r="B356" s="129"/>
      <c r="C356" s="129"/>
      <c r="D356" s="129"/>
      <c r="E356" s="129"/>
      <c r="F356" s="129"/>
      <c r="G356" s="129"/>
      <c r="H356" s="129"/>
      <c r="I356" s="129"/>
      <c r="J356" s="129"/>
      <c r="K356" s="129"/>
      <c r="L356" s="129"/>
      <c r="M356" s="129"/>
      <c r="N356" s="129"/>
      <c r="O356" s="129"/>
      <c r="P356" s="129"/>
      <c r="Q356" s="129"/>
      <c r="R356" s="129"/>
      <c r="S356" s="129"/>
      <c r="T356" s="129"/>
      <c r="U356" s="129"/>
      <c r="V356" s="129"/>
      <c r="W356" s="129"/>
      <c r="X356" s="129"/>
      <c r="Y356" s="129"/>
    </row>
    <row r="357" spans="1:26" x14ac:dyDescent="0.25">
      <c r="A357" s="129"/>
      <c r="B357" s="129"/>
      <c r="C357" s="129"/>
      <c r="D357" s="129"/>
      <c r="E357" s="129"/>
      <c r="F357" s="129"/>
      <c r="G357" s="129"/>
      <c r="H357" s="129"/>
      <c r="I357" s="129"/>
      <c r="J357" s="129"/>
      <c r="K357" s="129"/>
      <c r="L357" s="129"/>
      <c r="M357" s="129"/>
      <c r="N357" s="129"/>
      <c r="O357" s="129"/>
      <c r="P357" s="129"/>
      <c r="Q357" s="129"/>
      <c r="R357" s="129"/>
      <c r="S357" s="129"/>
      <c r="T357" s="129"/>
      <c r="U357" s="129"/>
      <c r="V357" s="129"/>
      <c r="W357" s="129"/>
      <c r="X357" s="129"/>
      <c r="Y357" s="129"/>
    </row>
    <row r="358" spans="1:26" x14ac:dyDescent="0.25">
      <c r="A358" s="129"/>
      <c r="B358" s="129"/>
      <c r="C358" s="129"/>
      <c r="D358" s="129"/>
      <c r="E358" s="129"/>
      <c r="F358" s="129"/>
      <c r="G358" s="129"/>
      <c r="H358" s="129"/>
      <c r="I358" s="129"/>
      <c r="J358" s="129"/>
      <c r="K358" s="129"/>
      <c r="L358" s="129"/>
      <c r="M358" s="129"/>
      <c r="N358" s="129"/>
      <c r="O358" s="129"/>
      <c r="P358" s="129"/>
      <c r="Q358" s="129"/>
      <c r="R358" s="129"/>
      <c r="S358" s="129"/>
      <c r="T358" s="129"/>
      <c r="U358" s="129"/>
      <c r="V358" s="129"/>
      <c r="W358" s="129"/>
      <c r="X358" s="129"/>
      <c r="Y358" s="129"/>
    </row>
    <row r="359" spans="1:26" x14ac:dyDescent="0.25">
      <c r="A359" s="129"/>
      <c r="B359" s="129"/>
      <c r="C359" s="129"/>
      <c r="D359" s="129"/>
      <c r="E359" s="129"/>
      <c r="F359" s="129"/>
      <c r="G359" s="129"/>
      <c r="H359" s="129"/>
      <c r="I359" s="129"/>
      <c r="J359" s="129"/>
      <c r="K359" s="129"/>
      <c r="L359" s="129"/>
      <c r="M359" s="129"/>
      <c r="N359" s="129"/>
      <c r="O359" s="129"/>
      <c r="P359" s="129"/>
      <c r="Q359" s="129"/>
      <c r="R359" s="129"/>
      <c r="S359" s="129"/>
      <c r="T359" s="129"/>
      <c r="U359" s="129"/>
      <c r="V359" s="129"/>
      <c r="W359" s="129"/>
      <c r="X359" s="129"/>
      <c r="Y359" s="129"/>
    </row>
    <row r="361" spans="1:26" x14ac:dyDescent="0.25">
      <c r="A361" s="198" t="s">
        <v>68</v>
      </c>
      <c r="B361" s="198"/>
      <c r="C361" s="198"/>
      <c r="D361" s="198"/>
      <c r="E361" s="198"/>
      <c r="F361" s="198"/>
      <c r="G361" s="198"/>
      <c r="H361" s="198"/>
      <c r="I361" s="198"/>
      <c r="J361" s="198"/>
      <c r="K361" s="198"/>
      <c r="L361" s="198"/>
      <c r="M361" s="198"/>
      <c r="N361" s="198"/>
      <c r="O361" s="198"/>
      <c r="P361" s="198"/>
      <c r="Q361" s="198"/>
      <c r="R361" s="198"/>
      <c r="S361" s="198"/>
      <c r="T361" s="198"/>
      <c r="U361" s="198"/>
      <c r="V361" s="198"/>
      <c r="W361" s="198"/>
      <c r="X361" s="198"/>
      <c r="Y361" s="198"/>
      <c r="Z361" s="198"/>
    </row>
    <row r="362" spans="1:26" x14ac:dyDescent="0.25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</row>
    <row r="363" spans="1:26" x14ac:dyDescent="0.25">
      <c r="A363" s="130" t="s">
        <v>146</v>
      </c>
      <c r="B363" s="130"/>
      <c r="C363" s="130"/>
      <c r="D363" s="130"/>
      <c r="E363" s="130"/>
      <c r="F363" s="130"/>
      <c r="G363" s="130"/>
      <c r="H363" s="130"/>
      <c r="I363" s="130"/>
      <c r="J363" s="130"/>
      <c r="K363" s="130"/>
      <c r="L363" s="130"/>
      <c r="M363" s="130"/>
      <c r="N363" s="130"/>
      <c r="O363" s="130"/>
      <c r="P363" s="130"/>
      <c r="Q363" s="130"/>
      <c r="R363" s="130"/>
      <c r="S363" s="130"/>
      <c r="T363" s="130"/>
      <c r="U363" s="130"/>
    </row>
    <row r="364" spans="1:26" x14ac:dyDescent="0.25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</row>
    <row r="365" spans="1:26" ht="15.75" thickBot="1" x14ac:dyDescent="0.3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</row>
    <row r="366" spans="1:26" x14ac:dyDescent="0.25">
      <c r="C366" s="122" t="s">
        <v>0</v>
      </c>
      <c r="D366" s="123"/>
      <c r="E366" s="123"/>
      <c r="F366" s="123"/>
      <c r="G366" s="206" t="str">
        <f>CONCATENATE(Arkusz18!A2," - ",Arkusz18!B2," r.")</f>
        <v>01.03.2021 - 31.03.2021 r.</v>
      </c>
      <c r="H366" s="206"/>
      <c r="I366" s="206"/>
      <c r="J366" s="206"/>
      <c r="K366" s="206"/>
      <c r="L366" s="206"/>
      <c r="M366" s="206"/>
      <c r="N366" s="206"/>
      <c r="O366" s="206"/>
      <c r="P366" s="206"/>
      <c r="Q366" s="206"/>
      <c r="R366" s="206"/>
      <c r="S366" s="206"/>
      <c r="T366" s="206"/>
      <c r="U366" s="207"/>
    </row>
    <row r="367" spans="1:26" ht="73.5" customHeight="1" x14ac:dyDescent="0.25">
      <c r="C367" s="187"/>
      <c r="D367" s="188"/>
      <c r="E367" s="188"/>
      <c r="F367" s="188"/>
      <c r="G367" s="92" t="s">
        <v>60</v>
      </c>
      <c r="H367" s="93"/>
      <c r="I367" s="94"/>
      <c r="J367" s="92" t="s">
        <v>61</v>
      </c>
      <c r="K367" s="93"/>
      <c r="L367" s="94"/>
      <c r="M367" s="92" t="s">
        <v>62</v>
      </c>
      <c r="N367" s="93"/>
      <c r="O367" s="94"/>
      <c r="P367" s="92" t="s">
        <v>71</v>
      </c>
      <c r="Q367" s="93"/>
      <c r="R367" s="94"/>
      <c r="S367" s="92" t="s">
        <v>63</v>
      </c>
      <c r="T367" s="93"/>
      <c r="U367" s="203"/>
    </row>
    <row r="368" spans="1:26" x14ac:dyDescent="0.25">
      <c r="C368" s="182" t="str">
        <f>Arkusz6!B2</f>
        <v>ROSJA</v>
      </c>
      <c r="D368" s="183"/>
      <c r="E368" s="183"/>
      <c r="F368" s="183"/>
      <c r="G368" s="107">
        <f>Arkusz6!C2</f>
        <v>2</v>
      </c>
      <c r="H368" s="107"/>
      <c r="I368" s="107"/>
      <c r="J368" s="107">
        <f>Arkusz6!D2</f>
        <v>17</v>
      </c>
      <c r="K368" s="107"/>
      <c r="L368" s="107"/>
      <c r="M368" s="107">
        <f>Arkusz6!E2</f>
        <v>0</v>
      </c>
      <c r="N368" s="107"/>
      <c r="O368" s="107"/>
      <c r="P368" s="107">
        <f>Arkusz6!F2</f>
        <v>44</v>
      </c>
      <c r="Q368" s="107"/>
      <c r="R368" s="107"/>
      <c r="S368" s="107">
        <f>Arkusz6!G2</f>
        <v>15</v>
      </c>
      <c r="T368" s="107"/>
      <c r="U368" s="107"/>
    </row>
    <row r="369" spans="3:21" x14ac:dyDescent="0.25">
      <c r="C369" s="134" t="str">
        <f>Arkusz6!B3</f>
        <v>BIAŁORUŚ</v>
      </c>
      <c r="D369" s="135"/>
      <c r="E369" s="135"/>
      <c r="F369" s="135"/>
      <c r="G369" s="103">
        <f>Arkusz6!C3</f>
        <v>4</v>
      </c>
      <c r="H369" s="103"/>
      <c r="I369" s="103"/>
      <c r="J369" s="103">
        <f>Arkusz6!D3</f>
        <v>43</v>
      </c>
      <c r="K369" s="103"/>
      <c r="L369" s="103"/>
      <c r="M369" s="103">
        <f>Arkusz6!E3</f>
        <v>0</v>
      </c>
      <c r="N369" s="103"/>
      <c r="O369" s="103"/>
      <c r="P369" s="103">
        <f>Arkusz6!F3</f>
        <v>0</v>
      </c>
      <c r="Q369" s="103"/>
      <c r="R369" s="103"/>
      <c r="S369" s="103">
        <f>Arkusz6!G3</f>
        <v>11</v>
      </c>
      <c r="T369" s="103"/>
      <c r="U369" s="103"/>
    </row>
    <row r="370" spans="3:21" x14ac:dyDescent="0.25">
      <c r="C370" s="182" t="str">
        <f>Arkusz6!B4</f>
        <v>AFGANISTAN</v>
      </c>
      <c r="D370" s="183"/>
      <c r="E370" s="183"/>
      <c r="F370" s="183"/>
      <c r="G370" s="107">
        <f>Arkusz6!C4</f>
        <v>1</v>
      </c>
      <c r="H370" s="107"/>
      <c r="I370" s="107"/>
      <c r="J370" s="107">
        <f>Arkusz6!D4</f>
        <v>0</v>
      </c>
      <c r="K370" s="107"/>
      <c r="L370" s="107"/>
      <c r="M370" s="107">
        <f>Arkusz6!E4</f>
        <v>0</v>
      </c>
      <c r="N370" s="107"/>
      <c r="O370" s="107"/>
      <c r="P370" s="107">
        <f>Arkusz6!F4</f>
        <v>2</v>
      </c>
      <c r="Q370" s="107"/>
      <c r="R370" s="107"/>
      <c r="S370" s="107">
        <f>Arkusz6!G4</f>
        <v>33</v>
      </c>
      <c r="T370" s="107"/>
      <c r="U370" s="107"/>
    </row>
    <row r="371" spans="3:21" x14ac:dyDescent="0.25">
      <c r="C371" s="134" t="str">
        <f>Arkusz6!B5</f>
        <v>UKRAINA</v>
      </c>
      <c r="D371" s="135"/>
      <c r="E371" s="135"/>
      <c r="F371" s="135"/>
      <c r="G371" s="103">
        <f>Arkusz6!C5</f>
        <v>0</v>
      </c>
      <c r="H371" s="103"/>
      <c r="I371" s="103"/>
      <c r="J371" s="103">
        <f>Arkusz6!D5</f>
        <v>0</v>
      </c>
      <c r="K371" s="103"/>
      <c r="L371" s="103"/>
      <c r="M371" s="103">
        <f>Arkusz6!E5</f>
        <v>0</v>
      </c>
      <c r="N371" s="103"/>
      <c r="O371" s="103"/>
      <c r="P371" s="103">
        <f>Arkusz6!F5</f>
        <v>21</v>
      </c>
      <c r="Q371" s="103"/>
      <c r="R371" s="103"/>
      <c r="S371" s="103">
        <f>Arkusz6!G5</f>
        <v>1</v>
      </c>
      <c r="T371" s="103"/>
      <c r="U371" s="103"/>
    </row>
    <row r="372" spans="3:21" x14ac:dyDescent="0.25">
      <c r="C372" s="182" t="str">
        <f>Arkusz6!B6</f>
        <v>IRAK</v>
      </c>
      <c r="D372" s="183"/>
      <c r="E372" s="183"/>
      <c r="F372" s="183"/>
      <c r="G372" s="107">
        <f>Arkusz6!C6</f>
        <v>0</v>
      </c>
      <c r="H372" s="107"/>
      <c r="I372" s="107"/>
      <c r="J372" s="107">
        <f>Arkusz6!D6</f>
        <v>1</v>
      </c>
      <c r="K372" s="107"/>
      <c r="L372" s="107"/>
      <c r="M372" s="107">
        <f>Arkusz6!E6</f>
        <v>0</v>
      </c>
      <c r="N372" s="107"/>
      <c r="O372" s="107"/>
      <c r="P372" s="107">
        <f>Arkusz6!F6</f>
        <v>4</v>
      </c>
      <c r="Q372" s="107"/>
      <c r="R372" s="107"/>
      <c r="S372" s="107">
        <f>Arkusz6!G6</f>
        <v>2</v>
      </c>
      <c r="T372" s="107"/>
      <c r="U372" s="107"/>
    </row>
    <row r="373" spans="3:21" ht="15.75" thickBot="1" x14ac:dyDescent="0.3">
      <c r="C373" s="201" t="str">
        <f>Arkusz6!B7</f>
        <v>Pozostałe</v>
      </c>
      <c r="D373" s="202"/>
      <c r="E373" s="202"/>
      <c r="F373" s="202"/>
      <c r="G373" s="106">
        <f>Arkusz6!C7</f>
        <v>2</v>
      </c>
      <c r="H373" s="106"/>
      <c r="I373" s="106"/>
      <c r="J373" s="106">
        <f>Arkusz6!D7</f>
        <v>10</v>
      </c>
      <c r="K373" s="106"/>
      <c r="L373" s="106"/>
      <c r="M373" s="106">
        <f>Arkusz6!E7</f>
        <v>0</v>
      </c>
      <c r="N373" s="106"/>
      <c r="O373" s="106"/>
      <c r="P373" s="106">
        <f>Arkusz6!F7</f>
        <v>31</v>
      </c>
      <c r="Q373" s="106"/>
      <c r="R373" s="106"/>
      <c r="S373" s="106">
        <f>Arkusz6!G7</f>
        <v>11</v>
      </c>
      <c r="T373" s="106"/>
      <c r="U373" s="106"/>
    </row>
    <row r="374" spans="3:21" ht="15.75" thickBot="1" x14ac:dyDescent="0.3">
      <c r="C374" s="185" t="s">
        <v>1</v>
      </c>
      <c r="D374" s="186"/>
      <c r="E374" s="186"/>
      <c r="F374" s="186"/>
      <c r="G374" s="90">
        <f>SUM(G368:I373)</f>
        <v>9</v>
      </c>
      <c r="H374" s="90"/>
      <c r="I374" s="90"/>
      <c r="J374" s="90">
        <f t="shared" ref="J374" si="12">SUM(J368:L373)</f>
        <v>71</v>
      </c>
      <c r="K374" s="90"/>
      <c r="L374" s="90"/>
      <c r="M374" s="90">
        <f t="shared" ref="M374" si="13">SUM(M368:O373)</f>
        <v>0</v>
      </c>
      <c r="N374" s="90"/>
      <c r="O374" s="90"/>
      <c r="P374" s="90">
        <f t="shared" ref="P374" si="14">SUM(P368:R373)</f>
        <v>102</v>
      </c>
      <c r="Q374" s="90"/>
      <c r="R374" s="90"/>
      <c r="S374" s="90">
        <f>SUM(S368:U373)</f>
        <v>73</v>
      </c>
      <c r="T374" s="90"/>
      <c r="U374" s="91"/>
    </row>
    <row r="377" spans="3:21" ht="15.75" thickBot="1" x14ac:dyDescent="0.3"/>
    <row r="378" spans="3:21" x14ac:dyDescent="0.25">
      <c r="C378" s="122" t="s">
        <v>0</v>
      </c>
      <c r="D378" s="123"/>
      <c r="E378" s="123"/>
      <c r="F378" s="123"/>
      <c r="G378" s="206" t="str">
        <f>CONCATENATE(Arkusz18!C2," - ",Arkusz18!B2," r.")</f>
        <v>01.01.2021 - 31.03.2021 r.</v>
      </c>
      <c r="H378" s="206"/>
      <c r="I378" s="206"/>
      <c r="J378" s="206"/>
      <c r="K378" s="206"/>
      <c r="L378" s="206"/>
      <c r="M378" s="206"/>
      <c r="N378" s="206"/>
      <c r="O378" s="206"/>
      <c r="P378" s="206"/>
      <c r="Q378" s="206"/>
      <c r="R378" s="206"/>
      <c r="S378" s="206"/>
      <c r="T378" s="206"/>
      <c r="U378" s="207"/>
    </row>
    <row r="379" spans="3:21" ht="71.25" customHeight="1" x14ac:dyDescent="0.25">
      <c r="C379" s="187"/>
      <c r="D379" s="188"/>
      <c r="E379" s="188"/>
      <c r="F379" s="188"/>
      <c r="G379" s="92" t="s">
        <v>60</v>
      </c>
      <c r="H379" s="93"/>
      <c r="I379" s="94"/>
      <c r="J379" s="92" t="s">
        <v>61</v>
      </c>
      <c r="K379" s="93"/>
      <c r="L379" s="94"/>
      <c r="M379" s="92" t="s">
        <v>62</v>
      </c>
      <c r="N379" s="93"/>
      <c r="O379" s="94"/>
      <c r="P379" s="92" t="s">
        <v>71</v>
      </c>
      <c r="Q379" s="93"/>
      <c r="R379" s="94"/>
      <c r="S379" s="92" t="s">
        <v>63</v>
      </c>
      <c r="T379" s="93"/>
      <c r="U379" s="203"/>
    </row>
    <row r="380" spans="3:21" x14ac:dyDescent="0.25">
      <c r="C380" s="182" t="str">
        <f>Arkusz7!B2</f>
        <v>ROSJA</v>
      </c>
      <c r="D380" s="183"/>
      <c r="E380" s="183"/>
      <c r="F380" s="183"/>
      <c r="G380" s="107">
        <f>Arkusz7!C2</f>
        <v>7</v>
      </c>
      <c r="H380" s="107"/>
      <c r="I380" s="107"/>
      <c r="J380" s="107">
        <f>Arkusz7!D2</f>
        <v>26</v>
      </c>
      <c r="K380" s="107"/>
      <c r="L380" s="107"/>
      <c r="M380" s="107">
        <f>Arkusz7!E2</f>
        <v>0</v>
      </c>
      <c r="N380" s="107"/>
      <c r="O380" s="107"/>
      <c r="P380" s="107">
        <f>Arkusz7!F2</f>
        <v>142</v>
      </c>
      <c r="Q380" s="107"/>
      <c r="R380" s="107"/>
      <c r="S380" s="107">
        <f>Arkusz7!G2</f>
        <v>36</v>
      </c>
      <c r="T380" s="107"/>
      <c r="U380" s="107"/>
    </row>
    <row r="381" spans="3:21" x14ac:dyDescent="0.25">
      <c r="C381" s="134" t="str">
        <f>Arkusz7!B3</f>
        <v>BIAŁORUŚ</v>
      </c>
      <c r="D381" s="135"/>
      <c r="E381" s="135"/>
      <c r="F381" s="135"/>
      <c r="G381" s="103">
        <f>Arkusz7!C3</f>
        <v>11</v>
      </c>
      <c r="H381" s="103"/>
      <c r="I381" s="103"/>
      <c r="J381" s="103">
        <f>Arkusz7!D3</f>
        <v>108</v>
      </c>
      <c r="K381" s="103"/>
      <c r="L381" s="103"/>
      <c r="M381" s="103">
        <f>Arkusz7!E3</f>
        <v>0</v>
      </c>
      <c r="N381" s="103"/>
      <c r="O381" s="103"/>
      <c r="P381" s="103">
        <f>Arkusz7!F3</f>
        <v>0</v>
      </c>
      <c r="Q381" s="103"/>
      <c r="R381" s="103"/>
      <c r="S381" s="103">
        <f>Arkusz7!G3</f>
        <v>16</v>
      </c>
      <c r="T381" s="103"/>
      <c r="U381" s="103"/>
    </row>
    <row r="382" spans="3:21" x14ac:dyDescent="0.25">
      <c r="C382" s="182" t="str">
        <f>Arkusz7!B4</f>
        <v>UKRAINA</v>
      </c>
      <c r="D382" s="183"/>
      <c r="E382" s="183"/>
      <c r="F382" s="183"/>
      <c r="G382" s="107">
        <f>Arkusz7!C4</f>
        <v>0</v>
      </c>
      <c r="H382" s="107"/>
      <c r="I382" s="107"/>
      <c r="J382" s="107">
        <f>Arkusz7!D4</f>
        <v>0</v>
      </c>
      <c r="K382" s="107"/>
      <c r="L382" s="107"/>
      <c r="M382" s="107">
        <f>Arkusz7!E4</f>
        <v>0</v>
      </c>
      <c r="N382" s="107"/>
      <c r="O382" s="107"/>
      <c r="P382" s="107">
        <f>Arkusz7!F4</f>
        <v>83</v>
      </c>
      <c r="Q382" s="107"/>
      <c r="R382" s="107"/>
      <c r="S382" s="107">
        <f>Arkusz7!G4</f>
        <v>9</v>
      </c>
      <c r="T382" s="107"/>
      <c r="U382" s="107"/>
    </row>
    <row r="383" spans="3:21" x14ac:dyDescent="0.25">
      <c r="C383" s="134" t="str">
        <f>Arkusz7!B5</f>
        <v>AFGANISTAN</v>
      </c>
      <c r="D383" s="135"/>
      <c r="E383" s="135"/>
      <c r="F383" s="135"/>
      <c r="G383" s="103">
        <f>Arkusz7!C5</f>
        <v>2</v>
      </c>
      <c r="H383" s="103"/>
      <c r="I383" s="103"/>
      <c r="J383" s="103">
        <f>Arkusz7!D5</f>
        <v>0</v>
      </c>
      <c r="K383" s="103"/>
      <c r="L383" s="103"/>
      <c r="M383" s="103">
        <f>Arkusz7!E5</f>
        <v>0</v>
      </c>
      <c r="N383" s="103"/>
      <c r="O383" s="103"/>
      <c r="P383" s="103">
        <f>Arkusz7!F5</f>
        <v>2</v>
      </c>
      <c r="Q383" s="103"/>
      <c r="R383" s="103"/>
      <c r="S383" s="103">
        <f>Arkusz7!G5</f>
        <v>73</v>
      </c>
      <c r="T383" s="103"/>
      <c r="U383" s="103"/>
    </row>
    <row r="384" spans="3:21" x14ac:dyDescent="0.25">
      <c r="C384" s="182" t="str">
        <f>Arkusz7!B6</f>
        <v>IRAK</v>
      </c>
      <c r="D384" s="183"/>
      <c r="E384" s="183"/>
      <c r="F384" s="183"/>
      <c r="G384" s="107">
        <f>Arkusz7!C6</f>
        <v>0</v>
      </c>
      <c r="H384" s="107"/>
      <c r="I384" s="107"/>
      <c r="J384" s="107">
        <f>Arkusz7!D6</f>
        <v>1</v>
      </c>
      <c r="K384" s="107"/>
      <c r="L384" s="107"/>
      <c r="M384" s="107">
        <f>Arkusz7!E6</f>
        <v>0</v>
      </c>
      <c r="N384" s="107"/>
      <c r="O384" s="107"/>
      <c r="P384" s="107">
        <f>Arkusz7!F6</f>
        <v>5</v>
      </c>
      <c r="Q384" s="107"/>
      <c r="R384" s="107"/>
      <c r="S384" s="107">
        <f>Arkusz7!G6</f>
        <v>17</v>
      </c>
      <c r="T384" s="107"/>
      <c r="U384" s="107"/>
    </row>
    <row r="385" spans="1:25" ht="15.75" thickBot="1" x14ac:dyDescent="0.3">
      <c r="C385" s="201" t="str">
        <f>Arkusz7!B7</f>
        <v>Pozostałe</v>
      </c>
      <c r="D385" s="202"/>
      <c r="E385" s="202"/>
      <c r="F385" s="202"/>
      <c r="G385" s="106">
        <f>Arkusz7!C7</f>
        <v>16</v>
      </c>
      <c r="H385" s="106"/>
      <c r="I385" s="106"/>
      <c r="J385" s="106">
        <f>Arkusz7!D7</f>
        <v>15</v>
      </c>
      <c r="K385" s="106"/>
      <c r="L385" s="106"/>
      <c r="M385" s="106">
        <f>Arkusz7!E7</f>
        <v>0</v>
      </c>
      <c r="N385" s="106"/>
      <c r="O385" s="106"/>
      <c r="P385" s="106">
        <f>Arkusz7!F7</f>
        <v>75</v>
      </c>
      <c r="Q385" s="106"/>
      <c r="R385" s="106"/>
      <c r="S385" s="106">
        <f>Arkusz7!G7</f>
        <v>66</v>
      </c>
      <c r="T385" s="106"/>
      <c r="U385" s="106"/>
    </row>
    <row r="386" spans="1:25" ht="15.75" thickBot="1" x14ac:dyDescent="0.3">
      <c r="C386" s="185" t="s">
        <v>1</v>
      </c>
      <c r="D386" s="186"/>
      <c r="E386" s="186"/>
      <c r="F386" s="186"/>
      <c r="G386" s="90">
        <f>SUM(G380:I385)</f>
        <v>36</v>
      </c>
      <c r="H386" s="90"/>
      <c r="I386" s="90"/>
      <c r="J386" s="90">
        <f t="shared" ref="J386" si="15">SUM(J380:L385)</f>
        <v>150</v>
      </c>
      <c r="K386" s="90"/>
      <c r="L386" s="90"/>
      <c r="M386" s="90">
        <f t="shared" ref="M386" si="16">SUM(M380:O385)</f>
        <v>0</v>
      </c>
      <c r="N386" s="90"/>
      <c r="O386" s="90"/>
      <c r="P386" s="90">
        <f t="shared" ref="P386" si="17">SUM(P380:R385)</f>
        <v>307</v>
      </c>
      <c r="Q386" s="90"/>
      <c r="R386" s="90"/>
      <c r="S386" s="90">
        <f>SUM(S380:U385)</f>
        <v>217</v>
      </c>
      <c r="T386" s="90"/>
      <c r="U386" s="91"/>
    </row>
    <row r="388" spans="1:25" s="47" customFormat="1" x14ac:dyDescent="0.25">
      <c r="Y388" s="6"/>
    </row>
    <row r="389" spans="1:25" s="47" customFormat="1" x14ac:dyDescent="0.25">
      <c r="Y389" s="6"/>
    </row>
    <row r="390" spans="1:25" s="47" customFormat="1" x14ac:dyDescent="0.25">
      <c r="Y390" s="6"/>
    </row>
    <row r="392" spans="1:25" x14ac:dyDescent="0.25">
      <c r="A392" s="128" t="s">
        <v>176</v>
      </c>
      <c r="B392" s="129"/>
      <c r="C392" s="129"/>
      <c r="D392" s="129"/>
      <c r="E392" s="129"/>
      <c r="F392" s="129"/>
      <c r="G392" s="129"/>
      <c r="H392" s="129"/>
      <c r="I392" s="129"/>
      <c r="J392" s="129"/>
      <c r="K392" s="129"/>
      <c r="L392" s="129"/>
      <c r="M392" s="129"/>
      <c r="N392" s="129"/>
      <c r="O392" s="129"/>
      <c r="P392" s="129"/>
      <c r="Q392" s="129"/>
      <c r="R392" s="129"/>
      <c r="S392" s="129"/>
      <c r="T392" s="129"/>
      <c r="U392" s="129"/>
      <c r="V392" s="129"/>
      <c r="W392" s="129"/>
      <c r="X392" s="129"/>
      <c r="Y392" s="129"/>
    </row>
    <row r="393" spans="1:25" x14ac:dyDescent="0.25">
      <c r="A393" s="129"/>
      <c r="B393" s="129"/>
      <c r="C393" s="129"/>
      <c r="D393" s="129"/>
      <c r="E393" s="129"/>
      <c r="F393" s="129"/>
      <c r="G393" s="129"/>
      <c r="H393" s="129"/>
      <c r="I393" s="129"/>
      <c r="J393" s="129"/>
      <c r="K393" s="129"/>
      <c r="L393" s="129"/>
      <c r="M393" s="129"/>
      <c r="N393" s="129"/>
      <c r="O393" s="129"/>
      <c r="P393" s="129"/>
      <c r="Q393" s="129"/>
      <c r="R393" s="129"/>
      <c r="S393" s="129"/>
      <c r="T393" s="129"/>
      <c r="U393" s="129"/>
      <c r="V393" s="129"/>
      <c r="W393" s="129"/>
      <c r="X393" s="129"/>
      <c r="Y393" s="129"/>
    </row>
    <row r="394" spans="1:25" x14ac:dyDescent="0.25">
      <c r="A394" s="129"/>
      <c r="B394" s="129"/>
      <c r="C394" s="129"/>
      <c r="D394" s="129"/>
      <c r="E394" s="129"/>
      <c r="F394" s="129"/>
      <c r="G394" s="129"/>
      <c r="H394" s="129"/>
      <c r="I394" s="129"/>
      <c r="J394" s="129"/>
      <c r="K394" s="129"/>
      <c r="L394" s="129"/>
      <c r="M394" s="129"/>
      <c r="N394" s="129"/>
      <c r="O394" s="129"/>
      <c r="P394" s="129"/>
      <c r="Q394" s="129"/>
      <c r="R394" s="129"/>
      <c r="S394" s="129"/>
      <c r="T394" s="129"/>
      <c r="U394" s="129"/>
      <c r="V394" s="129"/>
      <c r="W394" s="129"/>
      <c r="X394" s="129"/>
      <c r="Y394" s="129"/>
    </row>
    <row r="395" spans="1:25" x14ac:dyDescent="0.25">
      <c r="A395" s="129"/>
      <c r="B395" s="129"/>
      <c r="C395" s="129"/>
      <c r="D395" s="129"/>
      <c r="E395" s="129"/>
      <c r="F395" s="129"/>
      <c r="G395" s="129"/>
      <c r="H395" s="129"/>
      <c r="I395" s="129"/>
      <c r="J395" s="129"/>
      <c r="K395" s="129"/>
      <c r="L395" s="129"/>
      <c r="M395" s="129"/>
      <c r="N395" s="129"/>
      <c r="O395" s="129"/>
      <c r="P395" s="129"/>
      <c r="Q395" s="129"/>
      <c r="R395" s="129"/>
      <c r="S395" s="129"/>
      <c r="T395" s="129"/>
      <c r="U395" s="129"/>
      <c r="V395" s="129"/>
      <c r="W395" s="129"/>
      <c r="X395" s="129"/>
      <c r="Y395" s="129"/>
    </row>
    <row r="396" spans="1:25" x14ac:dyDescent="0.25">
      <c r="A396" s="129"/>
      <c r="B396" s="129"/>
      <c r="C396" s="129"/>
      <c r="D396" s="129"/>
      <c r="E396" s="129"/>
      <c r="F396" s="129"/>
      <c r="G396" s="129"/>
      <c r="H396" s="129"/>
      <c r="I396" s="129"/>
      <c r="J396" s="129"/>
      <c r="K396" s="129"/>
      <c r="L396" s="129"/>
      <c r="M396" s="129"/>
      <c r="N396" s="129"/>
      <c r="O396" s="129"/>
      <c r="P396" s="129"/>
      <c r="Q396" s="129"/>
      <c r="R396" s="129"/>
      <c r="S396" s="129"/>
      <c r="T396" s="129"/>
      <c r="U396" s="129"/>
      <c r="V396" s="129"/>
      <c r="W396" s="129"/>
      <c r="X396" s="129"/>
      <c r="Y396" s="129"/>
    </row>
    <row r="397" spans="1:25" x14ac:dyDescent="0.25">
      <c r="A397" s="129"/>
      <c r="B397" s="129"/>
      <c r="C397" s="129"/>
      <c r="D397" s="129"/>
      <c r="E397" s="129"/>
      <c r="F397" s="129"/>
      <c r="G397" s="129"/>
      <c r="H397" s="129"/>
      <c r="I397" s="129"/>
      <c r="J397" s="129"/>
      <c r="K397" s="129"/>
      <c r="L397" s="129"/>
      <c r="M397" s="129"/>
      <c r="N397" s="129"/>
      <c r="O397" s="129"/>
      <c r="P397" s="129"/>
      <c r="Q397" s="129"/>
      <c r="R397" s="129"/>
      <c r="S397" s="129"/>
      <c r="T397" s="129"/>
      <c r="U397" s="129"/>
      <c r="V397" s="129"/>
      <c r="W397" s="129"/>
      <c r="X397" s="129"/>
      <c r="Y397" s="129"/>
    </row>
    <row r="398" spans="1:25" x14ac:dyDescent="0.25">
      <c r="A398" s="129"/>
      <c r="B398" s="129"/>
      <c r="C398" s="129"/>
      <c r="D398" s="129"/>
      <c r="E398" s="129"/>
      <c r="F398" s="129"/>
      <c r="G398" s="129"/>
      <c r="H398" s="129"/>
      <c r="I398" s="129"/>
      <c r="J398" s="129"/>
      <c r="K398" s="129"/>
      <c r="L398" s="129"/>
      <c r="M398" s="129"/>
      <c r="N398" s="129"/>
      <c r="O398" s="129"/>
      <c r="P398" s="129"/>
      <c r="Q398" s="129"/>
      <c r="R398" s="129"/>
      <c r="S398" s="129"/>
      <c r="T398" s="129"/>
      <c r="U398" s="129"/>
      <c r="V398" s="129"/>
      <c r="W398" s="129"/>
      <c r="X398" s="129"/>
      <c r="Y398" s="129"/>
    </row>
    <row r="402" spans="1:25" x14ac:dyDescent="0.25">
      <c r="A402" s="130" t="s">
        <v>147</v>
      </c>
      <c r="B402" s="130"/>
      <c r="C402" s="130"/>
      <c r="D402" s="130"/>
      <c r="E402" s="130"/>
      <c r="F402" s="130"/>
      <c r="G402" s="130"/>
      <c r="H402" s="130"/>
      <c r="I402" s="130"/>
      <c r="J402" s="130"/>
      <c r="K402" s="130"/>
      <c r="L402" s="130"/>
      <c r="M402" s="130"/>
      <c r="N402" s="130"/>
      <c r="O402" s="130"/>
      <c r="P402" s="130"/>
      <c r="Q402" s="130"/>
      <c r="R402" s="130"/>
      <c r="S402" s="130"/>
      <c r="T402" s="130"/>
      <c r="U402" s="130"/>
      <c r="V402" s="130"/>
      <c r="W402" s="130"/>
      <c r="X402" s="130"/>
      <c r="Y402" s="130"/>
    </row>
    <row r="403" spans="1:25" x14ac:dyDescent="0.25">
      <c r="A403" s="130"/>
      <c r="B403" s="130"/>
      <c r="C403" s="130"/>
      <c r="D403" s="130"/>
      <c r="E403" s="130"/>
      <c r="F403" s="130"/>
      <c r="G403" s="130"/>
      <c r="H403" s="130"/>
      <c r="I403" s="130"/>
      <c r="J403" s="130"/>
      <c r="K403" s="130"/>
      <c r="L403" s="130"/>
      <c r="M403" s="130"/>
      <c r="N403" s="130"/>
      <c r="O403" s="130"/>
      <c r="P403" s="130"/>
      <c r="Q403" s="130"/>
      <c r="R403" s="130"/>
      <c r="S403" s="130"/>
      <c r="T403" s="130"/>
      <c r="U403" s="130"/>
      <c r="V403" s="130"/>
      <c r="W403" s="130"/>
      <c r="X403" s="130"/>
      <c r="Y403" s="130"/>
    </row>
    <row r="404" spans="1:25" x14ac:dyDescent="0.2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</row>
    <row r="405" spans="1:25" ht="15.75" thickBot="1" x14ac:dyDescent="0.3"/>
    <row r="406" spans="1:25" ht="30" customHeight="1" x14ac:dyDescent="0.25">
      <c r="B406" s="122" t="s">
        <v>9</v>
      </c>
      <c r="C406" s="123"/>
      <c r="D406" s="123"/>
      <c r="E406" s="123"/>
      <c r="F406" s="123"/>
      <c r="G406" s="123"/>
      <c r="H406" s="123"/>
      <c r="I406" s="123"/>
      <c r="J406" s="246" t="str">
        <f>Arkusz8!C6</f>
        <v>25.02.2021 - 03.03.2021</v>
      </c>
      <c r="K406" s="246"/>
      <c r="L406" s="246"/>
      <c r="M406" s="246" t="str">
        <f>Arkusz8!C10</f>
        <v>04.03.2021 - 10.03.2021</v>
      </c>
      <c r="N406" s="246"/>
      <c r="O406" s="246"/>
      <c r="P406" s="246" t="str">
        <f>Arkusz8!C9</f>
        <v>11.03.2021 - 17.03.2021</v>
      </c>
      <c r="Q406" s="246"/>
      <c r="R406" s="246"/>
      <c r="S406" s="246" t="str">
        <f>Arkusz8!C8</f>
        <v>18.03.2021 - 24.03.2021</v>
      </c>
      <c r="T406" s="246"/>
      <c r="U406" s="246"/>
      <c r="V406" s="246" t="str">
        <f>Arkusz8!C7</f>
        <v>25.03.2021 - 31.03.2021</v>
      </c>
      <c r="W406" s="246"/>
      <c r="X406" s="247"/>
    </row>
    <row r="407" spans="1:25" x14ac:dyDescent="0.25">
      <c r="B407" s="120" t="s">
        <v>29</v>
      </c>
      <c r="C407" s="121"/>
      <c r="D407" s="121"/>
      <c r="E407" s="121"/>
      <c r="F407" s="121"/>
      <c r="G407" s="121"/>
      <c r="H407" s="121"/>
      <c r="I407" s="121"/>
      <c r="J407" s="184">
        <f>Arkusz8!A6</f>
        <v>775</v>
      </c>
      <c r="K407" s="184"/>
      <c r="L407" s="184"/>
      <c r="M407" s="184">
        <f>Arkusz8!A5</f>
        <v>783</v>
      </c>
      <c r="N407" s="184"/>
      <c r="O407" s="184"/>
      <c r="P407" s="184">
        <f>Arkusz8!A4</f>
        <v>784</v>
      </c>
      <c r="Q407" s="184"/>
      <c r="R407" s="184"/>
      <c r="S407" s="184">
        <f>Arkusz8!A3</f>
        <v>781</v>
      </c>
      <c r="T407" s="184"/>
      <c r="U407" s="184"/>
      <c r="V407" s="184">
        <f>Arkusz8!A2</f>
        <v>786</v>
      </c>
      <c r="W407" s="184"/>
      <c r="X407" s="184"/>
    </row>
    <row r="408" spans="1:25" x14ac:dyDescent="0.25">
      <c r="B408" s="180" t="s">
        <v>5</v>
      </c>
      <c r="C408" s="181"/>
      <c r="D408" s="181"/>
      <c r="E408" s="181"/>
      <c r="F408" s="181"/>
      <c r="G408" s="181"/>
      <c r="H408" s="181"/>
      <c r="I408" s="181"/>
      <c r="J408" s="107">
        <f>Arkusz8!A11</f>
        <v>2522</v>
      </c>
      <c r="K408" s="107"/>
      <c r="L408" s="107"/>
      <c r="M408" s="107">
        <f>Arkusz8!A10</f>
        <v>2545</v>
      </c>
      <c r="N408" s="107"/>
      <c r="O408" s="107"/>
      <c r="P408" s="107">
        <f>Arkusz8!A9</f>
        <v>2568</v>
      </c>
      <c r="Q408" s="107"/>
      <c r="R408" s="107"/>
      <c r="S408" s="107">
        <f>Arkusz8!A8</f>
        <v>2614</v>
      </c>
      <c r="T408" s="107"/>
      <c r="U408" s="107"/>
      <c r="V408" s="107">
        <f>Arkusz8!A7</f>
        <v>2641</v>
      </c>
      <c r="W408" s="107"/>
      <c r="X408" s="107"/>
    </row>
    <row r="409" spans="1:25" x14ac:dyDescent="0.25">
      <c r="B409" s="120" t="s">
        <v>6</v>
      </c>
      <c r="C409" s="121"/>
      <c r="D409" s="121"/>
      <c r="E409" s="121"/>
      <c r="F409" s="121"/>
      <c r="G409" s="121"/>
      <c r="H409" s="121"/>
      <c r="I409" s="121"/>
      <c r="J409" s="184">
        <f>Arkusz8!A16</f>
        <v>13</v>
      </c>
      <c r="K409" s="184"/>
      <c r="L409" s="184"/>
      <c r="M409" s="184">
        <f>Arkusz8!A15</f>
        <v>2</v>
      </c>
      <c r="N409" s="184"/>
      <c r="O409" s="184"/>
      <c r="P409" s="184">
        <f>Arkusz8!A14</f>
        <v>12</v>
      </c>
      <c r="Q409" s="184"/>
      <c r="R409" s="184"/>
      <c r="S409" s="184">
        <f>Arkusz8!A13</f>
        <v>12</v>
      </c>
      <c r="T409" s="184"/>
      <c r="U409" s="184"/>
      <c r="V409" s="184">
        <f>Arkusz8!A12</f>
        <v>4</v>
      </c>
      <c r="W409" s="184"/>
      <c r="X409" s="184"/>
    </row>
    <row r="410" spans="1:25" x14ac:dyDescent="0.25">
      <c r="B410" s="240" t="s">
        <v>7</v>
      </c>
      <c r="C410" s="241"/>
      <c r="D410" s="241"/>
      <c r="E410" s="241"/>
      <c r="F410" s="241"/>
      <c r="G410" s="241"/>
      <c r="H410" s="241"/>
      <c r="I410" s="241"/>
      <c r="J410" s="107">
        <f>Arkusz8!A21</f>
        <v>33</v>
      </c>
      <c r="K410" s="107"/>
      <c r="L410" s="107"/>
      <c r="M410" s="107">
        <f>Arkusz8!A20</f>
        <v>34</v>
      </c>
      <c r="N410" s="107"/>
      <c r="O410" s="107"/>
      <c r="P410" s="107">
        <f>Arkusz8!A19</f>
        <v>36</v>
      </c>
      <c r="Q410" s="107"/>
      <c r="R410" s="107"/>
      <c r="S410" s="107">
        <f>Arkusz8!A18</f>
        <v>54</v>
      </c>
      <c r="T410" s="107"/>
      <c r="U410" s="107"/>
      <c r="V410" s="107">
        <f>Arkusz8!A17</f>
        <v>37</v>
      </c>
      <c r="W410" s="107"/>
      <c r="X410" s="107"/>
    </row>
    <row r="411" spans="1:25" ht="15.75" thickBot="1" x14ac:dyDescent="0.3">
      <c r="B411" s="264" t="s">
        <v>92</v>
      </c>
      <c r="C411" s="265"/>
      <c r="D411" s="265"/>
      <c r="E411" s="265"/>
      <c r="F411" s="265"/>
      <c r="G411" s="265"/>
      <c r="H411" s="265"/>
      <c r="I411" s="265"/>
      <c r="J411" s="245">
        <f>Arkusz8!A26</f>
        <v>1</v>
      </c>
      <c r="K411" s="245"/>
      <c r="L411" s="245"/>
      <c r="M411" s="245">
        <f>Arkusz8!A25</f>
        <v>1</v>
      </c>
      <c r="N411" s="245"/>
      <c r="O411" s="245"/>
      <c r="P411" s="245">
        <f>Arkusz8!A24</f>
        <v>1</v>
      </c>
      <c r="Q411" s="245"/>
      <c r="R411" s="245"/>
      <c r="S411" s="245">
        <f>Arkusz8!A23</f>
        <v>1</v>
      </c>
      <c r="T411" s="245"/>
      <c r="U411" s="245"/>
      <c r="V411" s="245">
        <f>Arkusz8!A22</f>
        <v>1</v>
      </c>
      <c r="W411" s="245"/>
      <c r="X411" s="245"/>
    </row>
    <row r="412" spans="1:25" ht="15.75" thickBot="1" x14ac:dyDescent="0.3">
      <c r="B412" s="249" t="s">
        <v>93</v>
      </c>
      <c r="C412" s="250"/>
      <c r="D412" s="250"/>
      <c r="E412" s="250"/>
      <c r="F412" s="250"/>
      <c r="G412" s="250"/>
      <c r="H412" s="250"/>
      <c r="I412" s="250"/>
      <c r="J412" s="248">
        <f>SUM(J407,J408,J411)</f>
        <v>3298</v>
      </c>
      <c r="K412" s="248"/>
      <c r="L412" s="248"/>
      <c r="M412" s="248">
        <f>SUM(M407,M408,M411)</f>
        <v>3329</v>
      </c>
      <c r="N412" s="248"/>
      <c r="O412" s="248"/>
      <c r="P412" s="248">
        <f>SUM(P407,P408,P411)</f>
        <v>3353</v>
      </c>
      <c r="Q412" s="248"/>
      <c r="R412" s="248"/>
      <c r="S412" s="248">
        <f>SUM(S407,S408,S411)</f>
        <v>3396</v>
      </c>
      <c r="T412" s="248"/>
      <c r="U412" s="248"/>
      <c r="V412" s="248">
        <f>SUM(V407,V408,V411)</f>
        <v>3428</v>
      </c>
      <c r="W412" s="248"/>
      <c r="X412" s="263"/>
    </row>
    <row r="413" spans="1:25" x14ac:dyDescent="0.25">
      <c r="B413" s="22"/>
      <c r="C413" s="22"/>
      <c r="D413" s="22"/>
      <c r="E413" s="22"/>
      <c r="F413" s="22"/>
      <c r="G413" s="22"/>
      <c r="H413" s="22"/>
      <c r="I413" s="22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</row>
    <row r="414" spans="1:25" x14ac:dyDescent="0.25">
      <c r="B414" s="22"/>
      <c r="C414" s="22"/>
      <c r="D414" s="22"/>
      <c r="E414" s="22"/>
      <c r="F414" s="22"/>
      <c r="G414" s="22"/>
      <c r="H414" s="22"/>
      <c r="I414" s="22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</row>
    <row r="428" spans="1:25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</row>
    <row r="429" spans="1:25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</row>
    <row r="430" spans="1:25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</row>
    <row r="431" spans="1:25" x14ac:dyDescent="0.25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</row>
    <row r="432" spans="1:25" x14ac:dyDescent="0.25">
      <c r="A432" s="128" t="s">
        <v>177</v>
      </c>
      <c r="B432" s="129"/>
      <c r="C432" s="129"/>
      <c r="D432" s="129"/>
      <c r="E432" s="129"/>
      <c r="F432" s="129"/>
      <c r="G432" s="129"/>
      <c r="H432" s="129"/>
      <c r="I432" s="129"/>
      <c r="J432" s="129"/>
      <c r="K432" s="129"/>
      <c r="L432" s="129"/>
      <c r="M432" s="129"/>
      <c r="N432" s="129"/>
      <c r="O432" s="129"/>
      <c r="P432" s="129"/>
      <c r="Q432" s="129"/>
      <c r="R432" s="129"/>
      <c r="S432" s="129"/>
      <c r="T432" s="129"/>
      <c r="U432" s="129"/>
      <c r="V432" s="129"/>
      <c r="W432" s="129"/>
      <c r="X432" s="129"/>
      <c r="Y432" s="129"/>
    </row>
    <row r="433" spans="1:25" x14ac:dyDescent="0.25">
      <c r="A433" s="129"/>
      <c r="B433" s="129"/>
      <c r="C433" s="129"/>
      <c r="D433" s="129"/>
      <c r="E433" s="129"/>
      <c r="F433" s="129"/>
      <c r="G433" s="129"/>
      <c r="H433" s="129"/>
      <c r="I433" s="129"/>
      <c r="J433" s="129"/>
      <c r="K433" s="129"/>
      <c r="L433" s="129"/>
      <c r="M433" s="129"/>
      <c r="N433" s="129"/>
      <c r="O433" s="129"/>
      <c r="P433" s="129"/>
      <c r="Q433" s="129"/>
      <c r="R433" s="129"/>
      <c r="S433" s="129"/>
      <c r="T433" s="129"/>
      <c r="U433" s="129"/>
      <c r="V433" s="129"/>
      <c r="W433" s="129"/>
      <c r="X433" s="129"/>
      <c r="Y433" s="129"/>
    </row>
    <row r="434" spans="1:25" x14ac:dyDescent="0.25">
      <c r="A434" s="129"/>
      <c r="B434" s="129"/>
      <c r="C434" s="129"/>
      <c r="D434" s="129"/>
      <c r="E434" s="129"/>
      <c r="F434" s="129"/>
      <c r="G434" s="129"/>
      <c r="H434" s="129"/>
      <c r="I434" s="129"/>
      <c r="J434" s="129"/>
      <c r="K434" s="129"/>
      <c r="L434" s="129"/>
      <c r="M434" s="129"/>
      <c r="N434" s="129"/>
      <c r="O434" s="129"/>
      <c r="P434" s="129"/>
      <c r="Q434" s="129"/>
      <c r="R434" s="129"/>
      <c r="S434" s="129"/>
      <c r="T434" s="129"/>
      <c r="U434" s="129"/>
      <c r="V434" s="129"/>
      <c r="W434" s="129"/>
      <c r="X434" s="129"/>
      <c r="Y434" s="129"/>
    </row>
    <row r="435" spans="1:25" x14ac:dyDescent="0.25">
      <c r="A435" s="129"/>
      <c r="B435" s="129"/>
      <c r="C435" s="129"/>
      <c r="D435" s="129"/>
      <c r="E435" s="129"/>
      <c r="F435" s="129"/>
      <c r="G435" s="129"/>
      <c r="H435" s="129"/>
      <c r="I435" s="129"/>
      <c r="J435" s="129"/>
      <c r="K435" s="129"/>
      <c r="L435" s="129"/>
      <c r="M435" s="129"/>
      <c r="N435" s="129"/>
      <c r="O435" s="129"/>
      <c r="P435" s="129"/>
      <c r="Q435" s="129"/>
      <c r="R435" s="129"/>
      <c r="S435" s="129"/>
      <c r="T435" s="129"/>
      <c r="U435" s="129"/>
      <c r="V435" s="129"/>
      <c r="W435" s="129"/>
      <c r="X435" s="129"/>
      <c r="Y435" s="129"/>
    </row>
    <row r="436" spans="1:25" x14ac:dyDescent="0.25">
      <c r="A436" s="129"/>
      <c r="B436" s="129"/>
      <c r="C436" s="129"/>
      <c r="D436" s="129"/>
      <c r="E436" s="129"/>
      <c r="F436" s="129"/>
      <c r="G436" s="129"/>
      <c r="H436" s="129"/>
      <c r="I436" s="129"/>
      <c r="J436" s="129"/>
      <c r="K436" s="129"/>
      <c r="L436" s="129"/>
      <c r="M436" s="129"/>
      <c r="N436" s="129"/>
      <c r="O436" s="129"/>
      <c r="P436" s="129"/>
      <c r="Q436" s="129"/>
      <c r="R436" s="129"/>
      <c r="S436" s="129"/>
      <c r="T436" s="129"/>
      <c r="U436" s="129"/>
      <c r="V436" s="129"/>
      <c r="W436" s="129"/>
      <c r="X436" s="129"/>
      <c r="Y436" s="129"/>
    </row>
    <row r="437" spans="1:25" x14ac:dyDescent="0.25">
      <c r="A437" s="129"/>
      <c r="B437" s="129"/>
      <c r="C437" s="129"/>
      <c r="D437" s="129"/>
      <c r="E437" s="129"/>
      <c r="F437" s="129"/>
      <c r="G437" s="129"/>
      <c r="H437" s="129"/>
      <c r="I437" s="129"/>
      <c r="J437" s="129"/>
      <c r="K437" s="129"/>
      <c r="L437" s="129"/>
      <c r="M437" s="129"/>
      <c r="N437" s="129"/>
      <c r="O437" s="129"/>
      <c r="P437" s="129"/>
      <c r="Q437" s="129"/>
      <c r="R437" s="129"/>
      <c r="S437" s="129"/>
      <c r="T437" s="129"/>
      <c r="U437" s="129"/>
      <c r="V437" s="129"/>
      <c r="W437" s="129"/>
      <c r="X437" s="129"/>
      <c r="Y437" s="129"/>
    </row>
    <row r="438" spans="1:25" x14ac:dyDescent="0.25">
      <c r="A438" s="129"/>
      <c r="B438" s="129"/>
      <c r="C438" s="129"/>
      <c r="D438" s="129"/>
      <c r="E438" s="129"/>
      <c r="F438" s="129"/>
      <c r="G438" s="129"/>
      <c r="H438" s="129"/>
      <c r="I438" s="129"/>
      <c r="J438" s="129"/>
      <c r="K438" s="129"/>
      <c r="L438" s="129"/>
      <c r="M438" s="129"/>
      <c r="N438" s="129"/>
      <c r="O438" s="129"/>
      <c r="P438" s="129"/>
      <c r="Q438" s="129"/>
      <c r="R438" s="129"/>
      <c r="S438" s="129"/>
      <c r="T438" s="129"/>
      <c r="U438" s="129"/>
      <c r="V438" s="129"/>
      <c r="W438" s="129"/>
      <c r="X438" s="129"/>
      <c r="Y438" s="129"/>
    </row>
    <row r="439" spans="1:25" x14ac:dyDescent="0.25">
      <c r="A439" s="129"/>
      <c r="B439" s="129"/>
      <c r="C439" s="129"/>
      <c r="D439" s="129"/>
      <c r="E439" s="129"/>
      <c r="F439" s="129"/>
      <c r="G439" s="129"/>
      <c r="H439" s="129"/>
      <c r="I439" s="129"/>
      <c r="J439" s="129"/>
      <c r="K439" s="129"/>
      <c r="L439" s="129"/>
      <c r="M439" s="129"/>
      <c r="N439" s="129"/>
      <c r="O439" s="129"/>
      <c r="P439" s="129"/>
      <c r="Q439" s="129"/>
      <c r="R439" s="129"/>
      <c r="S439" s="129"/>
      <c r="T439" s="129"/>
      <c r="U439" s="129"/>
      <c r="V439" s="129"/>
      <c r="W439" s="129"/>
      <c r="X439" s="129"/>
      <c r="Y439" s="129"/>
    </row>
    <row r="442" spans="1:25" x14ac:dyDescent="0.25">
      <c r="A442" s="39" t="s">
        <v>48</v>
      </c>
      <c r="B442" s="39"/>
      <c r="C442" s="39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R442" s="40"/>
      <c r="S442" s="40"/>
      <c r="T442" s="40"/>
    </row>
    <row r="443" spans="1:25" x14ac:dyDescent="0.25">
      <c r="P443" s="41"/>
      <c r="Q443" s="41"/>
      <c r="R443" s="40"/>
      <c r="S443" s="40"/>
      <c r="T443" s="40"/>
      <c r="U443" s="41"/>
    </row>
    <row r="444" spans="1:25" x14ac:dyDescent="0.25"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</row>
    <row r="445" spans="1:25" x14ac:dyDescent="0.25">
      <c r="A445" s="128" t="s">
        <v>178</v>
      </c>
      <c r="B445" s="129"/>
      <c r="C445" s="129"/>
      <c r="D445" s="129"/>
      <c r="E445" s="129"/>
      <c r="F445" s="129"/>
      <c r="G445" s="129"/>
      <c r="H445" s="129"/>
      <c r="I445" s="129"/>
      <c r="J445" s="129"/>
      <c r="K445" s="129"/>
      <c r="L445" s="129"/>
      <c r="M445" s="129"/>
      <c r="N445" s="129"/>
      <c r="O445" s="129"/>
      <c r="P445" s="129"/>
      <c r="Q445" s="129"/>
      <c r="R445" s="129"/>
      <c r="S445" s="129"/>
      <c r="T445" s="129"/>
      <c r="U445" s="129"/>
      <c r="V445" s="129"/>
      <c r="W445" s="129"/>
      <c r="X445" s="129"/>
      <c r="Y445" s="129"/>
    </row>
    <row r="446" spans="1:25" x14ac:dyDescent="0.25">
      <c r="A446" s="129"/>
      <c r="B446" s="129"/>
      <c r="C446" s="129"/>
      <c r="D446" s="129"/>
      <c r="E446" s="129"/>
      <c r="F446" s="129"/>
      <c r="G446" s="129"/>
      <c r="H446" s="129"/>
      <c r="I446" s="129"/>
      <c r="J446" s="129"/>
      <c r="K446" s="129"/>
      <c r="L446" s="129"/>
      <c r="M446" s="129"/>
      <c r="N446" s="129"/>
      <c r="O446" s="129"/>
      <c r="P446" s="129"/>
      <c r="Q446" s="129"/>
      <c r="R446" s="129"/>
      <c r="S446" s="129"/>
      <c r="T446" s="129"/>
      <c r="U446" s="129"/>
      <c r="V446" s="129"/>
      <c r="W446" s="129"/>
      <c r="X446" s="129"/>
      <c r="Y446" s="129"/>
    </row>
    <row r="447" spans="1:25" x14ac:dyDescent="0.25">
      <c r="A447" s="129"/>
      <c r="B447" s="129"/>
      <c r="C447" s="129"/>
      <c r="D447" s="129"/>
      <c r="E447" s="129"/>
      <c r="F447" s="129"/>
      <c r="G447" s="129"/>
      <c r="H447" s="129"/>
      <c r="I447" s="129"/>
      <c r="J447" s="129"/>
      <c r="K447" s="129"/>
      <c r="L447" s="129"/>
      <c r="M447" s="129"/>
      <c r="N447" s="129"/>
      <c r="O447" s="129"/>
      <c r="P447" s="129"/>
      <c r="Q447" s="129"/>
      <c r="R447" s="129"/>
      <c r="S447" s="129"/>
      <c r="T447" s="129"/>
      <c r="U447" s="129"/>
      <c r="V447" s="129"/>
      <c r="W447" s="129"/>
      <c r="X447" s="129"/>
      <c r="Y447" s="129"/>
    </row>
    <row r="448" spans="1:25" x14ac:dyDescent="0.25">
      <c r="A448" s="129"/>
      <c r="B448" s="129"/>
      <c r="C448" s="129"/>
      <c r="D448" s="129"/>
      <c r="E448" s="129"/>
      <c r="F448" s="129"/>
      <c r="G448" s="129"/>
      <c r="H448" s="129"/>
      <c r="I448" s="129"/>
      <c r="J448" s="129"/>
      <c r="K448" s="129"/>
      <c r="L448" s="129"/>
      <c r="M448" s="129"/>
      <c r="N448" s="129"/>
      <c r="O448" s="129"/>
      <c r="P448" s="129"/>
      <c r="Q448" s="129"/>
      <c r="R448" s="129"/>
      <c r="S448" s="129"/>
      <c r="T448" s="129"/>
      <c r="U448" s="129"/>
      <c r="V448" s="129"/>
      <c r="W448" s="129"/>
      <c r="X448" s="129"/>
      <c r="Y448" s="129"/>
    </row>
    <row r="449" spans="1:25" x14ac:dyDescent="0.25">
      <c r="A449" s="129"/>
      <c r="B449" s="129"/>
      <c r="C449" s="129"/>
      <c r="D449" s="129"/>
      <c r="E449" s="129"/>
      <c r="F449" s="129"/>
      <c r="G449" s="129"/>
      <c r="H449" s="129"/>
      <c r="I449" s="129"/>
      <c r="J449" s="129"/>
      <c r="K449" s="129"/>
      <c r="L449" s="129"/>
      <c r="M449" s="129"/>
      <c r="N449" s="129"/>
      <c r="O449" s="129"/>
      <c r="P449" s="129"/>
      <c r="Q449" s="129"/>
      <c r="R449" s="129"/>
      <c r="S449" s="129"/>
      <c r="T449" s="129"/>
      <c r="U449" s="129"/>
      <c r="V449" s="129"/>
      <c r="W449" s="129"/>
      <c r="X449" s="129"/>
      <c r="Y449" s="129"/>
    </row>
    <row r="450" spans="1:25" x14ac:dyDescent="0.25">
      <c r="A450" s="129"/>
      <c r="B450" s="129"/>
      <c r="C450" s="129"/>
      <c r="D450" s="129"/>
      <c r="E450" s="129"/>
      <c r="F450" s="129"/>
      <c r="G450" s="129"/>
      <c r="H450" s="129"/>
      <c r="I450" s="129"/>
      <c r="J450" s="129"/>
      <c r="K450" s="129"/>
      <c r="L450" s="129"/>
      <c r="M450" s="129"/>
      <c r="N450" s="129"/>
      <c r="O450" s="129"/>
      <c r="P450" s="129"/>
      <c r="Q450" s="129"/>
      <c r="R450" s="129"/>
      <c r="S450" s="129"/>
      <c r="T450" s="129"/>
      <c r="U450" s="129"/>
      <c r="V450" s="129"/>
      <c r="W450" s="129"/>
      <c r="X450" s="129"/>
      <c r="Y450" s="129"/>
    </row>
    <row r="451" spans="1:25" x14ac:dyDescent="0.25">
      <c r="A451" s="129"/>
      <c r="B451" s="129"/>
      <c r="C451" s="129"/>
      <c r="D451" s="129"/>
      <c r="E451" s="129"/>
      <c r="F451" s="129"/>
      <c r="G451" s="129"/>
      <c r="H451" s="129"/>
      <c r="I451" s="129"/>
      <c r="J451" s="129"/>
      <c r="K451" s="129"/>
      <c r="L451" s="129"/>
      <c r="M451" s="129"/>
      <c r="N451" s="129"/>
      <c r="O451" s="129"/>
      <c r="P451" s="129"/>
      <c r="Q451" s="129"/>
      <c r="R451" s="129"/>
      <c r="S451" s="129"/>
      <c r="T451" s="129"/>
      <c r="U451" s="129"/>
      <c r="V451" s="129"/>
      <c r="W451" s="129"/>
      <c r="X451" s="129"/>
      <c r="Y451" s="129"/>
    </row>
    <row r="452" spans="1:25" x14ac:dyDescent="0.25">
      <c r="A452" s="129"/>
      <c r="B452" s="129"/>
      <c r="C452" s="129"/>
      <c r="D452" s="129"/>
      <c r="E452" s="129"/>
      <c r="F452" s="129"/>
      <c r="G452" s="129"/>
      <c r="H452" s="129"/>
      <c r="I452" s="129"/>
      <c r="J452" s="129"/>
      <c r="K452" s="129"/>
      <c r="L452" s="129"/>
      <c r="M452" s="129"/>
      <c r="N452" s="129"/>
      <c r="O452" s="129"/>
      <c r="P452" s="129"/>
      <c r="Q452" s="129"/>
      <c r="R452" s="129"/>
      <c r="S452" s="129"/>
      <c r="T452" s="129"/>
      <c r="U452" s="129"/>
      <c r="V452" s="129"/>
      <c r="W452" s="129"/>
      <c r="X452" s="129"/>
      <c r="Y452" s="129"/>
    </row>
    <row r="453" spans="1:25" x14ac:dyDescent="0.25">
      <c r="A453" s="129"/>
      <c r="B453" s="129"/>
      <c r="C453" s="129"/>
      <c r="D453" s="129"/>
      <c r="E453" s="129"/>
      <c r="F453" s="129"/>
      <c r="G453" s="129"/>
      <c r="H453" s="129"/>
      <c r="I453" s="129"/>
      <c r="J453" s="129"/>
      <c r="K453" s="129"/>
      <c r="L453" s="129"/>
      <c r="M453" s="129"/>
      <c r="N453" s="129"/>
      <c r="O453" s="129"/>
      <c r="P453" s="129"/>
      <c r="Q453" s="129"/>
      <c r="R453" s="129"/>
      <c r="S453" s="129"/>
      <c r="T453" s="129"/>
      <c r="U453" s="129"/>
      <c r="V453" s="129"/>
      <c r="W453" s="129"/>
      <c r="X453" s="129"/>
      <c r="Y453" s="129"/>
    </row>
    <row r="454" spans="1:25" x14ac:dyDescent="0.25">
      <c r="A454" s="129"/>
      <c r="B454" s="129"/>
      <c r="C454" s="129"/>
      <c r="D454" s="129"/>
      <c r="E454" s="129"/>
      <c r="F454" s="129"/>
      <c r="G454" s="129"/>
      <c r="H454" s="129"/>
      <c r="I454" s="129"/>
      <c r="J454" s="129"/>
      <c r="K454" s="129"/>
      <c r="L454" s="129"/>
      <c r="M454" s="129"/>
      <c r="N454" s="129"/>
      <c r="O454" s="129"/>
      <c r="P454" s="129"/>
      <c r="Q454" s="129"/>
      <c r="R454" s="129"/>
      <c r="S454" s="129"/>
      <c r="T454" s="129"/>
      <c r="U454" s="129"/>
      <c r="V454" s="129"/>
      <c r="W454" s="129"/>
      <c r="X454" s="129"/>
      <c r="Y454" s="129"/>
    </row>
    <row r="455" spans="1:25" x14ac:dyDescent="0.25">
      <c r="A455" s="129"/>
      <c r="B455" s="129"/>
      <c r="C455" s="129"/>
      <c r="D455" s="129"/>
      <c r="E455" s="129"/>
      <c r="F455" s="129"/>
      <c r="G455" s="129"/>
      <c r="H455" s="129"/>
      <c r="I455" s="129"/>
      <c r="J455" s="129"/>
      <c r="K455" s="129"/>
      <c r="L455" s="129"/>
      <c r="M455" s="129"/>
      <c r="N455" s="129"/>
      <c r="O455" s="129"/>
      <c r="P455" s="129"/>
      <c r="Q455" s="129"/>
      <c r="R455" s="129"/>
      <c r="S455" s="129"/>
      <c r="T455" s="129"/>
      <c r="U455" s="129"/>
      <c r="V455" s="129"/>
      <c r="W455" s="129"/>
      <c r="X455" s="129"/>
      <c r="Y455" s="129"/>
    </row>
    <row r="456" spans="1:25" x14ac:dyDescent="0.25">
      <c r="A456" s="129"/>
      <c r="B456" s="129"/>
      <c r="C456" s="129"/>
      <c r="D456" s="129"/>
      <c r="E456" s="129"/>
      <c r="F456" s="129"/>
      <c r="G456" s="129"/>
      <c r="H456" s="129"/>
      <c r="I456" s="129"/>
      <c r="J456" s="129"/>
      <c r="K456" s="129"/>
      <c r="L456" s="129"/>
      <c r="M456" s="129"/>
      <c r="N456" s="129"/>
      <c r="O456" s="129"/>
      <c r="P456" s="129"/>
      <c r="Q456" s="129"/>
      <c r="R456" s="129"/>
      <c r="S456" s="129"/>
      <c r="T456" s="129"/>
      <c r="U456" s="129"/>
      <c r="V456" s="129"/>
      <c r="W456" s="129"/>
      <c r="X456" s="129"/>
      <c r="Y456" s="129"/>
    </row>
    <row r="457" spans="1:25" x14ac:dyDescent="0.25">
      <c r="A457" s="129"/>
      <c r="B457" s="129"/>
      <c r="C457" s="129"/>
      <c r="D457" s="129"/>
      <c r="E457" s="129"/>
      <c r="F457" s="129"/>
      <c r="G457" s="129"/>
      <c r="H457" s="129"/>
      <c r="I457" s="129"/>
      <c r="J457" s="129"/>
      <c r="K457" s="129"/>
      <c r="L457" s="129"/>
      <c r="M457" s="129"/>
      <c r="N457" s="129"/>
      <c r="O457" s="129"/>
      <c r="P457" s="129"/>
      <c r="Q457" s="129"/>
      <c r="R457" s="129"/>
      <c r="S457" s="129"/>
      <c r="T457" s="129"/>
      <c r="U457" s="129"/>
      <c r="V457" s="129"/>
      <c r="W457" s="129"/>
      <c r="X457" s="129"/>
      <c r="Y457" s="129"/>
    </row>
    <row r="458" spans="1:25" x14ac:dyDescent="0.25">
      <c r="A458" s="129"/>
      <c r="B458" s="129"/>
      <c r="C458" s="129"/>
      <c r="D458" s="129"/>
      <c r="E458" s="129"/>
      <c r="F458" s="129"/>
      <c r="G458" s="129"/>
      <c r="H458" s="129"/>
      <c r="I458" s="129"/>
      <c r="J458" s="129"/>
      <c r="K458" s="129"/>
      <c r="L458" s="129"/>
      <c r="M458" s="129"/>
      <c r="N458" s="129"/>
      <c r="O458" s="129"/>
      <c r="P458" s="129"/>
      <c r="Q458" s="129"/>
      <c r="R458" s="129"/>
      <c r="S458" s="129"/>
      <c r="T458" s="129"/>
      <c r="U458" s="129"/>
      <c r="V458" s="129"/>
      <c r="W458" s="129"/>
      <c r="X458" s="129"/>
      <c r="Y458" s="129"/>
    </row>
    <row r="459" spans="1:25" x14ac:dyDescent="0.25">
      <c r="A459" s="129"/>
      <c r="B459" s="129"/>
      <c r="C459" s="129"/>
      <c r="D459" s="129"/>
      <c r="E459" s="129"/>
      <c r="F459" s="129"/>
      <c r="G459" s="129"/>
      <c r="H459" s="129"/>
      <c r="I459" s="129"/>
      <c r="J459" s="129"/>
      <c r="K459" s="129"/>
      <c r="L459" s="129"/>
      <c r="M459" s="129"/>
      <c r="N459" s="129"/>
      <c r="O459" s="129"/>
      <c r="P459" s="129"/>
      <c r="Q459" s="129"/>
      <c r="R459" s="129"/>
      <c r="S459" s="129"/>
      <c r="T459" s="129"/>
      <c r="U459" s="129"/>
      <c r="V459" s="129"/>
      <c r="W459" s="129"/>
      <c r="X459" s="129"/>
      <c r="Y459" s="129"/>
    </row>
    <row r="460" spans="1:25" x14ac:dyDescent="0.25">
      <c r="P460" s="43"/>
      <c r="Q460" s="43"/>
      <c r="R460" s="42"/>
      <c r="S460" s="42"/>
      <c r="T460" s="42"/>
      <c r="U460" s="43"/>
    </row>
    <row r="461" spans="1:25" x14ac:dyDescent="0.25">
      <c r="A461" s="44" t="s">
        <v>179</v>
      </c>
      <c r="B461" s="44"/>
      <c r="C461" s="44"/>
      <c r="D461" s="44"/>
      <c r="E461" s="44"/>
      <c r="F461" s="44"/>
      <c r="G461" s="44"/>
      <c r="H461" s="44"/>
      <c r="I461" s="44"/>
      <c r="N461" s="43"/>
      <c r="O461" s="43"/>
      <c r="P461" s="45"/>
      <c r="Q461" s="45"/>
      <c r="R461" s="42"/>
      <c r="S461" s="42"/>
      <c r="T461" s="42"/>
    </row>
    <row r="462" spans="1:25" x14ac:dyDescent="0.25">
      <c r="M462" s="46"/>
      <c r="N462" s="46"/>
      <c r="R462" s="42"/>
      <c r="S462" s="42"/>
      <c r="T462" s="42"/>
    </row>
    <row r="463" spans="1:25" x14ac:dyDescent="0.25">
      <c r="A463" s="42"/>
      <c r="B463" s="42"/>
      <c r="C463" s="42"/>
      <c r="D463" s="42"/>
      <c r="E463" s="42"/>
      <c r="F463" s="42"/>
      <c r="G463" s="42"/>
      <c r="H463" s="42"/>
      <c r="I463" s="42"/>
      <c r="J463" s="42"/>
      <c r="K463" s="42"/>
      <c r="L463" s="42"/>
      <c r="M463" s="42"/>
      <c r="N463" s="42"/>
      <c r="O463" s="42"/>
      <c r="P463" s="42"/>
      <c r="Q463" s="42"/>
      <c r="U463" s="42"/>
    </row>
    <row r="464" spans="1:25" x14ac:dyDescent="0.25">
      <c r="A464" s="42"/>
      <c r="B464" s="42"/>
      <c r="C464" s="42"/>
      <c r="D464" s="42"/>
      <c r="E464" s="42"/>
      <c r="F464" s="42"/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42"/>
      <c r="U464" s="42"/>
    </row>
  </sheetData>
  <sheetProtection formatCells="0" insertColumns="0" insertRows="0" deleteColumns="0" deleteRows="0"/>
  <mergeCells count="626">
    <mergeCell ref="A205:Y207"/>
    <mergeCell ref="G203:J203"/>
    <mergeCell ref="C146:K146"/>
    <mergeCell ref="L134:M134"/>
    <mergeCell ref="L135:M135"/>
    <mergeCell ref="V131:W131"/>
    <mergeCell ref="L131:M131"/>
    <mergeCell ref="L132:M132"/>
    <mergeCell ref="A128:U129"/>
    <mergeCell ref="V140:W140"/>
    <mergeCell ref="V141:W141"/>
    <mergeCell ref="V142:W142"/>
    <mergeCell ref="V143:W143"/>
    <mergeCell ref="C145:K145"/>
    <mergeCell ref="C144:K144"/>
    <mergeCell ref="V144:W144"/>
    <mergeCell ref="M25:N25"/>
    <mergeCell ref="O25:P25"/>
    <mergeCell ref="Q25:R25"/>
    <mergeCell ref="Q26:R26"/>
    <mergeCell ref="E5:Q8"/>
    <mergeCell ref="E9:Q9"/>
    <mergeCell ref="Q24:R24"/>
    <mergeCell ref="K23:L24"/>
    <mergeCell ref="K25:L25"/>
    <mergeCell ref="O24:P24"/>
    <mergeCell ref="M27:N27"/>
    <mergeCell ref="M26:N26"/>
    <mergeCell ref="O26:P26"/>
    <mergeCell ref="G71:J71"/>
    <mergeCell ref="V139:W139"/>
    <mergeCell ref="V132:W132"/>
    <mergeCell ref="V133:W133"/>
    <mergeCell ref="V134:W134"/>
    <mergeCell ref="V135:W135"/>
    <mergeCell ref="V136:W136"/>
    <mergeCell ref="V137:W137"/>
    <mergeCell ref="V138:W138"/>
    <mergeCell ref="L139:M139"/>
    <mergeCell ref="L133:M133"/>
    <mergeCell ref="K28:L28"/>
    <mergeCell ref="M28:N28"/>
    <mergeCell ref="O28:P28"/>
    <mergeCell ref="Q28:R28"/>
    <mergeCell ref="G28:J28"/>
    <mergeCell ref="L136:M136"/>
    <mergeCell ref="L137:M137"/>
    <mergeCell ref="L138:M138"/>
    <mergeCell ref="A101:Y114"/>
    <mergeCell ref="K203:L203"/>
    <mergeCell ref="G199:J199"/>
    <mergeCell ref="V145:W145"/>
    <mergeCell ref="V146:W146"/>
    <mergeCell ref="P245:R245"/>
    <mergeCell ref="D247:F248"/>
    <mergeCell ref="G248:I248"/>
    <mergeCell ref="J248:L248"/>
    <mergeCell ref="H212:J212"/>
    <mergeCell ref="G201:J201"/>
    <mergeCell ref="D216:G216"/>
    <mergeCell ref="K216:M216"/>
    <mergeCell ref="H215:J215"/>
    <mergeCell ref="H216:J216"/>
    <mergeCell ref="D240:F241"/>
    <mergeCell ref="G240:R240"/>
    <mergeCell ref="G241:I241"/>
    <mergeCell ref="J241:L241"/>
    <mergeCell ref="M241:O241"/>
    <mergeCell ref="P241:R241"/>
    <mergeCell ref="D215:G215"/>
    <mergeCell ref="K215:M215"/>
    <mergeCell ref="A232:Y235"/>
    <mergeCell ref="G191:J191"/>
    <mergeCell ref="K193:L193"/>
    <mergeCell ref="K190:L190"/>
    <mergeCell ref="C147:K147"/>
    <mergeCell ref="L170:M170"/>
    <mergeCell ref="Q171:S171"/>
    <mergeCell ref="G198:J198"/>
    <mergeCell ref="G197:J197"/>
    <mergeCell ref="G195:J195"/>
    <mergeCell ref="G194:J194"/>
    <mergeCell ref="G193:J193"/>
    <mergeCell ref="G192:J192"/>
    <mergeCell ref="A173:Y185"/>
    <mergeCell ref="Q170:S170"/>
    <mergeCell ref="K198:L198"/>
    <mergeCell ref="K197:L197"/>
    <mergeCell ref="V147:W147"/>
    <mergeCell ref="D244:F244"/>
    <mergeCell ref="G244:I244"/>
    <mergeCell ref="J244:L244"/>
    <mergeCell ref="A254:Y255"/>
    <mergeCell ref="A445:Y459"/>
    <mergeCell ref="V412:X412"/>
    <mergeCell ref="P412:R412"/>
    <mergeCell ref="J408:L408"/>
    <mergeCell ref="M408:O408"/>
    <mergeCell ref="J373:L373"/>
    <mergeCell ref="M373:O373"/>
    <mergeCell ref="C385:F385"/>
    <mergeCell ref="G385:I385"/>
    <mergeCell ref="G386:I386"/>
    <mergeCell ref="C374:F374"/>
    <mergeCell ref="C378:F379"/>
    <mergeCell ref="P406:R406"/>
    <mergeCell ref="B411:I411"/>
    <mergeCell ref="M244:O244"/>
    <mergeCell ref="P244:R244"/>
    <mergeCell ref="A392:Y398"/>
    <mergeCell ref="A432:Y439"/>
    <mergeCell ref="K300:L300"/>
    <mergeCell ref="I304:J304"/>
    <mergeCell ref="K304:L304"/>
    <mergeCell ref="M304:N304"/>
    <mergeCell ref="O304:P304"/>
    <mergeCell ref="Q302:R302"/>
    <mergeCell ref="M298:N298"/>
    <mergeCell ref="G300:H300"/>
    <mergeCell ref="G301:H301"/>
    <mergeCell ref="G303:H303"/>
    <mergeCell ref="Q299:R299"/>
    <mergeCell ref="O300:P300"/>
    <mergeCell ref="Q300:R300"/>
    <mergeCell ref="O301:P301"/>
    <mergeCell ref="Q301:R301"/>
    <mergeCell ref="O303:P303"/>
    <mergeCell ref="Q303:R303"/>
    <mergeCell ref="O299:P299"/>
    <mergeCell ref="M301:N301"/>
    <mergeCell ref="O272:P272"/>
    <mergeCell ref="Q272:R272"/>
    <mergeCell ref="I271:J271"/>
    <mergeCell ref="M271:N271"/>
    <mergeCell ref="O271:P271"/>
    <mergeCell ref="Q271:R271"/>
    <mergeCell ref="L140:M140"/>
    <mergeCell ref="L141:M141"/>
    <mergeCell ref="L142:M142"/>
    <mergeCell ref="L143:M143"/>
    <mergeCell ref="L144:M144"/>
    <mergeCell ref="L145:M145"/>
    <mergeCell ref="L146:M146"/>
    <mergeCell ref="K199:L199"/>
    <mergeCell ref="G200:J200"/>
    <mergeCell ref="K200:L200"/>
    <mergeCell ref="A188:U188"/>
    <mergeCell ref="K191:L191"/>
    <mergeCell ref="K192:L192"/>
    <mergeCell ref="D170:K170"/>
    <mergeCell ref="K195:L195"/>
    <mergeCell ref="K194:L194"/>
    <mergeCell ref="L147:M147"/>
    <mergeCell ref="C270:F270"/>
    <mergeCell ref="J412:L412"/>
    <mergeCell ref="M412:O412"/>
    <mergeCell ref="S412:U412"/>
    <mergeCell ref="B412:I412"/>
    <mergeCell ref="M23:R23"/>
    <mergeCell ref="M24:N24"/>
    <mergeCell ref="K26:L26"/>
    <mergeCell ref="G26:J26"/>
    <mergeCell ref="G25:J25"/>
    <mergeCell ref="G23:J24"/>
    <mergeCell ref="K71:L71"/>
    <mergeCell ref="O71:P71"/>
    <mergeCell ref="Q71:R71"/>
    <mergeCell ref="M71:N71"/>
    <mergeCell ref="G69:J69"/>
    <mergeCell ref="K69:L69"/>
    <mergeCell ref="M69:N69"/>
    <mergeCell ref="O69:P69"/>
    <mergeCell ref="Q69:R69"/>
    <mergeCell ref="G70:J70"/>
    <mergeCell ref="K70:L70"/>
    <mergeCell ref="M70:N70"/>
    <mergeCell ref="Q70:R70"/>
    <mergeCell ref="O70:P70"/>
    <mergeCell ref="M411:O411"/>
    <mergeCell ref="P411:R411"/>
    <mergeCell ref="J406:L406"/>
    <mergeCell ref="V408:X408"/>
    <mergeCell ref="J409:L409"/>
    <mergeCell ref="S409:U409"/>
    <mergeCell ref="V411:X411"/>
    <mergeCell ref="J410:L410"/>
    <mergeCell ref="M410:O410"/>
    <mergeCell ref="P410:R410"/>
    <mergeCell ref="S410:U410"/>
    <mergeCell ref="M406:O406"/>
    <mergeCell ref="P408:R408"/>
    <mergeCell ref="M409:O409"/>
    <mergeCell ref="P409:R409"/>
    <mergeCell ref="V409:X409"/>
    <mergeCell ref="V406:X406"/>
    <mergeCell ref="J407:L407"/>
    <mergeCell ref="S406:U406"/>
    <mergeCell ref="V407:X407"/>
    <mergeCell ref="S411:U411"/>
    <mergeCell ref="J411:L411"/>
    <mergeCell ref="U299:V299"/>
    <mergeCell ref="S300:T300"/>
    <mergeCell ref="U300:V300"/>
    <mergeCell ref="U302:V302"/>
    <mergeCell ref="S302:T302"/>
    <mergeCell ref="U301:V301"/>
    <mergeCell ref="S301:T301"/>
    <mergeCell ref="V410:X410"/>
    <mergeCell ref="B410:I410"/>
    <mergeCell ref="S382:U382"/>
    <mergeCell ref="S407:U407"/>
    <mergeCell ref="U303:V303"/>
    <mergeCell ref="S303:T303"/>
    <mergeCell ref="Q304:R304"/>
    <mergeCell ref="G304:H304"/>
    <mergeCell ref="M341:U341"/>
    <mergeCell ref="T342:U343"/>
    <mergeCell ref="P342:Q343"/>
    <mergeCell ref="R342:S343"/>
    <mergeCell ref="D344:E344"/>
    <mergeCell ref="F344:G344"/>
    <mergeCell ref="H342:I343"/>
    <mergeCell ref="H344:I344"/>
    <mergeCell ref="G299:H299"/>
    <mergeCell ref="O296:R296"/>
    <mergeCell ref="O298:P298"/>
    <mergeCell ref="Q298:R298"/>
    <mergeCell ref="K303:L303"/>
    <mergeCell ref="A260:U260"/>
    <mergeCell ref="M303:N303"/>
    <mergeCell ref="G295:V295"/>
    <mergeCell ref="S296:V296"/>
    <mergeCell ref="S297:T297"/>
    <mergeCell ref="U297:V297"/>
    <mergeCell ref="K264:N264"/>
    <mergeCell ref="M297:N297"/>
    <mergeCell ref="U272:V272"/>
    <mergeCell ref="S272:T272"/>
    <mergeCell ref="D284:E284"/>
    <mergeCell ref="G272:H272"/>
    <mergeCell ref="M272:N272"/>
    <mergeCell ref="G302:H302"/>
    <mergeCell ref="I302:J302"/>
    <mergeCell ref="I298:J298"/>
    <mergeCell ref="I300:J300"/>
    <mergeCell ref="U271:V271"/>
    <mergeCell ref="S271:T271"/>
    <mergeCell ref="G271:H271"/>
    <mergeCell ref="C295:F297"/>
    <mergeCell ref="I266:J266"/>
    <mergeCell ref="K269:L269"/>
    <mergeCell ref="A339:U339"/>
    <mergeCell ref="G296:J296"/>
    <mergeCell ref="K296:N296"/>
    <mergeCell ref="I303:J303"/>
    <mergeCell ref="K297:L297"/>
    <mergeCell ref="K298:L298"/>
    <mergeCell ref="K299:L299"/>
    <mergeCell ref="K301:L301"/>
    <mergeCell ref="I297:J297"/>
    <mergeCell ref="I299:J299"/>
    <mergeCell ref="S298:T298"/>
    <mergeCell ref="U298:V298"/>
    <mergeCell ref="I301:J301"/>
    <mergeCell ref="G297:H297"/>
    <mergeCell ref="G298:H298"/>
    <mergeCell ref="K302:L302"/>
    <mergeCell ref="S304:T304"/>
    <mergeCell ref="S299:T299"/>
    <mergeCell ref="A330:Y334"/>
    <mergeCell ref="M299:N299"/>
    <mergeCell ref="M300:N300"/>
    <mergeCell ref="O297:P297"/>
    <mergeCell ref="Q297:R297"/>
    <mergeCell ref="M342:O343"/>
    <mergeCell ref="D350:E350"/>
    <mergeCell ref="F350:G350"/>
    <mergeCell ref="H350:I350"/>
    <mergeCell ref="M350:O350"/>
    <mergeCell ref="A342:C343"/>
    <mergeCell ref="G270:H270"/>
    <mergeCell ref="I270:J270"/>
    <mergeCell ref="K270:L270"/>
    <mergeCell ref="H345:I345"/>
    <mergeCell ref="H346:I346"/>
    <mergeCell ref="H347:I347"/>
    <mergeCell ref="H348:I348"/>
    <mergeCell ref="H349:I349"/>
    <mergeCell ref="A341:I341"/>
    <mergeCell ref="D347:E347"/>
    <mergeCell ref="D345:E345"/>
    <mergeCell ref="F345:G345"/>
    <mergeCell ref="D348:E348"/>
    <mergeCell ref="F348:G348"/>
    <mergeCell ref="F346:G346"/>
    <mergeCell ref="D349:E349"/>
    <mergeCell ref="F349:G349"/>
    <mergeCell ref="D346:E346"/>
    <mergeCell ref="G190:J190"/>
    <mergeCell ref="O27:P27"/>
    <mergeCell ref="Q27:R27"/>
    <mergeCell ref="K27:L27"/>
    <mergeCell ref="A19:U21"/>
    <mergeCell ref="G68:J68"/>
    <mergeCell ref="K68:L68"/>
    <mergeCell ref="G98:N98"/>
    <mergeCell ref="G196:J196"/>
    <mergeCell ref="K196:L196"/>
    <mergeCell ref="G97:N97"/>
    <mergeCell ref="O97:P97"/>
    <mergeCell ref="C131:K131"/>
    <mergeCell ref="C132:K132"/>
    <mergeCell ref="C133:K133"/>
    <mergeCell ref="C134:K134"/>
    <mergeCell ref="C135:K135"/>
    <mergeCell ref="C136:K136"/>
    <mergeCell ref="N170:P170"/>
    <mergeCell ref="L171:M171"/>
    <mergeCell ref="N171:P171"/>
    <mergeCell ref="D171:K171"/>
    <mergeCell ref="C381:F381"/>
    <mergeCell ref="M348:O348"/>
    <mergeCell ref="M347:O347"/>
    <mergeCell ref="A349:C349"/>
    <mergeCell ref="A348:C348"/>
    <mergeCell ref="A347:C347"/>
    <mergeCell ref="A350:C350"/>
    <mergeCell ref="G368:I368"/>
    <mergeCell ref="G372:I372"/>
    <mergeCell ref="J369:L369"/>
    <mergeCell ref="M370:O370"/>
    <mergeCell ref="G374:I374"/>
    <mergeCell ref="J374:L374"/>
    <mergeCell ref="M374:O374"/>
    <mergeCell ref="G371:I371"/>
    <mergeCell ref="M349:O349"/>
    <mergeCell ref="C380:F380"/>
    <mergeCell ref="G378:U378"/>
    <mergeCell ref="G379:I379"/>
    <mergeCell ref="J379:L379"/>
    <mergeCell ref="M379:O379"/>
    <mergeCell ref="J370:L370"/>
    <mergeCell ref="C371:F371"/>
    <mergeCell ref="S379:U379"/>
    <mergeCell ref="T345:U345"/>
    <mergeCell ref="S367:U367"/>
    <mergeCell ref="S370:U370"/>
    <mergeCell ref="S374:U374"/>
    <mergeCell ref="J368:L368"/>
    <mergeCell ref="S373:U373"/>
    <mergeCell ref="P370:R370"/>
    <mergeCell ref="P348:Q348"/>
    <mergeCell ref="P344:Q344"/>
    <mergeCell ref="M344:O344"/>
    <mergeCell ref="T344:U344"/>
    <mergeCell ref="P350:Q350"/>
    <mergeCell ref="R350:S350"/>
    <mergeCell ref="T350:U350"/>
    <mergeCell ref="R344:S344"/>
    <mergeCell ref="G366:U366"/>
    <mergeCell ref="M368:O368"/>
    <mergeCell ref="P368:R368"/>
    <mergeCell ref="S368:U368"/>
    <mergeCell ref="G367:I367"/>
    <mergeCell ref="P347:Q347"/>
    <mergeCell ref="R347:S347"/>
    <mergeCell ref="M367:O367"/>
    <mergeCell ref="P374:R374"/>
    <mergeCell ref="P369:R369"/>
    <mergeCell ref="M380:O380"/>
    <mergeCell ref="J380:L380"/>
    <mergeCell ref="S380:U380"/>
    <mergeCell ref="C370:F370"/>
    <mergeCell ref="G370:I370"/>
    <mergeCell ref="P379:R379"/>
    <mergeCell ref="C372:F372"/>
    <mergeCell ref="C373:F373"/>
    <mergeCell ref="G373:I373"/>
    <mergeCell ref="G369:I369"/>
    <mergeCell ref="M371:O371"/>
    <mergeCell ref="M369:O369"/>
    <mergeCell ref="J372:L372"/>
    <mergeCell ref="M372:O372"/>
    <mergeCell ref="P380:R380"/>
    <mergeCell ref="P373:R373"/>
    <mergeCell ref="P372:R372"/>
    <mergeCell ref="P371:R371"/>
    <mergeCell ref="G380:I380"/>
    <mergeCell ref="C368:F368"/>
    <mergeCell ref="F347:G347"/>
    <mergeCell ref="A344:C344"/>
    <mergeCell ref="C366:F367"/>
    <mergeCell ref="D342:E343"/>
    <mergeCell ref="K271:L271"/>
    <mergeCell ref="D319:E319"/>
    <mergeCell ref="F342:G343"/>
    <mergeCell ref="A345:C345"/>
    <mergeCell ref="K272:L272"/>
    <mergeCell ref="C298:F298"/>
    <mergeCell ref="C299:F299"/>
    <mergeCell ref="C300:F300"/>
    <mergeCell ref="C301:F301"/>
    <mergeCell ref="C302:F302"/>
    <mergeCell ref="C303:F303"/>
    <mergeCell ref="C304:F304"/>
    <mergeCell ref="A306:Z306"/>
    <mergeCell ref="A361:Z361"/>
    <mergeCell ref="R346:S346"/>
    <mergeCell ref="T346:U346"/>
    <mergeCell ref="T347:U347"/>
    <mergeCell ref="T348:U348"/>
    <mergeCell ref="J367:L367"/>
    <mergeCell ref="M382:O382"/>
    <mergeCell ref="P382:R382"/>
    <mergeCell ref="B408:I408"/>
    <mergeCell ref="B409:I409"/>
    <mergeCell ref="C384:F384"/>
    <mergeCell ref="G384:I384"/>
    <mergeCell ref="J384:L384"/>
    <mergeCell ref="M407:O407"/>
    <mergeCell ref="P407:R407"/>
    <mergeCell ref="A402:Y403"/>
    <mergeCell ref="J386:L386"/>
    <mergeCell ref="J385:L385"/>
    <mergeCell ref="P383:R383"/>
    <mergeCell ref="G383:I383"/>
    <mergeCell ref="J383:L383"/>
    <mergeCell ref="M383:O383"/>
    <mergeCell ref="C386:F386"/>
    <mergeCell ref="C382:F382"/>
    <mergeCell ref="S384:U384"/>
    <mergeCell ref="S385:U385"/>
    <mergeCell ref="S408:U408"/>
    <mergeCell ref="C383:F383"/>
    <mergeCell ref="P386:R386"/>
    <mergeCell ref="M385:O385"/>
    <mergeCell ref="C272:F272"/>
    <mergeCell ref="C269:F269"/>
    <mergeCell ref="C271:F271"/>
    <mergeCell ref="K201:L201"/>
    <mergeCell ref="C137:K137"/>
    <mergeCell ref="C138:K138"/>
    <mergeCell ref="C139:K139"/>
    <mergeCell ref="C140:K140"/>
    <mergeCell ref="C141:K141"/>
    <mergeCell ref="C142:K142"/>
    <mergeCell ref="C143:K143"/>
    <mergeCell ref="I272:J272"/>
    <mergeCell ref="G265:H265"/>
    <mergeCell ref="I265:J265"/>
    <mergeCell ref="K265:L265"/>
    <mergeCell ref="D212:G212"/>
    <mergeCell ref="K212:M212"/>
    <mergeCell ref="D213:G213"/>
    <mergeCell ref="K213:M213"/>
    <mergeCell ref="D214:G214"/>
    <mergeCell ref="K214:M214"/>
    <mergeCell ref="H214:J214"/>
    <mergeCell ref="H213:J213"/>
    <mergeCell ref="D242:F242"/>
    <mergeCell ref="K266:L266"/>
    <mergeCell ref="C263:F265"/>
    <mergeCell ref="C266:F266"/>
    <mergeCell ref="O264:R264"/>
    <mergeCell ref="M265:N265"/>
    <mergeCell ref="O265:P265"/>
    <mergeCell ref="Q265:R265"/>
    <mergeCell ref="P248:R248"/>
    <mergeCell ref="P252:R252"/>
    <mergeCell ref="D250:F250"/>
    <mergeCell ref="G250:I250"/>
    <mergeCell ref="J250:L250"/>
    <mergeCell ref="M252:O252"/>
    <mergeCell ref="M250:O250"/>
    <mergeCell ref="M251:O251"/>
    <mergeCell ref="P250:R250"/>
    <mergeCell ref="P251:R251"/>
    <mergeCell ref="D252:F252"/>
    <mergeCell ref="G266:H266"/>
    <mergeCell ref="D251:F251"/>
    <mergeCell ref="G251:I251"/>
    <mergeCell ref="J251:L251"/>
    <mergeCell ref="G263:V263"/>
    <mergeCell ref="P242:R242"/>
    <mergeCell ref="G242:I242"/>
    <mergeCell ref="J242:L242"/>
    <mergeCell ref="M242:O242"/>
    <mergeCell ref="G252:I252"/>
    <mergeCell ref="U269:V269"/>
    <mergeCell ref="S269:T269"/>
    <mergeCell ref="Q269:R269"/>
    <mergeCell ref="O269:P269"/>
    <mergeCell ref="M269:N269"/>
    <mergeCell ref="U267:V267"/>
    <mergeCell ref="S267:T267"/>
    <mergeCell ref="Q267:R267"/>
    <mergeCell ref="O267:P267"/>
    <mergeCell ref="M267:N267"/>
    <mergeCell ref="K267:L267"/>
    <mergeCell ref="I267:J267"/>
    <mergeCell ref="G267:H267"/>
    <mergeCell ref="U266:V266"/>
    <mergeCell ref="S266:T266"/>
    <mergeCell ref="Q266:R266"/>
    <mergeCell ref="O266:P266"/>
    <mergeCell ref="M266:N266"/>
    <mergeCell ref="P384:R384"/>
    <mergeCell ref="D243:F243"/>
    <mergeCell ref="G243:I243"/>
    <mergeCell ref="J243:L243"/>
    <mergeCell ref="M243:O243"/>
    <mergeCell ref="P243:R243"/>
    <mergeCell ref="C267:F267"/>
    <mergeCell ref="C268:F268"/>
    <mergeCell ref="J252:L252"/>
    <mergeCell ref="G247:R247"/>
    <mergeCell ref="D249:F249"/>
    <mergeCell ref="G249:I249"/>
    <mergeCell ref="J249:L249"/>
    <mergeCell ref="M249:O249"/>
    <mergeCell ref="P249:R249"/>
    <mergeCell ref="M248:O248"/>
    <mergeCell ref="D245:F245"/>
    <mergeCell ref="G245:I245"/>
    <mergeCell ref="J245:L245"/>
    <mergeCell ref="M245:O245"/>
    <mergeCell ref="K268:L268"/>
    <mergeCell ref="I268:J268"/>
    <mergeCell ref="G268:H268"/>
    <mergeCell ref="G264:J264"/>
    <mergeCell ref="Q270:R270"/>
    <mergeCell ref="B407:I407"/>
    <mergeCell ref="B406:I406"/>
    <mergeCell ref="O302:P302"/>
    <mergeCell ref="M302:N302"/>
    <mergeCell ref="U304:V304"/>
    <mergeCell ref="S372:U372"/>
    <mergeCell ref="S369:U369"/>
    <mergeCell ref="R348:S348"/>
    <mergeCell ref="P349:Q349"/>
    <mergeCell ref="R349:S349"/>
    <mergeCell ref="A352:Y359"/>
    <mergeCell ref="S371:U371"/>
    <mergeCell ref="A346:C346"/>
    <mergeCell ref="A363:U363"/>
    <mergeCell ref="T349:U349"/>
    <mergeCell ref="M345:O345"/>
    <mergeCell ref="P345:Q345"/>
    <mergeCell ref="C369:F369"/>
    <mergeCell ref="J371:L371"/>
    <mergeCell ref="G382:I382"/>
    <mergeCell ref="J382:L382"/>
    <mergeCell ref="J381:L381"/>
    <mergeCell ref="M381:O381"/>
    <mergeCell ref="G381:I381"/>
    <mergeCell ref="I269:J269"/>
    <mergeCell ref="G269:H269"/>
    <mergeCell ref="P381:R381"/>
    <mergeCell ref="S381:U381"/>
    <mergeCell ref="S383:U383"/>
    <mergeCell ref="P385:R385"/>
    <mergeCell ref="M384:O384"/>
    <mergeCell ref="M68:N68"/>
    <mergeCell ref="O68:P68"/>
    <mergeCell ref="Q68:R68"/>
    <mergeCell ref="U265:V265"/>
    <mergeCell ref="S265:T265"/>
    <mergeCell ref="S264:V264"/>
    <mergeCell ref="U268:V268"/>
    <mergeCell ref="S268:T268"/>
    <mergeCell ref="Q268:R268"/>
    <mergeCell ref="O268:P268"/>
    <mergeCell ref="M268:N268"/>
    <mergeCell ref="R345:S345"/>
    <mergeCell ref="M346:O346"/>
    <mergeCell ref="P346:Q346"/>
    <mergeCell ref="U270:V270"/>
    <mergeCell ref="S270:T270"/>
    <mergeCell ref="M67:N67"/>
    <mergeCell ref="O270:P270"/>
    <mergeCell ref="M270:N270"/>
    <mergeCell ref="S386:U386"/>
    <mergeCell ref="P367:R367"/>
    <mergeCell ref="G27:J27"/>
    <mergeCell ref="O55:P55"/>
    <mergeCell ref="O56:P56"/>
    <mergeCell ref="G54:N54"/>
    <mergeCell ref="G55:N55"/>
    <mergeCell ref="G53:N53"/>
    <mergeCell ref="G56:N56"/>
    <mergeCell ref="O52:P52"/>
    <mergeCell ref="O53:P53"/>
    <mergeCell ref="O54:P54"/>
    <mergeCell ref="G52:N52"/>
    <mergeCell ref="Q50:R51"/>
    <mergeCell ref="Q52:R52"/>
    <mergeCell ref="Q53:R53"/>
    <mergeCell ref="M386:O386"/>
    <mergeCell ref="O67:P67"/>
    <mergeCell ref="Q67:R67"/>
    <mergeCell ref="G50:N51"/>
    <mergeCell ref="O50:P51"/>
    <mergeCell ref="G202:J202"/>
    <mergeCell ref="K202:L202"/>
    <mergeCell ref="Q54:R54"/>
    <mergeCell ref="Q55:R55"/>
    <mergeCell ref="Q56:R56"/>
    <mergeCell ref="Q95:R95"/>
    <mergeCell ref="Q96:R96"/>
    <mergeCell ref="Q97:R97"/>
    <mergeCell ref="Q98:R98"/>
    <mergeCell ref="Q92:R93"/>
    <mergeCell ref="Q94:R94"/>
    <mergeCell ref="L130:V130"/>
    <mergeCell ref="O98:P98"/>
    <mergeCell ref="G92:N93"/>
    <mergeCell ref="O92:P93"/>
    <mergeCell ref="G94:N94"/>
    <mergeCell ref="O94:P94"/>
    <mergeCell ref="G95:N95"/>
    <mergeCell ref="O95:P95"/>
    <mergeCell ref="G96:N96"/>
    <mergeCell ref="O96:P96"/>
    <mergeCell ref="G66:J67"/>
    <mergeCell ref="K66:L67"/>
    <mergeCell ref="M66:R66"/>
  </mergeCells>
  <pageMargins left="0.11811023622047245" right="0.11811023622047245" top="0.15748031496062992" bottom="0.15748031496062992" header="0.11811023622047245" footer="0.11811023622047245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D13"/>
  <sheetViews>
    <sheetView workbookViewId="0"/>
  </sheetViews>
  <sheetFormatPr defaultRowHeight="15" x14ac:dyDescent="0.25"/>
  <cols>
    <col min="1" max="1" width="8.140625" bestFit="1" customWidth="1"/>
    <col min="2" max="2" width="11" bestFit="1" customWidth="1"/>
    <col min="3" max="3" width="22.42578125" bestFit="1" customWidth="1"/>
    <col min="4" max="4" width="5" bestFit="1" customWidth="1"/>
  </cols>
  <sheetData>
    <row r="1" spans="1:4" x14ac:dyDescent="0.25">
      <c r="A1" t="s">
        <v>100</v>
      </c>
      <c r="B1" t="s">
        <v>118</v>
      </c>
      <c r="C1" t="s">
        <v>110</v>
      </c>
      <c r="D1" t="s">
        <v>95</v>
      </c>
    </row>
    <row r="2" spans="1:4" x14ac:dyDescent="0.25">
      <c r="A2">
        <v>0</v>
      </c>
      <c r="B2" t="s">
        <v>88</v>
      </c>
      <c r="C2" t="s">
        <v>65</v>
      </c>
      <c r="D2">
        <v>1</v>
      </c>
    </row>
    <row r="3" spans="1:4" x14ac:dyDescent="0.25">
      <c r="A3">
        <v>0</v>
      </c>
      <c r="B3" t="s">
        <v>88</v>
      </c>
      <c r="C3" t="s">
        <v>90</v>
      </c>
      <c r="D3">
        <v>2</v>
      </c>
    </row>
    <row r="4" spans="1:4" x14ac:dyDescent="0.25">
      <c r="A4">
        <v>0</v>
      </c>
      <c r="B4" t="s">
        <v>88</v>
      </c>
      <c r="C4" t="s">
        <v>64</v>
      </c>
      <c r="D4">
        <v>3</v>
      </c>
    </row>
    <row r="5" spans="1:4" x14ac:dyDescent="0.25">
      <c r="A5">
        <v>0</v>
      </c>
      <c r="B5" t="s">
        <v>88</v>
      </c>
      <c r="C5" t="s">
        <v>89</v>
      </c>
      <c r="D5">
        <v>4</v>
      </c>
    </row>
    <row r="6" spans="1:4" x14ac:dyDescent="0.25">
      <c r="A6">
        <v>0</v>
      </c>
      <c r="B6" t="s">
        <v>51</v>
      </c>
      <c r="C6" t="s">
        <v>65</v>
      </c>
      <c r="D6">
        <v>1</v>
      </c>
    </row>
    <row r="7" spans="1:4" x14ac:dyDescent="0.25">
      <c r="A7">
        <v>1</v>
      </c>
      <c r="B7" t="s">
        <v>51</v>
      </c>
      <c r="C7" t="s">
        <v>90</v>
      </c>
      <c r="D7">
        <v>2</v>
      </c>
    </row>
    <row r="8" spans="1:4" x14ac:dyDescent="0.25">
      <c r="A8">
        <v>0</v>
      </c>
      <c r="B8" t="s">
        <v>51</v>
      </c>
      <c r="C8" t="s">
        <v>64</v>
      </c>
      <c r="D8">
        <v>3</v>
      </c>
    </row>
    <row r="9" spans="1:4" x14ac:dyDescent="0.25">
      <c r="A9">
        <v>0</v>
      </c>
      <c r="B9" t="s">
        <v>51</v>
      </c>
      <c r="C9" t="s">
        <v>89</v>
      </c>
      <c r="D9">
        <v>4</v>
      </c>
    </row>
    <row r="10" spans="1:4" x14ac:dyDescent="0.25">
      <c r="A10">
        <v>0</v>
      </c>
      <c r="B10" t="s">
        <v>52</v>
      </c>
      <c r="C10" t="s">
        <v>65</v>
      </c>
      <c r="D10">
        <v>1</v>
      </c>
    </row>
    <row r="11" spans="1:4" x14ac:dyDescent="0.25">
      <c r="A11">
        <v>0</v>
      </c>
      <c r="B11" t="s">
        <v>52</v>
      </c>
      <c r="C11" t="s">
        <v>90</v>
      </c>
      <c r="D11">
        <v>2</v>
      </c>
    </row>
    <row r="12" spans="1:4" x14ac:dyDescent="0.25">
      <c r="A12">
        <v>0</v>
      </c>
      <c r="B12" t="s">
        <v>52</v>
      </c>
      <c r="C12" t="s">
        <v>64</v>
      </c>
      <c r="D12">
        <v>3</v>
      </c>
    </row>
    <row r="13" spans="1:4" x14ac:dyDescent="0.25">
      <c r="A13">
        <v>1</v>
      </c>
      <c r="B13" t="s">
        <v>52</v>
      </c>
      <c r="C13" t="s">
        <v>89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G7"/>
  <sheetViews>
    <sheetView workbookViewId="0"/>
  </sheetViews>
  <sheetFormatPr defaultRowHeight="15" x14ac:dyDescent="0.25"/>
  <cols>
    <col min="1" max="1" width="5" bestFit="1" customWidth="1"/>
    <col min="2" max="2" width="14" bestFit="1" customWidth="1"/>
    <col min="3" max="3" width="16.5703125" bestFit="1" customWidth="1"/>
    <col min="4" max="4" width="22.42578125" bestFit="1" customWidth="1"/>
    <col min="5" max="5" width="18.140625" bestFit="1" customWidth="1"/>
    <col min="6" max="6" width="12.42578125" bestFit="1" customWidth="1"/>
    <col min="7" max="7" width="12.140625" bestFit="1" customWidth="1"/>
  </cols>
  <sheetData>
    <row r="1" spans="1:7" x14ac:dyDescent="0.25">
      <c r="A1" t="s">
        <v>95</v>
      </c>
      <c r="B1" t="s">
        <v>105</v>
      </c>
      <c r="C1" t="s">
        <v>60</v>
      </c>
      <c r="D1" t="s">
        <v>61</v>
      </c>
      <c r="E1" t="s">
        <v>62</v>
      </c>
      <c r="F1" t="s">
        <v>71</v>
      </c>
      <c r="G1" t="s">
        <v>63</v>
      </c>
    </row>
    <row r="2" spans="1:7" x14ac:dyDescent="0.25">
      <c r="A2">
        <v>1</v>
      </c>
      <c r="B2" t="s">
        <v>123</v>
      </c>
      <c r="C2">
        <v>2</v>
      </c>
      <c r="D2">
        <v>17</v>
      </c>
      <c r="E2">
        <v>0</v>
      </c>
      <c r="F2">
        <v>44</v>
      </c>
      <c r="G2">
        <v>15</v>
      </c>
    </row>
    <row r="3" spans="1:7" x14ac:dyDescent="0.25">
      <c r="A3">
        <v>2</v>
      </c>
      <c r="B3" t="s">
        <v>151</v>
      </c>
      <c r="C3">
        <v>4</v>
      </c>
      <c r="D3">
        <v>43</v>
      </c>
      <c r="E3">
        <v>0</v>
      </c>
      <c r="F3">
        <v>0</v>
      </c>
      <c r="G3">
        <v>11</v>
      </c>
    </row>
    <row r="4" spans="1:7" x14ac:dyDescent="0.25">
      <c r="A4">
        <v>3</v>
      </c>
      <c r="B4" t="s">
        <v>152</v>
      </c>
      <c r="C4">
        <v>1</v>
      </c>
      <c r="D4">
        <v>0</v>
      </c>
      <c r="E4">
        <v>0</v>
      </c>
      <c r="F4">
        <v>2</v>
      </c>
      <c r="G4">
        <v>33</v>
      </c>
    </row>
    <row r="5" spans="1:7" x14ac:dyDescent="0.25">
      <c r="A5">
        <v>4</v>
      </c>
      <c r="B5" t="s">
        <v>122</v>
      </c>
      <c r="C5">
        <v>0</v>
      </c>
      <c r="D5">
        <v>0</v>
      </c>
      <c r="E5">
        <v>0</v>
      </c>
      <c r="F5">
        <v>21</v>
      </c>
      <c r="G5">
        <v>1</v>
      </c>
    </row>
    <row r="6" spans="1:7" x14ac:dyDescent="0.25">
      <c r="A6">
        <v>5</v>
      </c>
      <c r="B6" t="s">
        <v>159</v>
      </c>
      <c r="C6">
        <v>0</v>
      </c>
      <c r="D6">
        <v>1</v>
      </c>
      <c r="E6">
        <v>0</v>
      </c>
      <c r="F6">
        <v>4</v>
      </c>
      <c r="G6">
        <v>2</v>
      </c>
    </row>
    <row r="7" spans="1:7" x14ac:dyDescent="0.25">
      <c r="A7">
        <v>6</v>
      </c>
      <c r="B7" t="s">
        <v>102</v>
      </c>
      <c r="C7">
        <v>2</v>
      </c>
      <c r="D7">
        <v>10</v>
      </c>
      <c r="E7">
        <v>0</v>
      </c>
      <c r="F7">
        <v>31</v>
      </c>
      <c r="G7">
        <v>11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7"/>
  <sheetViews>
    <sheetView workbookViewId="0"/>
  </sheetViews>
  <sheetFormatPr defaultRowHeight="15" x14ac:dyDescent="0.25"/>
  <cols>
    <col min="1" max="1" width="5" bestFit="1" customWidth="1"/>
    <col min="2" max="2" width="14" bestFit="1" customWidth="1"/>
    <col min="3" max="3" width="16.5703125" bestFit="1" customWidth="1"/>
    <col min="4" max="4" width="22.42578125" bestFit="1" customWidth="1"/>
    <col min="5" max="5" width="18.140625" bestFit="1" customWidth="1"/>
    <col min="6" max="6" width="12.42578125" bestFit="1" customWidth="1"/>
    <col min="7" max="7" width="12.140625" bestFit="1" customWidth="1"/>
  </cols>
  <sheetData>
    <row r="1" spans="1:7" x14ac:dyDescent="0.25">
      <c r="A1" t="s">
        <v>95</v>
      </c>
      <c r="B1" t="s">
        <v>105</v>
      </c>
      <c r="C1" t="s">
        <v>60</v>
      </c>
      <c r="D1" t="s">
        <v>61</v>
      </c>
      <c r="E1" t="s">
        <v>62</v>
      </c>
      <c r="F1" t="s">
        <v>71</v>
      </c>
      <c r="G1" t="s">
        <v>63</v>
      </c>
    </row>
    <row r="2" spans="1:7" x14ac:dyDescent="0.25">
      <c r="A2">
        <v>1</v>
      </c>
      <c r="B2" t="s">
        <v>123</v>
      </c>
      <c r="C2">
        <v>7</v>
      </c>
      <c r="D2">
        <v>26</v>
      </c>
      <c r="E2">
        <v>0</v>
      </c>
      <c r="F2">
        <v>142</v>
      </c>
      <c r="G2">
        <v>36</v>
      </c>
    </row>
    <row r="3" spans="1:7" x14ac:dyDescent="0.25">
      <c r="A3">
        <v>2</v>
      </c>
      <c r="B3" t="s">
        <v>151</v>
      </c>
      <c r="C3">
        <v>11</v>
      </c>
      <c r="D3">
        <v>108</v>
      </c>
      <c r="E3">
        <v>0</v>
      </c>
      <c r="F3">
        <v>0</v>
      </c>
      <c r="G3">
        <v>16</v>
      </c>
    </row>
    <row r="4" spans="1:7" x14ac:dyDescent="0.25">
      <c r="A4">
        <v>3</v>
      </c>
      <c r="B4" t="s">
        <v>122</v>
      </c>
      <c r="C4">
        <v>0</v>
      </c>
      <c r="D4">
        <v>0</v>
      </c>
      <c r="E4">
        <v>0</v>
      </c>
      <c r="F4">
        <v>83</v>
      </c>
      <c r="G4">
        <v>9</v>
      </c>
    </row>
    <row r="5" spans="1:7" x14ac:dyDescent="0.25">
      <c r="A5">
        <v>4</v>
      </c>
      <c r="B5" t="s">
        <v>152</v>
      </c>
      <c r="C5">
        <v>2</v>
      </c>
      <c r="D5">
        <v>0</v>
      </c>
      <c r="E5">
        <v>0</v>
      </c>
      <c r="F5">
        <v>2</v>
      </c>
      <c r="G5">
        <v>73</v>
      </c>
    </row>
    <row r="6" spans="1:7" x14ac:dyDescent="0.25">
      <c r="A6">
        <v>5</v>
      </c>
      <c r="B6" t="s">
        <v>159</v>
      </c>
      <c r="C6">
        <v>0</v>
      </c>
      <c r="D6">
        <v>1</v>
      </c>
      <c r="E6">
        <v>0</v>
      </c>
      <c r="F6">
        <v>5</v>
      </c>
      <c r="G6">
        <v>17</v>
      </c>
    </row>
    <row r="7" spans="1:7" x14ac:dyDescent="0.25">
      <c r="A7">
        <v>6</v>
      </c>
      <c r="B7" t="s">
        <v>102</v>
      </c>
      <c r="C7">
        <v>16</v>
      </c>
      <c r="D7">
        <v>15</v>
      </c>
      <c r="E7">
        <v>0</v>
      </c>
      <c r="F7">
        <v>75</v>
      </c>
      <c r="G7">
        <v>66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C26"/>
  <sheetViews>
    <sheetView workbookViewId="0"/>
  </sheetViews>
  <sheetFormatPr defaultRowHeight="15" x14ac:dyDescent="0.25"/>
  <cols>
    <col min="1" max="1" width="6.85546875" bestFit="1" customWidth="1"/>
    <col min="2" max="2" width="24.85546875" bestFit="1" customWidth="1"/>
    <col min="3" max="3" width="20.7109375" bestFit="1" customWidth="1"/>
  </cols>
  <sheetData>
    <row r="1" spans="1:3" x14ac:dyDescent="0.25">
      <c r="A1" t="s">
        <v>106</v>
      </c>
      <c r="B1" t="s">
        <v>9</v>
      </c>
      <c r="C1" t="s">
        <v>107</v>
      </c>
    </row>
    <row r="2" spans="1:3" x14ac:dyDescent="0.25">
      <c r="A2">
        <v>786</v>
      </c>
      <c r="B2" t="s">
        <v>108</v>
      </c>
      <c r="C2" t="s">
        <v>160</v>
      </c>
    </row>
    <row r="3" spans="1:3" x14ac:dyDescent="0.25">
      <c r="A3">
        <v>781</v>
      </c>
      <c r="B3" t="s">
        <v>108</v>
      </c>
      <c r="C3" t="s">
        <v>161</v>
      </c>
    </row>
    <row r="4" spans="1:3" x14ac:dyDescent="0.25">
      <c r="A4">
        <v>784</v>
      </c>
      <c r="B4" t="s">
        <v>108</v>
      </c>
      <c r="C4" t="s">
        <v>162</v>
      </c>
    </row>
    <row r="5" spans="1:3" x14ac:dyDescent="0.25">
      <c r="A5">
        <v>783</v>
      </c>
      <c r="B5" t="s">
        <v>108</v>
      </c>
      <c r="C5" t="s">
        <v>163</v>
      </c>
    </row>
    <row r="6" spans="1:3" x14ac:dyDescent="0.25">
      <c r="A6">
        <v>775</v>
      </c>
      <c r="B6" t="s">
        <v>108</v>
      </c>
      <c r="C6" t="s">
        <v>164</v>
      </c>
    </row>
    <row r="7" spans="1:3" x14ac:dyDescent="0.25">
      <c r="A7">
        <v>2641</v>
      </c>
      <c r="B7" t="s">
        <v>5</v>
      </c>
      <c r="C7" t="s">
        <v>160</v>
      </c>
    </row>
    <row r="8" spans="1:3" x14ac:dyDescent="0.25">
      <c r="A8">
        <v>2614</v>
      </c>
      <c r="B8" t="s">
        <v>5</v>
      </c>
      <c r="C8" t="s">
        <v>161</v>
      </c>
    </row>
    <row r="9" spans="1:3" x14ac:dyDescent="0.25">
      <c r="A9">
        <v>2568</v>
      </c>
      <c r="B9" t="s">
        <v>5</v>
      </c>
      <c r="C9" t="s">
        <v>162</v>
      </c>
    </row>
    <row r="10" spans="1:3" x14ac:dyDescent="0.25">
      <c r="A10">
        <v>2545</v>
      </c>
      <c r="B10" t="s">
        <v>5</v>
      </c>
      <c r="C10" t="s">
        <v>163</v>
      </c>
    </row>
    <row r="11" spans="1:3" x14ac:dyDescent="0.25">
      <c r="A11">
        <v>2522</v>
      </c>
      <c r="B11" t="s">
        <v>5</v>
      </c>
      <c r="C11" t="s">
        <v>164</v>
      </c>
    </row>
    <row r="12" spans="1:3" x14ac:dyDescent="0.25">
      <c r="A12">
        <v>4</v>
      </c>
      <c r="B12" t="s">
        <v>6</v>
      </c>
      <c r="C12" t="s">
        <v>160</v>
      </c>
    </row>
    <row r="13" spans="1:3" x14ac:dyDescent="0.25">
      <c r="A13">
        <v>12</v>
      </c>
      <c r="B13" t="s">
        <v>6</v>
      </c>
      <c r="C13" t="s">
        <v>161</v>
      </c>
    </row>
    <row r="14" spans="1:3" x14ac:dyDescent="0.25">
      <c r="A14">
        <v>12</v>
      </c>
      <c r="B14" t="s">
        <v>6</v>
      </c>
      <c r="C14" t="s">
        <v>162</v>
      </c>
    </row>
    <row r="15" spans="1:3" x14ac:dyDescent="0.25">
      <c r="A15">
        <v>2</v>
      </c>
      <c r="B15" t="s">
        <v>6</v>
      </c>
      <c r="C15" t="s">
        <v>163</v>
      </c>
    </row>
    <row r="16" spans="1:3" x14ac:dyDescent="0.25">
      <c r="A16">
        <v>13</v>
      </c>
      <c r="B16" t="s">
        <v>6</v>
      </c>
      <c r="C16" t="s">
        <v>164</v>
      </c>
    </row>
    <row r="17" spans="1:3" x14ac:dyDescent="0.25">
      <c r="A17">
        <v>37</v>
      </c>
      <c r="B17" t="s">
        <v>7</v>
      </c>
      <c r="C17" t="s">
        <v>160</v>
      </c>
    </row>
    <row r="18" spans="1:3" x14ac:dyDescent="0.25">
      <c r="A18">
        <v>54</v>
      </c>
      <c r="B18" t="s">
        <v>7</v>
      </c>
      <c r="C18" t="s">
        <v>161</v>
      </c>
    </row>
    <row r="19" spans="1:3" x14ac:dyDescent="0.25">
      <c r="A19">
        <v>36</v>
      </c>
      <c r="B19" t="s">
        <v>7</v>
      </c>
      <c r="C19" t="s">
        <v>162</v>
      </c>
    </row>
    <row r="20" spans="1:3" x14ac:dyDescent="0.25">
      <c r="A20">
        <v>34</v>
      </c>
      <c r="B20" t="s">
        <v>7</v>
      </c>
      <c r="C20" t="s">
        <v>163</v>
      </c>
    </row>
    <row r="21" spans="1:3" x14ac:dyDescent="0.25">
      <c r="A21" s="2">
        <v>33</v>
      </c>
      <c r="B21" s="2" t="s">
        <v>7</v>
      </c>
      <c r="C21" s="2" t="s">
        <v>164</v>
      </c>
    </row>
    <row r="22" spans="1:3" x14ac:dyDescent="0.25">
      <c r="A22" s="2">
        <v>1</v>
      </c>
      <c r="B22" s="2" t="s">
        <v>132</v>
      </c>
      <c r="C22" s="2" t="s">
        <v>160</v>
      </c>
    </row>
    <row r="23" spans="1:3" x14ac:dyDescent="0.25">
      <c r="A23" s="2">
        <v>1</v>
      </c>
      <c r="B23" s="2" t="s">
        <v>132</v>
      </c>
      <c r="C23" s="2" t="s">
        <v>161</v>
      </c>
    </row>
    <row r="24" spans="1:3" x14ac:dyDescent="0.25">
      <c r="A24" s="2">
        <v>1</v>
      </c>
      <c r="B24" s="2" t="s">
        <v>132</v>
      </c>
      <c r="C24" s="2" t="s">
        <v>162</v>
      </c>
    </row>
    <row r="25" spans="1:3" x14ac:dyDescent="0.25">
      <c r="A25" s="2">
        <v>1</v>
      </c>
      <c r="B25" s="2" t="s">
        <v>132</v>
      </c>
      <c r="C25" s="2" t="s">
        <v>163</v>
      </c>
    </row>
    <row r="26" spans="1:3" x14ac:dyDescent="0.25">
      <c r="A26" s="2">
        <v>1</v>
      </c>
      <c r="B26" s="2" t="s">
        <v>132</v>
      </c>
      <c r="C26" s="2" t="s">
        <v>164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C13"/>
  <sheetViews>
    <sheetView workbookViewId="0">
      <selection activeCell="B8" sqref="B8"/>
    </sheetView>
  </sheetViews>
  <sheetFormatPr defaultRowHeight="15" x14ac:dyDescent="0.25"/>
  <cols>
    <col min="1" max="1" width="20.42578125" bestFit="1" customWidth="1"/>
    <col min="2" max="2" width="8.140625" bestFit="1" customWidth="1"/>
    <col min="3" max="3" width="14" bestFit="1" customWidth="1"/>
  </cols>
  <sheetData>
    <row r="1" spans="1:3" x14ac:dyDescent="0.25">
      <c r="A1" t="s">
        <v>109</v>
      </c>
      <c r="B1" t="s">
        <v>100</v>
      </c>
      <c r="C1" t="s">
        <v>110</v>
      </c>
    </row>
    <row r="2" spans="1:3" x14ac:dyDescent="0.25">
      <c r="A2" t="s">
        <v>111</v>
      </c>
      <c r="B2">
        <v>3753</v>
      </c>
      <c r="C2" t="s">
        <v>34</v>
      </c>
    </row>
    <row r="3" spans="1:3" x14ac:dyDescent="0.25">
      <c r="A3" t="s">
        <v>112</v>
      </c>
      <c r="B3">
        <v>19433</v>
      </c>
      <c r="C3" t="s">
        <v>34</v>
      </c>
    </row>
    <row r="4" spans="1:3" x14ac:dyDescent="0.25">
      <c r="A4" t="s">
        <v>113</v>
      </c>
      <c r="B4">
        <v>1029</v>
      </c>
      <c r="C4" t="s">
        <v>34</v>
      </c>
    </row>
    <row r="5" spans="1:3" x14ac:dyDescent="0.25">
      <c r="A5" t="s">
        <v>30</v>
      </c>
      <c r="B5">
        <v>30807</v>
      </c>
      <c r="C5" t="s">
        <v>34</v>
      </c>
    </row>
    <row r="6" spans="1:3" x14ac:dyDescent="0.25">
      <c r="A6" t="s">
        <v>111</v>
      </c>
      <c r="B6">
        <v>67</v>
      </c>
      <c r="C6" t="s">
        <v>24</v>
      </c>
    </row>
    <row r="7" spans="1:3" x14ac:dyDescent="0.25">
      <c r="A7" t="s">
        <v>112</v>
      </c>
      <c r="B7">
        <v>426</v>
      </c>
      <c r="C7" t="s">
        <v>24</v>
      </c>
    </row>
    <row r="8" spans="1:3" x14ac:dyDescent="0.25">
      <c r="A8" t="s">
        <v>113</v>
      </c>
      <c r="B8">
        <v>68</v>
      </c>
      <c r="C8" t="s">
        <v>24</v>
      </c>
    </row>
    <row r="9" spans="1:3" x14ac:dyDescent="0.25">
      <c r="A9" t="s">
        <v>30</v>
      </c>
      <c r="B9">
        <v>804</v>
      </c>
      <c r="C9" t="s">
        <v>24</v>
      </c>
    </row>
    <row r="10" spans="1:3" x14ac:dyDescent="0.25">
      <c r="A10" t="s">
        <v>111</v>
      </c>
      <c r="B10">
        <v>223</v>
      </c>
      <c r="C10" t="s">
        <v>35</v>
      </c>
    </row>
    <row r="11" spans="1:3" x14ac:dyDescent="0.25">
      <c r="A11" t="s">
        <v>112</v>
      </c>
      <c r="B11">
        <v>1998</v>
      </c>
      <c r="C11" t="s">
        <v>35</v>
      </c>
    </row>
    <row r="12" spans="1:3" x14ac:dyDescent="0.25">
      <c r="A12" t="s">
        <v>113</v>
      </c>
      <c r="B12">
        <v>89</v>
      </c>
      <c r="C12" t="s">
        <v>35</v>
      </c>
    </row>
    <row r="13" spans="1:3" x14ac:dyDescent="0.25">
      <c r="A13" t="s">
        <v>30</v>
      </c>
      <c r="B13">
        <v>1931</v>
      </c>
      <c r="C13" t="s">
        <v>35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D9"/>
  <sheetViews>
    <sheetView workbookViewId="0">
      <selection activeCell="A8" sqref="A8"/>
    </sheetView>
  </sheetViews>
  <sheetFormatPr defaultRowHeight="15" x14ac:dyDescent="0.25"/>
  <cols>
    <col min="1" max="1" width="8.140625" bestFit="1" customWidth="1"/>
    <col min="2" max="2" width="72.42578125" bestFit="1" customWidth="1"/>
    <col min="3" max="3" width="17.42578125" bestFit="1" customWidth="1"/>
    <col min="4" max="4" width="5" bestFit="1" customWidth="1"/>
  </cols>
  <sheetData>
    <row r="1" spans="1:4" x14ac:dyDescent="0.25">
      <c r="A1" t="s">
        <v>100</v>
      </c>
      <c r="B1" t="s">
        <v>110</v>
      </c>
      <c r="C1" t="s">
        <v>98</v>
      </c>
      <c r="D1" t="s">
        <v>95</v>
      </c>
    </row>
    <row r="2" spans="1:4" x14ac:dyDescent="0.25">
      <c r="A2">
        <v>478</v>
      </c>
      <c r="B2" t="s">
        <v>133</v>
      </c>
      <c r="C2" t="s">
        <v>3</v>
      </c>
      <c r="D2">
        <v>1</v>
      </c>
    </row>
    <row r="3" spans="1:4" x14ac:dyDescent="0.25">
      <c r="A3">
        <v>483</v>
      </c>
      <c r="B3" t="s">
        <v>133</v>
      </c>
      <c r="C3" t="s">
        <v>77</v>
      </c>
      <c r="D3">
        <v>1</v>
      </c>
    </row>
    <row r="4" spans="1:4" x14ac:dyDescent="0.25">
      <c r="A4">
        <v>74</v>
      </c>
      <c r="B4" t="s">
        <v>165</v>
      </c>
      <c r="C4" t="s">
        <v>3</v>
      </c>
      <c r="D4">
        <v>2</v>
      </c>
    </row>
    <row r="5" spans="1:4" x14ac:dyDescent="0.25">
      <c r="A5">
        <v>121</v>
      </c>
      <c r="B5" t="s">
        <v>165</v>
      </c>
      <c r="C5" t="s">
        <v>77</v>
      </c>
      <c r="D5">
        <v>2</v>
      </c>
    </row>
    <row r="6" spans="1:4" x14ac:dyDescent="0.25">
      <c r="A6">
        <v>21</v>
      </c>
      <c r="B6" t="s">
        <v>166</v>
      </c>
      <c r="C6" t="s">
        <v>3</v>
      </c>
      <c r="D6">
        <v>3</v>
      </c>
    </row>
    <row r="7" spans="1:4" x14ac:dyDescent="0.25">
      <c r="A7">
        <v>26</v>
      </c>
      <c r="B7" t="s">
        <v>166</v>
      </c>
      <c r="C7" t="s">
        <v>77</v>
      </c>
      <c r="D7">
        <v>3</v>
      </c>
    </row>
    <row r="8" spans="1:4" x14ac:dyDescent="0.25">
      <c r="A8">
        <v>4</v>
      </c>
      <c r="B8" t="s">
        <v>167</v>
      </c>
      <c r="C8" t="s">
        <v>3</v>
      </c>
      <c r="D8">
        <v>4</v>
      </c>
    </row>
    <row r="9" spans="1:4" x14ac:dyDescent="0.25">
      <c r="A9">
        <v>4</v>
      </c>
      <c r="B9" t="s">
        <v>167</v>
      </c>
      <c r="C9" t="s">
        <v>77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C13"/>
  <sheetViews>
    <sheetView workbookViewId="0"/>
  </sheetViews>
  <sheetFormatPr defaultRowHeight="15" x14ac:dyDescent="0.25"/>
  <cols>
    <col min="1" max="1" width="20.42578125" bestFit="1" customWidth="1"/>
    <col min="2" max="2" width="8.140625" bestFit="1" customWidth="1"/>
    <col min="3" max="3" width="14" bestFit="1" customWidth="1"/>
  </cols>
  <sheetData>
    <row r="1" spans="1:3" x14ac:dyDescent="0.25">
      <c r="A1" t="s">
        <v>109</v>
      </c>
      <c r="B1" t="s">
        <v>100</v>
      </c>
      <c r="C1" t="s">
        <v>110</v>
      </c>
    </row>
    <row r="2" spans="1:3" x14ac:dyDescent="0.25">
      <c r="A2" t="s">
        <v>111</v>
      </c>
      <c r="B2">
        <v>9468</v>
      </c>
      <c r="C2" t="s">
        <v>34</v>
      </c>
    </row>
    <row r="3" spans="1:3" x14ac:dyDescent="0.25">
      <c r="A3" t="s">
        <v>112</v>
      </c>
      <c r="B3">
        <v>46535</v>
      </c>
      <c r="C3" t="s">
        <v>34</v>
      </c>
    </row>
    <row r="4" spans="1:3" x14ac:dyDescent="0.25">
      <c r="A4" t="s">
        <v>113</v>
      </c>
      <c r="B4">
        <v>2494</v>
      </c>
      <c r="C4" t="s">
        <v>34</v>
      </c>
    </row>
    <row r="5" spans="1:3" x14ac:dyDescent="0.25">
      <c r="A5" t="s">
        <v>30</v>
      </c>
      <c r="B5">
        <v>84411</v>
      </c>
      <c r="C5" t="s">
        <v>34</v>
      </c>
    </row>
    <row r="6" spans="1:3" x14ac:dyDescent="0.25">
      <c r="A6" t="s">
        <v>111</v>
      </c>
      <c r="B6">
        <v>184</v>
      </c>
      <c r="C6" t="s">
        <v>24</v>
      </c>
    </row>
    <row r="7" spans="1:3" x14ac:dyDescent="0.25">
      <c r="A7" t="s">
        <v>112</v>
      </c>
      <c r="B7">
        <v>1077</v>
      </c>
      <c r="C7" t="s">
        <v>24</v>
      </c>
    </row>
    <row r="8" spans="1:3" x14ac:dyDescent="0.25">
      <c r="A8" t="s">
        <v>113</v>
      </c>
      <c r="B8">
        <v>148</v>
      </c>
      <c r="C8" t="s">
        <v>24</v>
      </c>
    </row>
    <row r="9" spans="1:3" x14ac:dyDescent="0.25">
      <c r="A9" t="s">
        <v>30</v>
      </c>
      <c r="B9">
        <v>1767</v>
      </c>
      <c r="C9" t="s">
        <v>24</v>
      </c>
    </row>
    <row r="10" spans="1:3" x14ac:dyDescent="0.25">
      <c r="A10" t="s">
        <v>111</v>
      </c>
      <c r="B10">
        <v>577</v>
      </c>
      <c r="C10" t="s">
        <v>35</v>
      </c>
    </row>
    <row r="11" spans="1:3" x14ac:dyDescent="0.25">
      <c r="A11" t="s">
        <v>112</v>
      </c>
      <c r="B11">
        <v>4175</v>
      </c>
      <c r="C11" t="s">
        <v>35</v>
      </c>
    </row>
    <row r="12" spans="1:3" x14ac:dyDescent="0.25">
      <c r="A12" t="s">
        <v>113</v>
      </c>
      <c r="B12">
        <v>223</v>
      </c>
      <c r="C12" t="s">
        <v>35</v>
      </c>
    </row>
    <row r="13" spans="1:3" x14ac:dyDescent="0.25">
      <c r="A13" t="s">
        <v>30</v>
      </c>
      <c r="B13">
        <v>5559</v>
      </c>
      <c r="C13" t="s">
        <v>35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D9"/>
  <sheetViews>
    <sheetView workbookViewId="0"/>
  </sheetViews>
  <sheetFormatPr defaultRowHeight="15" x14ac:dyDescent="0.25"/>
  <cols>
    <col min="1" max="1" width="8.140625" bestFit="1" customWidth="1"/>
    <col min="2" max="2" width="72.42578125" bestFit="1" customWidth="1"/>
    <col min="3" max="3" width="17.42578125" bestFit="1" customWidth="1"/>
    <col min="4" max="4" width="5" bestFit="1" customWidth="1"/>
  </cols>
  <sheetData>
    <row r="1" spans="1:4" x14ac:dyDescent="0.25">
      <c r="A1" t="s">
        <v>100</v>
      </c>
      <c r="B1" t="s">
        <v>110</v>
      </c>
      <c r="C1" t="s">
        <v>98</v>
      </c>
      <c r="D1" t="s">
        <v>95</v>
      </c>
    </row>
    <row r="2" spans="1:4" x14ac:dyDescent="0.25">
      <c r="A2">
        <v>1289</v>
      </c>
      <c r="B2" t="s">
        <v>133</v>
      </c>
      <c r="C2" t="s">
        <v>3</v>
      </c>
      <c r="D2">
        <v>1</v>
      </c>
    </row>
    <row r="3" spans="1:4" x14ac:dyDescent="0.25">
      <c r="A3">
        <v>1031</v>
      </c>
      <c r="B3" t="s">
        <v>133</v>
      </c>
      <c r="C3" t="s">
        <v>77</v>
      </c>
      <c r="D3">
        <v>1</v>
      </c>
    </row>
    <row r="4" spans="1:4" x14ac:dyDescent="0.25">
      <c r="A4">
        <v>176</v>
      </c>
      <c r="B4" t="s">
        <v>165</v>
      </c>
      <c r="C4" t="s">
        <v>3</v>
      </c>
      <c r="D4">
        <v>2</v>
      </c>
    </row>
    <row r="5" spans="1:4" x14ac:dyDescent="0.25">
      <c r="A5">
        <v>272</v>
      </c>
      <c r="B5" t="s">
        <v>165</v>
      </c>
      <c r="C5" t="s">
        <v>77</v>
      </c>
      <c r="D5">
        <v>2</v>
      </c>
    </row>
    <row r="6" spans="1:4" x14ac:dyDescent="0.25">
      <c r="A6">
        <v>61</v>
      </c>
      <c r="B6" t="s">
        <v>166</v>
      </c>
      <c r="C6" t="s">
        <v>3</v>
      </c>
      <c r="D6">
        <v>3</v>
      </c>
    </row>
    <row r="7" spans="1:4" x14ac:dyDescent="0.25">
      <c r="A7">
        <v>65</v>
      </c>
      <c r="B7" t="s">
        <v>166</v>
      </c>
      <c r="C7" t="s">
        <v>77</v>
      </c>
      <c r="D7">
        <v>3</v>
      </c>
    </row>
    <row r="8" spans="1:4" x14ac:dyDescent="0.25">
      <c r="A8">
        <v>10</v>
      </c>
      <c r="B8" t="s">
        <v>167</v>
      </c>
      <c r="C8" t="s">
        <v>3</v>
      </c>
      <c r="D8">
        <v>4</v>
      </c>
    </row>
    <row r="9" spans="1:4" x14ac:dyDescent="0.25">
      <c r="A9">
        <v>7</v>
      </c>
      <c r="B9" t="s">
        <v>167</v>
      </c>
      <c r="C9" t="s">
        <v>77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E145"/>
  <sheetViews>
    <sheetView topLeftCell="A105" workbookViewId="0">
      <selection activeCell="C124" sqref="C124"/>
    </sheetView>
  </sheetViews>
  <sheetFormatPr defaultRowHeight="15" x14ac:dyDescent="0.25"/>
  <cols>
    <col min="1" max="1" width="5" bestFit="1" customWidth="1"/>
    <col min="2" max="2" width="38.7109375" bestFit="1" customWidth="1"/>
    <col min="3" max="3" width="8.140625" bestFit="1" customWidth="1"/>
    <col min="4" max="4" width="38.42578125" bestFit="1" customWidth="1"/>
    <col min="5" max="5" width="9.42578125" bestFit="1" customWidth="1"/>
  </cols>
  <sheetData>
    <row r="1" spans="1:5" x14ac:dyDescent="0.25">
      <c r="A1" t="s">
        <v>95</v>
      </c>
      <c r="B1" t="s">
        <v>2</v>
      </c>
      <c r="C1" t="s">
        <v>100</v>
      </c>
      <c r="D1" t="s">
        <v>110</v>
      </c>
      <c r="E1" t="s">
        <v>114</v>
      </c>
    </row>
    <row r="2" spans="1:5" x14ac:dyDescent="0.25">
      <c r="A2">
        <v>1</v>
      </c>
      <c r="B2" t="s">
        <v>34</v>
      </c>
      <c r="C2">
        <v>4345</v>
      </c>
      <c r="D2" t="s">
        <v>115</v>
      </c>
      <c r="E2">
        <v>1</v>
      </c>
    </row>
    <row r="3" spans="1:5" x14ac:dyDescent="0.25">
      <c r="A3">
        <v>2</v>
      </c>
      <c r="B3" t="s">
        <v>35</v>
      </c>
      <c r="C3">
        <v>149</v>
      </c>
      <c r="D3" t="s">
        <v>115</v>
      </c>
      <c r="E3">
        <v>1</v>
      </c>
    </row>
    <row r="4" spans="1:5" x14ac:dyDescent="0.25">
      <c r="A4">
        <v>3</v>
      </c>
      <c r="B4" t="s">
        <v>36</v>
      </c>
      <c r="C4">
        <v>64</v>
      </c>
      <c r="D4" t="s">
        <v>115</v>
      </c>
      <c r="E4">
        <v>1</v>
      </c>
    </row>
    <row r="5" spans="1:5" x14ac:dyDescent="0.25">
      <c r="A5">
        <v>4</v>
      </c>
      <c r="B5" t="s">
        <v>37</v>
      </c>
      <c r="C5">
        <v>5</v>
      </c>
      <c r="D5" t="s">
        <v>115</v>
      </c>
      <c r="E5">
        <v>1</v>
      </c>
    </row>
    <row r="6" spans="1:5" x14ac:dyDescent="0.25">
      <c r="A6">
        <v>5</v>
      </c>
      <c r="B6" t="s">
        <v>38</v>
      </c>
      <c r="C6">
        <v>0</v>
      </c>
      <c r="D6" t="s">
        <v>115</v>
      </c>
      <c r="E6">
        <v>1</v>
      </c>
    </row>
    <row r="7" spans="1:5" x14ac:dyDescent="0.25">
      <c r="A7">
        <v>6</v>
      </c>
      <c r="B7" t="s">
        <v>46</v>
      </c>
      <c r="C7">
        <v>1</v>
      </c>
      <c r="D7" t="s">
        <v>115</v>
      </c>
      <c r="E7">
        <v>1</v>
      </c>
    </row>
    <row r="8" spans="1:5" x14ac:dyDescent="0.25">
      <c r="A8">
        <v>7</v>
      </c>
      <c r="B8" t="s">
        <v>116</v>
      </c>
      <c r="C8">
        <v>0</v>
      </c>
      <c r="D8" t="s">
        <v>115</v>
      </c>
      <c r="E8">
        <v>1</v>
      </c>
    </row>
    <row r="9" spans="1:5" x14ac:dyDescent="0.25">
      <c r="A9">
        <v>8</v>
      </c>
      <c r="B9" t="s">
        <v>4</v>
      </c>
      <c r="C9">
        <v>1</v>
      </c>
      <c r="D9" t="s">
        <v>115</v>
      </c>
      <c r="E9">
        <v>1</v>
      </c>
    </row>
    <row r="10" spans="1:5" x14ac:dyDescent="0.25">
      <c r="A10">
        <v>9</v>
      </c>
      <c r="B10" t="s">
        <v>39</v>
      </c>
      <c r="C10">
        <v>1</v>
      </c>
      <c r="D10" t="s">
        <v>115</v>
      </c>
      <c r="E10">
        <v>1</v>
      </c>
    </row>
    <row r="11" spans="1:5" x14ac:dyDescent="0.25">
      <c r="A11">
        <v>10</v>
      </c>
      <c r="B11" t="s">
        <v>40</v>
      </c>
      <c r="C11">
        <v>0</v>
      </c>
      <c r="D11" t="s">
        <v>115</v>
      </c>
      <c r="E11">
        <v>1</v>
      </c>
    </row>
    <row r="12" spans="1:5" x14ac:dyDescent="0.25">
      <c r="A12">
        <v>11</v>
      </c>
      <c r="B12" t="s">
        <v>41</v>
      </c>
      <c r="C12">
        <v>334</v>
      </c>
      <c r="D12" t="s">
        <v>115</v>
      </c>
      <c r="E12">
        <v>1</v>
      </c>
    </row>
    <row r="13" spans="1:5" x14ac:dyDescent="0.25">
      <c r="A13">
        <v>12</v>
      </c>
      <c r="B13" t="s">
        <v>42</v>
      </c>
      <c r="C13">
        <v>0</v>
      </c>
      <c r="D13" t="s">
        <v>115</v>
      </c>
      <c r="E13">
        <v>1</v>
      </c>
    </row>
    <row r="14" spans="1:5" x14ac:dyDescent="0.25">
      <c r="A14">
        <v>13</v>
      </c>
      <c r="B14" t="s">
        <v>11</v>
      </c>
      <c r="C14">
        <v>1</v>
      </c>
      <c r="D14" t="s">
        <v>115</v>
      </c>
      <c r="E14">
        <v>1</v>
      </c>
    </row>
    <row r="15" spans="1:5" x14ac:dyDescent="0.25">
      <c r="A15">
        <v>14</v>
      </c>
      <c r="B15" t="s">
        <v>43</v>
      </c>
      <c r="C15">
        <v>1</v>
      </c>
      <c r="D15" t="s">
        <v>115</v>
      </c>
      <c r="E15">
        <v>1</v>
      </c>
    </row>
    <row r="16" spans="1:5" x14ac:dyDescent="0.25">
      <c r="A16">
        <v>15</v>
      </c>
      <c r="B16" t="s">
        <v>44</v>
      </c>
      <c r="C16">
        <v>0</v>
      </c>
      <c r="D16" t="s">
        <v>115</v>
      </c>
      <c r="E16">
        <v>1</v>
      </c>
    </row>
    <row r="17" spans="1:5" x14ac:dyDescent="0.25">
      <c r="A17">
        <v>16</v>
      </c>
      <c r="B17" t="s">
        <v>45</v>
      </c>
      <c r="C17">
        <v>1</v>
      </c>
      <c r="D17" t="s">
        <v>115</v>
      </c>
      <c r="E17">
        <v>1</v>
      </c>
    </row>
    <row r="18" spans="1:5" x14ac:dyDescent="0.25">
      <c r="A18">
        <v>1</v>
      </c>
      <c r="B18" t="s">
        <v>34</v>
      </c>
      <c r="C18">
        <v>538</v>
      </c>
      <c r="D18" t="s">
        <v>12</v>
      </c>
      <c r="E18">
        <v>2</v>
      </c>
    </row>
    <row r="19" spans="1:5" x14ac:dyDescent="0.25">
      <c r="A19">
        <v>2</v>
      </c>
      <c r="B19" t="s">
        <v>35</v>
      </c>
      <c r="C19">
        <v>25</v>
      </c>
      <c r="D19" t="s">
        <v>12</v>
      </c>
      <c r="E19">
        <v>2</v>
      </c>
    </row>
    <row r="20" spans="1:5" x14ac:dyDescent="0.25">
      <c r="A20">
        <v>3</v>
      </c>
      <c r="B20" t="s">
        <v>36</v>
      </c>
      <c r="C20">
        <v>16</v>
      </c>
      <c r="D20" t="s">
        <v>12</v>
      </c>
      <c r="E20">
        <v>2</v>
      </c>
    </row>
    <row r="21" spans="1:5" x14ac:dyDescent="0.25">
      <c r="A21">
        <v>4</v>
      </c>
      <c r="B21" t="s">
        <v>37</v>
      </c>
      <c r="C21">
        <v>0</v>
      </c>
      <c r="D21" t="s">
        <v>12</v>
      </c>
      <c r="E21">
        <v>2</v>
      </c>
    </row>
    <row r="22" spans="1:5" x14ac:dyDescent="0.25">
      <c r="A22">
        <v>5</v>
      </c>
      <c r="B22" t="s">
        <v>38</v>
      </c>
      <c r="C22">
        <v>0</v>
      </c>
      <c r="D22" t="s">
        <v>12</v>
      </c>
      <c r="E22">
        <v>2</v>
      </c>
    </row>
    <row r="23" spans="1:5" x14ac:dyDescent="0.25">
      <c r="A23">
        <v>6</v>
      </c>
      <c r="B23" t="s">
        <v>46</v>
      </c>
      <c r="C23">
        <v>0</v>
      </c>
      <c r="D23" t="s">
        <v>12</v>
      </c>
      <c r="E23">
        <v>2</v>
      </c>
    </row>
    <row r="24" spans="1:5" x14ac:dyDescent="0.25">
      <c r="A24">
        <v>7</v>
      </c>
      <c r="B24" t="s">
        <v>116</v>
      </c>
      <c r="C24">
        <v>0</v>
      </c>
      <c r="D24" t="s">
        <v>12</v>
      </c>
      <c r="E24">
        <v>2</v>
      </c>
    </row>
    <row r="25" spans="1:5" x14ac:dyDescent="0.25">
      <c r="A25">
        <v>8</v>
      </c>
      <c r="B25" t="s">
        <v>4</v>
      </c>
      <c r="C25">
        <v>0</v>
      </c>
      <c r="D25" t="s">
        <v>12</v>
      </c>
      <c r="E25">
        <v>2</v>
      </c>
    </row>
    <row r="26" spans="1:5" x14ac:dyDescent="0.25">
      <c r="A26">
        <v>9</v>
      </c>
      <c r="B26" t="s">
        <v>39</v>
      </c>
      <c r="C26">
        <v>0</v>
      </c>
      <c r="D26" t="s">
        <v>12</v>
      </c>
      <c r="E26">
        <v>2</v>
      </c>
    </row>
    <row r="27" spans="1:5" x14ac:dyDescent="0.25">
      <c r="A27">
        <v>10</v>
      </c>
      <c r="B27" t="s">
        <v>40</v>
      </c>
      <c r="C27">
        <v>1</v>
      </c>
      <c r="D27" t="s">
        <v>12</v>
      </c>
      <c r="E27">
        <v>2</v>
      </c>
    </row>
    <row r="28" spans="1:5" x14ac:dyDescent="0.25">
      <c r="A28">
        <v>11</v>
      </c>
      <c r="B28" t="s">
        <v>41</v>
      </c>
      <c r="C28">
        <v>212</v>
      </c>
      <c r="D28" t="s">
        <v>12</v>
      </c>
      <c r="E28">
        <v>2</v>
      </c>
    </row>
    <row r="29" spans="1:5" x14ac:dyDescent="0.25">
      <c r="A29">
        <v>12</v>
      </c>
      <c r="B29" t="s">
        <v>42</v>
      </c>
      <c r="C29">
        <v>0</v>
      </c>
      <c r="D29" t="s">
        <v>12</v>
      </c>
      <c r="E29">
        <v>2</v>
      </c>
    </row>
    <row r="30" spans="1:5" x14ac:dyDescent="0.25">
      <c r="A30">
        <v>13</v>
      </c>
      <c r="B30" t="s">
        <v>11</v>
      </c>
      <c r="C30">
        <v>3</v>
      </c>
      <c r="D30" t="s">
        <v>12</v>
      </c>
      <c r="E30">
        <v>2</v>
      </c>
    </row>
    <row r="31" spans="1:5" x14ac:dyDescent="0.25">
      <c r="A31">
        <v>14</v>
      </c>
      <c r="B31" t="s">
        <v>43</v>
      </c>
      <c r="C31">
        <v>8</v>
      </c>
      <c r="D31" t="s">
        <v>12</v>
      </c>
      <c r="E31">
        <v>2</v>
      </c>
    </row>
    <row r="32" spans="1:5" x14ac:dyDescent="0.25">
      <c r="A32">
        <v>15</v>
      </c>
      <c r="B32" t="s">
        <v>44</v>
      </c>
      <c r="C32">
        <v>0</v>
      </c>
      <c r="D32" t="s">
        <v>12</v>
      </c>
      <c r="E32">
        <v>2</v>
      </c>
    </row>
    <row r="33" spans="1:5" x14ac:dyDescent="0.25">
      <c r="A33">
        <v>16</v>
      </c>
      <c r="B33" t="s">
        <v>45</v>
      </c>
      <c r="C33">
        <v>0</v>
      </c>
      <c r="D33" t="s">
        <v>12</v>
      </c>
      <c r="E33">
        <v>2</v>
      </c>
    </row>
    <row r="34" spans="1:5" x14ac:dyDescent="0.25">
      <c r="A34">
        <v>1</v>
      </c>
      <c r="B34" t="s">
        <v>34</v>
      </c>
      <c r="C34">
        <v>2582</v>
      </c>
      <c r="D34" t="s">
        <v>94</v>
      </c>
      <c r="E34">
        <v>3</v>
      </c>
    </row>
    <row r="35" spans="1:5" x14ac:dyDescent="0.25">
      <c r="A35">
        <v>2</v>
      </c>
      <c r="B35" t="s">
        <v>35</v>
      </c>
      <c r="C35">
        <v>31</v>
      </c>
      <c r="D35" t="s">
        <v>94</v>
      </c>
      <c r="E35">
        <v>3</v>
      </c>
    </row>
    <row r="36" spans="1:5" x14ac:dyDescent="0.25">
      <c r="A36">
        <v>3</v>
      </c>
      <c r="B36" t="s">
        <v>36</v>
      </c>
      <c r="C36">
        <v>7</v>
      </c>
      <c r="D36" t="s">
        <v>94</v>
      </c>
      <c r="E36">
        <v>3</v>
      </c>
    </row>
    <row r="37" spans="1:5" x14ac:dyDescent="0.25">
      <c r="A37">
        <v>4</v>
      </c>
      <c r="B37" t="s">
        <v>37</v>
      </c>
      <c r="C37">
        <v>0</v>
      </c>
      <c r="D37" t="s">
        <v>94</v>
      </c>
      <c r="E37">
        <v>3</v>
      </c>
    </row>
    <row r="38" spans="1:5" x14ac:dyDescent="0.25">
      <c r="A38">
        <v>5</v>
      </c>
      <c r="B38" t="s">
        <v>38</v>
      </c>
      <c r="C38">
        <v>0</v>
      </c>
      <c r="D38" t="s">
        <v>94</v>
      </c>
      <c r="E38">
        <v>3</v>
      </c>
    </row>
    <row r="39" spans="1:5" x14ac:dyDescent="0.25">
      <c r="A39">
        <v>6</v>
      </c>
      <c r="B39" t="s">
        <v>46</v>
      </c>
      <c r="C39">
        <v>0</v>
      </c>
      <c r="D39" t="s">
        <v>94</v>
      </c>
      <c r="E39">
        <v>3</v>
      </c>
    </row>
    <row r="40" spans="1:5" x14ac:dyDescent="0.25">
      <c r="A40">
        <v>7</v>
      </c>
      <c r="B40" t="s">
        <v>116</v>
      </c>
      <c r="C40">
        <v>0</v>
      </c>
      <c r="D40" t="s">
        <v>94</v>
      </c>
      <c r="E40">
        <v>3</v>
      </c>
    </row>
    <row r="41" spans="1:5" x14ac:dyDescent="0.25">
      <c r="A41">
        <v>8</v>
      </c>
      <c r="B41" t="s">
        <v>4</v>
      </c>
      <c r="C41">
        <v>0</v>
      </c>
      <c r="D41" t="s">
        <v>94</v>
      </c>
      <c r="E41">
        <v>3</v>
      </c>
    </row>
    <row r="42" spans="1:5" x14ac:dyDescent="0.25">
      <c r="A42">
        <v>9</v>
      </c>
      <c r="B42" t="s">
        <v>39</v>
      </c>
      <c r="C42">
        <v>0</v>
      </c>
      <c r="D42" t="s">
        <v>94</v>
      </c>
      <c r="E42">
        <v>3</v>
      </c>
    </row>
    <row r="43" spans="1:5" x14ac:dyDescent="0.25">
      <c r="A43">
        <v>10</v>
      </c>
      <c r="B43" t="s">
        <v>40</v>
      </c>
      <c r="C43">
        <v>0</v>
      </c>
      <c r="D43" t="s">
        <v>94</v>
      </c>
      <c r="E43">
        <v>3</v>
      </c>
    </row>
    <row r="44" spans="1:5" x14ac:dyDescent="0.25">
      <c r="A44">
        <v>11</v>
      </c>
      <c r="B44" t="s">
        <v>41</v>
      </c>
      <c r="C44">
        <v>23</v>
      </c>
      <c r="D44" t="s">
        <v>94</v>
      </c>
      <c r="E44">
        <v>3</v>
      </c>
    </row>
    <row r="45" spans="1:5" x14ac:dyDescent="0.25">
      <c r="A45">
        <v>12</v>
      </c>
      <c r="B45" t="s">
        <v>42</v>
      </c>
      <c r="C45">
        <v>0</v>
      </c>
      <c r="D45" t="s">
        <v>94</v>
      </c>
      <c r="E45">
        <v>3</v>
      </c>
    </row>
    <row r="46" spans="1:5" x14ac:dyDescent="0.25">
      <c r="A46">
        <v>13</v>
      </c>
      <c r="B46" t="s">
        <v>11</v>
      </c>
      <c r="C46">
        <v>0</v>
      </c>
      <c r="D46" t="s">
        <v>94</v>
      </c>
      <c r="E46">
        <v>3</v>
      </c>
    </row>
    <row r="47" spans="1:5" x14ac:dyDescent="0.25">
      <c r="A47">
        <v>14</v>
      </c>
      <c r="B47" t="s">
        <v>43</v>
      </c>
      <c r="C47">
        <v>0</v>
      </c>
      <c r="D47" t="s">
        <v>94</v>
      </c>
      <c r="E47">
        <v>3</v>
      </c>
    </row>
    <row r="48" spans="1:5" x14ac:dyDescent="0.25">
      <c r="A48">
        <v>15</v>
      </c>
      <c r="B48" t="s">
        <v>44</v>
      </c>
      <c r="C48">
        <v>0</v>
      </c>
      <c r="D48" t="s">
        <v>94</v>
      </c>
      <c r="E48">
        <v>3</v>
      </c>
    </row>
    <row r="49" spans="1:5" x14ac:dyDescent="0.25">
      <c r="A49">
        <v>16</v>
      </c>
      <c r="B49" t="s">
        <v>45</v>
      </c>
      <c r="C49">
        <v>0</v>
      </c>
      <c r="D49" t="s">
        <v>94</v>
      </c>
      <c r="E49">
        <v>3</v>
      </c>
    </row>
    <row r="50" spans="1:5" x14ac:dyDescent="0.25">
      <c r="A50">
        <v>1</v>
      </c>
      <c r="B50" t="s">
        <v>34</v>
      </c>
      <c r="C50">
        <v>414</v>
      </c>
      <c r="D50" t="s">
        <v>84</v>
      </c>
      <c r="E50">
        <v>4</v>
      </c>
    </row>
    <row r="51" spans="1:5" x14ac:dyDescent="0.25">
      <c r="A51">
        <v>2</v>
      </c>
      <c r="B51" t="s">
        <v>35</v>
      </c>
      <c r="C51">
        <v>14</v>
      </c>
      <c r="D51" t="s">
        <v>84</v>
      </c>
      <c r="E51">
        <v>4</v>
      </c>
    </row>
    <row r="52" spans="1:5" x14ac:dyDescent="0.25">
      <c r="A52">
        <v>3</v>
      </c>
      <c r="B52" t="s">
        <v>36</v>
      </c>
      <c r="C52">
        <v>12</v>
      </c>
      <c r="D52" t="s">
        <v>84</v>
      </c>
      <c r="E52">
        <v>4</v>
      </c>
    </row>
    <row r="53" spans="1:5" x14ac:dyDescent="0.25">
      <c r="A53">
        <v>4</v>
      </c>
      <c r="B53" t="s">
        <v>37</v>
      </c>
      <c r="C53">
        <v>0</v>
      </c>
      <c r="D53" t="s">
        <v>84</v>
      </c>
      <c r="E53">
        <v>4</v>
      </c>
    </row>
    <row r="54" spans="1:5" x14ac:dyDescent="0.25">
      <c r="A54">
        <v>5</v>
      </c>
      <c r="B54" t="s">
        <v>38</v>
      </c>
      <c r="C54">
        <v>0</v>
      </c>
      <c r="D54" t="s">
        <v>84</v>
      </c>
      <c r="E54">
        <v>4</v>
      </c>
    </row>
    <row r="55" spans="1:5" x14ac:dyDescent="0.25">
      <c r="A55">
        <v>6</v>
      </c>
      <c r="B55" t="s">
        <v>46</v>
      </c>
      <c r="C55">
        <v>1</v>
      </c>
      <c r="D55" t="s">
        <v>84</v>
      </c>
      <c r="E55">
        <v>4</v>
      </c>
    </row>
    <row r="56" spans="1:5" x14ac:dyDescent="0.25">
      <c r="A56">
        <v>7</v>
      </c>
      <c r="B56" t="s">
        <v>116</v>
      </c>
      <c r="C56">
        <v>0</v>
      </c>
      <c r="D56" t="s">
        <v>84</v>
      </c>
      <c r="E56">
        <v>4</v>
      </c>
    </row>
    <row r="57" spans="1:5" x14ac:dyDescent="0.25">
      <c r="A57">
        <v>8</v>
      </c>
      <c r="B57" t="s">
        <v>4</v>
      </c>
      <c r="C57">
        <v>0</v>
      </c>
      <c r="D57" t="s">
        <v>84</v>
      </c>
      <c r="E57">
        <v>4</v>
      </c>
    </row>
    <row r="58" spans="1:5" x14ac:dyDescent="0.25">
      <c r="A58">
        <v>9</v>
      </c>
      <c r="B58" t="s">
        <v>39</v>
      </c>
      <c r="C58">
        <v>0</v>
      </c>
      <c r="D58" t="s">
        <v>84</v>
      </c>
      <c r="E58">
        <v>4</v>
      </c>
    </row>
    <row r="59" spans="1:5" x14ac:dyDescent="0.25">
      <c r="A59">
        <v>10</v>
      </c>
      <c r="B59" t="s">
        <v>40</v>
      </c>
      <c r="C59">
        <v>0</v>
      </c>
      <c r="D59" t="s">
        <v>84</v>
      </c>
      <c r="E59">
        <v>4</v>
      </c>
    </row>
    <row r="60" spans="1:5" x14ac:dyDescent="0.25">
      <c r="A60">
        <v>11</v>
      </c>
      <c r="B60" t="s">
        <v>41</v>
      </c>
      <c r="C60">
        <v>19</v>
      </c>
      <c r="D60" t="s">
        <v>84</v>
      </c>
      <c r="E60">
        <v>4</v>
      </c>
    </row>
    <row r="61" spans="1:5" x14ac:dyDescent="0.25">
      <c r="A61">
        <v>12</v>
      </c>
      <c r="B61" t="s">
        <v>42</v>
      </c>
      <c r="C61">
        <v>0</v>
      </c>
      <c r="D61" t="s">
        <v>84</v>
      </c>
      <c r="E61">
        <v>4</v>
      </c>
    </row>
    <row r="62" spans="1:5" x14ac:dyDescent="0.25">
      <c r="A62">
        <v>13</v>
      </c>
      <c r="B62" t="s">
        <v>11</v>
      </c>
      <c r="C62">
        <v>0</v>
      </c>
      <c r="D62" t="s">
        <v>84</v>
      </c>
      <c r="E62">
        <v>4</v>
      </c>
    </row>
    <row r="63" spans="1:5" x14ac:dyDescent="0.25">
      <c r="A63">
        <v>14</v>
      </c>
      <c r="B63" t="s">
        <v>43</v>
      </c>
      <c r="C63">
        <v>0</v>
      </c>
      <c r="D63" t="s">
        <v>84</v>
      </c>
      <c r="E63">
        <v>4</v>
      </c>
    </row>
    <row r="64" spans="1:5" x14ac:dyDescent="0.25">
      <c r="A64">
        <v>15</v>
      </c>
      <c r="B64" t="s">
        <v>44</v>
      </c>
      <c r="C64">
        <v>0</v>
      </c>
      <c r="D64" t="s">
        <v>84</v>
      </c>
      <c r="E64">
        <v>4</v>
      </c>
    </row>
    <row r="65" spans="1:5" x14ac:dyDescent="0.25">
      <c r="A65">
        <v>16</v>
      </c>
      <c r="B65" t="s">
        <v>45</v>
      </c>
      <c r="C65">
        <v>0</v>
      </c>
      <c r="D65" t="s">
        <v>84</v>
      </c>
      <c r="E65">
        <v>4</v>
      </c>
    </row>
    <row r="66" spans="1:5" x14ac:dyDescent="0.25">
      <c r="A66">
        <v>1</v>
      </c>
      <c r="B66" t="s">
        <v>34</v>
      </c>
      <c r="C66">
        <v>695</v>
      </c>
      <c r="D66" t="s">
        <v>117</v>
      </c>
      <c r="E66">
        <v>5</v>
      </c>
    </row>
    <row r="67" spans="1:5" x14ac:dyDescent="0.25">
      <c r="A67">
        <v>2</v>
      </c>
      <c r="B67" t="s">
        <v>35</v>
      </c>
      <c r="C67">
        <v>18</v>
      </c>
      <c r="D67" t="s">
        <v>117</v>
      </c>
      <c r="E67">
        <v>5</v>
      </c>
    </row>
    <row r="68" spans="1:5" x14ac:dyDescent="0.25">
      <c r="A68">
        <v>3</v>
      </c>
      <c r="B68" t="s">
        <v>36</v>
      </c>
      <c r="C68">
        <v>6</v>
      </c>
      <c r="D68" t="s">
        <v>117</v>
      </c>
      <c r="E68">
        <v>5</v>
      </c>
    </row>
    <row r="69" spans="1:5" x14ac:dyDescent="0.25">
      <c r="A69">
        <v>4</v>
      </c>
      <c r="B69" t="s">
        <v>37</v>
      </c>
      <c r="C69">
        <v>0</v>
      </c>
      <c r="D69" t="s">
        <v>117</v>
      </c>
      <c r="E69">
        <v>5</v>
      </c>
    </row>
    <row r="70" spans="1:5" x14ac:dyDescent="0.25">
      <c r="A70">
        <v>5</v>
      </c>
      <c r="B70" t="s">
        <v>38</v>
      </c>
      <c r="C70">
        <v>0</v>
      </c>
      <c r="D70" t="s">
        <v>117</v>
      </c>
      <c r="E70">
        <v>5</v>
      </c>
    </row>
    <row r="71" spans="1:5" x14ac:dyDescent="0.25">
      <c r="A71">
        <v>6</v>
      </c>
      <c r="B71" t="s">
        <v>46</v>
      </c>
      <c r="C71">
        <v>0</v>
      </c>
      <c r="D71" t="s">
        <v>117</v>
      </c>
      <c r="E71">
        <v>5</v>
      </c>
    </row>
    <row r="72" spans="1:5" x14ac:dyDescent="0.25">
      <c r="A72">
        <v>7</v>
      </c>
      <c r="B72" t="s">
        <v>116</v>
      </c>
      <c r="C72">
        <v>0</v>
      </c>
      <c r="D72" t="s">
        <v>117</v>
      </c>
      <c r="E72">
        <v>5</v>
      </c>
    </row>
    <row r="73" spans="1:5" x14ac:dyDescent="0.25">
      <c r="A73">
        <v>8</v>
      </c>
      <c r="B73" t="s">
        <v>4</v>
      </c>
      <c r="C73">
        <v>0</v>
      </c>
      <c r="D73" t="s">
        <v>117</v>
      </c>
      <c r="E73">
        <v>5</v>
      </c>
    </row>
    <row r="74" spans="1:5" x14ac:dyDescent="0.25">
      <c r="A74">
        <v>9</v>
      </c>
      <c r="B74" t="s">
        <v>39</v>
      </c>
      <c r="C74">
        <v>0</v>
      </c>
      <c r="D74" t="s">
        <v>117</v>
      </c>
      <c r="E74">
        <v>5</v>
      </c>
    </row>
    <row r="75" spans="1:5" x14ac:dyDescent="0.25">
      <c r="A75">
        <v>10</v>
      </c>
      <c r="B75" t="s">
        <v>40</v>
      </c>
      <c r="C75">
        <v>0</v>
      </c>
      <c r="D75" t="s">
        <v>117</v>
      </c>
      <c r="E75">
        <v>5</v>
      </c>
    </row>
    <row r="76" spans="1:5" x14ac:dyDescent="0.25">
      <c r="A76">
        <v>11</v>
      </c>
      <c r="B76" t="s">
        <v>41</v>
      </c>
      <c r="C76">
        <v>76</v>
      </c>
      <c r="D76" t="s">
        <v>117</v>
      </c>
      <c r="E76">
        <v>5</v>
      </c>
    </row>
    <row r="77" spans="1:5" x14ac:dyDescent="0.25">
      <c r="A77">
        <v>12</v>
      </c>
      <c r="B77" t="s">
        <v>42</v>
      </c>
      <c r="C77">
        <v>0</v>
      </c>
      <c r="D77" t="s">
        <v>117</v>
      </c>
      <c r="E77">
        <v>5</v>
      </c>
    </row>
    <row r="78" spans="1:5" x14ac:dyDescent="0.25">
      <c r="A78">
        <v>13</v>
      </c>
      <c r="B78" t="s">
        <v>11</v>
      </c>
      <c r="C78">
        <v>0</v>
      </c>
      <c r="D78" t="s">
        <v>117</v>
      </c>
      <c r="E78">
        <v>5</v>
      </c>
    </row>
    <row r="79" spans="1:5" x14ac:dyDescent="0.25">
      <c r="A79">
        <v>14</v>
      </c>
      <c r="B79" t="s">
        <v>43</v>
      </c>
      <c r="C79">
        <v>0</v>
      </c>
      <c r="D79" t="s">
        <v>117</v>
      </c>
      <c r="E79">
        <v>5</v>
      </c>
    </row>
    <row r="80" spans="1:5" x14ac:dyDescent="0.25">
      <c r="A80">
        <v>15</v>
      </c>
      <c r="B80" t="s">
        <v>44</v>
      </c>
      <c r="C80">
        <v>0</v>
      </c>
      <c r="D80" t="s">
        <v>117</v>
      </c>
      <c r="E80">
        <v>5</v>
      </c>
    </row>
    <row r="81" spans="1:5" x14ac:dyDescent="0.25">
      <c r="A81">
        <v>16</v>
      </c>
      <c r="B81" t="s">
        <v>45</v>
      </c>
      <c r="C81">
        <v>0</v>
      </c>
      <c r="D81" t="s">
        <v>117</v>
      </c>
      <c r="E81">
        <v>5</v>
      </c>
    </row>
    <row r="82" spans="1:5" x14ac:dyDescent="0.25">
      <c r="A82">
        <v>1</v>
      </c>
      <c r="B82" t="s">
        <v>34</v>
      </c>
      <c r="C82">
        <v>0</v>
      </c>
      <c r="D82" t="s">
        <v>39</v>
      </c>
      <c r="E82">
        <v>6</v>
      </c>
    </row>
    <row r="83" spans="1:5" x14ac:dyDescent="0.25">
      <c r="A83">
        <v>2</v>
      </c>
      <c r="B83" t="s">
        <v>35</v>
      </c>
      <c r="C83">
        <v>0</v>
      </c>
      <c r="D83" t="s">
        <v>39</v>
      </c>
      <c r="E83">
        <v>6</v>
      </c>
    </row>
    <row r="84" spans="1:5" x14ac:dyDescent="0.25">
      <c r="A84">
        <v>3</v>
      </c>
      <c r="B84" t="s">
        <v>36</v>
      </c>
      <c r="C84">
        <v>0</v>
      </c>
      <c r="D84" t="s">
        <v>39</v>
      </c>
      <c r="E84">
        <v>6</v>
      </c>
    </row>
    <row r="85" spans="1:5" x14ac:dyDescent="0.25">
      <c r="A85">
        <v>4</v>
      </c>
      <c r="B85" t="s">
        <v>37</v>
      </c>
      <c r="C85">
        <v>0</v>
      </c>
      <c r="D85" t="s">
        <v>39</v>
      </c>
      <c r="E85">
        <v>6</v>
      </c>
    </row>
    <row r="86" spans="1:5" x14ac:dyDescent="0.25">
      <c r="A86">
        <v>5</v>
      </c>
      <c r="B86" t="s">
        <v>38</v>
      </c>
      <c r="C86">
        <v>0</v>
      </c>
      <c r="D86" t="s">
        <v>39</v>
      </c>
      <c r="E86">
        <v>6</v>
      </c>
    </row>
    <row r="87" spans="1:5" x14ac:dyDescent="0.25">
      <c r="A87">
        <v>6</v>
      </c>
      <c r="B87" t="s">
        <v>46</v>
      </c>
      <c r="C87">
        <v>0</v>
      </c>
      <c r="D87" t="s">
        <v>39</v>
      </c>
      <c r="E87">
        <v>6</v>
      </c>
    </row>
    <row r="88" spans="1:5" x14ac:dyDescent="0.25">
      <c r="A88">
        <v>7</v>
      </c>
      <c r="B88" t="s">
        <v>116</v>
      </c>
      <c r="C88">
        <v>0</v>
      </c>
      <c r="D88" t="s">
        <v>39</v>
      </c>
      <c r="E88">
        <v>6</v>
      </c>
    </row>
    <row r="89" spans="1:5" x14ac:dyDescent="0.25">
      <c r="A89">
        <v>8</v>
      </c>
      <c r="B89" t="s">
        <v>4</v>
      </c>
      <c r="C89">
        <v>0</v>
      </c>
      <c r="D89" t="s">
        <v>39</v>
      </c>
      <c r="E89">
        <v>6</v>
      </c>
    </row>
    <row r="90" spans="1:5" x14ac:dyDescent="0.25">
      <c r="A90">
        <v>9</v>
      </c>
      <c r="B90" t="s">
        <v>39</v>
      </c>
      <c r="C90">
        <v>1</v>
      </c>
      <c r="D90" t="s">
        <v>39</v>
      </c>
      <c r="E90">
        <v>6</v>
      </c>
    </row>
    <row r="91" spans="1:5" x14ac:dyDescent="0.25">
      <c r="A91">
        <v>10</v>
      </c>
      <c r="B91" t="s">
        <v>40</v>
      </c>
      <c r="C91">
        <v>0</v>
      </c>
      <c r="D91" t="s">
        <v>39</v>
      </c>
      <c r="E91">
        <v>6</v>
      </c>
    </row>
    <row r="92" spans="1:5" x14ac:dyDescent="0.25">
      <c r="A92">
        <v>11</v>
      </c>
      <c r="B92" t="s">
        <v>41</v>
      </c>
      <c r="C92">
        <v>8</v>
      </c>
      <c r="D92" t="s">
        <v>39</v>
      </c>
      <c r="E92">
        <v>6</v>
      </c>
    </row>
    <row r="93" spans="1:5" x14ac:dyDescent="0.25">
      <c r="A93">
        <v>12</v>
      </c>
      <c r="B93" t="s">
        <v>42</v>
      </c>
      <c r="C93">
        <v>0</v>
      </c>
      <c r="D93" t="s">
        <v>39</v>
      </c>
      <c r="E93">
        <v>6</v>
      </c>
    </row>
    <row r="94" spans="1:5" x14ac:dyDescent="0.25">
      <c r="A94">
        <v>13</v>
      </c>
      <c r="B94" t="s">
        <v>11</v>
      </c>
      <c r="C94">
        <v>0</v>
      </c>
      <c r="D94" t="s">
        <v>39</v>
      </c>
      <c r="E94">
        <v>6</v>
      </c>
    </row>
    <row r="95" spans="1:5" x14ac:dyDescent="0.25">
      <c r="A95">
        <v>14</v>
      </c>
      <c r="B95" t="s">
        <v>43</v>
      </c>
      <c r="C95">
        <v>0</v>
      </c>
      <c r="D95" t="s">
        <v>39</v>
      </c>
      <c r="E95">
        <v>6</v>
      </c>
    </row>
    <row r="96" spans="1:5" x14ac:dyDescent="0.25">
      <c r="A96">
        <v>15</v>
      </c>
      <c r="B96" t="s">
        <v>44</v>
      </c>
      <c r="C96">
        <v>0</v>
      </c>
      <c r="D96" t="s">
        <v>39</v>
      </c>
      <c r="E96">
        <v>6</v>
      </c>
    </row>
    <row r="97" spans="1:5" x14ac:dyDescent="0.25">
      <c r="A97">
        <v>16</v>
      </c>
      <c r="B97" t="s">
        <v>45</v>
      </c>
      <c r="C97">
        <v>0</v>
      </c>
      <c r="D97" t="s">
        <v>39</v>
      </c>
      <c r="E97">
        <v>6</v>
      </c>
    </row>
    <row r="98" spans="1:5" x14ac:dyDescent="0.25">
      <c r="A98">
        <v>1</v>
      </c>
      <c r="B98" t="s">
        <v>34</v>
      </c>
      <c r="C98">
        <v>0</v>
      </c>
      <c r="D98" t="s">
        <v>4</v>
      </c>
      <c r="E98">
        <v>7</v>
      </c>
    </row>
    <row r="99" spans="1:5" x14ac:dyDescent="0.25">
      <c r="A99">
        <v>2</v>
      </c>
      <c r="B99" t="s">
        <v>35</v>
      </c>
      <c r="C99">
        <v>0</v>
      </c>
      <c r="D99" t="s">
        <v>4</v>
      </c>
      <c r="E99">
        <v>7</v>
      </c>
    </row>
    <row r="100" spans="1:5" x14ac:dyDescent="0.25">
      <c r="A100">
        <v>3</v>
      </c>
      <c r="B100" t="s">
        <v>36</v>
      </c>
      <c r="C100">
        <v>0</v>
      </c>
      <c r="D100" t="s">
        <v>4</v>
      </c>
      <c r="E100">
        <v>7</v>
      </c>
    </row>
    <row r="101" spans="1:5" x14ac:dyDescent="0.25">
      <c r="A101">
        <v>4</v>
      </c>
      <c r="B101" t="s">
        <v>37</v>
      </c>
      <c r="C101">
        <v>0</v>
      </c>
      <c r="D101" t="s">
        <v>4</v>
      </c>
      <c r="E101">
        <v>7</v>
      </c>
    </row>
    <row r="102" spans="1:5" x14ac:dyDescent="0.25">
      <c r="A102">
        <v>5</v>
      </c>
      <c r="B102" t="s">
        <v>38</v>
      </c>
      <c r="C102">
        <v>0</v>
      </c>
      <c r="D102" t="s">
        <v>4</v>
      </c>
      <c r="E102">
        <v>7</v>
      </c>
    </row>
    <row r="103" spans="1:5" x14ac:dyDescent="0.25">
      <c r="A103">
        <v>6</v>
      </c>
      <c r="B103" t="s">
        <v>46</v>
      </c>
      <c r="C103">
        <v>0</v>
      </c>
      <c r="D103" t="s">
        <v>4</v>
      </c>
      <c r="E103">
        <v>7</v>
      </c>
    </row>
    <row r="104" spans="1:5" x14ac:dyDescent="0.25">
      <c r="A104">
        <v>7</v>
      </c>
      <c r="B104" t="s">
        <v>116</v>
      </c>
      <c r="C104">
        <v>0</v>
      </c>
      <c r="D104" t="s">
        <v>4</v>
      </c>
      <c r="E104">
        <v>7</v>
      </c>
    </row>
    <row r="105" spans="1:5" x14ac:dyDescent="0.25">
      <c r="A105">
        <v>8</v>
      </c>
      <c r="B105" t="s">
        <v>4</v>
      </c>
      <c r="C105">
        <v>0</v>
      </c>
      <c r="D105" t="s">
        <v>4</v>
      </c>
      <c r="E105">
        <v>7</v>
      </c>
    </row>
    <row r="106" spans="1:5" x14ac:dyDescent="0.25">
      <c r="A106">
        <v>9</v>
      </c>
      <c r="B106" t="s">
        <v>39</v>
      </c>
      <c r="C106">
        <v>0</v>
      </c>
      <c r="D106" t="s">
        <v>4</v>
      </c>
      <c r="E106">
        <v>7</v>
      </c>
    </row>
    <row r="107" spans="1:5" x14ac:dyDescent="0.25">
      <c r="A107">
        <v>10</v>
      </c>
      <c r="B107" t="s">
        <v>40</v>
      </c>
      <c r="C107">
        <v>0</v>
      </c>
      <c r="D107" t="s">
        <v>4</v>
      </c>
      <c r="E107">
        <v>7</v>
      </c>
    </row>
    <row r="108" spans="1:5" x14ac:dyDescent="0.25">
      <c r="A108">
        <v>11</v>
      </c>
      <c r="B108" t="s">
        <v>41</v>
      </c>
      <c r="C108">
        <v>0</v>
      </c>
      <c r="D108" t="s">
        <v>4</v>
      </c>
      <c r="E108">
        <v>7</v>
      </c>
    </row>
    <row r="109" spans="1:5" x14ac:dyDescent="0.25">
      <c r="A109">
        <v>12</v>
      </c>
      <c r="B109" t="s">
        <v>42</v>
      </c>
      <c r="C109">
        <v>0</v>
      </c>
      <c r="D109" t="s">
        <v>4</v>
      </c>
      <c r="E109">
        <v>7</v>
      </c>
    </row>
    <row r="110" spans="1:5" x14ac:dyDescent="0.25">
      <c r="A110">
        <v>13</v>
      </c>
      <c r="B110" t="s">
        <v>11</v>
      </c>
      <c r="C110">
        <v>0</v>
      </c>
      <c r="D110" t="s">
        <v>4</v>
      </c>
      <c r="E110">
        <v>7</v>
      </c>
    </row>
    <row r="111" spans="1:5" x14ac:dyDescent="0.25">
      <c r="A111">
        <v>14</v>
      </c>
      <c r="B111" t="s">
        <v>43</v>
      </c>
      <c r="C111">
        <v>0</v>
      </c>
      <c r="D111" t="s">
        <v>4</v>
      </c>
      <c r="E111">
        <v>7</v>
      </c>
    </row>
    <row r="112" spans="1:5" x14ac:dyDescent="0.25">
      <c r="A112">
        <v>15</v>
      </c>
      <c r="B112" t="s">
        <v>44</v>
      </c>
      <c r="C112">
        <v>0</v>
      </c>
      <c r="D112" t="s">
        <v>4</v>
      </c>
      <c r="E112">
        <v>7</v>
      </c>
    </row>
    <row r="113" spans="1:5" x14ac:dyDescent="0.25">
      <c r="A113">
        <v>16</v>
      </c>
      <c r="B113" t="s">
        <v>45</v>
      </c>
      <c r="C113">
        <v>0</v>
      </c>
      <c r="D113" t="s">
        <v>4</v>
      </c>
      <c r="E113">
        <v>7</v>
      </c>
    </row>
    <row r="114" spans="1:5" x14ac:dyDescent="0.25">
      <c r="A114">
        <v>1</v>
      </c>
      <c r="B114" t="s">
        <v>34</v>
      </c>
      <c r="C114" s="2">
        <v>0</v>
      </c>
      <c r="D114" t="s">
        <v>42</v>
      </c>
      <c r="E114">
        <v>8</v>
      </c>
    </row>
    <row r="115" spans="1:5" x14ac:dyDescent="0.25">
      <c r="A115">
        <v>2</v>
      </c>
      <c r="B115" t="s">
        <v>35</v>
      </c>
      <c r="C115" s="2">
        <v>0</v>
      </c>
      <c r="D115" s="2" t="s">
        <v>42</v>
      </c>
      <c r="E115">
        <v>8</v>
      </c>
    </row>
    <row r="116" spans="1:5" x14ac:dyDescent="0.25">
      <c r="A116">
        <v>3</v>
      </c>
      <c r="B116" t="s">
        <v>36</v>
      </c>
      <c r="C116" s="2">
        <v>0</v>
      </c>
      <c r="D116" s="2" t="s">
        <v>42</v>
      </c>
      <c r="E116">
        <v>8</v>
      </c>
    </row>
    <row r="117" spans="1:5" x14ac:dyDescent="0.25">
      <c r="A117">
        <v>4</v>
      </c>
      <c r="B117" t="s">
        <v>37</v>
      </c>
      <c r="C117" s="2">
        <v>0</v>
      </c>
      <c r="D117" s="2" t="s">
        <v>42</v>
      </c>
      <c r="E117">
        <v>8</v>
      </c>
    </row>
    <row r="118" spans="1:5" x14ac:dyDescent="0.25">
      <c r="A118">
        <v>5</v>
      </c>
      <c r="B118" t="s">
        <v>38</v>
      </c>
      <c r="C118" s="2">
        <v>0</v>
      </c>
      <c r="D118" s="2" t="s">
        <v>42</v>
      </c>
      <c r="E118">
        <v>8</v>
      </c>
    </row>
    <row r="119" spans="1:5" x14ac:dyDescent="0.25">
      <c r="A119">
        <v>6</v>
      </c>
      <c r="B119" t="s">
        <v>46</v>
      </c>
      <c r="C119" s="2">
        <v>0</v>
      </c>
      <c r="D119" s="2" t="s">
        <v>42</v>
      </c>
      <c r="E119">
        <v>8</v>
      </c>
    </row>
    <row r="120" spans="1:5" x14ac:dyDescent="0.25">
      <c r="A120">
        <v>7</v>
      </c>
      <c r="B120" t="s">
        <v>116</v>
      </c>
      <c r="C120" s="2">
        <v>0</v>
      </c>
      <c r="D120" s="2" t="s">
        <v>42</v>
      </c>
      <c r="E120">
        <v>8</v>
      </c>
    </row>
    <row r="121" spans="1:5" x14ac:dyDescent="0.25">
      <c r="A121" s="2">
        <v>8</v>
      </c>
      <c r="B121" s="2" t="s">
        <v>4</v>
      </c>
      <c r="C121" s="2">
        <v>0</v>
      </c>
      <c r="D121" s="2" t="s">
        <v>42</v>
      </c>
      <c r="E121" s="2">
        <v>8</v>
      </c>
    </row>
    <row r="122" spans="1:5" x14ac:dyDescent="0.25">
      <c r="A122" s="2">
        <v>9</v>
      </c>
      <c r="B122" s="2" t="s">
        <v>39</v>
      </c>
      <c r="C122" s="2">
        <v>0</v>
      </c>
      <c r="D122" s="2" t="s">
        <v>42</v>
      </c>
      <c r="E122" s="2">
        <v>8</v>
      </c>
    </row>
    <row r="123" spans="1:5" x14ac:dyDescent="0.25">
      <c r="A123" s="2">
        <v>10</v>
      </c>
      <c r="B123" s="2" t="s">
        <v>40</v>
      </c>
      <c r="C123" s="2">
        <v>0</v>
      </c>
      <c r="D123" s="2" t="s">
        <v>42</v>
      </c>
      <c r="E123" s="2">
        <v>8</v>
      </c>
    </row>
    <row r="124" spans="1:5" x14ac:dyDescent="0.25">
      <c r="A124" s="2">
        <v>11</v>
      </c>
      <c r="B124" s="2" t="s">
        <v>41</v>
      </c>
      <c r="C124" s="2">
        <v>77</v>
      </c>
      <c r="D124" s="2" t="s">
        <v>42</v>
      </c>
      <c r="E124" s="2">
        <v>8</v>
      </c>
    </row>
    <row r="125" spans="1:5" x14ac:dyDescent="0.25">
      <c r="A125" s="2">
        <v>12</v>
      </c>
      <c r="B125" s="2" t="s">
        <v>42</v>
      </c>
      <c r="C125" s="2">
        <v>0</v>
      </c>
      <c r="D125" s="2" t="s">
        <v>42</v>
      </c>
      <c r="E125" s="2">
        <v>8</v>
      </c>
    </row>
    <row r="126" spans="1:5" x14ac:dyDescent="0.25">
      <c r="A126" s="2">
        <v>13</v>
      </c>
      <c r="B126" s="2" t="s">
        <v>11</v>
      </c>
      <c r="C126" s="2">
        <v>0</v>
      </c>
      <c r="D126" s="2" t="s">
        <v>42</v>
      </c>
      <c r="E126" s="2">
        <v>8</v>
      </c>
    </row>
    <row r="127" spans="1:5" x14ac:dyDescent="0.25">
      <c r="A127" s="2">
        <v>14</v>
      </c>
      <c r="B127" s="2" t="s">
        <v>43</v>
      </c>
      <c r="C127" s="2">
        <v>0</v>
      </c>
      <c r="D127" s="2" t="s">
        <v>42</v>
      </c>
      <c r="E127" s="2">
        <v>8</v>
      </c>
    </row>
    <row r="128" spans="1:5" x14ac:dyDescent="0.25">
      <c r="A128" s="2">
        <v>15</v>
      </c>
      <c r="B128" s="2" t="s">
        <v>44</v>
      </c>
      <c r="C128" s="2">
        <v>0</v>
      </c>
      <c r="D128" s="2" t="s">
        <v>42</v>
      </c>
      <c r="E128" s="2">
        <v>8</v>
      </c>
    </row>
    <row r="129" spans="1:5" x14ac:dyDescent="0.25">
      <c r="A129" s="2">
        <v>16</v>
      </c>
      <c r="B129" s="2" t="s">
        <v>45</v>
      </c>
      <c r="C129" s="2">
        <v>0</v>
      </c>
      <c r="D129" s="2" t="s">
        <v>42</v>
      </c>
      <c r="E129" s="2">
        <v>8</v>
      </c>
    </row>
    <row r="130" spans="1:5" x14ac:dyDescent="0.25">
      <c r="A130" s="2">
        <v>1</v>
      </c>
      <c r="B130" s="2" t="s">
        <v>34</v>
      </c>
      <c r="C130" s="2">
        <v>8489</v>
      </c>
      <c r="D130" s="2" t="s">
        <v>83</v>
      </c>
      <c r="E130" s="2">
        <v>9</v>
      </c>
    </row>
    <row r="131" spans="1:5" x14ac:dyDescent="0.25">
      <c r="A131" s="2">
        <v>2</v>
      </c>
      <c r="B131" s="2" t="s">
        <v>35</v>
      </c>
      <c r="C131" s="2">
        <v>222</v>
      </c>
      <c r="D131" s="2" t="s">
        <v>83</v>
      </c>
      <c r="E131" s="2">
        <v>9</v>
      </c>
    </row>
    <row r="132" spans="1:5" x14ac:dyDescent="0.25">
      <c r="A132" s="2">
        <v>3</v>
      </c>
      <c r="B132" s="2" t="s">
        <v>36</v>
      </c>
      <c r="C132" s="2">
        <v>115</v>
      </c>
      <c r="D132" s="2" t="s">
        <v>83</v>
      </c>
      <c r="E132" s="2">
        <v>9</v>
      </c>
    </row>
    <row r="133" spans="1:5" x14ac:dyDescent="0.25">
      <c r="A133" s="2">
        <v>4</v>
      </c>
      <c r="B133" s="2" t="s">
        <v>37</v>
      </c>
      <c r="C133" s="2">
        <v>1</v>
      </c>
      <c r="D133" s="2" t="s">
        <v>83</v>
      </c>
      <c r="E133" s="2">
        <v>9</v>
      </c>
    </row>
    <row r="134" spans="1:5" x14ac:dyDescent="0.25">
      <c r="A134" s="2">
        <v>5</v>
      </c>
      <c r="B134" s="2" t="s">
        <v>38</v>
      </c>
      <c r="C134" s="2">
        <v>1</v>
      </c>
      <c r="D134" s="2" t="s">
        <v>83</v>
      </c>
      <c r="E134" s="2">
        <v>9</v>
      </c>
    </row>
    <row r="135" spans="1:5" x14ac:dyDescent="0.25">
      <c r="A135" s="2">
        <v>6</v>
      </c>
      <c r="B135" s="2" t="s">
        <v>46</v>
      </c>
      <c r="C135" s="2">
        <v>3</v>
      </c>
      <c r="D135" s="2" t="s">
        <v>83</v>
      </c>
      <c r="E135" s="2">
        <v>9</v>
      </c>
    </row>
    <row r="136" spans="1:5" x14ac:dyDescent="0.25">
      <c r="A136" s="2">
        <v>7</v>
      </c>
      <c r="B136" s="2" t="s">
        <v>116</v>
      </c>
      <c r="C136" s="2">
        <v>0</v>
      </c>
      <c r="D136" s="2" t="s">
        <v>83</v>
      </c>
      <c r="E136" s="2">
        <v>9</v>
      </c>
    </row>
    <row r="137" spans="1:5" x14ac:dyDescent="0.25">
      <c r="A137" s="2">
        <v>8</v>
      </c>
      <c r="B137" s="2" t="s">
        <v>4</v>
      </c>
      <c r="C137" s="2">
        <v>0</v>
      </c>
      <c r="D137" s="2" t="s">
        <v>83</v>
      </c>
      <c r="E137" s="2">
        <v>9</v>
      </c>
    </row>
    <row r="138" spans="1:5" x14ac:dyDescent="0.25">
      <c r="A138" s="2">
        <v>9</v>
      </c>
      <c r="B138" s="2" t="s">
        <v>39</v>
      </c>
      <c r="C138" s="2">
        <v>1</v>
      </c>
      <c r="D138" s="2" t="s">
        <v>83</v>
      </c>
      <c r="E138" s="2">
        <v>9</v>
      </c>
    </row>
    <row r="139" spans="1:5" x14ac:dyDescent="0.25">
      <c r="A139" s="2">
        <v>10</v>
      </c>
      <c r="B139" s="2" t="s">
        <v>40</v>
      </c>
      <c r="C139" s="2">
        <v>1</v>
      </c>
      <c r="D139" s="2" t="s">
        <v>83</v>
      </c>
      <c r="E139" s="2">
        <v>9</v>
      </c>
    </row>
    <row r="140" spans="1:5" x14ac:dyDescent="0.25">
      <c r="A140" s="2">
        <v>11</v>
      </c>
      <c r="B140" s="2" t="s">
        <v>41</v>
      </c>
      <c r="C140" s="2">
        <v>656</v>
      </c>
      <c r="D140" s="2" t="s">
        <v>83</v>
      </c>
      <c r="E140" s="2">
        <v>9</v>
      </c>
    </row>
    <row r="141" spans="1:5" x14ac:dyDescent="0.25">
      <c r="A141" s="2">
        <v>12</v>
      </c>
      <c r="B141" s="2" t="s">
        <v>42</v>
      </c>
      <c r="C141" s="2">
        <v>0</v>
      </c>
      <c r="D141" s="2" t="s">
        <v>83</v>
      </c>
      <c r="E141" s="2">
        <v>9</v>
      </c>
    </row>
    <row r="142" spans="1:5" x14ac:dyDescent="0.25">
      <c r="A142" s="2">
        <v>13</v>
      </c>
      <c r="B142" s="2" t="s">
        <v>11</v>
      </c>
      <c r="C142" s="2">
        <v>11</v>
      </c>
      <c r="D142" s="2" t="s">
        <v>83</v>
      </c>
      <c r="E142" s="2">
        <v>9</v>
      </c>
    </row>
    <row r="143" spans="1:5" x14ac:dyDescent="0.25">
      <c r="A143" s="2">
        <v>14</v>
      </c>
      <c r="B143" s="2" t="s">
        <v>43</v>
      </c>
      <c r="C143" s="2">
        <v>9</v>
      </c>
      <c r="D143" s="2" t="s">
        <v>83</v>
      </c>
      <c r="E143" s="2">
        <v>9</v>
      </c>
    </row>
    <row r="144" spans="1:5" x14ac:dyDescent="0.25">
      <c r="A144" s="2">
        <v>15</v>
      </c>
      <c r="B144" s="2" t="s">
        <v>44</v>
      </c>
      <c r="C144" s="2">
        <v>0</v>
      </c>
      <c r="D144" s="2" t="s">
        <v>83</v>
      </c>
      <c r="E144" s="2">
        <v>9</v>
      </c>
    </row>
    <row r="145" spans="1:5" x14ac:dyDescent="0.25">
      <c r="A145" s="2">
        <v>16</v>
      </c>
      <c r="B145" s="2" t="s">
        <v>45</v>
      </c>
      <c r="C145" s="2">
        <v>1</v>
      </c>
      <c r="D145" s="2" t="s">
        <v>83</v>
      </c>
      <c r="E145" s="2">
        <v>9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D4"/>
  <sheetViews>
    <sheetView workbookViewId="0"/>
  </sheetViews>
  <sheetFormatPr defaultRowHeight="15" x14ac:dyDescent="0.25"/>
  <cols>
    <col min="1" max="1" width="5" bestFit="1" customWidth="1"/>
    <col min="2" max="2" width="8.140625" bestFit="1" customWidth="1"/>
    <col min="3" max="3" width="36.140625" bestFit="1" customWidth="1"/>
    <col min="4" max="4" width="17.140625" bestFit="1" customWidth="1"/>
  </cols>
  <sheetData>
    <row r="1" spans="1:4" x14ac:dyDescent="0.25">
      <c r="A1" t="s">
        <v>95</v>
      </c>
      <c r="B1" t="s">
        <v>100</v>
      </c>
      <c r="C1" t="s">
        <v>2</v>
      </c>
      <c r="D1" t="s">
        <v>110</v>
      </c>
    </row>
    <row r="2" spans="1:4" x14ac:dyDescent="0.25">
      <c r="A2">
        <v>1</v>
      </c>
      <c r="B2">
        <v>3</v>
      </c>
      <c r="C2" t="s">
        <v>85</v>
      </c>
      <c r="D2" t="s">
        <v>3</v>
      </c>
    </row>
    <row r="3" spans="1:4" x14ac:dyDescent="0.25">
      <c r="A3">
        <v>2</v>
      </c>
      <c r="B3">
        <v>1</v>
      </c>
      <c r="C3" t="s">
        <v>85</v>
      </c>
      <c r="D3" t="s">
        <v>86</v>
      </c>
    </row>
    <row r="4" spans="1:4" x14ac:dyDescent="0.25">
      <c r="A4">
        <v>3</v>
      </c>
      <c r="B4">
        <v>0</v>
      </c>
      <c r="C4" t="s">
        <v>85</v>
      </c>
      <c r="D4" t="s">
        <v>87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C12"/>
  <sheetViews>
    <sheetView workbookViewId="0"/>
  </sheetViews>
  <sheetFormatPr defaultRowHeight="15" x14ac:dyDescent="0.25"/>
  <cols>
    <col min="1" max="1" width="5.28515625" bestFit="1" customWidth="1"/>
    <col min="2" max="2" width="19.42578125" bestFit="1" customWidth="1"/>
    <col min="3" max="3" width="8.5703125" bestFit="1" customWidth="1"/>
  </cols>
  <sheetData>
    <row r="1" spans="1:3" x14ac:dyDescent="0.25">
      <c r="A1" t="s">
        <v>95</v>
      </c>
      <c r="B1" t="s">
        <v>130</v>
      </c>
      <c r="C1" t="s">
        <v>100</v>
      </c>
    </row>
    <row r="2" spans="1:3" x14ac:dyDescent="0.25">
      <c r="A2">
        <v>1</v>
      </c>
      <c r="B2" t="s">
        <v>13</v>
      </c>
      <c r="C2">
        <v>243</v>
      </c>
    </row>
    <row r="3" spans="1:3" x14ac:dyDescent="0.25">
      <c r="A3">
        <v>2</v>
      </c>
      <c r="B3" t="s">
        <v>14</v>
      </c>
      <c r="C3">
        <v>52</v>
      </c>
    </row>
    <row r="4" spans="1:3" x14ac:dyDescent="0.25">
      <c r="A4">
        <v>3</v>
      </c>
      <c r="B4" t="s">
        <v>15</v>
      </c>
      <c r="C4">
        <v>26</v>
      </c>
    </row>
    <row r="5" spans="1:3" x14ac:dyDescent="0.25">
      <c r="A5">
        <v>4</v>
      </c>
      <c r="B5" t="s">
        <v>80</v>
      </c>
      <c r="C5">
        <v>97</v>
      </c>
    </row>
    <row r="6" spans="1:3" x14ac:dyDescent="0.25">
      <c r="A6">
        <v>5</v>
      </c>
      <c r="B6" t="s">
        <v>81</v>
      </c>
      <c r="C6">
        <v>0</v>
      </c>
    </row>
    <row r="7" spans="1:3" x14ac:dyDescent="0.25">
      <c r="A7">
        <v>6</v>
      </c>
      <c r="B7" t="s">
        <v>131</v>
      </c>
      <c r="C7">
        <v>0</v>
      </c>
    </row>
    <row r="8" spans="1:3" x14ac:dyDescent="0.25">
      <c r="A8">
        <v>7</v>
      </c>
      <c r="B8" t="s">
        <v>16</v>
      </c>
      <c r="C8">
        <v>0</v>
      </c>
    </row>
    <row r="9" spans="1:3" x14ac:dyDescent="0.25">
      <c r="A9">
        <v>8</v>
      </c>
      <c r="B9" t="s">
        <v>17</v>
      </c>
      <c r="C9">
        <v>0</v>
      </c>
    </row>
    <row r="10" spans="1:3" x14ac:dyDescent="0.25">
      <c r="A10">
        <v>9</v>
      </c>
      <c r="B10" t="s">
        <v>18</v>
      </c>
      <c r="C10">
        <v>0</v>
      </c>
    </row>
    <row r="11" spans="1:3" x14ac:dyDescent="0.25">
      <c r="A11">
        <v>10</v>
      </c>
      <c r="B11" t="s">
        <v>19</v>
      </c>
      <c r="C11">
        <v>0</v>
      </c>
    </row>
    <row r="12" spans="1:3" x14ac:dyDescent="0.25">
      <c r="A12">
        <v>11</v>
      </c>
      <c r="B12" t="s">
        <v>82</v>
      </c>
      <c r="C12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D4"/>
  <sheetViews>
    <sheetView workbookViewId="0"/>
  </sheetViews>
  <sheetFormatPr defaultRowHeight="15" x14ac:dyDescent="0.25"/>
  <cols>
    <col min="1" max="1" width="5" bestFit="1" customWidth="1"/>
    <col min="2" max="2" width="13.7109375" bestFit="1" customWidth="1"/>
    <col min="3" max="3" width="9.85546875" bestFit="1" customWidth="1"/>
    <col min="4" max="4" width="9.42578125" bestFit="1" customWidth="1"/>
  </cols>
  <sheetData>
    <row r="1" spans="1:4" x14ac:dyDescent="0.25">
      <c r="A1" t="s">
        <v>95</v>
      </c>
      <c r="B1" t="s">
        <v>126</v>
      </c>
      <c r="C1" t="s">
        <v>30</v>
      </c>
      <c r="D1" t="s">
        <v>127</v>
      </c>
    </row>
    <row r="2" spans="1:4" x14ac:dyDescent="0.25">
      <c r="A2">
        <v>1</v>
      </c>
      <c r="B2" t="s">
        <v>128</v>
      </c>
      <c r="C2">
        <v>0</v>
      </c>
      <c r="D2">
        <v>0</v>
      </c>
    </row>
    <row r="3" spans="1:4" x14ac:dyDescent="0.25">
      <c r="A3">
        <v>2</v>
      </c>
      <c r="B3" t="s">
        <v>129</v>
      </c>
      <c r="C3">
        <v>0</v>
      </c>
      <c r="D3">
        <v>0</v>
      </c>
    </row>
    <row r="4" spans="1:4" x14ac:dyDescent="0.25">
      <c r="A4">
        <v>3</v>
      </c>
      <c r="B4" t="s">
        <v>21</v>
      </c>
      <c r="C4">
        <v>0</v>
      </c>
      <c r="D4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G37"/>
  <sheetViews>
    <sheetView workbookViewId="0">
      <selection activeCell="G19" sqref="G19"/>
    </sheetView>
  </sheetViews>
  <sheetFormatPr defaultRowHeight="15" x14ac:dyDescent="0.25"/>
  <cols>
    <col min="1" max="1" width="5" bestFit="1" customWidth="1"/>
    <col min="2" max="2" width="17.85546875" bestFit="1" customWidth="1"/>
    <col min="3" max="3" width="13.5703125" bestFit="1" customWidth="1"/>
    <col min="4" max="4" width="7.42578125" bestFit="1" customWidth="1"/>
    <col min="6" max="6" width="8.140625" bestFit="1" customWidth="1"/>
    <col min="7" max="7" width="10.85546875" bestFit="1" customWidth="1"/>
  </cols>
  <sheetData>
    <row r="1" spans="1:7" x14ac:dyDescent="0.25">
      <c r="A1" t="s">
        <v>95</v>
      </c>
      <c r="B1" t="s">
        <v>96</v>
      </c>
      <c r="C1" t="s">
        <v>97</v>
      </c>
      <c r="D1" t="s">
        <v>98</v>
      </c>
      <c r="E1" t="s">
        <v>99</v>
      </c>
      <c r="F1" t="s">
        <v>100</v>
      </c>
      <c r="G1" t="s">
        <v>101</v>
      </c>
    </row>
    <row r="2" spans="1:7" x14ac:dyDescent="0.25">
      <c r="A2">
        <v>1</v>
      </c>
      <c r="B2" t="s">
        <v>151</v>
      </c>
      <c r="C2" t="s">
        <v>31</v>
      </c>
      <c r="D2" t="s">
        <v>30</v>
      </c>
      <c r="E2">
        <v>1</v>
      </c>
      <c r="F2">
        <v>93</v>
      </c>
      <c r="G2">
        <v>1</v>
      </c>
    </row>
    <row r="3" spans="1:7" x14ac:dyDescent="0.25">
      <c r="A3">
        <v>2</v>
      </c>
      <c r="B3" t="s">
        <v>123</v>
      </c>
      <c r="C3" t="s">
        <v>31</v>
      </c>
      <c r="D3" t="s">
        <v>30</v>
      </c>
      <c r="E3">
        <v>1</v>
      </c>
      <c r="F3">
        <v>7</v>
      </c>
      <c r="G3">
        <v>1</v>
      </c>
    </row>
    <row r="4" spans="1:7" x14ac:dyDescent="0.25">
      <c r="A4">
        <v>3</v>
      </c>
      <c r="B4" t="s">
        <v>152</v>
      </c>
      <c r="C4" t="s">
        <v>31</v>
      </c>
      <c r="D4" t="s">
        <v>30</v>
      </c>
      <c r="E4">
        <v>1</v>
      </c>
      <c r="F4">
        <v>23</v>
      </c>
      <c r="G4">
        <v>1</v>
      </c>
    </row>
    <row r="5" spans="1:7" x14ac:dyDescent="0.25">
      <c r="A5">
        <v>4</v>
      </c>
      <c r="B5" t="s">
        <v>122</v>
      </c>
      <c r="C5" t="s">
        <v>31</v>
      </c>
      <c r="D5" t="s">
        <v>30</v>
      </c>
      <c r="E5">
        <v>1</v>
      </c>
      <c r="F5">
        <v>8</v>
      </c>
      <c r="G5">
        <v>1</v>
      </c>
    </row>
    <row r="6" spans="1:7" x14ac:dyDescent="0.25">
      <c r="A6">
        <v>5</v>
      </c>
      <c r="B6" t="s">
        <v>153</v>
      </c>
      <c r="C6" t="s">
        <v>31</v>
      </c>
      <c r="D6" t="s">
        <v>30</v>
      </c>
      <c r="E6">
        <v>1</v>
      </c>
      <c r="F6">
        <v>8</v>
      </c>
      <c r="G6">
        <v>1</v>
      </c>
    </row>
    <row r="7" spans="1:7" x14ac:dyDescent="0.25">
      <c r="A7">
        <v>6</v>
      </c>
      <c r="B7" t="s">
        <v>102</v>
      </c>
      <c r="C7" t="s">
        <v>31</v>
      </c>
      <c r="D7" t="s">
        <v>30</v>
      </c>
      <c r="E7">
        <v>1</v>
      </c>
      <c r="F7">
        <v>18</v>
      </c>
      <c r="G7">
        <v>1</v>
      </c>
    </row>
    <row r="8" spans="1:7" x14ac:dyDescent="0.25">
      <c r="A8">
        <v>1</v>
      </c>
      <c r="B8" t="s">
        <v>151</v>
      </c>
      <c r="C8" t="s">
        <v>31</v>
      </c>
      <c r="D8" t="s">
        <v>10</v>
      </c>
      <c r="E8">
        <v>2</v>
      </c>
      <c r="F8">
        <v>126</v>
      </c>
      <c r="G8">
        <v>1</v>
      </c>
    </row>
    <row r="9" spans="1:7" x14ac:dyDescent="0.25">
      <c r="A9">
        <v>2</v>
      </c>
      <c r="B9" t="s">
        <v>123</v>
      </c>
      <c r="C9" t="s">
        <v>31</v>
      </c>
      <c r="D9" t="s">
        <v>10</v>
      </c>
      <c r="E9">
        <v>2</v>
      </c>
      <c r="F9">
        <v>12</v>
      </c>
      <c r="G9">
        <v>1</v>
      </c>
    </row>
    <row r="10" spans="1:7" x14ac:dyDescent="0.25">
      <c r="A10">
        <v>3</v>
      </c>
      <c r="B10" t="s">
        <v>152</v>
      </c>
      <c r="C10" t="s">
        <v>31</v>
      </c>
      <c r="D10" t="s">
        <v>10</v>
      </c>
      <c r="E10">
        <v>2</v>
      </c>
      <c r="F10">
        <v>23</v>
      </c>
      <c r="G10">
        <v>1</v>
      </c>
    </row>
    <row r="11" spans="1:7" x14ac:dyDescent="0.25">
      <c r="A11">
        <v>4</v>
      </c>
      <c r="B11" t="s">
        <v>122</v>
      </c>
      <c r="C11" t="s">
        <v>31</v>
      </c>
      <c r="D11" t="s">
        <v>10</v>
      </c>
      <c r="E11">
        <v>2</v>
      </c>
      <c r="F11">
        <v>8</v>
      </c>
      <c r="G11">
        <v>1</v>
      </c>
    </row>
    <row r="12" spans="1:7" x14ac:dyDescent="0.25">
      <c r="A12">
        <v>5</v>
      </c>
      <c r="B12" t="s">
        <v>153</v>
      </c>
      <c r="C12" t="s">
        <v>31</v>
      </c>
      <c r="D12" t="s">
        <v>10</v>
      </c>
      <c r="E12">
        <v>2</v>
      </c>
      <c r="F12">
        <v>10</v>
      </c>
      <c r="G12">
        <v>1</v>
      </c>
    </row>
    <row r="13" spans="1:7" x14ac:dyDescent="0.25">
      <c r="A13">
        <v>6</v>
      </c>
      <c r="B13" t="s">
        <v>102</v>
      </c>
      <c r="C13" t="s">
        <v>31</v>
      </c>
      <c r="D13" t="s">
        <v>10</v>
      </c>
      <c r="E13">
        <v>2</v>
      </c>
      <c r="F13">
        <v>25</v>
      </c>
      <c r="G13">
        <v>1</v>
      </c>
    </row>
    <row r="14" spans="1:7" x14ac:dyDescent="0.25">
      <c r="A14">
        <v>1</v>
      </c>
      <c r="B14" t="s">
        <v>151</v>
      </c>
      <c r="C14" t="s">
        <v>55</v>
      </c>
      <c r="D14" t="s">
        <v>30</v>
      </c>
      <c r="E14">
        <v>1</v>
      </c>
      <c r="F14">
        <v>95</v>
      </c>
      <c r="G14">
        <v>2</v>
      </c>
    </row>
    <row r="15" spans="1:7" x14ac:dyDescent="0.25">
      <c r="A15">
        <v>2</v>
      </c>
      <c r="B15" t="s">
        <v>123</v>
      </c>
      <c r="C15" s="2" t="s">
        <v>55</v>
      </c>
      <c r="D15" t="s">
        <v>30</v>
      </c>
      <c r="E15">
        <v>1</v>
      </c>
      <c r="F15" s="2">
        <v>32</v>
      </c>
      <c r="G15">
        <v>2</v>
      </c>
    </row>
    <row r="16" spans="1:7" x14ac:dyDescent="0.25">
      <c r="A16">
        <v>3</v>
      </c>
      <c r="B16" t="s">
        <v>152</v>
      </c>
      <c r="C16" s="2" t="s">
        <v>55</v>
      </c>
      <c r="D16" t="s">
        <v>30</v>
      </c>
      <c r="E16">
        <v>1</v>
      </c>
      <c r="F16" s="2">
        <v>23</v>
      </c>
      <c r="G16">
        <v>2</v>
      </c>
    </row>
    <row r="17" spans="1:7" x14ac:dyDescent="0.25">
      <c r="A17">
        <v>4</v>
      </c>
      <c r="B17" t="s">
        <v>122</v>
      </c>
      <c r="C17" s="2" t="s">
        <v>55</v>
      </c>
      <c r="D17" t="s">
        <v>30</v>
      </c>
      <c r="E17">
        <v>1</v>
      </c>
      <c r="F17" s="2">
        <v>12</v>
      </c>
      <c r="G17">
        <v>2</v>
      </c>
    </row>
    <row r="18" spans="1:7" x14ac:dyDescent="0.25">
      <c r="A18">
        <v>5</v>
      </c>
      <c r="B18" t="s">
        <v>153</v>
      </c>
      <c r="C18" s="2" t="s">
        <v>55</v>
      </c>
      <c r="D18" t="s">
        <v>30</v>
      </c>
      <c r="E18">
        <v>1</v>
      </c>
      <c r="F18" s="2">
        <v>8</v>
      </c>
      <c r="G18">
        <v>2</v>
      </c>
    </row>
    <row r="19" spans="1:7" x14ac:dyDescent="0.25">
      <c r="A19">
        <v>6</v>
      </c>
      <c r="B19" t="s">
        <v>102</v>
      </c>
      <c r="C19" s="2" t="s">
        <v>55</v>
      </c>
      <c r="D19" t="s">
        <v>30</v>
      </c>
      <c r="E19">
        <v>1</v>
      </c>
      <c r="F19" s="2">
        <v>22</v>
      </c>
      <c r="G19">
        <v>2</v>
      </c>
    </row>
    <row r="20" spans="1:7" x14ac:dyDescent="0.25">
      <c r="A20">
        <v>1</v>
      </c>
      <c r="B20" t="s">
        <v>151</v>
      </c>
      <c r="C20" s="2" t="s">
        <v>55</v>
      </c>
      <c r="D20" t="s">
        <v>10</v>
      </c>
      <c r="E20">
        <v>2</v>
      </c>
      <c r="F20" s="2">
        <v>131</v>
      </c>
      <c r="G20">
        <v>2</v>
      </c>
    </row>
    <row r="21" spans="1:7" x14ac:dyDescent="0.25">
      <c r="A21">
        <v>2</v>
      </c>
      <c r="B21" t="s">
        <v>123</v>
      </c>
      <c r="C21" s="2" t="s">
        <v>55</v>
      </c>
      <c r="D21" t="s">
        <v>10</v>
      </c>
      <c r="E21">
        <v>2</v>
      </c>
      <c r="F21" s="2">
        <v>75</v>
      </c>
      <c r="G21">
        <v>2</v>
      </c>
    </row>
    <row r="22" spans="1:7" x14ac:dyDescent="0.25">
      <c r="A22">
        <v>3</v>
      </c>
      <c r="B22" t="s">
        <v>152</v>
      </c>
      <c r="C22" s="2" t="s">
        <v>55</v>
      </c>
      <c r="D22" t="s">
        <v>10</v>
      </c>
      <c r="E22">
        <v>2</v>
      </c>
      <c r="F22" s="2">
        <v>23</v>
      </c>
      <c r="G22">
        <v>2</v>
      </c>
    </row>
    <row r="23" spans="1:7" x14ac:dyDescent="0.25">
      <c r="A23">
        <v>4</v>
      </c>
      <c r="B23" t="s">
        <v>122</v>
      </c>
      <c r="C23" s="2" t="s">
        <v>55</v>
      </c>
      <c r="D23" t="s">
        <v>10</v>
      </c>
      <c r="E23">
        <v>2</v>
      </c>
      <c r="F23" s="2">
        <v>15</v>
      </c>
      <c r="G23">
        <v>2</v>
      </c>
    </row>
    <row r="24" spans="1:7" x14ac:dyDescent="0.25">
      <c r="A24">
        <v>5</v>
      </c>
      <c r="B24" t="s">
        <v>153</v>
      </c>
      <c r="C24" s="2" t="s">
        <v>55</v>
      </c>
      <c r="D24" t="s">
        <v>10</v>
      </c>
      <c r="E24">
        <v>2</v>
      </c>
      <c r="F24" s="2">
        <v>11</v>
      </c>
      <c r="G24">
        <v>2</v>
      </c>
    </row>
    <row r="25" spans="1:7" x14ac:dyDescent="0.25">
      <c r="A25">
        <v>6</v>
      </c>
      <c r="B25" t="s">
        <v>102</v>
      </c>
      <c r="C25" s="2" t="s">
        <v>55</v>
      </c>
      <c r="D25" t="s">
        <v>10</v>
      </c>
      <c r="E25">
        <v>2</v>
      </c>
      <c r="F25" s="2">
        <v>29</v>
      </c>
      <c r="G25">
        <v>2</v>
      </c>
    </row>
    <row r="26" spans="1:7" x14ac:dyDescent="0.25">
      <c r="A26">
        <v>1</v>
      </c>
      <c r="B26" t="s">
        <v>151</v>
      </c>
      <c r="C26" t="s">
        <v>103</v>
      </c>
      <c r="D26" t="s">
        <v>30</v>
      </c>
      <c r="E26">
        <v>1</v>
      </c>
      <c r="F26">
        <v>1</v>
      </c>
      <c r="G26">
        <v>3</v>
      </c>
    </row>
    <row r="27" spans="1:7" x14ac:dyDescent="0.25">
      <c r="A27">
        <v>2</v>
      </c>
      <c r="B27" t="s">
        <v>123</v>
      </c>
      <c r="C27" t="s">
        <v>103</v>
      </c>
      <c r="D27" t="s">
        <v>30</v>
      </c>
      <c r="E27">
        <v>1</v>
      </c>
      <c r="F27">
        <v>0</v>
      </c>
      <c r="G27">
        <v>3</v>
      </c>
    </row>
    <row r="28" spans="1:7" x14ac:dyDescent="0.25">
      <c r="A28">
        <v>3</v>
      </c>
      <c r="B28" t="s">
        <v>152</v>
      </c>
      <c r="C28" t="s">
        <v>103</v>
      </c>
      <c r="D28" t="s">
        <v>30</v>
      </c>
      <c r="E28">
        <v>1</v>
      </c>
      <c r="F28">
        <v>1</v>
      </c>
      <c r="G28">
        <v>3</v>
      </c>
    </row>
    <row r="29" spans="1:7" x14ac:dyDescent="0.25">
      <c r="A29">
        <v>4</v>
      </c>
      <c r="B29" t="s">
        <v>122</v>
      </c>
      <c r="C29" t="s">
        <v>103</v>
      </c>
      <c r="D29" t="s">
        <v>30</v>
      </c>
      <c r="E29">
        <v>1</v>
      </c>
      <c r="F29">
        <v>2</v>
      </c>
      <c r="G29">
        <v>3</v>
      </c>
    </row>
    <row r="30" spans="1:7" x14ac:dyDescent="0.25">
      <c r="A30">
        <v>5</v>
      </c>
      <c r="B30" t="s">
        <v>153</v>
      </c>
      <c r="C30" t="s">
        <v>103</v>
      </c>
      <c r="D30" t="s">
        <v>30</v>
      </c>
      <c r="E30">
        <v>1</v>
      </c>
      <c r="F30">
        <v>0</v>
      </c>
      <c r="G30">
        <v>3</v>
      </c>
    </row>
    <row r="31" spans="1:7" x14ac:dyDescent="0.25">
      <c r="A31">
        <v>6</v>
      </c>
      <c r="B31" t="s">
        <v>102</v>
      </c>
      <c r="C31" t="s">
        <v>103</v>
      </c>
      <c r="D31" t="s">
        <v>30</v>
      </c>
      <c r="E31">
        <v>1</v>
      </c>
      <c r="F31">
        <v>1</v>
      </c>
      <c r="G31">
        <v>3</v>
      </c>
    </row>
    <row r="32" spans="1:7" x14ac:dyDescent="0.25">
      <c r="A32">
        <v>1</v>
      </c>
      <c r="B32" t="s">
        <v>151</v>
      </c>
      <c r="C32" t="s">
        <v>103</v>
      </c>
      <c r="D32" t="s">
        <v>10</v>
      </c>
      <c r="E32">
        <v>2</v>
      </c>
      <c r="F32">
        <v>1</v>
      </c>
      <c r="G32">
        <v>3</v>
      </c>
    </row>
    <row r="33" spans="1:7" x14ac:dyDescent="0.25">
      <c r="A33">
        <v>2</v>
      </c>
      <c r="B33" t="s">
        <v>123</v>
      </c>
      <c r="C33" t="s">
        <v>103</v>
      </c>
      <c r="D33" t="s">
        <v>10</v>
      </c>
      <c r="E33">
        <v>2</v>
      </c>
      <c r="F33">
        <v>0</v>
      </c>
      <c r="G33">
        <v>3</v>
      </c>
    </row>
    <row r="34" spans="1:7" x14ac:dyDescent="0.25">
      <c r="A34">
        <v>3</v>
      </c>
      <c r="B34" t="s">
        <v>152</v>
      </c>
      <c r="C34" t="s">
        <v>103</v>
      </c>
      <c r="D34" t="s">
        <v>10</v>
      </c>
      <c r="E34">
        <v>2</v>
      </c>
      <c r="F34">
        <v>1</v>
      </c>
      <c r="G34">
        <v>3</v>
      </c>
    </row>
    <row r="35" spans="1:7" x14ac:dyDescent="0.25">
      <c r="A35">
        <v>4</v>
      </c>
      <c r="B35" t="s">
        <v>122</v>
      </c>
      <c r="C35" t="s">
        <v>103</v>
      </c>
      <c r="D35" t="s">
        <v>10</v>
      </c>
      <c r="E35">
        <v>2</v>
      </c>
      <c r="F35">
        <v>2</v>
      </c>
      <c r="G35">
        <v>3</v>
      </c>
    </row>
    <row r="36" spans="1:7" x14ac:dyDescent="0.25">
      <c r="A36">
        <v>5</v>
      </c>
      <c r="B36" t="s">
        <v>153</v>
      </c>
      <c r="C36" t="s">
        <v>103</v>
      </c>
      <c r="D36" t="s">
        <v>10</v>
      </c>
      <c r="E36">
        <v>2</v>
      </c>
      <c r="F36">
        <v>0</v>
      </c>
      <c r="G36">
        <v>3</v>
      </c>
    </row>
    <row r="37" spans="1:7" x14ac:dyDescent="0.25">
      <c r="A37">
        <v>6</v>
      </c>
      <c r="B37" t="s">
        <v>102</v>
      </c>
      <c r="C37" t="s">
        <v>103</v>
      </c>
      <c r="D37" t="s">
        <v>10</v>
      </c>
      <c r="E37">
        <v>2</v>
      </c>
      <c r="F37">
        <v>1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G37"/>
  <sheetViews>
    <sheetView workbookViewId="0">
      <selection activeCell="E33" sqref="E33"/>
    </sheetView>
  </sheetViews>
  <sheetFormatPr defaultRowHeight="15" x14ac:dyDescent="0.25"/>
  <cols>
    <col min="1" max="1" width="5" bestFit="1" customWidth="1"/>
    <col min="2" max="2" width="17.85546875" bestFit="1" customWidth="1"/>
    <col min="3" max="3" width="13.5703125" bestFit="1" customWidth="1"/>
    <col min="4" max="4" width="7.42578125" bestFit="1" customWidth="1"/>
    <col min="6" max="6" width="8.140625" bestFit="1" customWidth="1"/>
    <col min="7" max="7" width="10.85546875" bestFit="1" customWidth="1"/>
  </cols>
  <sheetData>
    <row r="1" spans="1:7" x14ac:dyDescent="0.25">
      <c r="A1" t="s">
        <v>95</v>
      </c>
      <c r="B1" t="s">
        <v>96</v>
      </c>
      <c r="C1" t="s">
        <v>97</v>
      </c>
      <c r="D1" t="s">
        <v>98</v>
      </c>
      <c r="E1" t="s">
        <v>99</v>
      </c>
      <c r="F1" t="s">
        <v>100</v>
      </c>
      <c r="G1" t="s">
        <v>101</v>
      </c>
    </row>
    <row r="2" spans="1:7" x14ac:dyDescent="0.25">
      <c r="A2">
        <v>1</v>
      </c>
      <c r="B2" t="s">
        <v>151</v>
      </c>
      <c r="C2" t="s">
        <v>31</v>
      </c>
      <c r="D2" t="s">
        <v>30</v>
      </c>
      <c r="E2">
        <v>1</v>
      </c>
      <c r="F2">
        <v>188</v>
      </c>
      <c r="G2">
        <v>1</v>
      </c>
    </row>
    <row r="3" spans="1:7" x14ac:dyDescent="0.25">
      <c r="A3">
        <v>2</v>
      </c>
      <c r="B3" t="s">
        <v>123</v>
      </c>
      <c r="C3" t="s">
        <v>31</v>
      </c>
      <c r="D3" t="s">
        <v>30</v>
      </c>
      <c r="E3">
        <v>1</v>
      </c>
      <c r="F3">
        <v>14</v>
      </c>
      <c r="G3">
        <v>1</v>
      </c>
    </row>
    <row r="4" spans="1:7" x14ac:dyDescent="0.25">
      <c r="A4">
        <v>3</v>
      </c>
      <c r="B4" t="s">
        <v>152</v>
      </c>
      <c r="C4" t="s">
        <v>31</v>
      </c>
      <c r="D4" t="s">
        <v>30</v>
      </c>
      <c r="E4">
        <v>1</v>
      </c>
      <c r="F4">
        <v>60</v>
      </c>
      <c r="G4">
        <v>1</v>
      </c>
    </row>
    <row r="5" spans="1:7" x14ac:dyDescent="0.25">
      <c r="A5">
        <v>4</v>
      </c>
      <c r="B5" t="s">
        <v>122</v>
      </c>
      <c r="C5" t="s">
        <v>31</v>
      </c>
      <c r="D5" t="s">
        <v>30</v>
      </c>
      <c r="E5">
        <v>1</v>
      </c>
      <c r="F5">
        <v>23</v>
      </c>
      <c r="G5">
        <v>1</v>
      </c>
    </row>
    <row r="6" spans="1:7" x14ac:dyDescent="0.25">
      <c r="A6">
        <v>5</v>
      </c>
      <c r="B6" t="s">
        <v>153</v>
      </c>
      <c r="C6" t="s">
        <v>31</v>
      </c>
      <c r="D6" t="s">
        <v>30</v>
      </c>
      <c r="E6">
        <v>1</v>
      </c>
      <c r="F6">
        <v>14</v>
      </c>
      <c r="G6">
        <v>1</v>
      </c>
    </row>
    <row r="7" spans="1:7" x14ac:dyDescent="0.25">
      <c r="A7">
        <v>6</v>
      </c>
      <c r="B7" t="s">
        <v>102</v>
      </c>
      <c r="C7" t="s">
        <v>31</v>
      </c>
      <c r="D7" t="s">
        <v>30</v>
      </c>
      <c r="E7">
        <v>1</v>
      </c>
      <c r="F7">
        <v>63</v>
      </c>
      <c r="G7">
        <v>1</v>
      </c>
    </row>
    <row r="8" spans="1:7" x14ac:dyDescent="0.25">
      <c r="A8">
        <v>1</v>
      </c>
      <c r="B8" t="s">
        <v>151</v>
      </c>
      <c r="C8" t="s">
        <v>31</v>
      </c>
      <c r="D8" t="s">
        <v>10</v>
      </c>
      <c r="E8">
        <v>2</v>
      </c>
      <c r="F8">
        <v>253</v>
      </c>
      <c r="G8">
        <v>1</v>
      </c>
    </row>
    <row r="9" spans="1:7" x14ac:dyDescent="0.25">
      <c r="A9">
        <v>2</v>
      </c>
      <c r="B9" t="s">
        <v>123</v>
      </c>
      <c r="C9" t="s">
        <v>31</v>
      </c>
      <c r="D9" t="s">
        <v>10</v>
      </c>
      <c r="E9">
        <v>2</v>
      </c>
      <c r="F9">
        <v>25</v>
      </c>
      <c r="G9">
        <v>1</v>
      </c>
    </row>
    <row r="10" spans="1:7" x14ac:dyDescent="0.25">
      <c r="A10">
        <v>3</v>
      </c>
      <c r="B10" t="s">
        <v>152</v>
      </c>
      <c r="C10" t="s">
        <v>31</v>
      </c>
      <c r="D10" t="s">
        <v>10</v>
      </c>
      <c r="E10">
        <v>2</v>
      </c>
      <c r="F10">
        <v>60</v>
      </c>
      <c r="G10">
        <v>1</v>
      </c>
    </row>
    <row r="11" spans="1:7" x14ac:dyDescent="0.25">
      <c r="A11">
        <v>4</v>
      </c>
      <c r="B11" t="s">
        <v>122</v>
      </c>
      <c r="C11" t="s">
        <v>31</v>
      </c>
      <c r="D11" t="s">
        <v>10</v>
      </c>
      <c r="E11">
        <v>2</v>
      </c>
      <c r="F11">
        <v>29</v>
      </c>
      <c r="G11">
        <v>1</v>
      </c>
    </row>
    <row r="12" spans="1:7" x14ac:dyDescent="0.25">
      <c r="A12">
        <v>5</v>
      </c>
      <c r="B12" t="s">
        <v>153</v>
      </c>
      <c r="C12" t="s">
        <v>31</v>
      </c>
      <c r="D12" t="s">
        <v>10</v>
      </c>
      <c r="E12">
        <v>2</v>
      </c>
      <c r="F12">
        <v>16</v>
      </c>
      <c r="G12">
        <v>1</v>
      </c>
    </row>
    <row r="13" spans="1:7" x14ac:dyDescent="0.25">
      <c r="A13">
        <v>6</v>
      </c>
      <c r="B13" t="s">
        <v>102</v>
      </c>
      <c r="C13" t="s">
        <v>31</v>
      </c>
      <c r="D13" t="s">
        <v>10</v>
      </c>
      <c r="E13">
        <v>2</v>
      </c>
      <c r="F13">
        <v>74</v>
      </c>
      <c r="G13">
        <v>1</v>
      </c>
    </row>
    <row r="14" spans="1:7" x14ac:dyDescent="0.25">
      <c r="A14">
        <v>1</v>
      </c>
      <c r="B14" t="s">
        <v>151</v>
      </c>
      <c r="C14" t="s">
        <v>55</v>
      </c>
      <c r="D14" t="s">
        <v>30</v>
      </c>
      <c r="E14">
        <v>1</v>
      </c>
      <c r="F14">
        <v>193</v>
      </c>
      <c r="G14">
        <v>2</v>
      </c>
    </row>
    <row r="15" spans="1:7" x14ac:dyDescent="0.25">
      <c r="A15">
        <v>2</v>
      </c>
      <c r="B15" t="s">
        <v>123</v>
      </c>
      <c r="C15" s="2" t="s">
        <v>55</v>
      </c>
      <c r="D15" t="s">
        <v>30</v>
      </c>
      <c r="E15">
        <v>1</v>
      </c>
      <c r="F15" s="2">
        <v>79</v>
      </c>
      <c r="G15">
        <v>2</v>
      </c>
    </row>
    <row r="16" spans="1:7" x14ac:dyDescent="0.25">
      <c r="A16">
        <v>3</v>
      </c>
      <c r="B16" t="s">
        <v>152</v>
      </c>
      <c r="C16" s="2" t="s">
        <v>55</v>
      </c>
      <c r="D16" t="s">
        <v>30</v>
      </c>
      <c r="E16">
        <v>1</v>
      </c>
      <c r="F16" s="2">
        <v>60</v>
      </c>
      <c r="G16">
        <v>2</v>
      </c>
    </row>
    <row r="17" spans="1:7" x14ac:dyDescent="0.25">
      <c r="A17">
        <v>4</v>
      </c>
      <c r="B17" t="s">
        <v>122</v>
      </c>
      <c r="C17" s="2" t="s">
        <v>55</v>
      </c>
      <c r="D17" t="s">
        <v>30</v>
      </c>
      <c r="E17">
        <v>1</v>
      </c>
      <c r="F17" s="2">
        <v>36</v>
      </c>
      <c r="G17">
        <v>2</v>
      </c>
    </row>
    <row r="18" spans="1:7" x14ac:dyDescent="0.25">
      <c r="A18">
        <v>5</v>
      </c>
      <c r="B18" t="s">
        <v>153</v>
      </c>
      <c r="C18" s="2" t="s">
        <v>55</v>
      </c>
      <c r="D18" t="s">
        <v>30</v>
      </c>
      <c r="E18">
        <v>1</v>
      </c>
      <c r="F18" s="2">
        <v>14</v>
      </c>
      <c r="G18">
        <v>2</v>
      </c>
    </row>
    <row r="19" spans="1:7" x14ac:dyDescent="0.25">
      <c r="A19">
        <v>6</v>
      </c>
      <c r="B19" t="s">
        <v>102</v>
      </c>
      <c r="C19" s="2" t="s">
        <v>55</v>
      </c>
      <c r="D19" t="s">
        <v>30</v>
      </c>
      <c r="E19">
        <v>1</v>
      </c>
      <c r="F19" s="2">
        <v>88</v>
      </c>
      <c r="G19">
        <v>2</v>
      </c>
    </row>
    <row r="20" spans="1:7" x14ac:dyDescent="0.25">
      <c r="A20">
        <v>1</v>
      </c>
      <c r="B20" t="s">
        <v>151</v>
      </c>
      <c r="C20" s="2" t="s">
        <v>55</v>
      </c>
      <c r="D20" t="s">
        <v>10</v>
      </c>
      <c r="E20">
        <v>2</v>
      </c>
      <c r="F20" s="2">
        <v>263</v>
      </c>
      <c r="G20">
        <v>2</v>
      </c>
    </row>
    <row r="21" spans="1:7" x14ac:dyDescent="0.25">
      <c r="A21">
        <v>2</v>
      </c>
      <c r="B21" t="s">
        <v>123</v>
      </c>
      <c r="C21" s="2" t="s">
        <v>55</v>
      </c>
      <c r="D21" t="s">
        <v>10</v>
      </c>
      <c r="E21">
        <v>2</v>
      </c>
      <c r="F21" s="2">
        <v>193</v>
      </c>
      <c r="G21">
        <v>2</v>
      </c>
    </row>
    <row r="22" spans="1:7" x14ac:dyDescent="0.25">
      <c r="A22">
        <v>3</v>
      </c>
      <c r="B22" t="s">
        <v>152</v>
      </c>
      <c r="C22" s="2" t="s">
        <v>55</v>
      </c>
      <c r="D22" t="s">
        <v>10</v>
      </c>
      <c r="E22">
        <v>2</v>
      </c>
      <c r="F22" s="2">
        <v>60</v>
      </c>
      <c r="G22">
        <v>2</v>
      </c>
    </row>
    <row r="23" spans="1:7" x14ac:dyDescent="0.25">
      <c r="A23">
        <v>4</v>
      </c>
      <c r="B23" t="s">
        <v>122</v>
      </c>
      <c r="C23" s="2" t="s">
        <v>55</v>
      </c>
      <c r="D23" t="s">
        <v>10</v>
      </c>
      <c r="E23">
        <v>2</v>
      </c>
      <c r="F23" s="2">
        <v>49</v>
      </c>
      <c r="G23">
        <v>2</v>
      </c>
    </row>
    <row r="24" spans="1:7" x14ac:dyDescent="0.25">
      <c r="A24">
        <v>5</v>
      </c>
      <c r="B24" t="s">
        <v>153</v>
      </c>
      <c r="C24" s="2" t="s">
        <v>55</v>
      </c>
      <c r="D24" t="s">
        <v>10</v>
      </c>
      <c r="E24">
        <v>2</v>
      </c>
      <c r="F24" s="2">
        <v>17</v>
      </c>
      <c r="G24">
        <v>2</v>
      </c>
    </row>
    <row r="25" spans="1:7" x14ac:dyDescent="0.25">
      <c r="A25">
        <v>6</v>
      </c>
      <c r="B25" t="s">
        <v>102</v>
      </c>
      <c r="C25" s="2" t="s">
        <v>55</v>
      </c>
      <c r="D25" t="s">
        <v>10</v>
      </c>
      <c r="E25">
        <v>2</v>
      </c>
      <c r="F25" s="2">
        <v>128</v>
      </c>
      <c r="G25">
        <v>2</v>
      </c>
    </row>
    <row r="26" spans="1:7" x14ac:dyDescent="0.25">
      <c r="A26">
        <v>1</v>
      </c>
      <c r="B26" t="s">
        <v>151</v>
      </c>
      <c r="C26" t="s">
        <v>103</v>
      </c>
      <c r="D26" t="s">
        <v>30</v>
      </c>
      <c r="E26">
        <v>1</v>
      </c>
      <c r="F26">
        <v>2</v>
      </c>
      <c r="G26">
        <v>3</v>
      </c>
    </row>
    <row r="27" spans="1:7" x14ac:dyDescent="0.25">
      <c r="A27">
        <v>2</v>
      </c>
      <c r="B27" t="s">
        <v>123</v>
      </c>
      <c r="C27" t="s">
        <v>103</v>
      </c>
      <c r="D27" t="s">
        <v>30</v>
      </c>
      <c r="E27">
        <v>1</v>
      </c>
      <c r="F27">
        <v>0</v>
      </c>
      <c r="G27">
        <v>3</v>
      </c>
    </row>
    <row r="28" spans="1:7" x14ac:dyDescent="0.25">
      <c r="A28">
        <v>3</v>
      </c>
      <c r="B28" t="s">
        <v>152</v>
      </c>
      <c r="C28" t="s">
        <v>103</v>
      </c>
      <c r="D28" t="s">
        <v>30</v>
      </c>
      <c r="E28">
        <v>1</v>
      </c>
      <c r="F28">
        <v>1</v>
      </c>
      <c r="G28">
        <v>3</v>
      </c>
    </row>
    <row r="29" spans="1:7" x14ac:dyDescent="0.25">
      <c r="A29">
        <v>4</v>
      </c>
      <c r="B29" t="s">
        <v>122</v>
      </c>
      <c r="C29" t="s">
        <v>103</v>
      </c>
      <c r="D29" t="s">
        <v>30</v>
      </c>
      <c r="E29">
        <v>1</v>
      </c>
      <c r="F29">
        <v>6</v>
      </c>
      <c r="G29">
        <v>3</v>
      </c>
    </row>
    <row r="30" spans="1:7" x14ac:dyDescent="0.25">
      <c r="A30">
        <v>5</v>
      </c>
      <c r="B30" t="s">
        <v>153</v>
      </c>
      <c r="C30" t="s">
        <v>103</v>
      </c>
      <c r="D30" t="s">
        <v>30</v>
      </c>
      <c r="E30">
        <v>1</v>
      </c>
      <c r="F30">
        <v>0</v>
      </c>
      <c r="G30">
        <v>3</v>
      </c>
    </row>
    <row r="31" spans="1:7" x14ac:dyDescent="0.25">
      <c r="A31">
        <v>6</v>
      </c>
      <c r="B31" t="s">
        <v>102</v>
      </c>
      <c r="C31" t="s">
        <v>103</v>
      </c>
      <c r="D31" t="s">
        <v>30</v>
      </c>
      <c r="E31">
        <v>1</v>
      </c>
      <c r="F31">
        <v>1</v>
      </c>
      <c r="G31">
        <v>3</v>
      </c>
    </row>
    <row r="32" spans="1:7" x14ac:dyDescent="0.25">
      <c r="A32">
        <v>1</v>
      </c>
      <c r="B32" t="s">
        <v>151</v>
      </c>
      <c r="C32" t="s">
        <v>103</v>
      </c>
      <c r="D32" t="s">
        <v>10</v>
      </c>
      <c r="E32">
        <v>2</v>
      </c>
      <c r="F32">
        <v>2</v>
      </c>
      <c r="G32">
        <v>3</v>
      </c>
    </row>
    <row r="33" spans="1:7" x14ac:dyDescent="0.25">
      <c r="A33">
        <v>2</v>
      </c>
      <c r="B33" t="s">
        <v>123</v>
      </c>
      <c r="C33" t="s">
        <v>103</v>
      </c>
      <c r="D33" t="s">
        <v>10</v>
      </c>
      <c r="E33">
        <v>2</v>
      </c>
      <c r="F33">
        <v>0</v>
      </c>
      <c r="G33">
        <v>3</v>
      </c>
    </row>
    <row r="34" spans="1:7" x14ac:dyDescent="0.25">
      <c r="A34">
        <v>3</v>
      </c>
      <c r="B34" t="s">
        <v>152</v>
      </c>
      <c r="C34" t="s">
        <v>103</v>
      </c>
      <c r="D34" t="s">
        <v>10</v>
      </c>
      <c r="E34">
        <v>2</v>
      </c>
      <c r="F34">
        <v>1</v>
      </c>
      <c r="G34">
        <v>3</v>
      </c>
    </row>
    <row r="35" spans="1:7" x14ac:dyDescent="0.25">
      <c r="A35">
        <v>4</v>
      </c>
      <c r="B35" t="s">
        <v>122</v>
      </c>
      <c r="C35" t="s">
        <v>103</v>
      </c>
      <c r="D35" t="s">
        <v>10</v>
      </c>
      <c r="E35">
        <v>2</v>
      </c>
      <c r="F35">
        <v>6</v>
      </c>
      <c r="G35">
        <v>3</v>
      </c>
    </row>
    <row r="36" spans="1:7" x14ac:dyDescent="0.25">
      <c r="A36">
        <v>5</v>
      </c>
      <c r="B36" t="s">
        <v>153</v>
      </c>
      <c r="C36" t="s">
        <v>103</v>
      </c>
      <c r="D36" t="s">
        <v>10</v>
      </c>
      <c r="E36">
        <v>2</v>
      </c>
      <c r="F36">
        <v>0</v>
      </c>
      <c r="G36">
        <v>3</v>
      </c>
    </row>
    <row r="37" spans="1:7" x14ac:dyDescent="0.25">
      <c r="A37">
        <v>6</v>
      </c>
      <c r="B37" t="s">
        <v>102</v>
      </c>
      <c r="C37" t="s">
        <v>103</v>
      </c>
      <c r="D37" t="s">
        <v>10</v>
      </c>
      <c r="E37">
        <v>2</v>
      </c>
      <c r="F37">
        <v>1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E7"/>
  <sheetViews>
    <sheetView workbookViewId="0">
      <selection activeCell="B7" sqref="B7"/>
    </sheetView>
  </sheetViews>
  <sheetFormatPr defaultRowHeight="15" x14ac:dyDescent="0.25"/>
  <cols>
    <col min="1" max="1" width="5" bestFit="1" customWidth="1"/>
    <col min="2" max="2" width="15.28515625" bestFit="1" customWidth="1"/>
    <col min="3" max="3" width="12.5703125" bestFit="1" customWidth="1"/>
    <col min="4" max="4" width="19.140625" bestFit="1" customWidth="1"/>
    <col min="5" max="5" width="10.140625" bestFit="1" customWidth="1"/>
  </cols>
  <sheetData>
    <row r="1" spans="1:5" x14ac:dyDescent="0.25">
      <c r="A1" t="s">
        <v>95</v>
      </c>
      <c r="B1" t="s">
        <v>0</v>
      </c>
      <c r="C1" t="s">
        <v>57</v>
      </c>
      <c r="D1" t="s">
        <v>104</v>
      </c>
      <c r="E1" t="s">
        <v>54</v>
      </c>
    </row>
    <row r="2" spans="1:5" x14ac:dyDescent="0.25">
      <c r="A2">
        <v>1</v>
      </c>
      <c r="B2" t="s">
        <v>124</v>
      </c>
      <c r="C2">
        <v>206</v>
      </c>
      <c r="D2">
        <v>172</v>
      </c>
      <c r="E2">
        <v>34</v>
      </c>
    </row>
    <row r="3" spans="1:5" x14ac:dyDescent="0.25">
      <c r="A3">
        <v>2</v>
      </c>
      <c r="B3" t="s">
        <v>125</v>
      </c>
      <c r="C3">
        <v>58</v>
      </c>
      <c r="D3">
        <v>31</v>
      </c>
      <c r="E3">
        <v>0</v>
      </c>
    </row>
    <row r="4" spans="1:5" x14ac:dyDescent="0.25">
      <c r="A4">
        <v>3</v>
      </c>
      <c r="B4" t="s">
        <v>136</v>
      </c>
      <c r="C4">
        <v>29</v>
      </c>
      <c r="D4">
        <v>29</v>
      </c>
      <c r="E4">
        <v>18</v>
      </c>
    </row>
    <row r="5" spans="1:5" x14ac:dyDescent="0.25">
      <c r="A5" s="2">
        <v>4</v>
      </c>
      <c r="B5" s="2" t="s">
        <v>135</v>
      </c>
      <c r="C5" s="2">
        <v>28</v>
      </c>
      <c r="D5" s="2">
        <v>18</v>
      </c>
      <c r="E5" s="2">
        <v>1</v>
      </c>
    </row>
    <row r="6" spans="1:5" x14ac:dyDescent="0.25">
      <c r="A6" s="2">
        <v>5</v>
      </c>
      <c r="B6" s="2" t="s">
        <v>154</v>
      </c>
      <c r="C6" s="2">
        <v>11</v>
      </c>
      <c r="D6" s="2">
        <v>5</v>
      </c>
      <c r="E6" s="2">
        <v>9</v>
      </c>
    </row>
    <row r="7" spans="1:5" x14ac:dyDescent="0.25">
      <c r="A7" s="2">
        <v>6</v>
      </c>
      <c r="B7" s="2" t="s">
        <v>102</v>
      </c>
      <c r="C7" s="2">
        <v>42</v>
      </c>
      <c r="D7" s="2">
        <v>41</v>
      </c>
      <c r="E7" s="2">
        <v>12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E7"/>
  <sheetViews>
    <sheetView workbookViewId="0">
      <selection activeCell="B2" sqref="B2"/>
    </sheetView>
  </sheetViews>
  <sheetFormatPr defaultRowHeight="15" x14ac:dyDescent="0.25"/>
  <cols>
    <col min="1" max="1" width="5" bestFit="1" customWidth="1"/>
    <col min="2" max="2" width="15.28515625" bestFit="1" customWidth="1"/>
    <col min="3" max="3" width="14.42578125" bestFit="1" customWidth="1"/>
    <col min="4" max="4" width="19.140625" bestFit="1" customWidth="1"/>
    <col min="5" max="5" width="10.140625" bestFit="1" customWidth="1"/>
  </cols>
  <sheetData>
    <row r="1" spans="1:5" x14ac:dyDescent="0.25">
      <c r="A1" t="s">
        <v>95</v>
      </c>
      <c r="B1" t="s">
        <v>0</v>
      </c>
      <c r="C1" t="s">
        <v>59</v>
      </c>
      <c r="D1" t="s">
        <v>104</v>
      </c>
      <c r="E1" t="s">
        <v>54</v>
      </c>
    </row>
    <row r="2" spans="1:5" x14ac:dyDescent="0.25">
      <c r="A2" s="2">
        <v>1</v>
      </c>
      <c r="B2" s="2" t="s">
        <v>155</v>
      </c>
      <c r="C2" s="2">
        <v>37</v>
      </c>
      <c r="D2" s="2">
        <v>32</v>
      </c>
      <c r="E2" s="2">
        <v>10</v>
      </c>
    </row>
    <row r="3" spans="1:5" x14ac:dyDescent="0.25">
      <c r="A3" s="2">
        <v>2</v>
      </c>
      <c r="B3" s="2" t="s">
        <v>156</v>
      </c>
      <c r="C3" s="2">
        <v>18</v>
      </c>
      <c r="D3" s="2">
        <v>12</v>
      </c>
      <c r="E3" s="2">
        <v>1</v>
      </c>
    </row>
    <row r="4" spans="1:5" x14ac:dyDescent="0.25">
      <c r="A4" s="2">
        <v>3</v>
      </c>
      <c r="B4" s="2" t="s">
        <v>124</v>
      </c>
      <c r="C4" s="2">
        <v>12</v>
      </c>
      <c r="D4" s="2">
        <v>8</v>
      </c>
      <c r="E4" s="2">
        <v>4</v>
      </c>
    </row>
    <row r="5" spans="1:5" x14ac:dyDescent="0.25">
      <c r="A5" s="2">
        <v>4</v>
      </c>
      <c r="B5" s="2" t="s">
        <v>157</v>
      </c>
      <c r="C5" s="2">
        <v>7</v>
      </c>
      <c r="D5" s="2">
        <v>2</v>
      </c>
      <c r="E5" s="2">
        <v>0</v>
      </c>
    </row>
    <row r="6" spans="1:5" x14ac:dyDescent="0.25">
      <c r="A6" s="2">
        <v>5</v>
      </c>
      <c r="B6" s="2" t="s">
        <v>158</v>
      </c>
      <c r="C6" s="2">
        <v>6</v>
      </c>
      <c r="D6" s="2">
        <v>0</v>
      </c>
      <c r="E6" s="2">
        <v>0</v>
      </c>
    </row>
    <row r="7" spans="1:5" x14ac:dyDescent="0.25">
      <c r="A7" s="2">
        <v>6</v>
      </c>
      <c r="B7" s="2" t="s">
        <v>102</v>
      </c>
      <c r="C7" s="2">
        <v>11</v>
      </c>
      <c r="D7" s="2">
        <v>12</v>
      </c>
      <c r="E7" s="2">
        <v>2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C2"/>
  <sheetViews>
    <sheetView workbookViewId="0">
      <selection activeCell="A2" sqref="A2"/>
    </sheetView>
  </sheetViews>
  <sheetFormatPr defaultRowHeight="15" x14ac:dyDescent="0.25"/>
  <cols>
    <col min="1" max="3" width="11.5703125" bestFit="1" customWidth="1"/>
  </cols>
  <sheetData>
    <row r="1" spans="1:3" x14ac:dyDescent="0.25">
      <c r="A1" t="s">
        <v>119</v>
      </c>
      <c r="B1" t="s">
        <v>120</v>
      </c>
      <c r="C1" t="s">
        <v>121</v>
      </c>
    </row>
    <row r="2" spans="1:3" x14ac:dyDescent="0.25">
      <c r="A2" s="1" t="s">
        <v>148</v>
      </c>
      <c r="B2" s="1" t="s">
        <v>149</v>
      </c>
      <c r="C2" s="1" t="s">
        <v>150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D13"/>
  <sheetViews>
    <sheetView workbookViewId="0"/>
  </sheetViews>
  <sheetFormatPr defaultRowHeight="15" x14ac:dyDescent="0.25"/>
  <cols>
    <col min="1" max="1" width="8.140625" bestFit="1" customWidth="1"/>
    <col min="2" max="2" width="11" bestFit="1" customWidth="1"/>
    <col min="3" max="3" width="22.42578125" bestFit="1" customWidth="1"/>
    <col min="4" max="4" width="5" bestFit="1" customWidth="1"/>
  </cols>
  <sheetData>
    <row r="1" spans="1:4" x14ac:dyDescent="0.25">
      <c r="A1" t="s">
        <v>100</v>
      </c>
      <c r="B1" t="s">
        <v>118</v>
      </c>
      <c r="C1" t="s">
        <v>110</v>
      </c>
      <c r="D1" t="s">
        <v>95</v>
      </c>
    </row>
    <row r="2" spans="1:4" x14ac:dyDescent="0.25">
      <c r="A2">
        <v>0</v>
      </c>
      <c r="B2" t="s">
        <v>88</v>
      </c>
      <c r="C2" t="s">
        <v>65</v>
      </c>
      <c r="D2">
        <v>1</v>
      </c>
    </row>
    <row r="3" spans="1:4" x14ac:dyDescent="0.25">
      <c r="A3">
        <v>0</v>
      </c>
      <c r="B3" t="s">
        <v>88</v>
      </c>
      <c r="C3" t="s">
        <v>90</v>
      </c>
      <c r="D3">
        <v>2</v>
      </c>
    </row>
    <row r="4" spans="1:4" x14ac:dyDescent="0.25">
      <c r="A4">
        <v>0</v>
      </c>
      <c r="B4" t="s">
        <v>88</v>
      </c>
      <c r="C4" t="s">
        <v>64</v>
      </c>
      <c r="D4">
        <v>3</v>
      </c>
    </row>
    <row r="5" spans="1:4" x14ac:dyDescent="0.25">
      <c r="A5">
        <v>0</v>
      </c>
      <c r="B5" t="s">
        <v>88</v>
      </c>
      <c r="C5" t="s">
        <v>89</v>
      </c>
      <c r="D5">
        <v>4</v>
      </c>
    </row>
    <row r="6" spans="1:4" x14ac:dyDescent="0.25">
      <c r="A6">
        <v>0</v>
      </c>
      <c r="B6" t="s">
        <v>51</v>
      </c>
      <c r="C6" t="s">
        <v>65</v>
      </c>
      <c r="D6">
        <v>1</v>
      </c>
    </row>
    <row r="7" spans="1:4" x14ac:dyDescent="0.25">
      <c r="A7">
        <v>1</v>
      </c>
      <c r="B7" t="s">
        <v>51</v>
      </c>
      <c r="C7" t="s">
        <v>90</v>
      </c>
      <c r="D7">
        <v>2</v>
      </c>
    </row>
    <row r="8" spans="1:4" x14ac:dyDescent="0.25">
      <c r="A8">
        <v>0</v>
      </c>
      <c r="B8" t="s">
        <v>51</v>
      </c>
      <c r="C8" t="s">
        <v>64</v>
      </c>
      <c r="D8">
        <v>3</v>
      </c>
    </row>
    <row r="9" spans="1:4" x14ac:dyDescent="0.25">
      <c r="A9">
        <v>0</v>
      </c>
      <c r="B9" t="s">
        <v>51</v>
      </c>
      <c r="C9" t="s">
        <v>89</v>
      </c>
      <c r="D9">
        <v>4</v>
      </c>
    </row>
    <row r="10" spans="1:4" x14ac:dyDescent="0.25">
      <c r="A10">
        <v>0</v>
      </c>
      <c r="B10" t="s">
        <v>52</v>
      </c>
      <c r="C10" t="s">
        <v>65</v>
      </c>
      <c r="D10">
        <v>1</v>
      </c>
    </row>
    <row r="11" spans="1:4" x14ac:dyDescent="0.25">
      <c r="A11">
        <v>0</v>
      </c>
      <c r="B11" t="s">
        <v>52</v>
      </c>
      <c r="C11" t="s">
        <v>90</v>
      </c>
      <c r="D11">
        <v>2</v>
      </c>
    </row>
    <row r="12" spans="1:4" x14ac:dyDescent="0.25">
      <c r="A12">
        <v>0</v>
      </c>
      <c r="B12" t="s">
        <v>52</v>
      </c>
      <c r="C12" t="s">
        <v>64</v>
      </c>
      <c r="D12">
        <v>3</v>
      </c>
    </row>
    <row r="13" spans="1:4" x14ac:dyDescent="0.25">
      <c r="A13">
        <v>0</v>
      </c>
      <c r="B13" t="s">
        <v>52</v>
      </c>
      <c r="C13" t="s">
        <v>89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aport programu Report Builder" ma:contentTypeID="0x010100C3676CDFA2F24E1D949A8BF2B06F6B8B009A7B203AB3090D4E8EE8602E25C0B754" ma:contentTypeVersion="1" ma:contentTypeDescription="Tworzy nowy raport programu Report Builder." ma:contentTypeScope="" ma:versionID="2ec256da1ad0f54ef01f7f717a6bf98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C4F52F-2DA3-4579-B65D-D56B93E62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D5FCF27-C05A-47F7-AB6B-3FBE333CBFD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D053771-9B70-4F39-9638-641F51FA38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Meldunek tygodniowy</vt:lpstr>
      <vt:lpstr>Arkusz15</vt:lpstr>
      <vt:lpstr>Arkusz1</vt:lpstr>
      <vt:lpstr>Arkusz2</vt:lpstr>
      <vt:lpstr>Arkusz3</vt:lpstr>
      <vt:lpstr>Arkusz4</vt:lpstr>
      <vt:lpstr>Arkusz5</vt:lpstr>
      <vt:lpstr>Arkusz18</vt:lpstr>
      <vt:lpstr>Arkusz16</vt:lpstr>
      <vt:lpstr>Arkusz17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  <vt:lpstr>Arkusz14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Meldunek tygodniowy</dc:title>
  <dc:creator>Sebastian</dc:creator>
  <cp:lastModifiedBy>Kozłowska Magdalena</cp:lastModifiedBy>
  <cp:lastPrinted>2015-01-07T11:10:02Z</cp:lastPrinted>
  <dcterms:created xsi:type="dcterms:W3CDTF">2014-07-29T18:33:30Z</dcterms:created>
  <dcterms:modified xsi:type="dcterms:W3CDTF">2021-07-28T08:33:13Z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0x010100C3676CDFA2F24E1D949A8BF2B06F6B8B009A7B203AB3090D4E8EE8602E25C0B754</vt:lpwstr>
  </property>
</Properties>
</file>