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cogit\Desktop\Prognozy w.11 ost 14.10.2022 poprawa\w.11 ostateczna\"/>
    </mc:Choice>
  </mc:AlternateContent>
  <xr:revisionPtr revIDLastSave="0" documentId="13_ncr:1_{DD84B67D-D22D-4DA1-ADE9-2E073D15391E}" xr6:coauthVersionLast="47" xr6:coauthVersionMax="47" xr10:uidLastSave="{00000000-0000-0000-0000-000000000000}"/>
  <bookViews>
    <workbookView xWindow="28680" yWindow="-120" windowWidth="29040" windowHeight="15720" firstSheet="6" activeTab="9" xr2:uid="{72B0C19E-177A-4CD3-B402-A39A55AF93D5}"/>
  </bookViews>
  <sheets>
    <sheet name="1. Założenia do prognoz" sheetId="24" r:id="rId1"/>
    <sheet name="2. Bilans bez projektu" sheetId="12" r:id="rId2"/>
    <sheet name="3. RZiS bez projektu" sheetId="13" r:id="rId3"/>
    <sheet name="4. RPP bez projektu" sheetId="18" r:id="rId4"/>
    <sheet name="5. Bilans projekt" sheetId="14" r:id="rId5"/>
    <sheet name="6. Założenia sprzedaży " sheetId="28" r:id="rId6"/>
    <sheet name="7. RZiS projekt" sheetId="15" r:id="rId7"/>
    <sheet name="8. RPP projekt" sheetId="19" r:id="rId8"/>
    <sheet name="9. Bilans suma" sheetId="16" r:id="rId9"/>
    <sheet name="10. RZiS suma" sheetId="17" r:id="rId10"/>
    <sheet name="11. RPP suma" sheetId="20" r:id="rId11"/>
    <sheet name="12. Analiza wskaźnikowa" sheetId="25" r:id="rId12"/>
    <sheet name="13. Ocena dyskontowa Inwestycji" sheetId="26" r:id="rId13"/>
    <sheet name="14.Podsumowanie Oceny" sheetId="27" r:id="rId14"/>
  </sheets>
  <definedNames>
    <definedName name="_xlnm.Print_Area" localSheetId="11">'12. Analiza wskaźnikowa'!$A$1:$X$26</definedName>
    <definedName name="_xlnm.Print_Area" localSheetId="12">'13. Ocena dyskontowa Inwestycji'!$A$1:$H$46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26" l="1"/>
  <c r="D4" i="26"/>
  <c r="E4" i="26"/>
  <c r="F4" i="26"/>
  <c r="G4" i="26"/>
  <c r="H4" i="26"/>
  <c r="C4" i="26"/>
  <c r="C12" i="26"/>
  <c r="D12" i="26"/>
  <c r="E12" i="26"/>
  <c r="F12" i="26"/>
  <c r="G12" i="26"/>
  <c r="H12" i="26"/>
  <c r="B12" i="26"/>
  <c r="C6" i="17" l="1"/>
  <c r="D6" i="17"/>
  <c r="E28" i="28"/>
  <c r="E27" i="28"/>
  <c r="E26" i="28"/>
  <c r="E25" i="28"/>
  <c r="E24" i="28"/>
  <c r="E23" i="28"/>
  <c r="E22" i="28"/>
  <c r="E21" i="28"/>
  <c r="E20" i="28"/>
  <c r="E19" i="28"/>
  <c r="E29" i="28" s="1"/>
  <c r="C9" i="15" s="1"/>
  <c r="E13" i="28"/>
  <c r="E12" i="28"/>
  <c r="E11" i="28"/>
  <c r="E10" i="28"/>
  <c r="E9" i="28"/>
  <c r="E8" i="28"/>
  <c r="E7" i="28"/>
  <c r="E6" i="28"/>
  <c r="E5" i="28"/>
  <c r="E4" i="28"/>
  <c r="E14" i="28" s="1"/>
  <c r="C6" i="15" s="1"/>
  <c r="C17" i="28"/>
  <c r="D1" i="26" l="1"/>
  <c r="K8" i="20" l="1"/>
  <c r="L8" i="20"/>
  <c r="M8" i="20"/>
  <c r="K9" i="20"/>
  <c r="L9" i="20"/>
  <c r="M9" i="20"/>
  <c r="K10" i="20"/>
  <c r="L10" i="20"/>
  <c r="M10" i="20"/>
  <c r="K11" i="20"/>
  <c r="L11" i="20"/>
  <c r="M11" i="20"/>
  <c r="K12" i="20"/>
  <c r="L12" i="20"/>
  <c r="M12" i="20"/>
  <c r="K13" i="20"/>
  <c r="L13" i="20"/>
  <c r="M13" i="20"/>
  <c r="K14" i="20"/>
  <c r="L14" i="20"/>
  <c r="M14" i="20"/>
  <c r="K15" i="20"/>
  <c r="L15" i="20"/>
  <c r="M15" i="20"/>
  <c r="K16" i="20"/>
  <c r="L16" i="20"/>
  <c r="M16" i="20"/>
  <c r="K20" i="20"/>
  <c r="L20" i="20"/>
  <c r="M20" i="20"/>
  <c r="K21" i="20"/>
  <c r="L21" i="20"/>
  <c r="M21" i="20"/>
  <c r="K23" i="20"/>
  <c r="L23" i="20"/>
  <c r="M23" i="20"/>
  <c r="K25" i="20"/>
  <c r="L25" i="20"/>
  <c r="M25" i="20"/>
  <c r="K26" i="20"/>
  <c r="L26" i="20"/>
  <c r="M26" i="20"/>
  <c r="K27" i="20"/>
  <c r="L27" i="20"/>
  <c r="M27" i="20"/>
  <c r="K28" i="20"/>
  <c r="L28" i="20"/>
  <c r="M28" i="20"/>
  <c r="K29" i="20"/>
  <c r="L29" i="20"/>
  <c r="M29" i="20"/>
  <c r="K30" i="20"/>
  <c r="L30" i="20"/>
  <c r="M30" i="20"/>
  <c r="K32" i="20"/>
  <c r="L32" i="20"/>
  <c r="M32" i="20"/>
  <c r="K33" i="20"/>
  <c r="L33" i="20"/>
  <c r="M33" i="20"/>
  <c r="K35" i="20"/>
  <c r="L35" i="20"/>
  <c r="M35" i="20"/>
  <c r="K37" i="20"/>
  <c r="L37" i="20"/>
  <c r="L36" i="20" s="1"/>
  <c r="M37" i="20"/>
  <c r="K38" i="20"/>
  <c r="L38" i="20"/>
  <c r="M38" i="20"/>
  <c r="K39" i="20"/>
  <c r="L39" i="20"/>
  <c r="M39" i="20"/>
  <c r="K43" i="20"/>
  <c r="L43" i="20"/>
  <c r="M43" i="20"/>
  <c r="K44" i="20"/>
  <c r="L44" i="20"/>
  <c r="M44" i="20"/>
  <c r="K45" i="20"/>
  <c r="L45" i="20"/>
  <c r="M45" i="20"/>
  <c r="K46" i="20"/>
  <c r="L46" i="20"/>
  <c r="M46" i="20"/>
  <c r="K48" i="20"/>
  <c r="L48" i="20"/>
  <c r="M48" i="20"/>
  <c r="K49" i="20"/>
  <c r="L49" i="20"/>
  <c r="M49" i="20"/>
  <c r="K50" i="20"/>
  <c r="L50" i="20"/>
  <c r="M50" i="20"/>
  <c r="K51" i="20"/>
  <c r="L51" i="20"/>
  <c r="M51" i="20"/>
  <c r="K52" i="20"/>
  <c r="L52" i="20"/>
  <c r="M52" i="20"/>
  <c r="K53" i="20"/>
  <c r="L53" i="20"/>
  <c r="M53" i="20"/>
  <c r="K54" i="20"/>
  <c r="L54" i="20"/>
  <c r="M54" i="20"/>
  <c r="K55" i="20"/>
  <c r="L55" i="20"/>
  <c r="M55" i="20"/>
  <c r="K56" i="20"/>
  <c r="L56" i="20"/>
  <c r="M56" i="20"/>
  <c r="K60" i="20"/>
  <c r="L60" i="20"/>
  <c r="M60" i="20"/>
  <c r="K7" i="16"/>
  <c r="L7" i="16"/>
  <c r="M7" i="16"/>
  <c r="K8" i="16"/>
  <c r="L8" i="16"/>
  <c r="M8" i="16"/>
  <c r="K9" i="16"/>
  <c r="L9" i="16"/>
  <c r="M9" i="16"/>
  <c r="K10" i="16"/>
  <c r="L10" i="16"/>
  <c r="M10" i="16"/>
  <c r="K13" i="16"/>
  <c r="L13" i="16"/>
  <c r="M13" i="16"/>
  <c r="K14" i="16"/>
  <c r="L14" i="16"/>
  <c r="M14" i="16"/>
  <c r="K15" i="16"/>
  <c r="L15" i="16"/>
  <c r="M15" i="16"/>
  <c r="K16" i="16"/>
  <c r="L16" i="16"/>
  <c r="M16" i="16"/>
  <c r="K17" i="16"/>
  <c r="L17" i="16"/>
  <c r="M17" i="16"/>
  <c r="K18" i="16"/>
  <c r="L18" i="16"/>
  <c r="M18" i="16"/>
  <c r="K19" i="16"/>
  <c r="L19" i="16"/>
  <c r="M19" i="16"/>
  <c r="K21" i="16"/>
  <c r="L21" i="16"/>
  <c r="L20" i="16" s="1"/>
  <c r="M21" i="16"/>
  <c r="M20" i="16" s="1"/>
  <c r="K22" i="16"/>
  <c r="K20" i="16" s="1"/>
  <c r="L22" i="16"/>
  <c r="M22" i="16"/>
  <c r="K23" i="16"/>
  <c r="L23" i="16"/>
  <c r="M23" i="16"/>
  <c r="K25" i="16"/>
  <c r="L25" i="16"/>
  <c r="M25" i="16"/>
  <c r="K26" i="16"/>
  <c r="L26" i="16"/>
  <c r="M26" i="16"/>
  <c r="K29" i="16"/>
  <c r="L29" i="16"/>
  <c r="M29" i="16"/>
  <c r="K30" i="16"/>
  <c r="L30" i="16"/>
  <c r="M30" i="16"/>
  <c r="K31" i="16"/>
  <c r="L31" i="16"/>
  <c r="M31" i="16"/>
  <c r="K32" i="16"/>
  <c r="L32" i="16"/>
  <c r="M32" i="16"/>
  <c r="K34" i="16"/>
  <c r="L34" i="16"/>
  <c r="M34" i="16"/>
  <c r="K35" i="16"/>
  <c r="L35" i="16"/>
  <c r="M35" i="16"/>
  <c r="K36" i="16"/>
  <c r="L36" i="16"/>
  <c r="M36" i="16"/>
  <c r="K37" i="16"/>
  <c r="L37" i="16"/>
  <c r="M37" i="16"/>
  <c r="K39" i="16"/>
  <c r="L39" i="16"/>
  <c r="M39" i="16"/>
  <c r="K40" i="16"/>
  <c r="K38" i="16" s="1"/>
  <c r="L40" i="16"/>
  <c r="M40" i="16"/>
  <c r="K41" i="16"/>
  <c r="L41" i="16"/>
  <c r="M41" i="16"/>
  <c r="K42" i="16"/>
  <c r="L42" i="16"/>
  <c r="M42" i="16"/>
  <c r="M38" i="16" s="1"/>
  <c r="K43" i="16"/>
  <c r="L43" i="16"/>
  <c r="M43" i="16"/>
  <c r="K45" i="16"/>
  <c r="L45" i="16"/>
  <c r="M45" i="16"/>
  <c r="K46" i="16"/>
  <c r="K44" i="16" s="1"/>
  <c r="L46" i="16"/>
  <c r="M46" i="16"/>
  <c r="K49" i="16"/>
  <c r="L49" i="16"/>
  <c r="M49" i="16"/>
  <c r="K50" i="16"/>
  <c r="L50" i="16"/>
  <c r="M50" i="16"/>
  <c r="K51" i="16"/>
  <c r="L51" i="16"/>
  <c r="M51" i="16"/>
  <c r="K52" i="16"/>
  <c r="L52" i="16"/>
  <c r="M52" i="16"/>
  <c r="K53" i="16"/>
  <c r="L53" i="16"/>
  <c r="M53" i="16"/>
  <c r="K57" i="16"/>
  <c r="K56" i="16" s="1"/>
  <c r="L57" i="16"/>
  <c r="L56" i="16" s="1"/>
  <c r="M57" i="16"/>
  <c r="K58" i="16"/>
  <c r="L58" i="16"/>
  <c r="M58" i="16"/>
  <c r="K59" i="16"/>
  <c r="L59" i="16"/>
  <c r="M59" i="16"/>
  <c r="L61" i="16"/>
  <c r="K62" i="16"/>
  <c r="L62" i="16"/>
  <c r="M62" i="16"/>
  <c r="K63" i="16"/>
  <c r="L63" i="16"/>
  <c r="M63" i="16"/>
  <c r="K64" i="16"/>
  <c r="L64" i="16"/>
  <c r="M64" i="16"/>
  <c r="K67" i="16"/>
  <c r="K66" i="16" s="1"/>
  <c r="L67" i="16"/>
  <c r="M67" i="16"/>
  <c r="K68" i="16"/>
  <c r="L68" i="16"/>
  <c r="M68" i="16"/>
  <c r="K69" i="16"/>
  <c r="L69" i="16"/>
  <c r="M69" i="16"/>
  <c r="K70" i="16"/>
  <c r="L70" i="16"/>
  <c r="M70" i="16"/>
  <c r="K71" i="16"/>
  <c r="L71" i="16"/>
  <c r="M71" i="16"/>
  <c r="K75" i="16"/>
  <c r="L75" i="16"/>
  <c r="M75" i="16"/>
  <c r="K76" i="16"/>
  <c r="L76" i="16"/>
  <c r="M76" i="16"/>
  <c r="K77" i="16"/>
  <c r="L77" i="16"/>
  <c r="M77" i="16"/>
  <c r="K78" i="16"/>
  <c r="L78" i="16"/>
  <c r="M78" i="16"/>
  <c r="K80" i="16"/>
  <c r="L80" i="16"/>
  <c r="M80" i="16"/>
  <c r="M79" i="16" s="1"/>
  <c r="K81" i="16"/>
  <c r="L81" i="16"/>
  <c r="M81" i="16"/>
  <c r="K82" i="16"/>
  <c r="L82" i="16"/>
  <c r="M82" i="16"/>
  <c r="K83" i="16"/>
  <c r="L83" i="16"/>
  <c r="M83" i="16"/>
  <c r="K85" i="16"/>
  <c r="L85" i="16"/>
  <c r="M85" i="16"/>
  <c r="K86" i="16"/>
  <c r="L86" i="16"/>
  <c r="M86" i="16"/>
  <c r="K87" i="16"/>
  <c r="L87" i="16"/>
  <c r="M87" i="16"/>
  <c r="K88" i="16"/>
  <c r="L88" i="16"/>
  <c r="M88" i="16"/>
  <c r="K89" i="16"/>
  <c r="L89" i="16"/>
  <c r="M89" i="16"/>
  <c r="K90" i="16"/>
  <c r="L90" i="16"/>
  <c r="M90" i="16"/>
  <c r="K91" i="16"/>
  <c r="L91" i="16"/>
  <c r="M91" i="16"/>
  <c r="K95" i="16"/>
  <c r="L95" i="16"/>
  <c r="M95" i="16"/>
  <c r="K96" i="16"/>
  <c r="L96" i="16"/>
  <c r="M96" i="16"/>
  <c r="K97" i="16"/>
  <c r="L97" i="16"/>
  <c r="M97" i="16"/>
  <c r="K98" i="16"/>
  <c r="L98" i="16"/>
  <c r="M98" i="16"/>
  <c r="K99" i="16"/>
  <c r="L99" i="16"/>
  <c r="M99" i="16"/>
  <c r="K100" i="16"/>
  <c r="L100" i="16"/>
  <c r="M100" i="16"/>
  <c r="K101" i="16"/>
  <c r="L101" i="16"/>
  <c r="M101" i="16"/>
  <c r="K102" i="16"/>
  <c r="L102" i="16"/>
  <c r="M102" i="16"/>
  <c r="K103" i="16"/>
  <c r="L103" i="16"/>
  <c r="M103" i="16"/>
  <c r="K105" i="16"/>
  <c r="L105" i="16"/>
  <c r="M105" i="16"/>
  <c r="K108" i="16"/>
  <c r="L108" i="16"/>
  <c r="M108" i="16"/>
  <c r="K110" i="16"/>
  <c r="L110" i="16"/>
  <c r="L109" i="16" s="1"/>
  <c r="M110" i="16"/>
  <c r="K111" i="16"/>
  <c r="L111" i="16"/>
  <c r="M111" i="16"/>
  <c r="K113" i="16"/>
  <c r="K112" i="16" s="1"/>
  <c r="L113" i="16"/>
  <c r="M113" i="16"/>
  <c r="K114" i="16"/>
  <c r="L114" i="16"/>
  <c r="M114" i="16"/>
  <c r="K116" i="16"/>
  <c r="L116" i="16"/>
  <c r="M116" i="16"/>
  <c r="K117" i="16"/>
  <c r="L117" i="16"/>
  <c r="M117" i="16"/>
  <c r="K119" i="16"/>
  <c r="L119" i="16"/>
  <c r="M119" i="16"/>
  <c r="K120" i="16"/>
  <c r="L120" i="16"/>
  <c r="M120" i="16"/>
  <c r="K121" i="16"/>
  <c r="L121" i="16"/>
  <c r="M121" i="16"/>
  <c r="K122" i="16"/>
  <c r="L122" i="16"/>
  <c r="M122" i="16"/>
  <c r="K123" i="16"/>
  <c r="L123" i="16"/>
  <c r="M123" i="16"/>
  <c r="K127" i="16"/>
  <c r="L127" i="16"/>
  <c r="M127" i="16"/>
  <c r="K128" i="16"/>
  <c r="L128" i="16"/>
  <c r="L126" i="16" s="1"/>
  <c r="M128" i="16"/>
  <c r="K129" i="16"/>
  <c r="L129" i="16"/>
  <c r="M129" i="16"/>
  <c r="K132" i="16"/>
  <c r="L132" i="16"/>
  <c r="L131" i="16" s="1"/>
  <c r="M132" i="16"/>
  <c r="K133" i="16"/>
  <c r="L133" i="16"/>
  <c r="M133" i="16"/>
  <c r="K134" i="16"/>
  <c r="L134" i="16"/>
  <c r="M134" i="16"/>
  <c r="K136" i="16"/>
  <c r="L136" i="16"/>
  <c r="M136" i="16"/>
  <c r="K137" i="16"/>
  <c r="L137" i="16"/>
  <c r="M137" i="16"/>
  <c r="K138" i="16"/>
  <c r="L138" i="16"/>
  <c r="M138" i="16"/>
  <c r="K140" i="16"/>
  <c r="L140" i="16"/>
  <c r="M140" i="16"/>
  <c r="K141" i="16"/>
  <c r="L141" i="16"/>
  <c r="M141" i="16"/>
  <c r="K142" i="16"/>
  <c r="L142" i="16"/>
  <c r="M142" i="16"/>
  <c r="K143" i="16"/>
  <c r="L143" i="16"/>
  <c r="M143" i="16"/>
  <c r="K144" i="16"/>
  <c r="L144" i="16"/>
  <c r="M144" i="16"/>
  <c r="K145" i="16"/>
  <c r="L145" i="16"/>
  <c r="M145" i="16"/>
  <c r="K146" i="16"/>
  <c r="L146" i="16"/>
  <c r="M146" i="16"/>
  <c r="K147" i="16"/>
  <c r="L147" i="16"/>
  <c r="M147" i="16"/>
  <c r="K149" i="16"/>
  <c r="L149" i="16"/>
  <c r="M149" i="16"/>
  <c r="K151" i="16"/>
  <c r="K150" i="16" s="1"/>
  <c r="L151" i="16"/>
  <c r="M151" i="16"/>
  <c r="M150" i="16" s="1"/>
  <c r="K152" i="16"/>
  <c r="L152" i="16"/>
  <c r="M152" i="16"/>
  <c r="K5" i="17"/>
  <c r="L5" i="17"/>
  <c r="M5" i="17"/>
  <c r="K7" i="17"/>
  <c r="L7" i="17"/>
  <c r="M7" i="17"/>
  <c r="K8" i="17"/>
  <c r="L8" i="17"/>
  <c r="M8" i="17"/>
  <c r="K11" i="17"/>
  <c r="L11" i="17"/>
  <c r="M11" i="17"/>
  <c r="K12" i="17"/>
  <c r="L12" i="17"/>
  <c r="M12" i="17"/>
  <c r="K13" i="17"/>
  <c r="L13" i="17"/>
  <c r="M13" i="17"/>
  <c r="K14" i="17"/>
  <c r="L14" i="17"/>
  <c r="M14" i="17"/>
  <c r="K15" i="17"/>
  <c r="L15" i="17"/>
  <c r="M15" i="17"/>
  <c r="K16" i="17"/>
  <c r="L16" i="17"/>
  <c r="M16" i="17"/>
  <c r="K17" i="17"/>
  <c r="L17" i="17"/>
  <c r="M17" i="17"/>
  <c r="K18" i="17"/>
  <c r="L18" i="17"/>
  <c r="M18" i="17"/>
  <c r="K21" i="17"/>
  <c r="L21" i="17"/>
  <c r="M21" i="17"/>
  <c r="K22" i="17"/>
  <c r="L22" i="17"/>
  <c r="M22" i="17"/>
  <c r="K23" i="17"/>
  <c r="L23" i="17"/>
  <c r="M23" i="17"/>
  <c r="K24" i="17"/>
  <c r="L24" i="17"/>
  <c r="M24" i="17"/>
  <c r="K26" i="17"/>
  <c r="L26" i="17"/>
  <c r="M26" i="17"/>
  <c r="K27" i="17"/>
  <c r="L27" i="17"/>
  <c r="M27" i="17"/>
  <c r="M25" i="17" s="1"/>
  <c r="K28" i="17"/>
  <c r="L28" i="17"/>
  <c r="M28" i="17"/>
  <c r="K32" i="17"/>
  <c r="L32" i="17"/>
  <c r="M32" i="17"/>
  <c r="M31" i="17" s="1"/>
  <c r="K33" i="17"/>
  <c r="L33" i="17"/>
  <c r="M33" i="17"/>
  <c r="K34" i="17"/>
  <c r="K31" i="17" s="1"/>
  <c r="L34" i="17"/>
  <c r="M34" i="17"/>
  <c r="K35" i="17"/>
  <c r="L35" i="17"/>
  <c r="M35" i="17"/>
  <c r="K36" i="17"/>
  <c r="L36" i="17"/>
  <c r="M36" i="17"/>
  <c r="K37" i="17"/>
  <c r="L37" i="17"/>
  <c r="M37" i="17"/>
  <c r="K38" i="17"/>
  <c r="L38" i="17"/>
  <c r="M38" i="17"/>
  <c r="K39" i="17"/>
  <c r="L39" i="17"/>
  <c r="M39" i="17"/>
  <c r="K40" i="17"/>
  <c r="L40" i="17"/>
  <c r="M40" i="17"/>
  <c r="K41" i="17"/>
  <c r="L41" i="17"/>
  <c r="M41" i="17"/>
  <c r="K43" i="17"/>
  <c r="L43" i="17"/>
  <c r="M43" i="17"/>
  <c r="K44" i="17"/>
  <c r="L44" i="17"/>
  <c r="M44" i="17"/>
  <c r="K45" i="17"/>
  <c r="L45" i="17"/>
  <c r="M45" i="17"/>
  <c r="K46" i="17"/>
  <c r="L46" i="17"/>
  <c r="M46" i="17"/>
  <c r="K47" i="17"/>
  <c r="L47" i="17"/>
  <c r="M47" i="17"/>
  <c r="K48" i="17"/>
  <c r="L48" i="17"/>
  <c r="M48" i="17"/>
  <c r="K50" i="17"/>
  <c r="L50" i="17"/>
  <c r="M50" i="17"/>
  <c r="K51" i="17"/>
  <c r="L51" i="17"/>
  <c r="M51" i="17"/>
  <c r="D2" i="15"/>
  <c r="D2" i="19" s="1"/>
  <c r="D2" i="16" s="1"/>
  <c r="D2" i="17" s="1"/>
  <c r="E2" i="15"/>
  <c r="E2" i="19" s="1"/>
  <c r="E2" i="16" s="1"/>
  <c r="E2" i="17" s="1"/>
  <c r="F2" i="15"/>
  <c r="F2" i="19" s="1"/>
  <c r="F2" i="16" s="1"/>
  <c r="F2" i="17" s="1"/>
  <c r="G2" i="15"/>
  <c r="G2" i="19" s="1"/>
  <c r="G2" i="16" s="1"/>
  <c r="G2" i="17" s="1"/>
  <c r="H2" i="15"/>
  <c r="H2" i="19" s="1"/>
  <c r="H2" i="16" s="1"/>
  <c r="H2" i="17" s="1"/>
  <c r="I2" i="15"/>
  <c r="I2" i="19" s="1"/>
  <c r="I2" i="16" s="1"/>
  <c r="I2" i="17" s="1"/>
  <c r="J2" i="15"/>
  <c r="J2" i="19" s="1"/>
  <c r="J2" i="16" s="1"/>
  <c r="J2" i="17" s="1"/>
  <c r="K2" i="15"/>
  <c r="K2" i="19" s="1"/>
  <c r="K2" i="16" s="1"/>
  <c r="K2" i="17" s="1"/>
  <c r="L2" i="15"/>
  <c r="L2" i="19" s="1"/>
  <c r="L2" i="16" s="1"/>
  <c r="L2" i="17" s="1"/>
  <c r="M2" i="15"/>
  <c r="M2" i="19" s="1"/>
  <c r="M2" i="16" s="1"/>
  <c r="M2" i="17" s="1"/>
  <c r="C2" i="15"/>
  <c r="C2" i="19" s="1"/>
  <c r="C2" i="16" s="1"/>
  <c r="C2" i="17" s="1"/>
  <c r="D2" i="14"/>
  <c r="E2" i="14"/>
  <c r="F2" i="14"/>
  <c r="G2" i="14"/>
  <c r="H2" i="14"/>
  <c r="I2" i="14"/>
  <c r="J2" i="14"/>
  <c r="K2" i="14"/>
  <c r="L2" i="14"/>
  <c r="M2" i="14"/>
  <c r="C2" i="14"/>
  <c r="K7" i="19"/>
  <c r="K6" i="19" s="1"/>
  <c r="L7" i="19"/>
  <c r="M7" i="19"/>
  <c r="M6" i="19" s="1"/>
  <c r="K24" i="19"/>
  <c r="K22" i="19" s="1"/>
  <c r="K19" i="19" s="1"/>
  <c r="L24" i="19"/>
  <c r="L22" i="19" s="1"/>
  <c r="L19" i="19" s="1"/>
  <c r="M24" i="19"/>
  <c r="M22" i="19" s="1"/>
  <c r="M19" i="19" s="1"/>
  <c r="K36" i="19"/>
  <c r="K34" i="19" s="1"/>
  <c r="K31" i="19" s="1"/>
  <c r="L36" i="19"/>
  <c r="L34" i="19" s="1"/>
  <c r="L31" i="19" s="1"/>
  <c r="M36" i="19"/>
  <c r="M34" i="19" s="1"/>
  <c r="M31" i="19" s="1"/>
  <c r="K42" i="19"/>
  <c r="L42" i="19"/>
  <c r="M42" i="19"/>
  <c r="K47" i="19"/>
  <c r="L47" i="19"/>
  <c r="M47" i="19"/>
  <c r="M57" i="19" s="1"/>
  <c r="K42" i="17" l="1"/>
  <c r="K30" i="17"/>
  <c r="K126" i="16"/>
  <c r="K125" i="16" s="1"/>
  <c r="L57" i="19"/>
  <c r="M30" i="17"/>
  <c r="L125" i="16"/>
  <c r="M66" i="16"/>
  <c r="M65" i="16" s="1"/>
  <c r="M44" i="16"/>
  <c r="K57" i="19"/>
  <c r="K139" i="16"/>
  <c r="M131" i="16"/>
  <c r="M130" i="16" s="1"/>
  <c r="L66" i="16"/>
  <c r="M61" i="16"/>
  <c r="M60" i="16" s="1"/>
  <c r="L44" i="16"/>
  <c r="K6" i="16"/>
  <c r="L150" i="16"/>
  <c r="L148" i="16" s="1"/>
  <c r="M126" i="16"/>
  <c r="K109" i="16"/>
  <c r="L84" i="16"/>
  <c r="K25" i="17"/>
  <c r="K131" i="16"/>
  <c r="K130" i="16" s="1"/>
  <c r="M109" i="16"/>
  <c r="K84" i="16"/>
  <c r="M42" i="20"/>
  <c r="K42" i="20"/>
  <c r="L31" i="17"/>
  <c r="L30" i="17" s="1"/>
  <c r="K20" i="17"/>
  <c r="L130" i="16"/>
  <c r="L79" i="16"/>
  <c r="L33" i="16"/>
  <c r="M33" i="16"/>
  <c r="M27" i="16" s="1"/>
  <c r="M24" i="16" s="1"/>
  <c r="M5" i="16" s="1"/>
  <c r="M42" i="17"/>
  <c r="M125" i="16"/>
  <c r="L118" i="16"/>
  <c r="M118" i="16"/>
  <c r="M115" i="16" s="1"/>
  <c r="K107" i="16"/>
  <c r="K79" i="16"/>
  <c r="L42" i="17"/>
  <c r="L25" i="17"/>
  <c r="M84" i="16"/>
  <c r="M74" i="16"/>
  <c r="K55" i="16"/>
  <c r="K33" i="16"/>
  <c r="K12" i="16"/>
  <c r="K11" i="16" s="1"/>
  <c r="L12" i="16"/>
  <c r="L11" i="16" s="1"/>
  <c r="K118" i="16"/>
  <c r="K115" i="16" s="1"/>
  <c r="L65" i="16"/>
  <c r="L74" i="16"/>
  <c r="K65" i="16"/>
  <c r="M6" i="16"/>
  <c r="K40" i="19"/>
  <c r="M112" i="16"/>
  <c r="K74" i="16"/>
  <c r="K73" i="16" s="1"/>
  <c r="K72" i="16" s="1"/>
  <c r="L38" i="16"/>
  <c r="L27" i="16" s="1"/>
  <c r="L24" i="16" s="1"/>
  <c r="L5" i="16" s="1"/>
  <c r="K28" i="16"/>
  <c r="L28" i="16"/>
  <c r="L20" i="17"/>
  <c r="M20" i="17"/>
  <c r="L139" i="16"/>
  <c r="L112" i="16"/>
  <c r="L107" i="16" s="1"/>
  <c r="K61" i="16"/>
  <c r="K60" i="16" s="1"/>
  <c r="K54" i="16" s="1"/>
  <c r="K47" i="16" s="1"/>
  <c r="M56" i="16"/>
  <c r="M55" i="16" s="1"/>
  <c r="M12" i="16"/>
  <c r="M11" i="16" s="1"/>
  <c r="L6" i="16"/>
  <c r="M36" i="20"/>
  <c r="M34" i="20" s="1"/>
  <c r="M31" i="20" s="1"/>
  <c r="L60" i="16"/>
  <c r="M139" i="16"/>
  <c r="M135" i="16" s="1"/>
  <c r="M48" i="16"/>
  <c r="K48" i="16"/>
  <c r="L48" i="16"/>
  <c r="M28" i="16"/>
  <c r="K36" i="20"/>
  <c r="K34" i="20" s="1"/>
  <c r="K31" i="20" s="1"/>
  <c r="L34" i="20"/>
  <c r="L31" i="20" s="1"/>
  <c r="M47" i="20"/>
  <c r="K24" i="20"/>
  <c r="K22" i="20" s="1"/>
  <c r="K19" i="20" s="1"/>
  <c r="K40" i="20" s="1"/>
  <c r="K47" i="20"/>
  <c r="K57" i="20" s="1"/>
  <c r="L47" i="20"/>
  <c r="L42" i="20"/>
  <c r="M24" i="20"/>
  <c r="M22" i="20" s="1"/>
  <c r="M19" i="20" s="1"/>
  <c r="L24" i="20"/>
  <c r="L22" i="20" s="1"/>
  <c r="L19" i="20" s="1"/>
  <c r="L40" i="20" s="1"/>
  <c r="L6" i="19"/>
  <c r="M10" i="17"/>
  <c r="L10" i="17"/>
  <c r="K10" i="17"/>
  <c r="K148" i="16"/>
  <c r="L135" i="16"/>
  <c r="M107" i="16"/>
  <c r="L73" i="16"/>
  <c r="L72" i="16" s="1"/>
  <c r="M148" i="16"/>
  <c r="K135" i="16"/>
  <c r="L124" i="16"/>
  <c r="L115" i="16"/>
  <c r="L55" i="16"/>
  <c r="L54" i="16" s="1"/>
  <c r="K27" i="16"/>
  <c r="K24" i="16" s="1"/>
  <c r="L40" i="19"/>
  <c r="M40" i="19"/>
  <c r="AI28" i="28"/>
  <c r="AI27" i="28"/>
  <c r="AI26" i="28"/>
  <c r="AI25" i="28"/>
  <c r="AI24" i="28"/>
  <c r="AI23" i="28"/>
  <c r="AI22" i="28"/>
  <c r="AI21" i="28"/>
  <c r="AI20" i="28"/>
  <c r="AI19" i="28"/>
  <c r="AF28" i="28"/>
  <c r="AF27" i="28"/>
  <c r="AF26" i="28"/>
  <c r="AF25" i="28"/>
  <c r="AF24" i="28"/>
  <c r="AF23" i="28"/>
  <c r="AF22" i="28"/>
  <c r="AF21" i="28"/>
  <c r="AF20" i="28"/>
  <c r="AF19" i="28"/>
  <c r="AC28" i="28"/>
  <c r="AC27" i="28"/>
  <c r="AC26" i="28"/>
  <c r="AC25" i="28"/>
  <c r="AC24" i="28"/>
  <c r="AC23" i="28"/>
  <c r="AC22" i="28"/>
  <c r="AC21" i="28"/>
  <c r="AC20" i="28"/>
  <c r="AC19" i="28"/>
  <c r="AI13" i="28"/>
  <c r="AI12" i="28"/>
  <c r="AI11" i="28"/>
  <c r="AI10" i="28"/>
  <c r="AI9" i="28"/>
  <c r="AI8" i="28"/>
  <c r="AI7" i="28"/>
  <c r="AI6" i="28"/>
  <c r="AI5" i="28"/>
  <c r="AI4" i="28"/>
  <c r="AF13" i="28"/>
  <c r="AF12" i="28"/>
  <c r="AF11" i="28"/>
  <c r="AF10" i="28"/>
  <c r="AF9" i="28"/>
  <c r="AF8" i="28"/>
  <c r="AF7" i="28"/>
  <c r="AF6" i="28"/>
  <c r="AF5" i="28"/>
  <c r="AF4" i="28"/>
  <c r="AC13" i="28"/>
  <c r="AC12" i="28"/>
  <c r="AC11" i="28"/>
  <c r="AC10" i="28"/>
  <c r="AC9" i="28"/>
  <c r="AC8" i="28"/>
  <c r="AC7" i="28"/>
  <c r="AC6" i="28"/>
  <c r="AC5" i="28"/>
  <c r="AC4" i="28"/>
  <c r="K6" i="14"/>
  <c r="L6" i="14"/>
  <c r="M6" i="14"/>
  <c r="K12" i="14"/>
  <c r="K11" i="14" s="1"/>
  <c r="L12" i="14"/>
  <c r="L11" i="14" s="1"/>
  <c r="M12" i="14"/>
  <c r="M11" i="14" s="1"/>
  <c r="K20" i="14"/>
  <c r="L20" i="14"/>
  <c r="M20" i="14"/>
  <c r="K28" i="14"/>
  <c r="K27" i="14" s="1"/>
  <c r="K24" i="14" s="1"/>
  <c r="L28" i="14"/>
  <c r="M28" i="14"/>
  <c r="K33" i="14"/>
  <c r="L33" i="14"/>
  <c r="M33" i="14"/>
  <c r="K38" i="14"/>
  <c r="L38" i="14"/>
  <c r="M38" i="14"/>
  <c r="K44" i="14"/>
  <c r="L44" i="14"/>
  <c r="M44" i="14"/>
  <c r="K48" i="14"/>
  <c r="L48" i="14"/>
  <c r="M48" i="14"/>
  <c r="K56" i="14"/>
  <c r="K55" i="14" s="1"/>
  <c r="L56" i="14"/>
  <c r="L55" i="14" s="1"/>
  <c r="M56" i="14"/>
  <c r="M55" i="14" s="1"/>
  <c r="K61" i="14"/>
  <c r="K60" i="14" s="1"/>
  <c r="L61" i="14"/>
  <c r="L60" i="14" s="1"/>
  <c r="M61" i="14"/>
  <c r="M60" i="14" s="1"/>
  <c r="K66" i="14"/>
  <c r="K65" i="14" s="1"/>
  <c r="L66" i="14"/>
  <c r="L65" i="14" s="1"/>
  <c r="M66" i="14"/>
  <c r="M65" i="14" s="1"/>
  <c r="K74" i="14"/>
  <c r="L74" i="14"/>
  <c r="M74" i="14"/>
  <c r="K79" i="14"/>
  <c r="L79" i="14"/>
  <c r="M79" i="14"/>
  <c r="K84" i="14"/>
  <c r="L84" i="14"/>
  <c r="M84" i="14"/>
  <c r="K109" i="14"/>
  <c r="L109" i="14"/>
  <c r="M109" i="14"/>
  <c r="K112" i="14"/>
  <c r="L112" i="14"/>
  <c r="M112" i="14"/>
  <c r="K115" i="14"/>
  <c r="K118" i="14"/>
  <c r="L118" i="14"/>
  <c r="L115" i="14" s="1"/>
  <c r="M118" i="14"/>
  <c r="M115" i="14" s="1"/>
  <c r="K126" i="14"/>
  <c r="K125" i="14" s="1"/>
  <c r="L126" i="14"/>
  <c r="L125" i="14" s="1"/>
  <c r="M126" i="14"/>
  <c r="M125" i="14" s="1"/>
  <c r="K131" i="14"/>
  <c r="K130" i="14" s="1"/>
  <c r="L131" i="14"/>
  <c r="L130" i="14" s="1"/>
  <c r="M131" i="14"/>
  <c r="M130" i="14" s="1"/>
  <c r="K139" i="14"/>
  <c r="K135" i="14" s="1"/>
  <c r="L139" i="14"/>
  <c r="L135" i="14" s="1"/>
  <c r="M139" i="14"/>
  <c r="M135" i="14" s="1"/>
  <c r="K150" i="14"/>
  <c r="K148" i="14" s="1"/>
  <c r="L150" i="14"/>
  <c r="L148" i="14" s="1"/>
  <c r="M150" i="14"/>
  <c r="M148" i="14" s="1"/>
  <c r="K7" i="18"/>
  <c r="K6" i="18" s="1"/>
  <c r="L7" i="18"/>
  <c r="L7" i="20" s="1"/>
  <c r="L6" i="20" s="1"/>
  <c r="M7" i="18"/>
  <c r="M6" i="18" s="1"/>
  <c r="K24" i="18"/>
  <c r="K22" i="18" s="1"/>
  <c r="K19" i="18" s="1"/>
  <c r="L24" i="18"/>
  <c r="L22" i="18" s="1"/>
  <c r="L19" i="18" s="1"/>
  <c r="M24" i="18"/>
  <c r="M22" i="18" s="1"/>
  <c r="M19" i="18" s="1"/>
  <c r="K36" i="18"/>
  <c r="K34" i="18" s="1"/>
  <c r="K31" i="18" s="1"/>
  <c r="L36" i="18"/>
  <c r="L34" i="18" s="1"/>
  <c r="L31" i="18" s="1"/>
  <c r="M36" i="18"/>
  <c r="M34" i="18" s="1"/>
  <c r="M31" i="18" s="1"/>
  <c r="K42" i="18"/>
  <c r="L42" i="18"/>
  <c r="L57" i="18" s="1"/>
  <c r="M42" i="18"/>
  <c r="K47" i="18"/>
  <c r="L47" i="18"/>
  <c r="M47" i="18"/>
  <c r="M57" i="18"/>
  <c r="K4" i="13"/>
  <c r="L4" i="13"/>
  <c r="M4" i="13"/>
  <c r="K10" i="13"/>
  <c r="L10" i="13"/>
  <c r="L19" i="13" s="1"/>
  <c r="M10" i="13"/>
  <c r="M19" i="13" s="1"/>
  <c r="M29" i="13" s="1"/>
  <c r="K20" i="13"/>
  <c r="L20" i="13"/>
  <c r="M20" i="13"/>
  <c r="K25" i="13"/>
  <c r="L25" i="13"/>
  <c r="M25" i="13"/>
  <c r="K31" i="13"/>
  <c r="K30" i="13" s="1"/>
  <c r="L31" i="13"/>
  <c r="L30" i="13" s="1"/>
  <c r="M31" i="13"/>
  <c r="M30" i="13" s="1"/>
  <c r="K42" i="13"/>
  <c r="L42" i="13"/>
  <c r="M42" i="13"/>
  <c r="K6" i="12"/>
  <c r="L6" i="12"/>
  <c r="M6" i="12"/>
  <c r="M11" i="12"/>
  <c r="K12" i="12"/>
  <c r="K11" i="12" s="1"/>
  <c r="L12" i="12"/>
  <c r="L11" i="12" s="1"/>
  <c r="M12" i="12"/>
  <c r="K20" i="12"/>
  <c r="L20" i="12"/>
  <c r="M20" i="12"/>
  <c r="K28" i="12"/>
  <c r="K27" i="12" s="1"/>
  <c r="K24" i="12" s="1"/>
  <c r="L28" i="12"/>
  <c r="M28" i="12"/>
  <c r="K33" i="12"/>
  <c r="L33" i="12"/>
  <c r="M33" i="12"/>
  <c r="K38" i="12"/>
  <c r="L38" i="12"/>
  <c r="M38" i="12"/>
  <c r="K44" i="12"/>
  <c r="L44" i="12"/>
  <c r="M44" i="12"/>
  <c r="K48" i="12"/>
  <c r="L48" i="12"/>
  <c r="M48" i="12"/>
  <c r="K56" i="12"/>
  <c r="K55" i="12" s="1"/>
  <c r="L56" i="12"/>
  <c r="L55" i="12" s="1"/>
  <c r="M56" i="12"/>
  <c r="M55" i="12" s="1"/>
  <c r="K61" i="12"/>
  <c r="K60" i="12" s="1"/>
  <c r="L61" i="12"/>
  <c r="L60" i="12" s="1"/>
  <c r="M61" i="12"/>
  <c r="M60" i="12" s="1"/>
  <c r="K66" i="12"/>
  <c r="K65" i="12" s="1"/>
  <c r="L66" i="12"/>
  <c r="L65" i="12" s="1"/>
  <c r="M66" i="12"/>
  <c r="M65" i="12" s="1"/>
  <c r="M54" i="12" s="1"/>
  <c r="K74" i="12"/>
  <c r="K73" i="12" s="1"/>
  <c r="K72" i="12" s="1"/>
  <c r="L74" i="12"/>
  <c r="M74" i="12"/>
  <c r="K79" i="12"/>
  <c r="L79" i="12"/>
  <c r="M79" i="12"/>
  <c r="K84" i="12"/>
  <c r="L84" i="12"/>
  <c r="M84" i="12"/>
  <c r="K109" i="12"/>
  <c r="L109" i="12"/>
  <c r="L107" i="12" s="1"/>
  <c r="M109" i="12"/>
  <c r="K112" i="12"/>
  <c r="L112" i="12"/>
  <c r="M112" i="12"/>
  <c r="K118" i="12"/>
  <c r="K115" i="12" s="1"/>
  <c r="L118" i="12"/>
  <c r="L115" i="12" s="1"/>
  <c r="M118" i="12"/>
  <c r="M115" i="12" s="1"/>
  <c r="K126" i="12"/>
  <c r="K125" i="12" s="1"/>
  <c r="L126" i="12"/>
  <c r="L125" i="12" s="1"/>
  <c r="M126" i="12"/>
  <c r="M125" i="12" s="1"/>
  <c r="K131" i="12"/>
  <c r="K130" i="12" s="1"/>
  <c r="L131" i="12"/>
  <c r="L130" i="12" s="1"/>
  <c r="M131" i="12"/>
  <c r="M130" i="12" s="1"/>
  <c r="K139" i="12"/>
  <c r="K135" i="12" s="1"/>
  <c r="L139" i="12"/>
  <c r="L135" i="12" s="1"/>
  <c r="M139" i="12"/>
  <c r="M135" i="12" s="1"/>
  <c r="K150" i="12"/>
  <c r="K148" i="12" s="1"/>
  <c r="L150" i="12"/>
  <c r="L148" i="12" s="1"/>
  <c r="M150" i="12"/>
  <c r="M148" i="12" s="1"/>
  <c r="K10" i="15"/>
  <c r="L10" i="15"/>
  <c r="M10" i="15"/>
  <c r="K20" i="15"/>
  <c r="L20" i="15"/>
  <c r="M20" i="15"/>
  <c r="K25" i="15"/>
  <c r="L25" i="15"/>
  <c r="M25" i="15"/>
  <c r="L30" i="15"/>
  <c r="K31" i="15"/>
  <c r="K30" i="15" s="1"/>
  <c r="L31" i="15"/>
  <c r="M31" i="15"/>
  <c r="M30" i="15" s="1"/>
  <c r="K42" i="15"/>
  <c r="L42" i="15"/>
  <c r="M42" i="15"/>
  <c r="C7" i="18"/>
  <c r="C61" i="20"/>
  <c r="D61" i="20"/>
  <c r="D60" i="20"/>
  <c r="C60" i="20"/>
  <c r="C52" i="20"/>
  <c r="D52" i="20"/>
  <c r="C53" i="20"/>
  <c r="D53" i="20"/>
  <c r="C54" i="20"/>
  <c r="D54" i="20"/>
  <c r="C55" i="20"/>
  <c r="D55" i="20"/>
  <c r="C56" i="20"/>
  <c r="D56" i="20"/>
  <c r="D51" i="20"/>
  <c r="C51" i="20"/>
  <c r="D50" i="20"/>
  <c r="C50" i="20"/>
  <c r="D49" i="20"/>
  <c r="C49" i="20"/>
  <c r="D48" i="20"/>
  <c r="C48" i="20"/>
  <c r="C46" i="20"/>
  <c r="D46" i="20"/>
  <c r="D45" i="20"/>
  <c r="C45" i="20"/>
  <c r="D44" i="20"/>
  <c r="C44" i="20"/>
  <c r="D43" i="20"/>
  <c r="C43" i="20"/>
  <c r="C38" i="20"/>
  <c r="D38" i="20"/>
  <c r="C39" i="20"/>
  <c r="D39" i="20"/>
  <c r="D37" i="20"/>
  <c r="C37" i="20"/>
  <c r="D35" i="20"/>
  <c r="C35" i="20"/>
  <c r="C33" i="20"/>
  <c r="D33" i="20"/>
  <c r="D32" i="20"/>
  <c r="C32" i="20"/>
  <c r="C26" i="20"/>
  <c r="D26" i="20"/>
  <c r="C27" i="20"/>
  <c r="D27" i="20"/>
  <c r="C28" i="20"/>
  <c r="D28" i="20"/>
  <c r="C29" i="20"/>
  <c r="D29" i="20"/>
  <c r="C30" i="20"/>
  <c r="D30" i="20"/>
  <c r="D25" i="20"/>
  <c r="C25" i="20"/>
  <c r="D23" i="20"/>
  <c r="C23" i="20"/>
  <c r="C21" i="20"/>
  <c r="D21" i="20"/>
  <c r="D20" i="20"/>
  <c r="C20" i="20"/>
  <c r="C8" i="20"/>
  <c r="D8" i="20"/>
  <c r="C9" i="20"/>
  <c r="D9" i="20"/>
  <c r="C10" i="20"/>
  <c r="D10" i="20"/>
  <c r="C11" i="20"/>
  <c r="D11" i="20"/>
  <c r="C12" i="20"/>
  <c r="D12" i="20"/>
  <c r="C13" i="20"/>
  <c r="D13" i="20"/>
  <c r="C14" i="20"/>
  <c r="D14" i="20"/>
  <c r="C15" i="20"/>
  <c r="D15" i="20"/>
  <c r="C16" i="20"/>
  <c r="D16" i="20"/>
  <c r="C7" i="20"/>
  <c r="C70" i="16"/>
  <c r="D70" i="16"/>
  <c r="C71" i="16"/>
  <c r="D71" i="16"/>
  <c r="D69" i="16"/>
  <c r="C69" i="16"/>
  <c r="D68" i="16"/>
  <c r="C68" i="16"/>
  <c r="D67" i="16"/>
  <c r="C67" i="16"/>
  <c r="D64" i="16"/>
  <c r="C64" i="16"/>
  <c r="D63" i="16"/>
  <c r="C63" i="16"/>
  <c r="D62" i="16"/>
  <c r="C62" i="16"/>
  <c r="C59" i="16"/>
  <c r="D59" i="16"/>
  <c r="D58" i="16"/>
  <c r="C58" i="16"/>
  <c r="D57" i="16"/>
  <c r="C57" i="16"/>
  <c r="C51" i="16"/>
  <c r="D51" i="16"/>
  <c r="C52" i="16"/>
  <c r="D52" i="16"/>
  <c r="C53" i="16"/>
  <c r="D53" i="16"/>
  <c r="D50" i="16"/>
  <c r="C50" i="16"/>
  <c r="D49" i="16"/>
  <c r="C49" i="16"/>
  <c r="C46" i="16"/>
  <c r="D46" i="16"/>
  <c r="D45" i="16"/>
  <c r="C45" i="16"/>
  <c r="C43" i="16"/>
  <c r="D43" i="16"/>
  <c r="D42" i="16"/>
  <c r="C42" i="16"/>
  <c r="D41" i="16"/>
  <c r="C41" i="16"/>
  <c r="D40" i="16"/>
  <c r="C40" i="16"/>
  <c r="D39" i="16"/>
  <c r="C39" i="16"/>
  <c r="D37" i="16"/>
  <c r="C37" i="16"/>
  <c r="D36" i="16"/>
  <c r="C36" i="16"/>
  <c r="D35" i="16"/>
  <c r="C35" i="16"/>
  <c r="D34" i="16"/>
  <c r="C34" i="16"/>
  <c r="C31" i="16"/>
  <c r="D31" i="16"/>
  <c r="C32" i="16"/>
  <c r="D32" i="16"/>
  <c r="D30" i="16"/>
  <c r="C30" i="16"/>
  <c r="D29" i="16"/>
  <c r="C29" i="16"/>
  <c r="C26" i="16"/>
  <c r="D26" i="16"/>
  <c r="D25" i="16"/>
  <c r="C25" i="16"/>
  <c r="C22" i="16"/>
  <c r="D22" i="16"/>
  <c r="C23" i="16"/>
  <c r="D23" i="16"/>
  <c r="D21" i="16"/>
  <c r="C21" i="16"/>
  <c r="C14" i="16"/>
  <c r="D14" i="16"/>
  <c r="C15" i="16"/>
  <c r="D15" i="16"/>
  <c r="C16" i="16"/>
  <c r="D16" i="16"/>
  <c r="C17" i="16"/>
  <c r="D17" i="16"/>
  <c r="C18" i="16"/>
  <c r="D18" i="16"/>
  <c r="C19" i="16"/>
  <c r="D19" i="16"/>
  <c r="D13" i="16"/>
  <c r="C13" i="16"/>
  <c r="C8" i="16"/>
  <c r="D8" i="16"/>
  <c r="C9" i="16"/>
  <c r="D9" i="16"/>
  <c r="C10" i="16"/>
  <c r="D10" i="16"/>
  <c r="D7" i="16"/>
  <c r="C7" i="16"/>
  <c r="C75" i="16"/>
  <c r="D75" i="16"/>
  <c r="C152" i="16"/>
  <c r="D152" i="16"/>
  <c r="D151" i="16"/>
  <c r="C151" i="16"/>
  <c r="D149" i="16"/>
  <c r="C149" i="16"/>
  <c r="C143" i="16"/>
  <c r="D143" i="16"/>
  <c r="C144" i="16"/>
  <c r="D144" i="16"/>
  <c r="C145" i="16"/>
  <c r="D145" i="16"/>
  <c r="C146" i="16"/>
  <c r="D146" i="16"/>
  <c r="C147" i="16"/>
  <c r="D147" i="16"/>
  <c r="D142" i="16"/>
  <c r="C142" i="16"/>
  <c r="D141" i="16"/>
  <c r="C141" i="16"/>
  <c r="D140" i="16"/>
  <c r="C140" i="16"/>
  <c r="C137" i="16"/>
  <c r="D137" i="16"/>
  <c r="C138" i="16"/>
  <c r="D138" i="16"/>
  <c r="D136" i="16"/>
  <c r="C136" i="16"/>
  <c r="C51" i="17"/>
  <c r="D51" i="17"/>
  <c r="D50" i="17"/>
  <c r="C50" i="17"/>
  <c r="C44" i="17"/>
  <c r="D44" i="17"/>
  <c r="C45" i="17"/>
  <c r="D45" i="17"/>
  <c r="C46" i="17"/>
  <c r="D46" i="17"/>
  <c r="C47" i="17"/>
  <c r="D47" i="17"/>
  <c r="C48" i="17"/>
  <c r="D48" i="17"/>
  <c r="D43" i="17"/>
  <c r="C43" i="17"/>
  <c r="C35" i="17"/>
  <c r="D35" i="17"/>
  <c r="C36" i="17"/>
  <c r="D36" i="17"/>
  <c r="C37" i="17"/>
  <c r="D37" i="17"/>
  <c r="C38" i="17"/>
  <c r="D38" i="17"/>
  <c r="C39" i="17"/>
  <c r="D39" i="17"/>
  <c r="C40" i="17"/>
  <c r="D40" i="17"/>
  <c r="C41" i="17"/>
  <c r="D41" i="17"/>
  <c r="D34" i="17"/>
  <c r="C34" i="17"/>
  <c r="D33" i="17"/>
  <c r="C33" i="17"/>
  <c r="D32" i="17"/>
  <c r="C32" i="17"/>
  <c r="C27" i="17"/>
  <c r="D27" i="17"/>
  <c r="C28" i="17"/>
  <c r="D28" i="17"/>
  <c r="D26" i="17"/>
  <c r="C26" i="17"/>
  <c r="C22" i="17"/>
  <c r="D22" i="17"/>
  <c r="C23" i="17"/>
  <c r="D23" i="17"/>
  <c r="C24" i="17"/>
  <c r="D24" i="17"/>
  <c r="D21" i="17"/>
  <c r="C21" i="17"/>
  <c r="C16" i="17"/>
  <c r="D16" i="17"/>
  <c r="C17" i="17"/>
  <c r="D17" i="17"/>
  <c r="C18" i="17"/>
  <c r="D18" i="17"/>
  <c r="D15" i="17"/>
  <c r="C15" i="17"/>
  <c r="D14" i="17"/>
  <c r="C14" i="17"/>
  <c r="D13" i="17"/>
  <c r="C13" i="17"/>
  <c r="D12" i="17"/>
  <c r="C12" i="17"/>
  <c r="D11" i="17"/>
  <c r="C11" i="17"/>
  <c r="C7" i="17"/>
  <c r="D7" i="17"/>
  <c r="C8" i="17"/>
  <c r="D8" i="17"/>
  <c r="C9" i="17"/>
  <c r="D9" i="17"/>
  <c r="D5" i="17"/>
  <c r="C5" i="17"/>
  <c r="C133" i="16"/>
  <c r="C134" i="16"/>
  <c r="D134" i="16"/>
  <c r="D132" i="16"/>
  <c r="C132" i="16"/>
  <c r="C128" i="16"/>
  <c r="D128" i="16"/>
  <c r="C129" i="16"/>
  <c r="D129" i="16"/>
  <c r="D127" i="16"/>
  <c r="C127" i="16"/>
  <c r="C121" i="16"/>
  <c r="D121" i="16"/>
  <c r="C122" i="16"/>
  <c r="D122" i="16"/>
  <c r="C123" i="16"/>
  <c r="D123" i="16"/>
  <c r="D120" i="16"/>
  <c r="C120" i="16"/>
  <c r="D119" i="16"/>
  <c r="C119" i="16"/>
  <c r="D117" i="16"/>
  <c r="C117" i="16"/>
  <c r="D116" i="16"/>
  <c r="C116" i="16"/>
  <c r="C114" i="16"/>
  <c r="D114" i="16"/>
  <c r="D113" i="16"/>
  <c r="C113" i="16"/>
  <c r="C111" i="16"/>
  <c r="D111" i="16"/>
  <c r="D110" i="16"/>
  <c r="C110" i="16"/>
  <c r="D108" i="16"/>
  <c r="C108" i="16"/>
  <c r="D105" i="16"/>
  <c r="C105" i="16"/>
  <c r="C96" i="16"/>
  <c r="D96" i="16"/>
  <c r="C97" i="16"/>
  <c r="D97" i="16"/>
  <c r="C98" i="16"/>
  <c r="D98" i="16"/>
  <c r="C99" i="16"/>
  <c r="D99" i="16"/>
  <c r="C100" i="16"/>
  <c r="D100" i="16"/>
  <c r="C101" i="16"/>
  <c r="D101" i="16"/>
  <c r="C102" i="16"/>
  <c r="D102" i="16"/>
  <c r="C103" i="16"/>
  <c r="D103" i="16"/>
  <c r="D95" i="16"/>
  <c r="C95" i="16"/>
  <c r="C86" i="16"/>
  <c r="D86" i="16"/>
  <c r="C87" i="16"/>
  <c r="D87" i="16"/>
  <c r="C88" i="16"/>
  <c r="D88" i="16"/>
  <c r="C89" i="16"/>
  <c r="D89" i="16"/>
  <c r="C90" i="16"/>
  <c r="D90" i="16"/>
  <c r="C91" i="16"/>
  <c r="D91" i="16"/>
  <c r="D85" i="16"/>
  <c r="C85" i="16"/>
  <c r="C83" i="16"/>
  <c r="D83" i="16"/>
  <c r="D82" i="16"/>
  <c r="C82" i="16"/>
  <c r="D81" i="16"/>
  <c r="C81" i="16"/>
  <c r="D80" i="16"/>
  <c r="C80" i="16"/>
  <c r="C77" i="16"/>
  <c r="D77" i="16"/>
  <c r="C78" i="16"/>
  <c r="D78" i="16"/>
  <c r="D76" i="16"/>
  <c r="C76" i="16"/>
  <c r="L54" i="14" l="1"/>
  <c r="L54" i="12"/>
  <c r="M27" i="12"/>
  <c r="M24" i="12" s="1"/>
  <c r="M49" i="13"/>
  <c r="M52" i="13" s="1"/>
  <c r="K54" i="14"/>
  <c r="K5" i="16"/>
  <c r="K124" i="16"/>
  <c r="K106" i="16" s="1"/>
  <c r="L29" i="13"/>
  <c r="L49" i="13" s="1"/>
  <c r="L52" i="13" s="1"/>
  <c r="L94" i="12" s="1"/>
  <c r="L40" i="18"/>
  <c r="L73" i="14"/>
  <c r="L72" i="14" s="1"/>
  <c r="L47" i="16"/>
  <c r="M57" i="20"/>
  <c r="L73" i="12"/>
  <c r="L72" i="12" s="1"/>
  <c r="M107" i="14"/>
  <c r="M107" i="12"/>
  <c r="L107" i="14"/>
  <c r="L106" i="14" s="1"/>
  <c r="AF29" i="28"/>
  <c r="L9" i="15" s="1"/>
  <c r="L9" i="17" s="1"/>
  <c r="M27" i="14"/>
  <c r="M24" i="14" s="1"/>
  <c r="M124" i="16"/>
  <c r="L27" i="14"/>
  <c r="L24" i="14" s="1"/>
  <c r="M54" i="16"/>
  <c r="M94" i="12"/>
  <c r="M5" i="18"/>
  <c r="M17" i="18" s="1"/>
  <c r="M58" i="18" s="1"/>
  <c r="M62" i="18" s="1"/>
  <c r="K57" i="18"/>
  <c r="AC14" i="28"/>
  <c r="AI14" i="28"/>
  <c r="M6" i="15" s="1"/>
  <c r="K107" i="14"/>
  <c r="M73" i="14"/>
  <c r="M72" i="14" s="1"/>
  <c r="M40" i="20"/>
  <c r="AF14" i="28"/>
  <c r="L6" i="15" s="1"/>
  <c r="L6" i="17" s="1"/>
  <c r="AC29" i="28"/>
  <c r="L57" i="20"/>
  <c r="L27" i="12"/>
  <c r="L24" i="12" s="1"/>
  <c r="L6" i="18"/>
  <c r="K73" i="14"/>
  <c r="K72" i="14" s="1"/>
  <c r="K47" i="14" s="1"/>
  <c r="K92" i="16"/>
  <c r="K54" i="12"/>
  <c r="K19" i="13"/>
  <c r="K29" i="13" s="1"/>
  <c r="K49" i="13" s="1"/>
  <c r="K52" i="13" s="1"/>
  <c r="M5" i="12"/>
  <c r="K7" i="20"/>
  <c r="K6" i="20" s="1"/>
  <c r="M73" i="16"/>
  <c r="M72" i="16" s="1"/>
  <c r="M47" i="16" s="1"/>
  <c r="K107" i="12"/>
  <c r="M73" i="12"/>
  <c r="M72" i="12" s="1"/>
  <c r="M47" i="12" s="1"/>
  <c r="M92" i="12" s="1"/>
  <c r="K40" i="18"/>
  <c r="M7" i="20"/>
  <c r="M6" i="20" s="1"/>
  <c r="AI29" i="28"/>
  <c r="M9" i="15" s="1"/>
  <c r="L124" i="14"/>
  <c r="L106" i="16"/>
  <c r="P10" i="25"/>
  <c r="O10" i="25"/>
  <c r="L92" i="16"/>
  <c r="K5" i="14"/>
  <c r="M106" i="16"/>
  <c r="K124" i="14"/>
  <c r="M54" i="14"/>
  <c r="M47" i="14" s="1"/>
  <c r="M5" i="14"/>
  <c r="L47" i="14"/>
  <c r="M124" i="14"/>
  <c r="M106" i="14" s="1"/>
  <c r="L5" i="14"/>
  <c r="M40" i="18"/>
  <c r="M124" i="12"/>
  <c r="L5" i="12"/>
  <c r="L124" i="12"/>
  <c r="L106" i="12" s="1"/>
  <c r="L153" i="12" s="1"/>
  <c r="L47" i="12"/>
  <c r="K5" i="12"/>
  <c r="K124" i="12"/>
  <c r="K47" i="12"/>
  <c r="M4" i="15" l="1"/>
  <c r="M19" i="15" s="1"/>
  <c r="M29" i="15" s="1"/>
  <c r="M49" i="15" s="1"/>
  <c r="M52" i="15" s="1"/>
  <c r="L4" i="17"/>
  <c r="L19" i="17" s="1"/>
  <c r="L29" i="17" s="1"/>
  <c r="L49" i="17" s="1"/>
  <c r="L52" i="17" s="1"/>
  <c r="P9" i="25" s="1"/>
  <c r="L4" i="15"/>
  <c r="M106" i="12"/>
  <c r="K106" i="14"/>
  <c r="L5" i="18"/>
  <c r="K106" i="12"/>
  <c r="M9" i="17"/>
  <c r="K9" i="15"/>
  <c r="K9" i="17" s="1"/>
  <c r="M6" i="17"/>
  <c r="K6" i="15"/>
  <c r="M153" i="12"/>
  <c r="M155" i="12" s="1"/>
  <c r="Q10" i="25"/>
  <c r="M92" i="16"/>
  <c r="K94" i="12"/>
  <c r="K153" i="12" s="1"/>
  <c r="K5" i="18"/>
  <c r="K17" i="18" s="1"/>
  <c r="K58" i="18" s="1"/>
  <c r="K62" i="18" s="1"/>
  <c r="L92" i="12"/>
  <c r="L155" i="12" s="1"/>
  <c r="L17" i="18"/>
  <c r="L58" i="18" s="1"/>
  <c r="L62" i="18" s="1"/>
  <c r="L92" i="14"/>
  <c r="K92" i="14"/>
  <c r="L19" i="15"/>
  <c r="L29" i="15" s="1"/>
  <c r="L49" i="15" s="1"/>
  <c r="L52" i="15" s="1"/>
  <c r="L5" i="19" s="1"/>
  <c r="M5" i="19"/>
  <c r="K94" i="14"/>
  <c r="K153" i="14" s="1"/>
  <c r="K104" i="16"/>
  <c r="K94" i="16" s="1"/>
  <c r="M92" i="14"/>
  <c r="K92" i="12"/>
  <c r="M4" i="17" l="1"/>
  <c r="P7" i="25"/>
  <c r="P11" i="25"/>
  <c r="M19" i="17"/>
  <c r="M29" i="17" s="1"/>
  <c r="M49" i="17" s="1"/>
  <c r="M52" i="17" s="1"/>
  <c r="Q9" i="25" s="1"/>
  <c r="Q11" i="25"/>
  <c r="K6" i="17"/>
  <c r="K4" i="17" s="1"/>
  <c r="K4" i="15"/>
  <c r="K19" i="15" s="1"/>
  <c r="K29" i="15" s="1"/>
  <c r="K49" i="15" s="1"/>
  <c r="K52" i="15" s="1"/>
  <c r="K5" i="19" s="1"/>
  <c r="K17" i="19" s="1"/>
  <c r="K58" i="19" s="1"/>
  <c r="K62" i="19" s="1"/>
  <c r="Q7" i="25"/>
  <c r="K155" i="12"/>
  <c r="K155" i="14"/>
  <c r="M94" i="14"/>
  <c r="M153" i="14" s="1"/>
  <c r="M155" i="14" s="1"/>
  <c r="M104" i="16"/>
  <c r="M94" i="16" s="1"/>
  <c r="L5" i="20"/>
  <c r="L17" i="20" s="1"/>
  <c r="L58" i="20" s="1"/>
  <c r="L59" i="20" s="1"/>
  <c r="L17" i="19"/>
  <c r="L58" i="19" s="1"/>
  <c r="L62" i="19" s="1"/>
  <c r="L94" i="14"/>
  <c r="L153" i="14" s="1"/>
  <c r="L155" i="14" s="1"/>
  <c r="L104" i="16"/>
  <c r="L94" i="16" s="1"/>
  <c r="O8" i="25"/>
  <c r="K153" i="16"/>
  <c r="K155" i="16" s="1"/>
  <c r="M5" i="20"/>
  <c r="M17" i="20" s="1"/>
  <c r="M58" i="20" s="1"/>
  <c r="M59" i="20" s="1"/>
  <c r="M17" i="19"/>
  <c r="M58" i="19" s="1"/>
  <c r="M62" i="19" s="1"/>
  <c r="O11" i="25" l="1"/>
  <c r="K19" i="17"/>
  <c r="K29" i="17" s="1"/>
  <c r="K5" i="20"/>
  <c r="K17" i="20" s="1"/>
  <c r="K58" i="20" s="1"/>
  <c r="K59" i="20" s="1"/>
  <c r="P8" i="25"/>
  <c r="L153" i="16"/>
  <c r="L155" i="16" s="1"/>
  <c r="Q8" i="25"/>
  <c r="M153" i="16"/>
  <c r="M155" i="16" s="1"/>
  <c r="O7" i="25" l="1"/>
  <c r="K49" i="17"/>
  <c r="K52" i="17" s="1"/>
  <c r="O9" i="25" s="1"/>
  <c r="Q12" i="25"/>
  <c r="Q13" i="25" s="1"/>
  <c r="P12" i="25"/>
  <c r="P13" i="25" s="1"/>
  <c r="B6" i="26"/>
  <c r="B7" i="26"/>
  <c r="B8" i="26"/>
  <c r="B9" i="26"/>
  <c r="B10" i="26"/>
  <c r="B11" i="26"/>
  <c r="B5" i="26"/>
  <c r="C7" i="19"/>
  <c r="C6" i="19" s="1"/>
  <c r="C24" i="19"/>
  <c r="C22" i="19" s="1"/>
  <c r="C19" i="19" s="1"/>
  <c r="C36" i="19"/>
  <c r="C34" i="19" s="1"/>
  <c r="C31" i="19" s="1"/>
  <c r="C42" i="19"/>
  <c r="C47" i="19"/>
  <c r="C10" i="15"/>
  <c r="C20" i="15"/>
  <c r="C25" i="15"/>
  <c r="C31" i="15"/>
  <c r="C30" i="15" s="1"/>
  <c r="C42" i="15"/>
  <c r="C6" i="14"/>
  <c r="C12" i="14"/>
  <c r="C11" i="14" s="1"/>
  <c r="C20" i="14"/>
  <c r="C28" i="14"/>
  <c r="C33" i="14"/>
  <c r="C38" i="14"/>
  <c r="C44" i="14"/>
  <c r="C48" i="14"/>
  <c r="C56" i="14"/>
  <c r="C55" i="14" s="1"/>
  <c r="C61" i="14"/>
  <c r="C60" i="14" s="1"/>
  <c r="C66" i="14"/>
  <c r="C65" i="14" s="1"/>
  <c r="C74" i="14"/>
  <c r="C79" i="14"/>
  <c r="C84" i="14"/>
  <c r="C109" i="14"/>
  <c r="C112" i="14"/>
  <c r="C118" i="14"/>
  <c r="C115" i="14" s="1"/>
  <c r="C126" i="14"/>
  <c r="C125" i="14" s="1"/>
  <c r="C131" i="14"/>
  <c r="C130" i="14" s="1"/>
  <c r="C139" i="14"/>
  <c r="C135" i="14" s="1"/>
  <c r="C150" i="14"/>
  <c r="C148" i="14" s="1"/>
  <c r="C4" i="15" l="1"/>
  <c r="C19" i="15" s="1"/>
  <c r="C29" i="15" s="1"/>
  <c r="C49" i="15" s="1"/>
  <c r="C52" i="15" s="1"/>
  <c r="C94" i="14" s="1"/>
  <c r="O12" i="25"/>
  <c r="O13" i="25" s="1"/>
  <c r="C27" i="14"/>
  <c r="C24" i="14" s="1"/>
  <c r="C107" i="14"/>
  <c r="C73" i="14"/>
  <c r="C72" i="14" s="1"/>
  <c r="C57" i="19"/>
  <c r="C124" i="14"/>
  <c r="C40" i="19"/>
  <c r="C54" i="14"/>
  <c r="C47" i="14" s="1"/>
  <c r="C5" i="14"/>
  <c r="M28" i="26"/>
  <c r="N28" i="26" s="1"/>
  <c r="C106" i="14" l="1"/>
  <c r="C153" i="14" s="1"/>
  <c r="C92" i="14"/>
  <c r="C5" i="19"/>
  <c r="C17" i="19" s="1"/>
  <c r="C58" i="19" s="1"/>
  <c r="C62" i="19" s="1"/>
  <c r="C22" i="26"/>
  <c r="J60" i="20"/>
  <c r="I60" i="20"/>
  <c r="H60" i="20"/>
  <c r="G60" i="20"/>
  <c r="F60" i="20"/>
  <c r="E60" i="20"/>
  <c r="E52" i="20"/>
  <c r="F52" i="20"/>
  <c r="G52" i="20"/>
  <c r="H52" i="20"/>
  <c r="I52" i="20"/>
  <c r="J52" i="20"/>
  <c r="E53" i="20"/>
  <c r="F53" i="20"/>
  <c r="G53" i="20"/>
  <c r="H53" i="20"/>
  <c r="I53" i="20"/>
  <c r="J53" i="20"/>
  <c r="E54" i="20"/>
  <c r="F54" i="20"/>
  <c r="G54" i="20"/>
  <c r="H54" i="20"/>
  <c r="I54" i="20"/>
  <c r="J54" i="20"/>
  <c r="E55" i="20"/>
  <c r="F55" i="20"/>
  <c r="G55" i="20"/>
  <c r="H55" i="20"/>
  <c r="I55" i="20"/>
  <c r="J55" i="20"/>
  <c r="E56" i="20"/>
  <c r="F56" i="20"/>
  <c r="G56" i="20"/>
  <c r="H56" i="20"/>
  <c r="I56" i="20"/>
  <c r="J56" i="20"/>
  <c r="J51" i="20"/>
  <c r="I51" i="20"/>
  <c r="H51" i="20"/>
  <c r="G51" i="20"/>
  <c r="F51" i="20"/>
  <c r="E51" i="20"/>
  <c r="J50" i="20"/>
  <c r="I50" i="20"/>
  <c r="H50" i="20"/>
  <c r="G50" i="20"/>
  <c r="F50" i="20"/>
  <c r="E50" i="20"/>
  <c r="J48" i="20"/>
  <c r="I48" i="20"/>
  <c r="H48" i="20"/>
  <c r="G48" i="20"/>
  <c r="F48" i="20"/>
  <c r="E48" i="20"/>
  <c r="E46" i="20"/>
  <c r="F46" i="20"/>
  <c r="G46" i="20"/>
  <c r="H46" i="20"/>
  <c r="I46" i="20"/>
  <c r="J46" i="20"/>
  <c r="J45" i="20"/>
  <c r="I45" i="20"/>
  <c r="H45" i="20"/>
  <c r="G45" i="20"/>
  <c r="F45" i="20"/>
  <c r="E45" i="20"/>
  <c r="J44" i="20"/>
  <c r="I44" i="20"/>
  <c r="H44" i="20"/>
  <c r="G44" i="20"/>
  <c r="F44" i="20"/>
  <c r="E44" i="20"/>
  <c r="E38" i="20"/>
  <c r="F38" i="20"/>
  <c r="G38" i="20"/>
  <c r="H38" i="20"/>
  <c r="I38" i="20"/>
  <c r="J38" i="20"/>
  <c r="E39" i="20"/>
  <c r="F39" i="20"/>
  <c r="G39" i="20"/>
  <c r="H39" i="20"/>
  <c r="I39" i="20"/>
  <c r="J39" i="20"/>
  <c r="J37" i="20"/>
  <c r="I37" i="20"/>
  <c r="H37" i="20"/>
  <c r="G37" i="20"/>
  <c r="F37" i="20"/>
  <c r="E37" i="20"/>
  <c r="J35" i="20"/>
  <c r="I35" i="20"/>
  <c r="H35" i="20"/>
  <c r="G35" i="20"/>
  <c r="F35" i="20"/>
  <c r="E35" i="20"/>
  <c r="E33" i="20"/>
  <c r="F33" i="20"/>
  <c r="G33" i="20"/>
  <c r="H33" i="20"/>
  <c r="I33" i="20"/>
  <c r="J33" i="20"/>
  <c r="J32" i="20"/>
  <c r="I32" i="20"/>
  <c r="H32" i="20"/>
  <c r="G32" i="20"/>
  <c r="F32" i="20"/>
  <c r="E32" i="20"/>
  <c r="E26" i="20"/>
  <c r="F26" i="20"/>
  <c r="G26" i="20"/>
  <c r="H26" i="20"/>
  <c r="I26" i="20"/>
  <c r="J26" i="20"/>
  <c r="E27" i="20"/>
  <c r="F27" i="20"/>
  <c r="G27" i="20"/>
  <c r="H27" i="20"/>
  <c r="I27" i="20"/>
  <c r="J27" i="20"/>
  <c r="E28" i="20"/>
  <c r="F28" i="20"/>
  <c r="G28" i="20"/>
  <c r="H28" i="20"/>
  <c r="I28" i="20"/>
  <c r="J28" i="20"/>
  <c r="E29" i="20"/>
  <c r="F29" i="20"/>
  <c r="G29" i="20"/>
  <c r="H29" i="20"/>
  <c r="I29" i="20"/>
  <c r="J29" i="20"/>
  <c r="E30" i="20"/>
  <c r="F30" i="20"/>
  <c r="G30" i="20"/>
  <c r="H30" i="20"/>
  <c r="I30" i="20"/>
  <c r="J30" i="20"/>
  <c r="J25" i="20"/>
  <c r="I25" i="20"/>
  <c r="H25" i="20"/>
  <c r="G25" i="20"/>
  <c r="F25" i="20"/>
  <c r="E25" i="20"/>
  <c r="J23" i="20"/>
  <c r="I23" i="20"/>
  <c r="H23" i="20"/>
  <c r="G23" i="20"/>
  <c r="F23" i="20"/>
  <c r="E23" i="20"/>
  <c r="E21" i="20"/>
  <c r="F21" i="20"/>
  <c r="G21" i="20"/>
  <c r="H21" i="20"/>
  <c r="I21" i="20"/>
  <c r="J21" i="20"/>
  <c r="J20" i="20"/>
  <c r="I20" i="20"/>
  <c r="H20" i="20"/>
  <c r="G20" i="20"/>
  <c r="F20" i="20"/>
  <c r="E20" i="20"/>
  <c r="E8" i="20"/>
  <c r="F8" i="20"/>
  <c r="G8" i="20"/>
  <c r="H8" i="20"/>
  <c r="I8" i="20"/>
  <c r="J8" i="20"/>
  <c r="E9" i="20"/>
  <c r="F9" i="20"/>
  <c r="G9" i="20"/>
  <c r="H9" i="20"/>
  <c r="I9" i="20"/>
  <c r="J9" i="20"/>
  <c r="E10" i="20"/>
  <c r="F10" i="20"/>
  <c r="G10" i="20"/>
  <c r="H10" i="20"/>
  <c r="I10" i="20"/>
  <c r="J10" i="20"/>
  <c r="E11" i="20"/>
  <c r="F11" i="20"/>
  <c r="G11" i="20"/>
  <c r="H11" i="20"/>
  <c r="I11" i="20"/>
  <c r="J11" i="20"/>
  <c r="E12" i="20"/>
  <c r="F12" i="20"/>
  <c r="G12" i="20"/>
  <c r="H12" i="20"/>
  <c r="I12" i="20"/>
  <c r="J12" i="20"/>
  <c r="E13" i="20"/>
  <c r="F13" i="20"/>
  <c r="G13" i="20"/>
  <c r="H13" i="20"/>
  <c r="I13" i="20"/>
  <c r="J13" i="20"/>
  <c r="E14" i="20"/>
  <c r="F14" i="20"/>
  <c r="G14" i="20"/>
  <c r="H14" i="20"/>
  <c r="I14" i="20"/>
  <c r="J14" i="20"/>
  <c r="E15" i="20"/>
  <c r="F15" i="20"/>
  <c r="G15" i="20"/>
  <c r="H15" i="20"/>
  <c r="I15" i="20"/>
  <c r="J15" i="20"/>
  <c r="E16" i="20"/>
  <c r="F16" i="20"/>
  <c r="G16" i="20"/>
  <c r="H16" i="20"/>
  <c r="I16" i="20"/>
  <c r="J16" i="20"/>
  <c r="E152" i="16"/>
  <c r="F152" i="16"/>
  <c r="G152" i="16"/>
  <c r="H152" i="16"/>
  <c r="I152" i="16"/>
  <c r="J152" i="16"/>
  <c r="J151" i="16"/>
  <c r="I151" i="16"/>
  <c r="H151" i="16"/>
  <c r="G151" i="16"/>
  <c r="F151" i="16"/>
  <c r="E151" i="16"/>
  <c r="J149" i="16"/>
  <c r="I149" i="16"/>
  <c r="H149" i="16"/>
  <c r="G149" i="16"/>
  <c r="F149" i="16"/>
  <c r="E149" i="16"/>
  <c r="E143" i="16"/>
  <c r="F143" i="16"/>
  <c r="G143" i="16"/>
  <c r="H143" i="16"/>
  <c r="I143" i="16"/>
  <c r="J143" i="16"/>
  <c r="E144" i="16"/>
  <c r="F144" i="16"/>
  <c r="G144" i="16"/>
  <c r="H144" i="16"/>
  <c r="I144" i="16"/>
  <c r="J144" i="16"/>
  <c r="E145" i="16"/>
  <c r="F145" i="16"/>
  <c r="G145" i="16"/>
  <c r="H145" i="16"/>
  <c r="I145" i="16"/>
  <c r="J145" i="16"/>
  <c r="E146" i="16"/>
  <c r="F146" i="16"/>
  <c r="G146" i="16"/>
  <c r="H146" i="16"/>
  <c r="I146" i="16"/>
  <c r="J146" i="16"/>
  <c r="E147" i="16"/>
  <c r="F147" i="16"/>
  <c r="G147" i="16"/>
  <c r="H147" i="16"/>
  <c r="I147" i="16"/>
  <c r="J147" i="16"/>
  <c r="J142" i="16"/>
  <c r="I142" i="16"/>
  <c r="H142" i="16"/>
  <c r="G142" i="16"/>
  <c r="F142" i="16"/>
  <c r="E142" i="16"/>
  <c r="J141" i="16"/>
  <c r="I141" i="16"/>
  <c r="H141" i="16"/>
  <c r="G141" i="16"/>
  <c r="F141" i="16"/>
  <c r="E141" i="16"/>
  <c r="J140" i="16"/>
  <c r="I140" i="16"/>
  <c r="H140" i="16"/>
  <c r="G140" i="16"/>
  <c r="F140" i="16"/>
  <c r="E140" i="16"/>
  <c r="J138" i="16"/>
  <c r="I138" i="16"/>
  <c r="H138" i="16"/>
  <c r="G138" i="16"/>
  <c r="F138" i="16"/>
  <c r="E138" i="16"/>
  <c r="J137" i="16"/>
  <c r="I137" i="16"/>
  <c r="H137" i="16"/>
  <c r="G137" i="16"/>
  <c r="F137" i="16"/>
  <c r="E137" i="16"/>
  <c r="J136" i="16"/>
  <c r="I136" i="16"/>
  <c r="H136" i="16"/>
  <c r="G136" i="16"/>
  <c r="F136" i="16"/>
  <c r="E136" i="16"/>
  <c r="E133" i="16"/>
  <c r="F133" i="16"/>
  <c r="G133" i="16"/>
  <c r="H133" i="16"/>
  <c r="I133" i="16"/>
  <c r="J133" i="16"/>
  <c r="E134" i="16"/>
  <c r="F134" i="16"/>
  <c r="G134" i="16"/>
  <c r="H134" i="16"/>
  <c r="I134" i="16"/>
  <c r="J134" i="16"/>
  <c r="J132" i="16"/>
  <c r="I132" i="16"/>
  <c r="H132" i="16"/>
  <c r="G132" i="16"/>
  <c r="F132" i="16"/>
  <c r="E132" i="16"/>
  <c r="E128" i="16"/>
  <c r="F128" i="16"/>
  <c r="G128" i="16"/>
  <c r="H128" i="16"/>
  <c r="I128" i="16"/>
  <c r="J128" i="16"/>
  <c r="E129" i="16"/>
  <c r="F129" i="16"/>
  <c r="G129" i="16"/>
  <c r="H129" i="16"/>
  <c r="I129" i="16"/>
  <c r="J129" i="16"/>
  <c r="J127" i="16"/>
  <c r="I127" i="16"/>
  <c r="H127" i="16"/>
  <c r="G127" i="16"/>
  <c r="F127" i="16"/>
  <c r="E127" i="16"/>
  <c r="E121" i="16"/>
  <c r="F121" i="16"/>
  <c r="G121" i="16"/>
  <c r="H121" i="16"/>
  <c r="I121" i="16"/>
  <c r="J121" i="16"/>
  <c r="E122" i="16"/>
  <c r="F122" i="16"/>
  <c r="G122" i="16"/>
  <c r="H122" i="16"/>
  <c r="I122" i="16"/>
  <c r="J122" i="16"/>
  <c r="E123" i="16"/>
  <c r="F123" i="16"/>
  <c r="G123" i="16"/>
  <c r="H123" i="16"/>
  <c r="I123" i="16"/>
  <c r="J123" i="16"/>
  <c r="J120" i="16"/>
  <c r="I120" i="16"/>
  <c r="H120" i="16"/>
  <c r="G120" i="16"/>
  <c r="F120" i="16"/>
  <c r="E120" i="16"/>
  <c r="J119" i="16"/>
  <c r="I119" i="16"/>
  <c r="H119" i="16"/>
  <c r="G119" i="16"/>
  <c r="F119" i="16"/>
  <c r="E119" i="16"/>
  <c r="J117" i="16"/>
  <c r="I117" i="16"/>
  <c r="H117" i="16"/>
  <c r="G117" i="16"/>
  <c r="F117" i="16"/>
  <c r="E117" i="16"/>
  <c r="J116" i="16"/>
  <c r="I116" i="16"/>
  <c r="H116" i="16"/>
  <c r="G116" i="16"/>
  <c r="F116" i="16"/>
  <c r="E116" i="16"/>
  <c r="E114" i="16"/>
  <c r="F114" i="16"/>
  <c r="G114" i="16"/>
  <c r="H114" i="16"/>
  <c r="I114" i="16"/>
  <c r="J114" i="16"/>
  <c r="J113" i="16"/>
  <c r="I113" i="16"/>
  <c r="H113" i="16"/>
  <c r="G113" i="16"/>
  <c r="F113" i="16"/>
  <c r="E113" i="16"/>
  <c r="E111" i="16"/>
  <c r="F111" i="16"/>
  <c r="G111" i="16"/>
  <c r="H111" i="16"/>
  <c r="I111" i="16"/>
  <c r="J111" i="16"/>
  <c r="J110" i="16"/>
  <c r="I110" i="16"/>
  <c r="H110" i="16"/>
  <c r="G110" i="16"/>
  <c r="F110" i="16"/>
  <c r="E110" i="16"/>
  <c r="J108" i="16"/>
  <c r="I108" i="16"/>
  <c r="H108" i="16"/>
  <c r="G108" i="16"/>
  <c r="F108" i="16"/>
  <c r="E108" i="16"/>
  <c r="E98" i="16"/>
  <c r="F98" i="16"/>
  <c r="G98" i="16"/>
  <c r="H98" i="16"/>
  <c r="I98" i="16"/>
  <c r="J98" i="16"/>
  <c r="E99" i="16"/>
  <c r="F99" i="16"/>
  <c r="G99" i="16"/>
  <c r="H99" i="16"/>
  <c r="I99" i="16"/>
  <c r="J99" i="16"/>
  <c r="E100" i="16"/>
  <c r="F100" i="16"/>
  <c r="G100" i="16"/>
  <c r="H100" i="16"/>
  <c r="I100" i="16"/>
  <c r="J100" i="16"/>
  <c r="E101" i="16"/>
  <c r="F101" i="16"/>
  <c r="G101" i="16"/>
  <c r="H101" i="16"/>
  <c r="I101" i="16"/>
  <c r="J101" i="16"/>
  <c r="E102" i="16"/>
  <c r="F102" i="16"/>
  <c r="G102" i="16"/>
  <c r="H102" i="16"/>
  <c r="I102" i="16"/>
  <c r="J102" i="16"/>
  <c r="E103" i="16"/>
  <c r="F103" i="16"/>
  <c r="G103" i="16"/>
  <c r="H103" i="16"/>
  <c r="I103" i="16"/>
  <c r="J103" i="16"/>
  <c r="E105" i="16"/>
  <c r="F105" i="16"/>
  <c r="G105" i="16"/>
  <c r="H105" i="16"/>
  <c r="I105" i="16"/>
  <c r="J105" i="16"/>
  <c r="E97" i="16"/>
  <c r="F97" i="16"/>
  <c r="G97" i="16"/>
  <c r="H97" i="16"/>
  <c r="I97" i="16"/>
  <c r="J97" i="16"/>
  <c r="E96" i="16"/>
  <c r="F96" i="16"/>
  <c r="G96" i="16"/>
  <c r="H96" i="16"/>
  <c r="I96" i="16"/>
  <c r="J96" i="16"/>
  <c r="J95" i="16"/>
  <c r="I95" i="16"/>
  <c r="H95" i="16"/>
  <c r="G95" i="16"/>
  <c r="F95" i="16"/>
  <c r="E95" i="16"/>
  <c r="E89" i="16"/>
  <c r="F89" i="16"/>
  <c r="G89" i="16"/>
  <c r="H89" i="16"/>
  <c r="I89" i="16"/>
  <c r="J89" i="16"/>
  <c r="E90" i="16"/>
  <c r="F90" i="16"/>
  <c r="G90" i="16"/>
  <c r="H90" i="16"/>
  <c r="I90" i="16"/>
  <c r="J90" i="16"/>
  <c r="E91" i="16"/>
  <c r="F91" i="16"/>
  <c r="G91" i="16"/>
  <c r="H91" i="16"/>
  <c r="I91" i="16"/>
  <c r="J91" i="16"/>
  <c r="E86" i="16"/>
  <c r="F86" i="16"/>
  <c r="G86" i="16"/>
  <c r="H86" i="16"/>
  <c r="I86" i="16"/>
  <c r="J86" i="16"/>
  <c r="E87" i="16"/>
  <c r="F87" i="16"/>
  <c r="G87" i="16"/>
  <c r="H87" i="16"/>
  <c r="I87" i="16"/>
  <c r="J87" i="16"/>
  <c r="E88" i="16"/>
  <c r="F88" i="16"/>
  <c r="G88" i="16"/>
  <c r="H88" i="16"/>
  <c r="I88" i="16"/>
  <c r="J88" i="16"/>
  <c r="J85" i="16"/>
  <c r="I85" i="16"/>
  <c r="H85" i="16"/>
  <c r="G85" i="16"/>
  <c r="F85" i="16"/>
  <c r="E85" i="16"/>
  <c r="E81" i="16"/>
  <c r="F81" i="16"/>
  <c r="G81" i="16"/>
  <c r="H81" i="16"/>
  <c r="I81" i="16"/>
  <c r="J81" i="16"/>
  <c r="E82" i="16"/>
  <c r="F82" i="16"/>
  <c r="G82" i="16"/>
  <c r="H82" i="16"/>
  <c r="I82" i="16"/>
  <c r="J82" i="16"/>
  <c r="E83" i="16"/>
  <c r="F83" i="16"/>
  <c r="G83" i="16"/>
  <c r="H83" i="16"/>
  <c r="I83" i="16"/>
  <c r="J83" i="16"/>
  <c r="E80" i="16"/>
  <c r="F80" i="16"/>
  <c r="G80" i="16"/>
  <c r="H80" i="16"/>
  <c r="I80" i="16"/>
  <c r="J80" i="16"/>
  <c r="E77" i="16"/>
  <c r="F77" i="16"/>
  <c r="G77" i="16"/>
  <c r="H77" i="16"/>
  <c r="I77" i="16"/>
  <c r="J77" i="16"/>
  <c r="E78" i="16"/>
  <c r="F78" i="16"/>
  <c r="G78" i="16"/>
  <c r="H78" i="16"/>
  <c r="I78" i="16"/>
  <c r="J78" i="16"/>
  <c r="J76" i="16"/>
  <c r="I76" i="16"/>
  <c r="H76" i="16"/>
  <c r="G76" i="16"/>
  <c r="F76" i="16"/>
  <c r="E76" i="16"/>
  <c r="J75" i="16"/>
  <c r="I75" i="16"/>
  <c r="H75" i="16"/>
  <c r="G75" i="16"/>
  <c r="F75" i="16"/>
  <c r="E75" i="16"/>
  <c r="E70" i="16"/>
  <c r="F70" i="16"/>
  <c r="G70" i="16"/>
  <c r="H70" i="16"/>
  <c r="I70" i="16"/>
  <c r="J70" i="16"/>
  <c r="E71" i="16"/>
  <c r="F71" i="16"/>
  <c r="G71" i="16"/>
  <c r="H71" i="16"/>
  <c r="I71" i="16"/>
  <c r="J71" i="16"/>
  <c r="J69" i="16"/>
  <c r="I69" i="16"/>
  <c r="H69" i="16"/>
  <c r="G69" i="16"/>
  <c r="F69" i="16"/>
  <c r="E69" i="16"/>
  <c r="J68" i="16"/>
  <c r="I68" i="16"/>
  <c r="H68" i="16"/>
  <c r="G68" i="16"/>
  <c r="F68" i="16"/>
  <c r="E68" i="16"/>
  <c r="J67" i="16"/>
  <c r="I67" i="16"/>
  <c r="H67" i="16"/>
  <c r="G67" i="16"/>
  <c r="F67" i="16"/>
  <c r="E67" i="16"/>
  <c r="J64" i="16"/>
  <c r="I64" i="16"/>
  <c r="H64" i="16"/>
  <c r="G64" i="16"/>
  <c r="F64" i="16"/>
  <c r="E64" i="16"/>
  <c r="J63" i="16"/>
  <c r="I63" i="16"/>
  <c r="H63" i="16"/>
  <c r="G63" i="16"/>
  <c r="F63" i="16"/>
  <c r="E63" i="16"/>
  <c r="J62" i="16"/>
  <c r="I62" i="16"/>
  <c r="H62" i="16"/>
  <c r="G62" i="16"/>
  <c r="F62" i="16"/>
  <c r="E62" i="16"/>
  <c r="E58" i="16"/>
  <c r="F58" i="16"/>
  <c r="G58" i="16"/>
  <c r="H58" i="16"/>
  <c r="I58" i="16"/>
  <c r="J58" i="16"/>
  <c r="E59" i="16"/>
  <c r="F59" i="16"/>
  <c r="G59" i="16"/>
  <c r="H59" i="16"/>
  <c r="I59" i="16"/>
  <c r="J59" i="16"/>
  <c r="J57" i="16"/>
  <c r="I57" i="16"/>
  <c r="H57" i="16"/>
  <c r="G57" i="16"/>
  <c r="F57" i="16"/>
  <c r="E57" i="16"/>
  <c r="E51" i="16"/>
  <c r="F51" i="16"/>
  <c r="G51" i="16"/>
  <c r="H51" i="16"/>
  <c r="I51" i="16"/>
  <c r="J51" i="16"/>
  <c r="E52" i="16"/>
  <c r="F52" i="16"/>
  <c r="G52" i="16"/>
  <c r="H52" i="16"/>
  <c r="I52" i="16"/>
  <c r="J52" i="16"/>
  <c r="E53" i="16"/>
  <c r="F53" i="16"/>
  <c r="G53" i="16"/>
  <c r="H53" i="16"/>
  <c r="I53" i="16"/>
  <c r="J53" i="16"/>
  <c r="J50" i="16"/>
  <c r="I50" i="16"/>
  <c r="H50" i="16"/>
  <c r="G50" i="16"/>
  <c r="F50" i="16"/>
  <c r="E50" i="16"/>
  <c r="J49" i="16"/>
  <c r="I49" i="16"/>
  <c r="H49" i="16"/>
  <c r="G49" i="16"/>
  <c r="F49" i="16"/>
  <c r="E49" i="16"/>
  <c r="E46" i="16"/>
  <c r="F46" i="16"/>
  <c r="G46" i="16"/>
  <c r="H46" i="16"/>
  <c r="I46" i="16"/>
  <c r="J46" i="16"/>
  <c r="J45" i="16"/>
  <c r="I45" i="16"/>
  <c r="H45" i="16"/>
  <c r="G45" i="16"/>
  <c r="F45" i="16"/>
  <c r="E45" i="16"/>
  <c r="E43" i="16"/>
  <c r="F43" i="16"/>
  <c r="G43" i="16"/>
  <c r="H43" i="16"/>
  <c r="I43" i="16"/>
  <c r="J43" i="16"/>
  <c r="J42" i="16"/>
  <c r="I42" i="16"/>
  <c r="H42" i="16"/>
  <c r="G42" i="16"/>
  <c r="F42" i="16"/>
  <c r="E42" i="16"/>
  <c r="J41" i="16"/>
  <c r="I41" i="16"/>
  <c r="H41" i="16"/>
  <c r="G41" i="16"/>
  <c r="F41" i="16"/>
  <c r="E41" i="16"/>
  <c r="J40" i="16"/>
  <c r="I40" i="16"/>
  <c r="H40" i="16"/>
  <c r="G40" i="16"/>
  <c r="F40" i="16"/>
  <c r="E40" i="16"/>
  <c r="J39" i="16"/>
  <c r="I39" i="16"/>
  <c r="H39" i="16"/>
  <c r="G39" i="16"/>
  <c r="F39" i="16"/>
  <c r="E39" i="16"/>
  <c r="E36" i="16"/>
  <c r="F36" i="16"/>
  <c r="G36" i="16"/>
  <c r="H36" i="16"/>
  <c r="I36" i="16"/>
  <c r="J36" i="16"/>
  <c r="E37" i="16"/>
  <c r="F37" i="16"/>
  <c r="G37" i="16"/>
  <c r="H37" i="16"/>
  <c r="I37" i="16"/>
  <c r="J37" i="16"/>
  <c r="J35" i="16"/>
  <c r="I35" i="16"/>
  <c r="H35" i="16"/>
  <c r="G35" i="16"/>
  <c r="F35" i="16"/>
  <c r="E35" i="16"/>
  <c r="J34" i="16"/>
  <c r="I34" i="16"/>
  <c r="H34" i="16"/>
  <c r="G34" i="16"/>
  <c r="F34" i="16"/>
  <c r="E34" i="16"/>
  <c r="E31" i="16"/>
  <c r="F31" i="16"/>
  <c r="G31" i="16"/>
  <c r="H31" i="16"/>
  <c r="I31" i="16"/>
  <c r="J31" i="16"/>
  <c r="E32" i="16"/>
  <c r="F32" i="16"/>
  <c r="G32" i="16"/>
  <c r="H32" i="16"/>
  <c r="I32" i="16"/>
  <c r="J32" i="16"/>
  <c r="J30" i="16"/>
  <c r="I30" i="16"/>
  <c r="H30" i="16"/>
  <c r="G30" i="16"/>
  <c r="F30" i="16"/>
  <c r="E30" i="16"/>
  <c r="J29" i="16"/>
  <c r="I29" i="16"/>
  <c r="H29" i="16"/>
  <c r="G29" i="16"/>
  <c r="F29" i="16"/>
  <c r="E29" i="16"/>
  <c r="E26" i="16"/>
  <c r="F26" i="16"/>
  <c r="G26" i="16"/>
  <c r="H26" i="16"/>
  <c r="I26" i="16"/>
  <c r="J26" i="16"/>
  <c r="J25" i="16"/>
  <c r="I25" i="16"/>
  <c r="H25" i="16"/>
  <c r="G25" i="16"/>
  <c r="F25" i="16"/>
  <c r="E25" i="16"/>
  <c r="E22" i="16"/>
  <c r="F22" i="16"/>
  <c r="G22" i="16"/>
  <c r="H22" i="16"/>
  <c r="I22" i="16"/>
  <c r="J22" i="16"/>
  <c r="E23" i="16"/>
  <c r="F23" i="16"/>
  <c r="G23" i="16"/>
  <c r="H23" i="16"/>
  <c r="I23" i="16"/>
  <c r="J23" i="16"/>
  <c r="J21" i="16"/>
  <c r="I21" i="16"/>
  <c r="H21" i="16"/>
  <c r="G21" i="16"/>
  <c r="F21" i="16"/>
  <c r="E21" i="16"/>
  <c r="E17" i="16"/>
  <c r="F17" i="16"/>
  <c r="G17" i="16"/>
  <c r="H17" i="16"/>
  <c r="I17" i="16"/>
  <c r="J17" i="16"/>
  <c r="E18" i="16"/>
  <c r="F18" i="16"/>
  <c r="G18" i="16"/>
  <c r="H18" i="16"/>
  <c r="I18" i="16"/>
  <c r="J18" i="16"/>
  <c r="E19" i="16"/>
  <c r="F19" i="16"/>
  <c r="G19" i="16"/>
  <c r="H19" i="16"/>
  <c r="I19" i="16"/>
  <c r="J19" i="16"/>
  <c r="J16" i="16"/>
  <c r="I16" i="16"/>
  <c r="H16" i="16"/>
  <c r="G16" i="16"/>
  <c r="F16" i="16"/>
  <c r="E16" i="16"/>
  <c r="J15" i="16"/>
  <c r="I15" i="16"/>
  <c r="H15" i="16"/>
  <c r="G15" i="16"/>
  <c r="F15" i="16"/>
  <c r="E15" i="16"/>
  <c r="J14" i="16"/>
  <c r="I14" i="16"/>
  <c r="H14" i="16"/>
  <c r="G14" i="16"/>
  <c r="F14" i="16"/>
  <c r="E14" i="16"/>
  <c r="J13" i="16"/>
  <c r="I13" i="16"/>
  <c r="H13" i="16"/>
  <c r="G13" i="16"/>
  <c r="F13" i="16"/>
  <c r="E13" i="16"/>
  <c r="E8" i="16"/>
  <c r="F8" i="16"/>
  <c r="G8" i="16"/>
  <c r="H8" i="16"/>
  <c r="I8" i="16"/>
  <c r="J8" i="16"/>
  <c r="E9" i="16"/>
  <c r="F9" i="16"/>
  <c r="G9" i="16"/>
  <c r="H9" i="16"/>
  <c r="I9" i="16"/>
  <c r="J9" i="16"/>
  <c r="E10" i="16"/>
  <c r="F10" i="16"/>
  <c r="G10" i="16"/>
  <c r="H10" i="16"/>
  <c r="I10" i="16"/>
  <c r="J10" i="16"/>
  <c r="E7" i="16"/>
  <c r="F7" i="16"/>
  <c r="G7" i="16"/>
  <c r="H7" i="16"/>
  <c r="I7" i="16"/>
  <c r="J7" i="16"/>
  <c r="E51" i="17"/>
  <c r="F51" i="17"/>
  <c r="G51" i="17"/>
  <c r="H51" i="17"/>
  <c r="I51" i="17"/>
  <c r="J51" i="17"/>
  <c r="J50" i="17"/>
  <c r="I50" i="17"/>
  <c r="H50" i="17"/>
  <c r="G50" i="17"/>
  <c r="F50" i="17"/>
  <c r="E50" i="17"/>
  <c r="E44" i="17"/>
  <c r="F44" i="17"/>
  <c r="G44" i="17"/>
  <c r="H44" i="17"/>
  <c r="I44" i="17"/>
  <c r="J44" i="17"/>
  <c r="E45" i="17"/>
  <c r="F45" i="17"/>
  <c r="G45" i="17"/>
  <c r="H45" i="17"/>
  <c r="I45" i="17"/>
  <c r="J45" i="17"/>
  <c r="E46" i="17"/>
  <c r="F46" i="17"/>
  <c r="G46" i="17"/>
  <c r="H46" i="17"/>
  <c r="I46" i="17"/>
  <c r="J46" i="17"/>
  <c r="E47" i="17"/>
  <c r="F47" i="17"/>
  <c r="G47" i="17"/>
  <c r="H47" i="17"/>
  <c r="I47" i="17"/>
  <c r="J47" i="17"/>
  <c r="E48" i="17"/>
  <c r="F48" i="17"/>
  <c r="G48" i="17"/>
  <c r="H48" i="17"/>
  <c r="I48" i="17"/>
  <c r="J48" i="17"/>
  <c r="J43" i="17"/>
  <c r="I43" i="17"/>
  <c r="H43" i="17"/>
  <c r="G43" i="17"/>
  <c r="F43" i="17"/>
  <c r="E43" i="17"/>
  <c r="E33" i="17"/>
  <c r="F33" i="17"/>
  <c r="G33" i="17"/>
  <c r="H33" i="17"/>
  <c r="I33" i="17"/>
  <c r="J33" i="17"/>
  <c r="E34" i="17"/>
  <c r="F34" i="17"/>
  <c r="G34" i="17"/>
  <c r="H34" i="17"/>
  <c r="I34" i="17"/>
  <c r="J34" i="17"/>
  <c r="E35" i="17"/>
  <c r="F35" i="17"/>
  <c r="G35" i="17"/>
  <c r="H35" i="17"/>
  <c r="I35" i="17"/>
  <c r="J35" i="17"/>
  <c r="E36" i="17"/>
  <c r="F36" i="17"/>
  <c r="G36" i="17"/>
  <c r="H36" i="17"/>
  <c r="I36" i="17"/>
  <c r="J36" i="17"/>
  <c r="E37" i="17"/>
  <c r="F37" i="17"/>
  <c r="G37" i="17"/>
  <c r="H37" i="17"/>
  <c r="I37" i="17"/>
  <c r="J37" i="17"/>
  <c r="E38" i="17"/>
  <c r="F38" i="17"/>
  <c r="G38" i="17"/>
  <c r="H38" i="17"/>
  <c r="I38" i="17"/>
  <c r="J38" i="17"/>
  <c r="E39" i="17"/>
  <c r="F39" i="17"/>
  <c r="G39" i="17"/>
  <c r="H39" i="17"/>
  <c r="I39" i="17"/>
  <c r="J39" i="17"/>
  <c r="E40" i="17"/>
  <c r="F40" i="17"/>
  <c r="G40" i="17"/>
  <c r="H40" i="17"/>
  <c r="I40" i="17"/>
  <c r="J40" i="17"/>
  <c r="E41" i="17"/>
  <c r="F41" i="17"/>
  <c r="G41" i="17"/>
  <c r="H41" i="17"/>
  <c r="I41" i="17"/>
  <c r="J41" i="17"/>
  <c r="J32" i="17"/>
  <c r="I32" i="17"/>
  <c r="H32" i="17"/>
  <c r="G32" i="17"/>
  <c r="F32" i="17"/>
  <c r="E32" i="17"/>
  <c r="E27" i="17"/>
  <c r="F27" i="17"/>
  <c r="G27" i="17"/>
  <c r="H27" i="17"/>
  <c r="I27" i="17"/>
  <c r="J27" i="17"/>
  <c r="E28" i="17"/>
  <c r="F28" i="17"/>
  <c r="G28" i="17"/>
  <c r="H28" i="17"/>
  <c r="I28" i="17"/>
  <c r="J28" i="17"/>
  <c r="J26" i="17"/>
  <c r="I26" i="17"/>
  <c r="H26" i="17"/>
  <c r="G26" i="17"/>
  <c r="F26" i="17"/>
  <c r="E26" i="17"/>
  <c r="E22" i="17"/>
  <c r="F22" i="17"/>
  <c r="G22" i="17"/>
  <c r="H22" i="17"/>
  <c r="I22" i="17"/>
  <c r="J22" i="17"/>
  <c r="E23" i="17"/>
  <c r="F23" i="17"/>
  <c r="G23" i="17"/>
  <c r="H23" i="17"/>
  <c r="I23" i="17"/>
  <c r="J23" i="17"/>
  <c r="E24" i="17"/>
  <c r="F24" i="17"/>
  <c r="G24" i="17"/>
  <c r="H24" i="17"/>
  <c r="I24" i="17"/>
  <c r="J24" i="17"/>
  <c r="J21" i="17"/>
  <c r="I21" i="17"/>
  <c r="H21" i="17"/>
  <c r="G21" i="17"/>
  <c r="F21" i="17"/>
  <c r="E21" i="17"/>
  <c r="E16" i="17"/>
  <c r="F16" i="17"/>
  <c r="G16" i="17"/>
  <c r="H16" i="17"/>
  <c r="I16" i="17"/>
  <c r="J16" i="17"/>
  <c r="E17" i="17"/>
  <c r="F17" i="17"/>
  <c r="G17" i="17"/>
  <c r="H17" i="17"/>
  <c r="I17" i="17"/>
  <c r="J17" i="17"/>
  <c r="E18" i="17"/>
  <c r="F18" i="17"/>
  <c r="G18" i="17"/>
  <c r="H18" i="17"/>
  <c r="I18" i="17"/>
  <c r="J18" i="17"/>
  <c r="J15" i="17"/>
  <c r="I15" i="17"/>
  <c r="H15" i="17"/>
  <c r="G15" i="17"/>
  <c r="F15" i="17"/>
  <c r="E15" i="17"/>
  <c r="J14" i="17"/>
  <c r="I14" i="17"/>
  <c r="H14" i="17"/>
  <c r="G14" i="17"/>
  <c r="F14" i="17"/>
  <c r="E14" i="17"/>
  <c r="J13" i="17"/>
  <c r="I13" i="17"/>
  <c r="H13" i="17"/>
  <c r="G13" i="17"/>
  <c r="F13" i="17"/>
  <c r="E13" i="17"/>
  <c r="J12" i="17"/>
  <c r="I12" i="17"/>
  <c r="H12" i="17"/>
  <c r="G12" i="17"/>
  <c r="F12" i="17"/>
  <c r="E12" i="17"/>
  <c r="J11" i="17"/>
  <c r="I11" i="17"/>
  <c r="H11" i="17"/>
  <c r="G11" i="17"/>
  <c r="F11" i="17"/>
  <c r="E11" i="17"/>
  <c r="E7" i="17"/>
  <c r="F7" i="17"/>
  <c r="G7" i="17"/>
  <c r="H7" i="17"/>
  <c r="I7" i="17"/>
  <c r="J7" i="17"/>
  <c r="E8" i="17"/>
  <c r="F8" i="17"/>
  <c r="G8" i="17"/>
  <c r="H8" i="17"/>
  <c r="I8" i="17"/>
  <c r="J8" i="17"/>
  <c r="E5" i="17"/>
  <c r="F5" i="17"/>
  <c r="G5" i="17"/>
  <c r="H5" i="17"/>
  <c r="I5" i="17"/>
  <c r="J5" i="17"/>
  <c r="Q28" i="28"/>
  <c r="Q27" i="28"/>
  <c r="Q26" i="28"/>
  <c r="Q25" i="28"/>
  <c r="Q24" i="28"/>
  <c r="Q23" i="28"/>
  <c r="Q22" i="28"/>
  <c r="Q21" i="28"/>
  <c r="Q20" i="28"/>
  <c r="Q19" i="28"/>
  <c r="T28" i="28"/>
  <c r="T27" i="28"/>
  <c r="T26" i="28"/>
  <c r="T25" i="28"/>
  <c r="T24" i="28"/>
  <c r="T23" i="28"/>
  <c r="T22" i="28"/>
  <c r="T21" i="28"/>
  <c r="T20" i="28"/>
  <c r="T19" i="28"/>
  <c r="W28" i="28"/>
  <c r="W27" i="28"/>
  <c r="W26" i="28"/>
  <c r="W25" i="28"/>
  <c r="W24" i="28"/>
  <c r="W23" i="28"/>
  <c r="W22" i="28"/>
  <c r="W21" i="28"/>
  <c r="W20" i="28"/>
  <c r="W19" i="28"/>
  <c r="Z28" i="28"/>
  <c r="Z27" i="28"/>
  <c r="Z26" i="28"/>
  <c r="Z25" i="28"/>
  <c r="Z24" i="28"/>
  <c r="Z23" i="28"/>
  <c r="Z22" i="28"/>
  <c r="Z21" i="28"/>
  <c r="Z20" i="28"/>
  <c r="Z19" i="28"/>
  <c r="Z13" i="28"/>
  <c r="Z12" i="28"/>
  <c r="Z11" i="28"/>
  <c r="Z10" i="28"/>
  <c r="Z9" i="28"/>
  <c r="Z8" i="28"/>
  <c r="Z7" i="28"/>
  <c r="Z6" i="28"/>
  <c r="Z5" i="28"/>
  <c r="Z4" i="28"/>
  <c r="W13" i="28"/>
  <c r="W12" i="28"/>
  <c r="W11" i="28"/>
  <c r="W10" i="28"/>
  <c r="W9" i="28"/>
  <c r="W8" i="28"/>
  <c r="W7" i="28"/>
  <c r="W6" i="28"/>
  <c r="W5" i="28"/>
  <c r="W4" i="28"/>
  <c r="T13" i="28"/>
  <c r="T12" i="28"/>
  <c r="T11" i="28"/>
  <c r="T10" i="28"/>
  <c r="T9" i="28"/>
  <c r="T8" i="28"/>
  <c r="T7" i="28"/>
  <c r="T6" i="28"/>
  <c r="T5" i="28"/>
  <c r="T4" i="28"/>
  <c r="Q13" i="28"/>
  <c r="Q12" i="28"/>
  <c r="Q11" i="28"/>
  <c r="Q10" i="28"/>
  <c r="Q9" i="28"/>
  <c r="Q8" i="28"/>
  <c r="Q7" i="28"/>
  <c r="Q6" i="28"/>
  <c r="Q5" i="28"/>
  <c r="Q4" i="28"/>
  <c r="N28" i="28"/>
  <c r="N27" i="28"/>
  <c r="N26" i="28"/>
  <c r="N25" i="28"/>
  <c r="N24" i="28"/>
  <c r="N23" i="28"/>
  <c r="N22" i="28"/>
  <c r="N21" i="28"/>
  <c r="N20" i="28"/>
  <c r="N19" i="28"/>
  <c r="K28" i="28"/>
  <c r="K27" i="28"/>
  <c r="K26" i="28"/>
  <c r="K25" i="28"/>
  <c r="K24" i="28"/>
  <c r="K23" i="28"/>
  <c r="K22" i="28"/>
  <c r="K21" i="28"/>
  <c r="K20" i="28"/>
  <c r="K19" i="28"/>
  <c r="N13" i="28"/>
  <c r="N12" i="28"/>
  <c r="N11" i="28"/>
  <c r="N10" i="28"/>
  <c r="N9" i="28"/>
  <c r="N8" i="28"/>
  <c r="N7" i="28"/>
  <c r="N6" i="28"/>
  <c r="N5" i="28"/>
  <c r="N4" i="28"/>
  <c r="K13" i="28"/>
  <c r="K12" i="28"/>
  <c r="K11" i="28"/>
  <c r="K10" i="28"/>
  <c r="K9" i="28"/>
  <c r="K8" i="28"/>
  <c r="K7" i="28"/>
  <c r="K6" i="28"/>
  <c r="K5" i="28"/>
  <c r="K4" i="28"/>
  <c r="H28" i="28"/>
  <c r="H27" i="28"/>
  <c r="H26" i="28"/>
  <c r="H25" i="28"/>
  <c r="H24" i="28"/>
  <c r="H23" i="28"/>
  <c r="H22" i="28"/>
  <c r="H21" i="28"/>
  <c r="H20" i="28"/>
  <c r="H19" i="28"/>
  <c r="H5" i="28"/>
  <c r="H6" i="28"/>
  <c r="H7" i="28"/>
  <c r="H8" i="28"/>
  <c r="H9" i="28"/>
  <c r="H10" i="28"/>
  <c r="H11" i="28"/>
  <c r="H12" i="28"/>
  <c r="H13" i="28"/>
  <c r="H4" i="28"/>
  <c r="Q14" i="28" l="1"/>
  <c r="G6" i="15" s="1"/>
  <c r="G6" i="17" s="1"/>
  <c r="Z29" i="28"/>
  <c r="J9" i="15" s="1"/>
  <c r="J9" i="17" s="1"/>
  <c r="K29" i="28"/>
  <c r="E9" i="15" s="1"/>
  <c r="E9" i="17" s="1"/>
  <c r="Z14" i="28"/>
  <c r="J6" i="15" s="1"/>
  <c r="J6" i="17" s="1"/>
  <c r="H29" i="28"/>
  <c r="D9" i="15" s="1"/>
  <c r="N29" i="28"/>
  <c r="F9" i="15" s="1"/>
  <c r="F9" i="17" s="1"/>
  <c r="W29" i="28"/>
  <c r="I9" i="15" s="1"/>
  <c r="I9" i="17" s="1"/>
  <c r="N14" i="28"/>
  <c r="F6" i="15" s="1"/>
  <c r="F6" i="17" s="1"/>
  <c r="W14" i="28"/>
  <c r="I6" i="15" s="1"/>
  <c r="I6" i="17" s="1"/>
  <c r="T29" i="28"/>
  <c r="H9" i="15" s="1"/>
  <c r="H9" i="17" s="1"/>
  <c r="T14" i="28"/>
  <c r="H6" i="15" s="1"/>
  <c r="H6" i="17" s="1"/>
  <c r="Q29" i="28"/>
  <c r="G9" i="15" s="1"/>
  <c r="G9" i="17" s="1"/>
  <c r="K14" i="28"/>
  <c r="E6" i="15" s="1"/>
  <c r="E6" i="17" s="1"/>
  <c r="H14" i="28"/>
  <c r="D6" i="15" s="1"/>
  <c r="G20" i="17"/>
  <c r="G42" i="17"/>
  <c r="G12" i="16"/>
  <c r="G11" i="16" s="1"/>
  <c r="G20" i="16"/>
  <c r="G44" i="16"/>
  <c r="G56" i="16"/>
  <c r="G61" i="16"/>
  <c r="G60" i="16" s="1"/>
  <c r="G66" i="16"/>
  <c r="G84" i="16"/>
  <c r="G109" i="16"/>
  <c r="G112" i="16"/>
  <c r="G131" i="16"/>
  <c r="G150" i="16"/>
  <c r="E24" i="19"/>
  <c r="G55" i="16" l="1"/>
  <c r="G65" i="16"/>
  <c r="G10" i="17"/>
  <c r="G107" i="16"/>
  <c r="G139" i="16"/>
  <c r="G135" i="16" s="1"/>
  <c r="G130" i="16"/>
  <c r="G118" i="16"/>
  <c r="G115" i="16" s="1"/>
  <c r="G48" i="16"/>
  <c r="G28" i="16"/>
  <c r="G6" i="16"/>
  <c r="E36" i="19"/>
  <c r="G126" i="16"/>
  <c r="G125" i="16" s="1"/>
  <c r="G79" i="16"/>
  <c r="G74" i="16"/>
  <c r="G33" i="16"/>
  <c r="G25" i="17"/>
  <c r="E36" i="18"/>
  <c r="G38" i="16"/>
  <c r="G31" i="17"/>
  <c r="G30" i="17" s="1"/>
  <c r="G4" i="17"/>
  <c r="E24" i="18"/>
  <c r="E24" i="20"/>
  <c r="E36" i="20"/>
  <c r="G148" i="16"/>
  <c r="G124" i="16" l="1"/>
  <c r="G106" i="16" s="1"/>
  <c r="G73" i="16"/>
  <c r="G72" i="16" s="1"/>
  <c r="G54" i="16"/>
  <c r="G27" i="16"/>
  <c r="G24" i="16" s="1"/>
  <c r="G5" i="16" s="1"/>
  <c r="G19" i="17"/>
  <c r="G29" i="17" s="1"/>
  <c r="G47" i="16" l="1"/>
  <c r="K10" i="25" s="1"/>
  <c r="G49" i="17"/>
  <c r="G52" i="17" s="1"/>
  <c r="K9" i="25" s="1"/>
  <c r="G92" i="16" l="1"/>
  <c r="E3" i="18"/>
  <c r="E3" i="14"/>
  <c r="E3" i="15"/>
  <c r="E3" i="19"/>
  <c r="E3" i="16"/>
  <c r="E3" i="17"/>
  <c r="I5" i="25" s="1"/>
  <c r="E3" i="20"/>
  <c r="E3" i="13"/>
  <c r="Q3" i="12"/>
  <c r="Q4" i="12" s="1"/>
  <c r="Q5" i="12" s="1"/>
  <c r="Q6" i="12" s="1"/>
  <c r="C3" i="12"/>
  <c r="C3" i="18" s="1"/>
  <c r="D3" i="12"/>
  <c r="D3" i="18" s="1"/>
  <c r="K11" i="25" l="1"/>
  <c r="K7" i="25"/>
  <c r="C3" i="17"/>
  <c r="G5" i="25" s="1"/>
  <c r="B3" i="27" s="1"/>
  <c r="C3" i="14"/>
  <c r="C3" i="13"/>
  <c r="C3" i="19"/>
  <c r="C3" i="20"/>
  <c r="C3" i="15"/>
  <c r="C3" i="16"/>
  <c r="I15" i="25" s="1"/>
  <c r="D3" i="13"/>
  <c r="D3" i="20"/>
  <c r="D3" i="17"/>
  <c r="H5" i="25" s="1"/>
  <c r="C3" i="27" s="1"/>
  <c r="D3" i="16"/>
  <c r="J15" i="25" s="1"/>
  <c r="D3" i="19"/>
  <c r="D3" i="15"/>
  <c r="F2" i="28" s="1"/>
  <c r="F17" i="28" s="1"/>
  <c r="I17" i="28" s="1"/>
  <c r="L17" i="28" s="1"/>
  <c r="O17" i="28" s="1"/>
  <c r="R17" i="28" s="1"/>
  <c r="U17" i="28" s="1"/>
  <c r="X17" i="28" s="1"/>
  <c r="AA17" i="28" s="1"/>
  <c r="AD17" i="28" s="1"/>
  <c r="AG17" i="28" s="1"/>
  <c r="D3" i="14"/>
  <c r="A11" i="27"/>
  <c r="A10" i="27"/>
  <c r="A9" i="27"/>
  <c r="C36" i="26"/>
  <c r="C42" i="26" s="1"/>
  <c r="P6" i="26"/>
  <c r="P7" i="26" s="1"/>
  <c r="P8" i="26" s="1"/>
  <c r="I2" i="28" l="1"/>
  <c r="L2" i="28" s="1"/>
  <c r="O2" i="28" s="1"/>
  <c r="R2" i="28" s="1"/>
  <c r="U2" i="28" s="1"/>
  <c r="X2" i="28" s="1"/>
  <c r="AA2" i="28" s="1"/>
  <c r="AD2" i="28" s="1"/>
  <c r="AG2" i="28" s="1"/>
  <c r="F3" i="12" l="1"/>
  <c r="G3" i="12" l="1"/>
  <c r="G3" i="17" s="1"/>
  <c r="K5" i="25" s="1"/>
  <c r="F3" i="18"/>
  <c r="F3" i="14"/>
  <c r="F3" i="15"/>
  <c r="F3" i="19"/>
  <c r="F3" i="16"/>
  <c r="F3" i="17"/>
  <c r="J5" i="25" s="1"/>
  <c r="F3" i="20"/>
  <c r="F3" i="13"/>
  <c r="C11" i="26" l="1"/>
  <c r="C7" i="26"/>
  <c r="C10" i="26"/>
  <c r="C6" i="26"/>
  <c r="C5" i="26"/>
  <c r="C9" i="26"/>
  <c r="C8" i="26"/>
  <c r="H3" i="12"/>
  <c r="G3" i="18"/>
  <c r="G3" i="14"/>
  <c r="G3" i="15"/>
  <c r="G3" i="19"/>
  <c r="G3" i="16"/>
  <c r="G3" i="20"/>
  <c r="G3" i="13"/>
  <c r="D12" i="12"/>
  <c r="E12" i="12"/>
  <c r="F12" i="12"/>
  <c r="G12" i="12"/>
  <c r="H12" i="12"/>
  <c r="I12" i="12"/>
  <c r="J12" i="12"/>
  <c r="C12" i="12"/>
  <c r="D6" i="12"/>
  <c r="E6" i="12"/>
  <c r="F6" i="12"/>
  <c r="G6" i="12"/>
  <c r="H6" i="12"/>
  <c r="I6" i="12"/>
  <c r="J6" i="12"/>
  <c r="C6" i="12"/>
  <c r="C17" i="26" l="1"/>
  <c r="I3" i="12"/>
  <c r="H3" i="18"/>
  <c r="H3" i="14"/>
  <c r="H3" i="15"/>
  <c r="H3" i="19"/>
  <c r="H3" i="16"/>
  <c r="H3" i="17"/>
  <c r="L5" i="25" s="1"/>
  <c r="H3" i="20"/>
  <c r="H3" i="13"/>
  <c r="J3" i="12" l="1"/>
  <c r="K3" i="12" s="1"/>
  <c r="I3" i="18"/>
  <c r="I3" i="14"/>
  <c r="I3" i="15"/>
  <c r="I3" i="19"/>
  <c r="I3" i="16"/>
  <c r="I3" i="17"/>
  <c r="M5" i="25" s="1"/>
  <c r="I3" i="20"/>
  <c r="I3" i="13"/>
  <c r="D10" i="15"/>
  <c r="D31" i="13"/>
  <c r="D30" i="13" s="1"/>
  <c r="L3" i="12" l="1"/>
  <c r="K3" i="20"/>
  <c r="K3" i="16"/>
  <c r="K3" i="17"/>
  <c r="O5" i="25" s="1"/>
  <c r="K3" i="19"/>
  <c r="K3" i="15"/>
  <c r="K3" i="14"/>
  <c r="K3" i="18"/>
  <c r="K3" i="13"/>
  <c r="J3" i="18"/>
  <c r="J3" i="14"/>
  <c r="J3" i="15"/>
  <c r="J3" i="19"/>
  <c r="J3" i="16"/>
  <c r="J3" i="17"/>
  <c r="N5" i="25" s="1"/>
  <c r="J3" i="20"/>
  <c r="J3" i="13"/>
  <c r="B155" i="16"/>
  <c r="B155" i="14"/>
  <c r="L3" i="20" l="1"/>
  <c r="L3" i="16"/>
  <c r="L3" i="17"/>
  <c r="P5" i="25" s="1"/>
  <c r="L3" i="19"/>
  <c r="L3" i="13"/>
  <c r="L3" i="14"/>
  <c r="L3" i="18"/>
  <c r="L3" i="15"/>
  <c r="M3" i="12"/>
  <c r="D66" i="12"/>
  <c r="E66" i="12"/>
  <c r="F66" i="12"/>
  <c r="G66" i="12"/>
  <c r="H66" i="12"/>
  <c r="I66" i="12"/>
  <c r="J66" i="12"/>
  <c r="C66" i="12"/>
  <c r="D61" i="12"/>
  <c r="E61" i="12"/>
  <c r="F61" i="12"/>
  <c r="G61" i="12"/>
  <c r="H61" i="12"/>
  <c r="I61" i="12"/>
  <c r="J61" i="12"/>
  <c r="C61" i="12"/>
  <c r="D56" i="12"/>
  <c r="E56" i="12"/>
  <c r="F56" i="12"/>
  <c r="G56" i="12"/>
  <c r="H56" i="12"/>
  <c r="I56" i="12"/>
  <c r="J56" i="12"/>
  <c r="C56" i="12"/>
  <c r="D66" i="14"/>
  <c r="E66" i="14"/>
  <c r="F66" i="14"/>
  <c r="G66" i="14"/>
  <c r="H66" i="14"/>
  <c r="I66" i="14"/>
  <c r="J66" i="14"/>
  <c r="D61" i="14"/>
  <c r="E61" i="14"/>
  <c r="F61" i="14"/>
  <c r="G61" i="14"/>
  <c r="H61" i="14"/>
  <c r="I61" i="14"/>
  <c r="J61" i="14"/>
  <c r="D56" i="14"/>
  <c r="E56" i="14"/>
  <c r="F56" i="14"/>
  <c r="G56" i="14"/>
  <c r="H56" i="14"/>
  <c r="I56" i="14"/>
  <c r="J56" i="14"/>
  <c r="M3" i="15" l="1"/>
  <c r="M3" i="20"/>
  <c r="M3" i="16"/>
  <c r="M3" i="17"/>
  <c r="Q5" i="25" s="1"/>
  <c r="M3" i="19"/>
  <c r="M3" i="13"/>
  <c r="M3" i="14"/>
  <c r="M3" i="18"/>
  <c r="I36" i="20"/>
  <c r="C6" i="20"/>
  <c r="C24" i="20"/>
  <c r="C22" i="20" s="1"/>
  <c r="C19" i="20" s="1"/>
  <c r="C42" i="20"/>
  <c r="C47" i="20"/>
  <c r="C36" i="20"/>
  <c r="C34" i="20" s="1"/>
  <c r="C31" i="20" s="1"/>
  <c r="H36" i="20"/>
  <c r="J36" i="20"/>
  <c r="I24" i="20"/>
  <c r="H24" i="20"/>
  <c r="J24" i="20"/>
  <c r="E7" i="19"/>
  <c r="F7" i="19"/>
  <c r="G7" i="19"/>
  <c r="H7" i="19"/>
  <c r="I7" i="19"/>
  <c r="I7" i="20" s="1"/>
  <c r="J7" i="19"/>
  <c r="D7" i="19"/>
  <c r="F24" i="19"/>
  <c r="G24" i="19"/>
  <c r="H24" i="19"/>
  <c r="I24" i="19"/>
  <c r="J24" i="19"/>
  <c r="F36" i="19"/>
  <c r="G36" i="19"/>
  <c r="H36" i="19"/>
  <c r="I36" i="19"/>
  <c r="J36" i="19"/>
  <c r="D36" i="19"/>
  <c r="D24" i="19"/>
  <c r="G36" i="20"/>
  <c r="C47" i="18"/>
  <c r="C42" i="18"/>
  <c r="H36" i="18"/>
  <c r="J36" i="18"/>
  <c r="F24" i="20"/>
  <c r="I36" i="18"/>
  <c r="C36" i="18"/>
  <c r="C34" i="18" s="1"/>
  <c r="C31" i="18" s="1"/>
  <c r="I24" i="18"/>
  <c r="C24" i="18"/>
  <c r="C22" i="18" s="1"/>
  <c r="C19" i="18" s="1"/>
  <c r="C6" i="18"/>
  <c r="E7" i="18"/>
  <c r="F7" i="18"/>
  <c r="G7" i="18"/>
  <c r="H7" i="18"/>
  <c r="I7" i="18"/>
  <c r="J7" i="18"/>
  <c r="D7" i="18"/>
  <c r="D7" i="20" s="1"/>
  <c r="C25" i="17"/>
  <c r="D31" i="17"/>
  <c r="C31" i="17"/>
  <c r="E31" i="17"/>
  <c r="H42" i="17"/>
  <c r="H150" i="16"/>
  <c r="H148" i="16" s="1"/>
  <c r="I139" i="16"/>
  <c r="E139" i="16"/>
  <c r="J126" i="16"/>
  <c r="D126" i="16"/>
  <c r="D125" i="16" s="1"/>
  <c r="H109" i="16"/>
  <c r="C84" i="16"/>
  <c r="J56" i="16"/>
  <c r="D56" i="16"/>
  <c r="H48" i="16"/>
  <c r="E44" i="16"/>
  <c r="I44" i="16"/>
  <c r="J20" i="16"/>
  <c r="F20" i="16"/>
  <c r="J150" i="16"/>
  <c r="J148" i="16" s="1"/>
  <c r="C150" i="16"/>
  <c r="F131" i="16"/>
  <c r="C131" i="16"/>
  <c r="C126" i="16"/>
  <c r="C125" i="16" s="1"/>
  <c r="F112" i="16"/>
  <c r="C112" i="16"/>
  <c r="H84" i="16"/>
  <c r="E38" i="16"/>
  <c r="J42" i="15"/>
  <c r="I42" i="15"/>
  <c r="H42" i="15"/>
  <c r="G42" i="15"/>
  <c r="F42" i="15"/>
  <c r="E42" i="15"/>
  <c r="D42" i="15"/>
  <c r="J31" i="15"/>
  <c r="I31" i="15"/>
  <c r="H31" i="15"/>
  <c r="G31" i="15"/>
  <c r="F31" i="15"/>
  <c r="F30" i="15" s="1"/>
  <c r="E31" i="15"/>
  <c r="D31" i="15"/>
  <c r="J25" i="15"/>
  <c r="I25" i="15"/>
  <c r="H25" i="15"/>
  <c r="G25" i="15"/>
  <c r="F25" i="15"/>
  <c r="E25" i="15"/>
  <c r="D25" i="15"/>
  <c r="J20" i="15"/>
  <c r="I20" i="15"/>
  <c r="H20" i="15"/>
  <c r="G20" i="15"/>
  <c r="F20" i="15"/>
  <c r="E20" i="15"/>
  <c r="D20" i="15"/>
  <c r="J10" i="15"/>
  <c r="I10" i="15"/>
  <c r="H10" i="15"/>
  <c r="G10" i="15"/>
  <c r="F10" i="15"/>
  <c r="E10" i="15"/>
  <c r="J150" i="14"/>
  <c r="J148" i="14" s="1"/>
  <c r="I150" i="14"/>
  <c r="I148" i="14" s="1"/>
  <c r="H150" i="14"/>
  <c r="H148" i="14" s="1"/>
  <c r="G150" i="14"/>
  <c r="G148" i="14" s="1"/>
  <c r="F150" i="14"/>
  <c r="F148" i="14" s="1"/>
  <c r="E150" i="14"/>
  <c r="E148" i="14" s="1"/>
  <c r="D150" i="14"/>
  <c r="D148" i="14" s="1"/>
  <c r="J139" i="14"/>
  <c r="J135" i="14" s="1"/>
  <c r="I139" i="14"/>
  <c r="I135" i="14" s="1"/>
  <c r="H139" i="14"/>
  <c r="H135" i="14" s="1"/>
  <c r="G139" i="14"/>
  <c r="G135" i="14" s="1"/>
  <c r="F139" i="14"/>
  <c r="E139" i="14"/>
  <c r="E135" i="14" s="1"/>
  <c r="D139" i="14"/>
  <c r="D135" i="14" s="1"/>
  <c r="F135" i="14"/>
  <c r="J131" i="14"/>
  <c r="I131" i="14"/>
  <c r="I130" i="14" s="1"/>
  <c r="H131" i="14"/>
  <c r="H130" i="14" s="1"/>
  <c r="G131" i="14"/>
  <c r="G130" i="14" s="1"/>
  <c r="F131" i="14"/>
  <c r="F130" i="14" s="1"/>
  <c r="E131" i="14"/>
  <c r="E130" i="14" s="1"/>
  <c r="D131" i="14"/>
  <c r="D130" i="14" s="1"/>
  <c r="J130" i="14"/>
  <c r="J126" i="14"/>
  <c r="J125" i="14" s="1"/>
  <c r="I126" i="14"/>
  <c r="I125" i="14" s="1"/>
  <c r="H126" i="14"/>
  <c r="H125" i="14" s="1"/>
  <c r="G126" i="14"/>
  <c r="G125" i="14" s="1"/>
  <c r="F126" i="14"/>
  <c r="F125" i="14" s="1"/>
  <c r="E126" i="14"/>
  <c r="E125" i="14" s="1"/>
  <c r="D126" i="14"/>
  <c r="D125" i="14" s="1"/>
  <c r="J118" i="14"/>
  <c r="J115" i="14" s="1"/>
  <c r="I118" i="14"/>
  <c r="I115" i="14" s="1"/>
  <c r="H118" i="14"/>
  <c r="H115" i="14" s="1"/>
  <c r="G118" i="14"/>
  <c r="G115" i="14" s="1"/>
  <c r="F118" i="14"/>
  <c r="F115" i="14" s="1"/>
  <c r="E118" i="14"/>
  <c r="E115" i="14" s="1"/>
  <c r="D118" i="14"/>
  <c r="D115" i="14" s="1"/>
  <c r="J112" i="14"/>
  <c r="I112" i="14"/>
  <c r="H112" i="14"/>
  <c r="G112" i="14"/>
  <c r="F112" i="14"/>
  <c r="E112" i="14"/>
  <c r="D112" i="14"/>
  <c r="J109" i="14"/>
  <c r="I109" i="14"/>
  <c r="H109" i="14"/>
  <c r="G109" i="14"/>
  <c r="F109" i="14"/>
  <c r="E109" i="14"/>
  <c r="D109" i="14"/>
  <c r="D107" i="14" s="1"/>
  <c r="J84" i="14"/>
  <c r="I84" i="14"/>
  <c r="H84" i="14"/>
  <c r="G84" i="14"/>
  <c r="F84" i="14"/>
  <c r="E84" i="14"/>
  <c r="D84" i="14"/>
  <c r="J79" i="14"/>
  <c r="I79" i="14"/>
  <c r="H79" i="14"/>
  <c r="G79" i="14"/>
  <c r="F79" i="14"/>
  <c r="E79" i="14"/>
  <c r="D79" i="14"/>
  <c r="J74" i="14"/>
  <c r="I74" i="14"/>
  <c r="H74" i="14"/>
  <c r="G74" i="14"/>
  <c r="F74" i="14"/>
  <c r="E74" i="14"/>
  <c r="D74" i="14"/>
  <c r="J65" i="14"/>
  <c r="I65" i="14"/>
  <c r="H65" i="14"/>
  <c r="G65" i="14"/>
  <c r="F65" i="14"/>
  <c r="E65" i="14"/>
  <c r="D65" i="14"/>
  <c r="J60" i="14"/>
  <c r="I60" i="14"/>
  <c r="H60" i="14"/>
  <c r="G60" i="14"/>
  <c r="F60" i="14"/>
  <c r="E60" i="14"/>
  <c r="D60" i="14"/>
  <c r="J55" i="14"/>
  <c r="I55" i="14"/>
  <c r="H55" i="14"/>
  <c r="G55" i="14"/>
  <c r="F55" i="14"/>
  <c r="E55" i="14"/>
  <c r="D55" i="14"/>
  <c r="J48" i="14"/>
  <c r="I48" i="14"/>
  <c r="H48" i="14"/>
  <c r="G48" i="14"/>
  <c r="F48" i="14"/>
  <c r="E48" i="14"/>
  <c r="D48" i="14"/>
  <c r="J44" i="14"/>
  <c r="I44" i="14"/>
  <c r="H44" i="14"/>
  <c r="G44" i="14"/>
  <c r="F44" i="14"/>
  <c r="E44" i="14"/>
  <c r="D44" i="14"/>
  <c r="J38" i="14"/>
  <c r="I38" i="14"/>
  <c r="H38" i="14"/>
  <c r="G38" i="14"/>
  <c r="F38" i="14"/>
  <c r="E38" i="14"/>
  <c r="D38" i="14"/>
  <c r="J33" i="14"/>
  <c r="I33" i="14"/>
  <c r="H33" i="14"/>
  <c r="G33" i="14"/>
  <c r="F33" i="14"/>
  <c r="E33" i="14"/>
  <c r="D33" i="14"/>
  <c r="J28" i="14"/>
  <c r="I28" i="14"/>
  <c r="H28" i="14"/>
  <c r="G28" i="14"/>
  <c r="F28" i="14"/>
  <c r="E28" i="14"/>
  <c r="D28" i="14"/>
  <c r="J20" i="14"/>
  <c r="I20" i="14"/>
  <c r="H20" i="14"/>
  <c r="G20" i="14"/>
  <c r="F20" i="14"/>
  <c r="E20" i="14"/>
  <c r="D20" i="14"/>
  <c r="J12" i="14"/>
  <c r="J11" i="14" s="1"/>
  <c r="I12" i="14"/>
  <c r="I11" i="14" s="1"/>
  <c r="H12" i="14"/>
  <c r="H11" i="14" s="1"/>
  <c r="G12" i="14"/>
  <c r="G11" i="14" s="1"/>
  <c r="F12" i="14"/>
  <c r="F11" i="14" s="1"/>
  <c r="E12" i="14"/>
  <c r="E11" i="14" s="1"/>
  <c r="D12" i="14"/>
  <c r="D11" i="14" s="1"/>
  <c r="J6" i="14"/>
  <c r="I6" i="14"/>
  <c r="H6" i="14"/>
  <c r="G6" i="14"/>
  <c r="F6" i="14"/>
  <c r="E6" i="14"/>
  <c r="D6" i="14"/>
  <c r="D42" i="13"/>
  <c r="E42" i="13"/>
  <c r="F42" i="13"/>
  <c r="G42" i="13"/>
  <c r="H42" i="13"/>
  <c r="I42" i="13"/>
  <c r="J42" i="13"/>
  <c r="C42" i="13"/>
  <c r="E31" i="13"/>
  <c r="F31" i="13"/>
  <c r="G31" i="13"/>
  <c r="H31" i="13"/>
  <c r="I31" i="13"/>
  <c r="J31" i="13"/>
  <c r="J30" i="13" s="1"/>
  <c r="C31" i="13"/>
  <c r="C30" i="13" s="1"/>
  <c r="D25" i="13"/>
  <c r="E25" i="13"/>
  <c r="F25" i="13"/>
  <c r="G25" i="13"/>
  <c r="H25" i="13"/>
  <c r="I25" i="13"/>
  <c r="J25" i="13"/>
  <c r="C25" i="13"/>
  <c r="D20" i="13"/>
  <c r="E20" i="13"/>
  <c r="F20" i="13"/>
  <c r="G20" i="13"/>
  <c r="H20" i="13"/>
  <c r="I20" i="13"/>
  <c r="J20" i="13"/>
  <c r="C20" i="13"/>
  <c r="D10" i="13"/>
  <c r="E10" i="13"/>
  <c r="F10" i="13"/>
  <c r="G10" i="13"/>
  <c r="H10" i="13"/>
  <c r="I10" i="13"/>
  <c r="J10" i="13"/>
  <c r="C10" i="13"/>
  <c r="D4" i="13"/>
  <c r="E4" i="13"/>
  <c r="F4" i="13"/>
  <c r="G4" i="13"/>
  <c r="H4" i="13"/>
  <c r="I4" i="13"/>
  <c r="J4" i="13"/>
  <c r="C4" i="13"/>
  <c r="H7" i="20" l="1"/>
  <c r="D54" i="14"/>
  <c r="G7" i="20"/>
  <c r="F7" i="20"/>
  <c r="E7" i="20"/>
  <c r="G107" i="14"/>
  <c r="J7" i="20"/>
  <c r="J112" i="16"/>
  <c r="F126" i="16"/>
  <c r="F125" i="16" s="1"/>
  <c r="J131" i="16"/>
  <c r="J130" i="16" s="1"/>
  <c r="C139" i="16"/>
  <c r="C135" i="16" s="1"/>
  <c r="H139" i="16"/>
  <c r="H135" i="16" s="1"/>
  <c r="D139" i="16"/>
  <c r="D135" i="16" s="1"/>
  <c r="D150" i="16"/>
  <c r="D148" i="16" s="1"/>
  <c r="F36" i="20"/>
  <c r="F56" i="16"/>
  <c r="F55" i="16" s="1"/>
  <c r="E31" i="19"/>
  <c r="E20" i="16"/>
  <c r="F84" i="16"/>
  <c r="I109" i="16"/>
  <c r="J84" i="16"/>
  <c r="C109" i="16"/>
  <c r="C107" i="16" s="1"/>
  <c r="E22" i="19"/>
  <c r="E34" i="19"/>
  <c r="F130" i="16"/>
  <c r="D33" i="16"/>
  <c r="D48" i="16"/>
  <c r="D74" i="16"/>
  <c r="I74" i="16"/>
  <c r="D79" i="16"/>
  <c r="D84" i="16"/>
  <c r="D112" i="16"/>
  <c r="D118" i="16"/>
  <c r="D115" i="16" s="1"/>
  <c r="D131" i="16"/>
  <c r="D130" i="16" s="1"/>
  <c r="I31" i="17"/>
  <c r="I30" i="17" s="1"/>
  <c r="F31" i="17"/>
  <c r="F30" i="17" s="1"/>
  <c r="G24" i="20"/>
  <c r="F20" i="17"/>
  <c r="J20" i="17"/>
  <c r="H20" i="17"/>
  <c r="J31" i="17"/>
  <c r="J30" i="17" s="1"/>
  <c r="H31" i="17"/>
  <c r="H30" i="17" s="1"/>
  <c r="F25" i="17"/>
  <c r="J25" i="17"/>
  <c r="E126" i="16"/>
  <c r="E125" i="16" s="1"/>
  <c r="I126" i="16"/>
  <c r="I125" i="16" s="1"/>
  <c r="G54" i="14"/>
  <c r="I20" i="16"/>
  <c r="H28" i="16"/>
  <c r="J38" i="16"/>
  <c r="F38" i="16"/>
  <c r="E48" i="16"/>
  <c r="I48" i="16"/>
  <c r="E61" i="16"/>
  <c r="E60" i="16" s="1"/>
  <c r="I61" i="16"/>
  <c r="I60" i="16" s="1"/>
  <c r="E74" i="16"/>
  <c r="E79" i="16"/>
  <c r="I79" i="16"/>
  <c r="E84" i="16"/>
  <c r="I84" i="16"/>
  <c r="F109" i="16"/>
  <c r="F107" i="16" s="1"/>
  <c r="J109" i="16"/>
  <c r="J107" i="16" s="1"/>
  <c r="E112" i="16"/>
  <c r="I112" i="16"/>
  <c r="H112" i="16"/>
  <c r="E118" i="16"/>
  <c r="E115" i="16" s="1"/>
  <c r="I118" i="16"/>
  <c r="I115" i="16" s="1"/>
  <c r="H118" i="16"/>
  <c r="H115" i="16" s="1"/>
  <c r="F118" i="16"/>
  <c r="F115" i="16" s="1"/>
  <c r="J118" i="16"/>
  <c r="J115" i="16" s="1"/>
  <c r="H126" i="16"/>
  <c r="H125" i="16" s="1"/>
  <c r="E131" i="16"/>
  <c r="E130" i="16" s="1"/>
  <c r="I131" i="16"/>
  <c r="I130" i="16" s="1"/>
  <c r="H131" i="16"/>
  <c r="H130" i="16" s="1"/>
  <c r="I135" i="16"/>
  <c r="J139" i="16"/>
  <c r="J135" i="16" s="1"/>
  <c r="F150" i="16"/>
  <c r="F148" i="16" s="1"/>
  <c r="E150" i="16"/>
  <c r="I150" i="16"/>
  <c r="I27" i="14"/>
  <c r="I24" i="14" s="1"/>
  <c r="I107" i="14"/>
  <c r="C148" i="16"/>
  <c r="C28" i="16"/>
  <c r="C20" i="17"/>
  <c r="J54" i="14"/>
  <c r="J28" i="16"/>
  <c r="I38" i="16"/>
  <c r="D38" i="16"/>
  <c r="F48" i="16"/>
  <c r="J48" i="16"/>
  <c r="H66" i="16"/>
  <c r="H65" i="16" s="1"/>
  <c r="F74" i="16"/>
  <c r="J74" i="16"/>
  <c r="E148" i="16"/>
  <c r="I148" i="16"/>
  <c r="C30" i="17"/>
  <c r="J125" i="16"/>
  <c r="C130" i="16"/>
  <c r="C38" i="16"/>
  <c r="C48" i="16"/>
  <c r="C56" i="16"/>
  <c r="C55" i="16" s="1"/>
  <c r="H61" i="16"/>
  <c r="H60" i="16" s="1"/>
  <c r="H74" i="16"/>
  <c r="C74" i="16"/>
  <c r="H79" i="16"/>
  <c r="E20" i="17"/>
  <c r="I20" i="17"/>
  <c r="E30" i="17"/>
  <c r="D25" i="17"/>
  <c r="D42" i="17"/>
  <c r="F30" i="13"/>
  <c r="G30" i="15"/>
  <c r="H25" i="17"/>
  <c r="H27" i="14"/>
  <c r="H24" i="14" s="1"/>
  <c r="F54" i="14"/>
  <c r="D30" i="15"/>
  <c r="I66" i="16"/>
  <c r="I65" i="16" s="1"/>
  <c r="H54" i="14"/>
  <c r="E54" i="14"/>
  <c r="I54" i="14"/>
  <c r="H107" i="16"/>
  <c r="C79" i="16"/>
  <c r="C57" i="20"/>
  <c r="E27" i="14"/>
  <c r="E24" i="14" s="1"/>
  <c r="E5" i="14" s="1"/>
  <c r="E107" i="14"/>
  <c r="E42" i="17"/>
  <c r="I42" i="17"/>
  <c r="D6" i="16"/>
  <c r="E135" i="16"/>
  <c r="F27" i="14"/>
  <c r="F24" i="14" s="1"/>
  <c r="F5" i="14" s="1"/>
  <c r="D27" i="14"/>
  <c r="D24" i="14" s="1"/>
  <c r="D5" i="14" s="1"/>
  <c r="H5" i="14"/>
  <c r="I30" i="13"/>
  <c r="E30" i="15"/>
  <c r="I30" i="15"/>
  <c r="H30" i="13"/>
  <c r="H33" i="16"/>
  <c r="D55" i="16"/>
  <c r="G36" i="18"/>
  <c r="J27" i="14"/>
  <c r="J24" i="14" s="1"/>
  <c r="J5" i="14" s="1"/>
  <c r="G27" i="14"/>
  <c r="G24" i="14" s="1"/>
  <c r="G5" i="14" s="1"/>
  <c r="G73" i="14"/>
  <c r="G72" i="14" s="1"/>
  <c r="F107" i="14"/>
  <c r="J30" i="15"/>
  <c r="I73" i="14"/>
  <c r="I72" i="14" s="1"/>
  <c r="H19" i="13"/>
  <c r="H29" i="13" s="1"/>
  <c r="H73" i="14"/>
  <c r="H72" i="14" s="1"/>
  <c r="E73" i="14"/>
  <c r="E72" i="14" s="1"/>
  <c r="E47" i="14" s="1"/>
  <c r="I124" i="14"/>
  <c r="G19" i="13"/>
  <c r="G29" i="13" s="1"/>
  <c r="G30" i="13"/>
  <c r="H107" i="14"/>
  <c r="F124" i="14"/>
  <c r="C44" i="26" s="1"/>
  <c r="C6" i="16"/>
  <c r="C4" i="17"/>
  <c r="C42" i="17"/>
  <c r="F42" i="17"/>
  <c r="J42" i="17"/>
  <c r="J107" i="14"/>
  <c r="H124" i="14"/>
  <c r="E56" i="16"/>
  <c r="E55" i="16" s="1"/>
  <c r="I56" i="16"/>
  <c r="I55" i="16" s="1"/>
  <c r="D61" i="16"/>
  <c r="D60" i="16" s="1"/>
  <c r="D30" i="17"/>
  <c r="D20" i="17"/>
  <c r="E25" i="17"/>
  <c r="I25" i="17"/>
  <c r="I6" i="16"/>
  <c r="E12" i="16"/>
  <c r="E11" i="16" s="1"/>
  <c r="D20" i="16"/>
  <c r="H20" i="16"/>
  <c r="F28" i="16"/>
  <c r="C33" i="16"/>
  <c r="F33" i="16"/>
  <c r="J33" i="16"/>
  <c r="H38" i="16"/>
  <c r="I33" i="16"/>
  <c r="E33" i="16"/>
  <c r="D44" i="16"/>
  <c r="J55" i="16"/>
  <c r="C66" i="16"/>
  <c r="C65" i="16" s="1"/>
  <c r="F66" i="16"/>
  <c r="F65" i="16" s="1"/>
  <c r="J66" i="16"/>
  <c r="J65" i="16" s="1"/>
  <c r="F79" i="16"/>
  <c r="J79" i="16"/>
  <c r="C57" i="18"/>
  <c r="J19" i="13"/>
  <c r="J29" i="13" s="1"/>
  <c r="J49" i="13" s="1"/>
  <c r="J52" i="13" s="1"/>
  <c r="J94" i="12" s="1"/>
  <c r="F19" i="13"/>
  <c r="F29" i="13" s="1"/>
  <c r="G124" i="14"/>
  <c r="E124" i="14"/>
  <c r="I19" i="13"/>
  <c r="I29" i="13" s="1"/>
  <c r="E19" i="13"/>
  <c r="E29" i="13" s="1"/>
  <c r="E30" i="13"/>
  <c r="I5" i="14"/>
  <c r="F73" i="14"/>
  <c r="F72" i="14" s="1"/>
  <c r="F47" i="14" s="1"/>
  <c r="C43" i="26" s="1"/>
  <c r="J73" i="14"/>
  <c r="J72" i="14" s="1"/>
  <c r="H30" i="15"/>
  <c r="D12" i="16"/>
  <c r="D11" i="16" s="1"/>
  <c r="H12" i="16"/>
  <c r="H11" i="16" s="1"/>
  <c r="J12" i="16"/>
  <c r="J11" i="16" s="1"/>
  <c r="E6" i="16"/>
  <c r="C20" i="16"/>
  <c r="H56" i="16"/>
  <c r="H55" i="16" s="1"/>
  <c r="C61" i="16"/>
  <c r="C60" i="16" s="1"/>
  <c r="F139" i="16"/>
  <c r="J124" i="14"/>
  <c r="I12" i="16"/>
  <c r="I11" i="16" s="1"/>
  <c r="I10" i="17"/>
  <c r="E10" i="17"/>
  <c r="F12" i="16"/>
  <c r="F11" i="16" s="1"/>
  <c r="J10" i="17"/>
  <c r="H10" i="17"/>
  <c r="C40" i="20"/>
  <c r="C40" i="18"/>
  <c r="J5" i="18"/>
  <c r="F22" i="19"/>
  <c r="J22" i="19"/>
  <c r="G22" i="19"/>
  <c r="G34" i="19"/>
  <c r="H22" i="19"/>
  <c r="D124" i="14"/>
  <c r="D106" i="14" s="1"/>
  <c r="I34" i="19"/>
  <c r="I22" i="19"/>
  <c r="I106" i="14"/>
  <c r="E109" i="16"/>
  <c r="J6" i="16"/>
  <c r="H44" i="16"/>
  <c r="F10" i="17"/>
  <c r="I28" i="16"/>
  <c r="F61" i="16"/>
  <c r="F60" i="16" s="1"/>
  <c r="J61" i="16"/>
  <c r="D109" i="16"/>
  <c r="D4" i="17"/>
  <c r="H6" i="16"/>
  <c r="J44" i="16"/>
  <c r="F44" i="16"/>
  <c r="D10" i="17"/>
  <c r="C118" i="16"/>
  <c r="C115" i="16" s="1"/>
  <c r="D66" i="16"/>
  <c r="E66" i="16"/>
  <c r="E65" i="16" s="1"/>
  <c r="G24" i="18"/>
  <c r="C12" i="16"/>
  <c r="C11" i="16" s="1"/>
  <c r="D73" i="14"/>
  <c r="D72" i="14" s="1"/>
  <c r="F6" i="16"/>
  <c r="F36" i="18"/>
  <c r="E28" i="16"/>
  <c r="D28" i="16"/>
  <c r="D19" i="13"/>
  <c r="D29" i="13" s="1"/>
  <c r="D49" i="13" s="1"/>
  <c r="D52" i="13" s="1"/>
  <c r="C10" i="17"/>
  <c r="C19" i="13"/>
  <c r="C29" i="13" s="1"/>
  <c r="C49" i="13" s="1"/>
  <c r="C52" i="13" s="1"/>
  <c r="C44" i="16"/>
  <c r="D36" i="20"/>
  <c r="D24" i="20"/>
  <c r="J24" i="18"/>
  <c r="H24" i="18"/>
  <c r="F24" i="18"/>
  <c r="J34" i="19"/>
  <c r="H34" i="19"/>
  <c r="F34" i="19"/>
  <c r="D36" i="18"/>
  <c r="D24" i="18"/>
  <c r="D150" i="12"/>
  <c r="D148" i="12" s="1"/>
  <c r="E150" i="12"/>
  <c r="E148" i="12" s="1"/>
  <c r="F150" i="12"/>
  <c r="F148" i="12" s="1"/>
  <c r="G150" i="12"/>
  <c r="G148" i="12" s="1"/>
  <c r="H150" i="12"/>
  <c r="H148" i="12" s="1"/>
  <c r="I150" i="12"/>
  <c r="I148" i="12" s="1"/>
  <c r="J150" i="12"/>
  <c r="J148" i="12" s="1"/>
  <c r="C150" i="12"/>
  <c r="C148" i="12" s="1"/>
  <c r="D139" i="12"/>
  <c r="D135" i="12" s="1"/>
  <c r="E139" i="12"/>
  <c r="E135" i="12" s="1"/>
  <c r="F139" i="12"/>
  <c r="F135" i="12" s="1"/>
  <c r="G139" i="12"/>
  <c r="G135" i="12" s="1"/>
  <c r="H139" i="12"/>
  <c r="H135" i="12" s="1"/>
  <c r="I139" i="12"/>
  <c r="I135" i="12" s="1"/>
  <c r="J139" i="12"/>
  <c r="J135" i="12" s="1"/>
  <c r="C139" i="12"/>
  <c r="C135" i="12" s="1"/>
  <c r="D126" i="12"/>
  <c r="D125" i="12" s="1"/>
  <c r="E126" i="12"/>
  <c r="F126" i="12"/>
  <c r="F125" i="12" s="1"/>
  <c r="G126" i="12"/>
  <c r="G125" i="12" s="1"/>
  <c r="H126" i="12"/>
  <c r="H125" i="12" s="1"/>
  <c r="I126" i="12"/>
  <c r="I125" i="12" s="1"/>
  <c r="J126" i="12"/>
  <c r="J125" i="12" s="1"/>
  <c r="C126" i="12"/>
  <c r="C125" i="12" s="1"/>
  <c r="C118" i="12"/>
  <c r="C115" i="12" s="1"/>
  <c r="D131" i="12"/>
  <c r="D130" i="12" s="1"/>
  <c r="E131" i="12"/>
  <c r="E130" i="12" s="1"/>
  <c r="F131" i="12"/>
  <c r="F130" i="12" s="1"/>
  <c r="G131" i="12"/>
  <c r="G130" i="12" s="1"/>
  <c r="H131" i="12"/>
  <c r="H130" i="12" s="1"/>
  <c r="I131" i="12"/>
  <c r="I130" i="12" s="1"/>
  <c r="J131" i="12"/>
  <c r="J130" i="12" s="1"/>
  <c r="C131" i="12"/>
  <c r="C130" i="12" s="1"/>
  <c r="E125" i="12"/>
  <c r="D118" i="12"/>
  <c r="D115" i="12" s="1"/>
  <c r="E118" i="12"/>
  <c r="E115" i="12" s="1"/>
  <c r="F118" i="12"/>
  <c r="F115" i="12" s="1"/>
  <c r="G118" i="12"/>
  <c r="G115" i="12" s="1"/>
  <c r="H118" i="12"/>
  <c r="H115" i="12" s="1"/>
  <c r="I118" i="12"/>
  <c r="I115" i="12" s="1"/>
  <c r="J118" i="12"/>
  <c r="J115" i="12" s="1"/>
  <c r="D109" i="12"/>
  <c r="E109" i="12"/>
  <c r="F109" i="12"/>
  <c r="G109" i="12"/>
  <c r="H109" i="12"/>
  <c r="I109" i="12"/>
  <c r="J109" i="12"/>
  <c r="D112" i="12"/>
  <c r="E112" i="12"/>
  <c r="F112" i="12"/>
  <c r="G112" i="12"/>
  <c r="H112" i="12"/>
  <c r="I112" i="12"/>
  <c r="J112" i="12"/>
  <c r="C112" i="12"/>
  <c r="C109" i="12"/>
  <c r="D84" i="12"/>
  <c r="E84" i="12"/>
  <c r="F84" i="12"/>
  <c r="G84" i="12"/>
  <c r="H84" i="12"/>
  <c r="I84" i="12"/>
  <c r="J84" i="12"/>
  <c r="C84" i="12"/>
  <c r="D79" i="12"/>
  <c r="E79" i="12"/>
  <c r="F79" i="12"/>
  <c r="G79" i="12"/>
  <c r="H79" i="12"/>
  <c r="I79" i="12"/>
  <c r="J79" i="12"/>
  <c r="C79" i="12"/>
  <c r="D74" i="12"/>
  <c r="E74" i="12"/>
  <c r="F74" i="12"/>
  <c r="G74" i="12"/>
  <c r="H74" i="12"/>
  <c r="I74" i="12"/>
  <c r="J74" i="12"/>
  <c r="C74" i="12"/>
  <c r="D65" i="12"/>
  <c r="E65" i="12"/>
  <c r="F65" i="12"/>
  <c r="G65" i="12"/>
  <c r="H65" i="12"/>
  <c r="I65" i="12"/>
  <c r="J65" i="12"/>
  <c r="C65" i="12"/>
  <c r="D60" i="12"/>
  <c r="E60" i="12"/>
  <c r="F60" i="12"/>
  <c r="G60" i="12"/>
  <c r="H60" i="12"/>
  <c r="I60" i="12"/>
  <c r="J60" i="12"/>
  <c r="C60" i="12"/>
  <c r="D55" i="12"/>
  <c r="E55" i="12"/>
  <c r="F55" i="12"/>
  <c r="G55" i="12"/>
  <c r="H55" i="12"/>
  <c r="I55" i="12"/>
  <c r="J55" i="12"/>
  <c r="C55" i="12"/>
  <c r="D48" i="12"/>
  <c r="E48" i="12"/>
  <c r="F48" i="12"/>
  <c r="G48" i="12"/>
  <c r="H48" i="12"/>
  <c r="I48" i="12"/>
  <c r="J48" i="12"/>
  <c r="C48" i="12"/>
  <c r="D44" i="12"/>
  <c r="E44" i="12"/>
  <c r="F44" i="12"/>
  <c r="G44" i="12"/>
  <c r="H44" i="12"/>
  <c r="I44" i="12"/>
  <c r="J44" i="12"/>
  <c r="C44" i="12"/>
  <c r="D38" i="12"/>
  <c r="E38" i="12"/>
  <c r="F38" i="12"/>
  <c r="G38" i="12"/>
  <c r="H38" i="12"/>
  <c r="I38" i="12"/>
  <c r="J38" i="12"/>
  <c r="C38" i="12"/>
  <c r="D33" i="12"/>
  <c r="E33" i="12"/>
  <c r="F33" i="12"/>
  <c r="G33" i="12"/>
  <c r="H33" i="12"/>
  <c r="I33" i="12"/>
  <c r="J33" i="12"/>
  <c r="C33" i="12"/>
  <c r="D28" i="12"/>
  <c r="E28" i="12"/>
  <c r="F28" i="12"/>
  <c r="G28" i="12"/>
  <c r="H28" i="12"/>
  <c r="I28" i="12"/>
  <c r="J28" i="12"/>
  <c r="C28" i="12"/>
  <c r="D20" i="12"/>
  <c r="E20" i="12"/>
  <c r="F20" i="12"/>
  <c r="G20" i="12"/>
  <c r="H20" i="12"/>
  <c r="I20" i="12"/>
  <c r="J20" i="12"/>
  <c r="C20" i="12"/>
  <c r="D11" i="12"/>
  <c r="E11" i="12"/>
  <c r="F11" i="12"/>
  <c r="G11" i="12"/>
  <c r="H11" i="12"/>
  <c r="I11" i="12"/>
  <c r="J11" i="12"/>
  <c r="C11" i="12"/>
  <c r="J106" i="14" l="1"/>
  <c r="H124" i="16"/>
  <c r="E73" i="16"/>
  <c r="E72" i="16" s="1"/>
  <c r="E54" i="16"/>
  <c r="E47" i="16" s="1"/>
  <c r="F73" i="16"/>
  <c r="F72" i="16" s="1"/>
  <c r="D47" i="14"/>
  <c r="I49" i="13"/>
  <c r="I52" i="13" s="1"/>
  <c r="I94" i="12" s="1"/>
  <c r="C45" i="26"/>
  <c r="C46" i="26" s="1"/>
  <c r="G106" i="14"/>
  <c r="D104" i="16"/>
  <c r="C104" i="16"/>
  <c r="C5" i="18"/>
  <c r="C73" i="16"/>
  <c r="C72" i="16" s="1"/>
  <c r="D73" i="16"/>
  <c r="D72" i="16" s="1"/>
  <c r="D124" i="16"/>
  <c r="C124" i="16"/>
  <c r="C106" i="16" s="1"/>
  <c r="I16" i="25" s="1"/>
  <c r="D22" i="19"/>
  <c r="D19" i="19" s="1"/>
  <c r="D34" i="19"/>
  <c r="J124" i="16"/>
  <c r="J106" i="16" s="1"/>
  <c r="E124" i="16"/>
  <c r="I107" i="16"/>
  <c r="D107" i="16"/>
  <c r="H106" i="16"/>
  <c r="I73" i="16"/>
  <c r="I72" i="16" s="1"/>
  <c r="H73" i="16"/>
  <c r="H72" i="16" s="1"/>
  <c r="I54" i="16"/>
  <c r="D27" i="16"/>
  <c r="D24" i="16" s="1"/>
  <c r="D5" i="16" s="1"/>
  <c r="I27" i="16"/>
  <c r="I24" i="16" s="1"/>
  <c r="I5" i="16" s="1"/>
  <c r="C27" i="16"/>
  <c r="C24" i="16" s="1"/>
  <c r="C5" i="16" s="1"/>
  <c r="J54" i="12"/>
  <c r="E73" i="12"/>
  <c r="E72" i="12" s="1"/>
  <c r="G6" i="19"/>
  <c r="F54" i="16"/>
  <c r="E106" i="14"/>
  <c r="C54" i="16"/>
  <c r="H49" i="13"/>
  <c r="H52" i="13" s="1"/>
  <c r="G47" i="14"/>
  <c r="F54" i="12"/>
  <c r="H47" i="14"/>
  <c r="J47" i="14"/>
  <c r="F49" i="13"/>
  <c r="F52" i="13" s="1"/>
  <c r="F5" i="18" s="1"/>
  <c r="J73" i="16"/>
  <c r="J72" i="16" s="1"/>
  <c r="I47" i="14"/>
  <c r="I124" i="16"/>
  <c r="E19" i="19"/>
  <c r="E40" i="19" s="1"/>
  <c r="H27" i="16"/>
  <c r="H24" i="16" s="1"/>
  <c r="H5" i="16" s="1"/>
  <c r="E107" i="16"/>
  <c r="H31" i="19"/>
  <c r="F92" i="14"/>
  <c r="J27" i="16"/>
  <c r="J24" i="16" s="1"/>
  <c r="J5" i="16" s="1"/>
  <c r="H27" i="12"/>
  <c r="H24" i="12" s="1"/>
  <c r="H5" i="12" s="1"/>
  <c r="D27" i="12"/>
  <c r="D24" i="12" s="1"/>
  <c r="I73" i="12"/>
  <c r="I72" i="12" s="1"/>
  <c r="F6" i="19"/>
  <c r="F106" i="14"/>
  <c r="I6" i="19"/>
  <c r="J31" i="19"/>
  <c r="C27" i="12"/>
  <c r="C24" i="12" s="1"/>
  <c r="C5" i="12" s="1"/>
  <c r="I27" i="12"/>
  <c r="I24" i="12" s="1"/>
  <c r="I5" i="12" s="1"/>
  <c r="E27" i="12"/>
  <c r="E24" i="12" s="1"/>
  <c r="G54" i="12"/>
  <c r="G49" i="13"/>
  <c r="G52" i="13" s="1"/>
  <c r="E27" i="16"/>
  <c r="E24" i="16" s="1"/>
  <c r="E5" i="16" s="1"/>
  <c r="F31" i="19"/>
  <c r="J6" i="19"/>
  <c r="J19" i="19"/>
  <c r="D19" i="17"/>
  <c r="D29" i="17" s="1"/>
  <c r="E6" i="19"/>
  <c r="D54" i="12"/>
  <c r="C73" i="12"/>
  <c r="C72" i="12" s="1"/>
  <c r="H73" i="12"/>
  <c r="H72" i="12" s="1"/>
  <c r="F94" i="12"/>
  <c r="I92" i="14"/>
  <c r="H106" i="14"/>
  <c r="I31" i="19"/>
  <c r="G73" i="12"/>
  <c r="G72" i="12" s="1"/>
  <c r="D73" i="12"/>
  <c r="D72" i="12" s="1"/>
  <c r="H54" i="16"/>
  <c r="F27" i="16"/>
  <c r="F24" i="16" s="1"/>
  <c r="F5" i="16" s="1"/>
  <c r="G27" i="12"/>
  <c r="G24" i="12" s="1"/>
  <c r="G5" i="12" s="1"/>
  <c r="F135" i="16"/>
  <c r="F124" i="16" s="1"/>
  <c r="F106" i="16" s="1"/>
  <c r="D31" i="19"/>
  <c r="J27" i="12"/>
  <c r="J24" i="12" s="1"/>
  <c r="J5" i="12" s="1"/>
  <c r="F27" i="12"/>
  <c r="F24" i="12" s="1"/>
  <c r="F5" i="12" s="1"/>
  <c r="I54" i="12"/>
  <c r="E54" i="12"/>
  <c r="J73" i="12"/>
  <c r="J72" i="12" s="1"/>
  <c r="F73" i="12"/>
  <c r="F72" i="12" s="1"/>
  <c r="I5" i="18"/>
  <c r="H124" i="12"/>
  <c r="C54" i="12"/>
  <c r="H54" i="12"/>
  <c r="H47" i="12" s="1"/>
  <c r="E49" i="13"/>
  <c r="E52" i="13" s="1"/>
  <c r="I19" i="19"/>
  <c r="G19" i="19"/>
  <c r="D92" i="14"/>
  <c r="F19" i="19"/>
  <c r="H19" i="19"/>
  <c r="G31" i="19"/>
  <c r="E92" i="14"/>
  <c r="J22" i="20"/>
  <c r="H22" i="20"/>
  <c r="J124" i="12"/>
  <c r="F124" i="12"/>
  <c r="J60" i="16"/>
  <c r="J54" i="16" s="1"/>
  <c r="C107" i="12"/>
  <c r="D65" i="16"/>
  <c r="D54" i="16" s="1"/>
  <c r="D47" i="16" s="1"/>
  <c r="D34" i="20"/>
  <c r="G34" i="20"/>
  <c r="G22" i="20"/>
  <c r="E47" i="12"/>
  <c r="F34" i="20"/>
  <c r="F22" i="20"/>
  <c r="F19" i="20" s="1"/>
  <c r="E5" i="12"/>
  <c r="D5" i="18"/>
  <c r="D5" i="20" s="1"/>
  <c r="C19" i="17"/>
  <c r="C124" i="12"/>
  <c r="G9" i="25" s="1"/>
  <c r="J40" i="19"/>
  <c r="I124" i="12"/>
  <c r="G124" i="12"/>
  <c r="E124" i="12"/>
  <c r="D124" i="12"/>
  <c r="H9" i="25" s="1"/>
  <c r="J107" i="12"/>
  <c r="H107" i="12"/>
  <c r="F107" i="12"/>
  <c r="I107" i="12"/>
  <c r="G107" i="12"/>
  <c r="E107" i="12"/>
  <c r="D107" i="12"/>
  <c r="D5" i="12"/>
  <c r="F47" i="12" l="1"/>
  <c r="I106" i="16"/>
  <c r="H40" i="19"/>
  <c r="I47" i="16"/>
  <c r="I92" i="16" s="1"/>
  <c r="F47" i="16"/>
  <c r="J10" i="25" s="1"/>
  <c r="F40" i="19"/>
  <c r="J47" i="12"/>
  <c r="J92" i="12" s="1"/>
  <c r="E92" i="16"/>
  <c r="I47" i="12"/>
  <c r="J92" i="14"/>
  <c r="M10" i="25"/>
  <c r="I10" i="25"/>
  <c r="G92" i="14"/>
  <c r="H92" i="14"/>
  <c r="C47" i="12"/>
  <c r="C92" i="12" s="1"/>
  <c r="D94" i="12"/>
  <c r="C94" i="12"/>
  <c r="C5" i="20"/>
  <c r="C17" i="20" s="1"/>
  <c r="C58" i="20" s="1"/>
  <c r="C59" i="20" s="1"/>
  <c r="C17" i="18"/>
  <c r="C58" i="18" s="1"/>
  <c r="C62" i="18" s="1"/>
  <c r="D106" i="16"/>
  <c r="J16" i="25" s="1"/>
  <c r="C47" i="16"/>
  <c r="D22" i="20"/>
  <c r="D19" i="20" s="1"/>
  <c r="E106" i="16"/>
  <c r="H47" i="16"/>
  <c r="L10" i="25" s="1"/>
  <c r="F92" i="16"/>
  <c r="J47" i="16"/>
  <c r="N10" i="25" s="1"/>
  <c r="E22" i="20"/>
  <c r="E19" i="20" s="1"/>
  <c r="E22" i="18"/>
  <c r="E19" i="18" s="1"/>
  <c r="H5" i="18"/>
  <c r="H94" i="12"/>
  <c r="E6" i="20"/>
  <c r="G19" i="20"/>
  <c r="G47" i="12"/>
  <c r="G92" i="12" s="1"/>
  <c r="D6" i="19"/>
  <c r="F31" i="20"/>
  <c r="F40" i="20" s="1"/>
  <c r="E34" i="20"/>
  <c r="E34" i="18"/>
  <c r="E31" i="18" s="1"/>
  <c r="H6" i="19"/>
  <c r="D49" i="17"/>
  <c r="D52" i="17" s="1"/>
  <c r="G31" i="20"/>
  <c r="D40" i="19"/>
  <c r="I40" i="19"/>
  <c r="D47" i="12"/>
  <c r="H10" i="25" s="1"/>
  <c r="G5" i="18"/>
  <c r="F92" i="12"/>
  <c r="G40" i="19"/>
  <c r="H22" i="18"/>
  <c r="H19" i="18" s="1"/>
  <c r="H92" i="12"/>
  <c r="J22" i="18"/>
  <c r="J19" i="18" s="1"/>
  <c r="E5" i="18"/>
  <c r="E94" i="12"/>
  <c r="H19" i="20"/>
  <c r="J106" i="12"/>
  <c r="J153" i="12" s="1"/>
  <c r="J19" i="20"/>
  <c r="I22" i="20"/>
  <c r="I22" i="18"/>
  <c r="I19" i="18" s="1"/>
  <c r="D22" i="18"/>
  <c r="D19" i="18" s="1"/>
  <c r="E92" i="12"/>
  <c r="I92" i="12"/>
  <c r="J42" i="18"/>
  <c r="I106" i="12"/>
  <c r="I153" i="12" s="1"/>
  <c r="H106" i="12"/>
  <c r="J47" i="18"/>
  <c r="H34" i="20"/>
  <c r="H31" i="20" s="1"/>
  <c r="H34" i="18"/>
  <c r="H31" i="18" s="1"/>
  <c r="I34" i="20"/>
  <c r="I31" i="20" s="1"/>
  <c r="I34" i="18"/>
  <c r="I31" i="18" s="1"/>
  <c r="J34" i="20"/>
  <c r="J31" i="20" s="1"/>
  <c r="J34" i="18"/>
  <c r="J31" i="18" s="1"/>
  <c r="G106" i="12"/>
  <c r="D92" i="16"/>
  <c r="D31" i="20"/>
  <c r="D34" i="18"/>
  <c r="D31" i="18" s="1"/>
  <c r="G22" i="18"/>
  <c r="G19" i="18" s="1"/>
  <c r="G34" i="18"/>
  <c r="G31" i="18" s="1"/>
  <c r="F106" i="12"/>
  <c r="F153" i="12" s="1"/>
  <c r="F155" i="12" s="1"/>
  <c r="G6" i="20"/>
  <c r="F22" i="18"/>
  <c r="F19" i="18" s="1"/>
  <c r="F34" i="18"/>
  <c r="F31" i="18" s="1"/>
  <c r="E106" i="12"/>
  <c r="F6" i="20"/>
  <c r="D106" i="12"/>
  <c r="C106" i="12"/>
  <c r="D42" i="18"/>
  <c r="D47" i="18"/>
  <c r="C29" i="17"/>
  <c r="H153" i="12" l="1"/>
  <c r="H155" i="12" s="1"/>
  <c r="I155" i="12"/>
  <c r="H92" i="16"/>
  <c r="D153" i="12"/>
  <c r="G10" i="25"/>
  <c r="C62" i="20"/>
  <c r="C153" i="12"/>
  <c r="C155" i="12" s="1"/>
  <c r="D92" i="12"/>
  <c r="H8" i="25" s="1"/>
  <c r="G8" i="25"/>
  <c r="G11" i="25"/>
  <c r="G7" i="25"/>
  <c r="C92" i="16"/>
  <c r="E153" i="12"/>
  <c r="E155" i="12" s="1"/>
  <c r="L549" i="25"/>
  <c r="E40" i="18"/>
  <c r="J92" i="16"/>
  <c r="I42" i="18"/>
  <c r="I57" i="18" s="1"/>
  <c r="I47" i="18"/>
  <c r="G94" i="12"/>
  <c r="G153" i="12" s="1"/>
  <c r="G155" i="12" s="1"/>
  <c r="G40" i="20"/>
  <c r="J155" i="12"/>
  <c r="E31" i="20"/>
  <c r="E40" i="20" s="1"/>
  <c r="C49" i="17"/>
  <c r="C52" i="17" s="1"/>
  <c r="J6" i="20"/>
  <c r="H6" i="18"/>
  <c r="H17" i="18" s="1"/>
  <c r="I40" i="18"/>
  <c r="H40" i="20"/>
  <c r="D6" i="20"/>
  <c r="D6" i="18"/>
  <c r="D17" i="18" s="1"/>
  <c r="H40" i="18"/>
  <c r="I6" i="20"/>
  <c r="I6" i="18"/>
  <c r="I17" i="18" s="1"/>
  <c r="J40" i="20"/>
  <c r="J40" i="18"/>
  <c r="F40" i="18"/>
  <c r="I19" i="20"/>
  <c r="I40" i="20" s="1"/>
  <c r="D40" i="18"/>
  <c r="H6" i="20"/>
  <c r="J6" i="18"/>
  <c r="J17" i="18" s="1"/>
  <c r="J57" i="18"/>
  <c r="D40" i="20"/>
  <c r="F6" i="18"/>
  <c r="F17" i="18" s="1"/>
  <c r="G40" i="18"/>
  <c r="G6" i="18"/>
  <c r="G17" i="18" s="1"/>
  <c r="E6" i="18"/>
  <c r="E17" i="18" s="1"/>
  <c r="D57" i="18"/>
  <c r="G12" i="25" l="1"/>
  <c r="D155" i="12"/>
  <c r="E15" i="25"/>
  <c r="H11" i="25"/>
  <c r="H7" i="25"/>
  <c r="F47" i="18"/>
  <c r="H42" i="18"/>
  <c r="E47" i="18"/>
  <c r="G42" i="18"/>
  <c r="F42" i="18"/>
  <c r="E42" i="18"/>
  <c r="H47" i="18"/>
  <c r="I58" i="18"/>
  <c r="I62" i="18" s="1"/>
  <c r="J58" i="18"/>
  <c r="D58" i="18"/>
  <c r="D62" i="18" s="1"/>
  <c r="H12" i="25" l="1"/>
  <c r="E57" i="18"/>
  <c r="E58" i="18" s="1"/>
  <c r="E62" i="18" s="1"/>
  <c r="F57" i="18"/>
  <c r="F58" i="18" s="1"/>
  <c r="F62" i="18" s="1"/>
  <c r="H57" i="18"/>
  <c r="H58" i="18" s="1"/>
  <c r="H62" i="18" s="1"/>
  <c r="G47" i="18"/>
  <c r="G57" i="18" s="1"/>
  <c r="G58" i="18" s="1"/>
  <c r="J4" i="17"/>
  <c r="N11" i="25" s="1"/>
  <c r="G4" i="15"/>
  <c r="J62" i="18"/>
  <c r="H4" i="17"/>
  <c r="L11" i="25" s="1"/>
  <c r="E4" i="15"/>
  <c r="I4" i="15"/>
  <c r="H4" i="15"/>
  <c r="I4" i="17"/>
  <c r="M11" i="25" s="1"/>
  <c r="F4" i="15"/>
  <c r="C3" i="26" s="1"/>
  <c r="J4" i="15"/>
  <c r="F4" i="17"/>
  <c r="J11" i="25" s="1"/>
  <c r="D4" i="15"/>
  <c r="E4" i="17"/>
  <c r="I11" i="25" s="1"/>
  <c r="C13" i="26" l="1"/>
  <c r="C15" i="26" s="1"/>
  <c r="G62" i="18"/>
  <c r="E19" i="15"/>
  <c r="E29" i="15" s="1"/>
  <c r="E49" i="15" s="1"/>
  <c r="E52" i="15" s="1"/>
  <c r="F19" i="15"/>
  <c r="F29" i="15" s="1"/>
  <c r="F49" i="15" s="1"/>
  <c r="F52" i="15" s="1"/>
  <c r="H19" i="17"/>
  <c r="J19" i="15"/>
  <c r="J29" i="15" s="1"/>
  <c r="J49" i="15" s="1"/>
  <c r="J52" i="15" s="1"/>
  <c r="H19" i="15"/>
  <c r="H29" i="15" s="1"/>
  <c r="H49" i="15" s="1"/>
  <c r="H52" i="15" s="1"/>
  <c r="I19" i="15"/>
  <c r="I29" i="15" s="1"/>
  <c r="I49" i="15" s="1"/>
  <c r="I52" i="15" s="1"/>
  <c r="G19" i="15"/>
  <c r="G29" i="15" s="1"/>
  <c r="G49" i="15" s="1"/>
  <c r="G52" i="15" s="1"/>
  <c r="I19" i="17"/>
  <c r="J19" i="17"/>
  <c r="F19" i="17"/>
  <c r="D19" i="15"/>
  <c r="D29" i="15" s="1"/>
  <c r="D49" i="15" s="1"/>
  <c r="D52" i="15" s="1"/>
  <c r="D5" i="19" s="1"/>
  <c r="D17" i="20" s="1"/>
  <c r="E19" i="17"/>
  <c r="C16" i="26" l="1"/>
  <c r="C37" i="26"/>
  <c r="J29" i="17"/>
  <c r="N7" i="25" s="1"/>
  <c r="G104" i="16"/>
  <c r="G5" i="19"/>
  <c r="G5" i="20" s="1"/>
  <c r="G17" i="20" s="1"/>
  <c r="J5" i="19"/>
  <c r="J5" i="20" s="1"/>
  <c r="J104" i="16"/>
  <c r="E5" i="19"/>
  <c r="I29" i="17"/>
  <c r="M7" i="25" s="1"/>
  <c r="H104" i="16"/>
  <c r="H5" i="19"/>
  <c r="H5" i="20" s="1"/>
  <c r="H29" i="17"/>
  <c r="L7" i="25" s="1"/>
  <c r="I104" i="16"/>
  <c r="I5" i="19"/>
  <c r="I5" i="20" s="1"/>
  <c r="F5" i="19"/>
  <c r="F5" i="20" s="1"/>
  <c r="F17" i="20" s="1"/>
  <c r="F104" i="16"/>
  <c r="D94" i="16"/>
  <c r="F29" i="17"/>
  <c r="J7" i="25" s="1"/>
  <c r="E29" i="17"/>
  <c r="I7" i="25" s="1"/>
  <c r="E17" i="19" l="1"/>
  <c r="E5" i="20"/>
  <c r="E17" i="20" s="1"/>
  <c r="G94" i="16"/>
  <c r="E104" i="16"/>
  <c r="E94" i="16" s="1"/>
  <c r="I8" i="25" s="1"/>
  <c r="D153" i="16"/>
  <c r="C94" i="16"/>
  <c r="E49" i="17"/>
  <c r="E52" i="17" s="1"/>
  <c r="I9" i="25" s="1"/>
  <c r="H49" i="17"/>
  <c r="H52" i="17" s="1"/>
  <c r="L9" i="25" s="1"/>
  <c r="F49" i="17"/>
  <c r="F52" i="17" s="1"/>
  <c r="J9" i="25" s="1"/>
  <c r="J49" i="17"/>
  <c r="J52" i="17" s="1"/>
  <c r="N9" i="25" s="1"/>
  <c r="I49" i="17"/>
  <c r="I52" i="17" s="1"/>
  <c r="M9" i="25" s="1"/>
  <c r="C39" i="26"/>
  <c r="F17" i="19"/>
  <c r="I17" i="20"/>
  <c r="H94" i="14"/>
  <c r="G17" i="19"/>
  <c r="J17" i="20"/>
  <c r="H17" i="19"/>
  <c r="I17" i="19"/>
  <c r="H17" i="20"/>
  <c r="G94" i="14"/>
  <c r="J94" i="16"/>
  <c r="N8" i="25" s="1"/>
  <c r="F94" i="14"/>
  <c r="I94" i="16"/>
  <c r="M8" i="25" s="1"/>
  <c r="J17" i="19"/>
  <c r="I94" i="14"/>
  <c r="E94" i="14"/>
  <c r="H94" i="16"/>
  <c r="L8" i="25" s="1"/>
  <c r="J94" i="14"/>
  <c r="D94" i="14"/>
  <c r="D42" i="20" s="1"/>
  <c r="F94" i="16"/>
  <c r="J8" i="25" s="1"/>
  <c r="D17" i="19"/>
  <c r="C155" i="14"/>
  <c r="M12" i="25" l="1"/>
  <c r="M13" i="25" s="1"/>
  <c r="N12" i="25"/>
  <c r="L12" i="25"/>
  <c r="L13" i="25" s="1"/>
  <c r="J12" i="25"/>
  <c r="J13" i="25" s="1"/>
  <c r="I12" i="25"/>
  <c r="I13" i="25" s="1"/>
  <c r="K8" i="25"/>
  <c r="C40" i="26"/>
  <c r="C18" i="26" s="1"/>
  <c r="C21" i="26" s="1"/>
  <c r="C23" i="26" s="1"/>
  <c r="D155" i="16"/>
  <c r="G153" i="16"/>
  <c r="G155" i="16" s="1"/>
  <c r="H13" i="25"/>
  <c r="C4" i="27"/>
  <c r="C153" i="16"/>
  <c r="N13" i="25"/>
  <c r="E153" i="16"/>
  <c r="I153" i="16"/>
  <c r="I155" i="16" s="1"/>
  <c r="E153" i="14"/>
  <c r="E155" i="14" s="1"/>
  <c r="F153" i="14"/>
  <c r="F155" i="14" s="1"/>
  <c r="F49" i="20"/>
  <c r="F47" i="20" s="1"/>
  <c r="F43" i="20"/>
  <c r="F42" i="20" s="1"/>
  <c r="G153" i="14"/>
  <c r="G155" i="14" s="1"/>
  <c r="G43" i="20"/>
  <c r="G42" i="20" s="1"/>
  <c r="G49" i="20"/>
  <c r="G47" i="20" s="1"/>
  <c r="H153" i="14"/>
  <c r="H155" i="14" s="1"/>
  <c r="H43" i="20"/>
  <c r="H49" i="20"/>
  <c r="H153" i="16"/>
  <c r="H155" i="16" s="1"/>
  <c r="J153" i="16"/>
  <c r="J155" i="16" s="1"/>
  <c r="J153" i="14"/>
  <c r="J155" i="14" s="1"/>
  <c r="J49" i="20"/>
  <c r="J43" i="20"/>
  <c r="I153" i="14"/>
  <c r="I155" i="14" s="1"/>
  <c r="I49" i="20"/>
  <c r="I43" i="20"/>
  <c r="D153" i="14"/>
  <c r="D155" i="14" s="1"/>
  <c r="F153" i="16"/>
  <c r="F155" i="16" s="1"/>
  <c r="D42" i="19"/>
  <c r="K12" i="25" l="1"/>
  <c r="K13" i="25" s="1"/>
  <c r="E155" i="16"/>
  <c r="C155" i="16"/>
  <c r="B6" i="27"/>
  <c r="G13" i="25"/>
  <c r="B4" i="27"/>
  <c r="G57" i="20"/>
  <c r="G58" i="20" s="1"/>
  <c r="G59" i="20" s="1"/>
  <c r="F57" i="20"/>
  <c r="F58" i="20" s="1"/>
  <c r="F59" i="20" s="1"/>
  <c r="E47" i="19"/>
  <c r="E49" i="20"/>
  <c r="E47" i="20" s="1"/>
  <c r="E42" i="19"/>
  <c r="E43" i="20"/>
  <c r="E42" i="20" s="1"/>
  <c r="D47" i="19"/>
  <c r="D57" i="19" s="1"/>
  <c r="D58" i="19" s="1"/>
  <c r="D47" i="20"/>
  <c r="D57" i="20" s="1"/>
  <c r="D58" i="20" s="1"/>
  <c r="F42" i="19"/>
  <c r="I42" i="20"/>
  <c r="G47" i="19"/>
  <c r="J47" i="20"/>
  <c r="F47" i="19"/>
  <c r="I47" i="20"/>
  <c r="I42" i="19"/>
  <c r="H47" i="19"/>
  <c r="G42" i="19"/>
  <c r="J42" i="20"/>
  <c r="H42" i="20"/>
  <c r="J42" i="19"/>
  <c r="J47" i="19"/>
  <c r="I47" i="19"/>
  <c r="H42" i="19"/>
  <c r="H47" i="20"/>
  <c r="C15" i="27" l="1"/>
  <c r="E57" i="19"/>
  <c r="E58" i="19" s="1"/>
  <c r="E57" i="20"/>
  <c r="E58" i="20" s="1"/>
  <c r="E59" i="20" s="1"/>
  <c r="D59" i="20"/>
  <c r="D62" i="20"/>
  <c r="E61" i="20" s="1"/>
  <c r="H57" i="19"/>
  <c r="H58" i="19" s="1"/>
  <c r="H62" i="19" s="1"/>
  <c r="J57" i="19"/>
  <c r="J58" i="19" s="1"/>
  <c r="G57" i="19"/>
  <c r="G58" i="19" s="1"/>
  <c r="G62" i="19" s="1"/>
  <c r="F57" i="19"/>
  <c r="F58" i="19" s="1"/>
  <c r="I57" i="20"/>
  <c r="I58" i="20" s="1"/>
  <c r="J57" i="20"/>
  <c r="J58" i="20" s="1"/>
  <c r="H57" i="20"/>
  <c r="H58" i="20" s="1"/>
  <c r="I57" i="19"/>
  <c r="I58" i="19" s="1"/>
  <c r="D62" i="19"/>
  <c r="E62" i="20" l="1"/>
  <c r="F61" i="20" s="1"/>
  <c r="F62" i="20" s="1"/>
  <c r="G61" i="20" s="1"/>
  <c r="G62" i="20" s="1"/>
  <c r="H61" i="20" s="1"/>
  <c r="H62" i="20" s="1"/>
  <c r="I61" i="20" s="1"/>
  <c r="E62" i="19"/>
  <c r="J62" i="19"/>
  <c r="I59" i="20"/>
  <c r="J59" i="20"/>
  <c r="I62" i="19"/>
  <c r="H59" i="20"/>
  <c r="F62" i="19"/>
  <c r="I62" i="20" l="1"/>
  <c r="J61" i="20" s="1"/>
  <c r="J62" i="20" s="1"/>
  <c r="K61" i="20" s="1"/>
  <c r="K62" i="20" s="1"/>
  <c r="L61" i="20" s="1"/>
  <c r="L62" i="20" s="1"/>
  <c r="M61" i="20" s="1"/>
  <c r="M62" i="20" s="1"/>
  <c r="D22" i="26" l="1"/>
  <c r="D2" i="26"/>
  <c r="D5" i="26" l="1"/>
  <c r="E1" i="26"/>
  <c r="E2" i="26" s="1"/>
  <c r="N549" i="25" s="1"/>
  <c r="D9" i="26"/>
  <c r="D3" i="26"/>
  <c r="D37" i="26" s="1"/>
  <c r="D39" i="26" s="1"/>
  <c r="D40" i="26" s="1"/>
  <c r="D18" i="26" s="1"/>
  <c r="D7" i="26"/>
  <c r="M549" i="25"/>
  <c r="D8" i="26"/>
  <c r="D10" i="26"/>
  <c r="D11" i="26"/>
  <c r="D36" i="26"/>
  <c r="D42" i="26" s="1"/>
  <c r="D6" i="26"/>
  <c r="E22" i="26" l="1"/>
  <c r="D17" i="26"/>
  <c r="D44" i="26"/>
  <c r="D43" i="26"/>
  <c r="F1" i="26"/>
  <c r="F2" i="26" s="1"/>
  <c r="G1" i="26" s="1"/>
  <c r="G2" i="26" s="1"/>
  <c r="E7" i="26"/>
  <c r="E6" i="26"/>
  <c r="E9" i="26"/>
  <c r="E36" i="26"/>
  <c r="E42" i="26" s="1"/>
  <c r="E10" i="26"/>
  <c r="E8" i="26"/>
  <c r="E11" i="26"/>
  <c r="E5" i="26"/>
  <c r="E3" i="26"/>
  <c r="E37" i="26" s="1"/>
  <c r="E39" i="26" s="1"/>
  <c r="E40" i="26" s="1"/>
  <c r="E18" i="26" s="1"/>
  <c r="D13" i="26"/>
  <c r="D15" i="26" s="1"/>
  <c r="F36" i="26"/>
  <c r="F42" i="26" s="1"/>
  <c r="F7" i="26" l="1"/>
  <c r="H1" i="26"/>
  <c r="H2" i="26" s="1"/>
  <c r="F11" i="26"/>
  <c r="E44" i="26"/>
  <c r="E43" i="26"/>
  <c r="F44" i="26"/>
  <c r="F43" i="26"/>
  <c r="D45" i="26"/>
  <c r="D46" i="26" s="1"/>
  <c r="G22" i="26"/>
  <c r="F5" i="26"/>
  <c r="F17" i="26" s="1"/>
  <c r="F9" i="26"/>
  <c r="F10" i="26"/>
  <c r="F6" i="26"/>
  <c r="F3" i="26"/>
  <c r="F37" i="26" s="1"/>
  <c r="F39" i="26" s="1"/>
  <c r="F40" i="26" s="1"/>
  <c r="F18" i="26" s="1"/>
  <c r="F8" i="26"/>
  <c r="F22" i="26"/>
  <c r="E13" i="26"/>
  <c r="E15" i="26" s="1"/>
  <c r="E17" i="26"/>
  <c r="G6" i="26"/>
  <c r="G7" i="26"/>
  <c r="G8" i="26"/>
  <c r="G9" i="26"/>
  <c r="G10" i="26"/>
  <c r="G11" i="26"/>
  <c r="G3" i="26"/>
  <c r="G37" i="26" s="1"/>
  <c r="G39" i="26" s="1"/>
  <c r="G5" i="26"/>
  <c r="G36" i="26"/>
  <c r="G42" i="26" s="1"/>
  <c r="D16" i="26"/>
  <c r="G40" i="26" l="1"/>
  <c r="G18" i="26" s="1"/>
  <c r="D21" i="26"/>
  <c r="D23" i="26" s="1"/>
  <c r="F45" i="26"/>
  <c r="G44" i="26"/>
  <c r="G43" i="26"/>
  <c r="E45" i="26"/>
  <c r="E46" i="26" s="1"/>
  <c r="F13" i="26"/>
  <c r="F15" i="26" s="1"/>
  <c r="E16" i="26"/>
  <c r="G13" i="26"/>
  <c r="G15" i="26" s="1"/>
  <c r="G17" i="26"/>
  <c r="H3" i="26"/>
  <c r="H22" i="26"/>
  <c r="E21" i="26" l="1"/>
  <c r="E23" i="26" s="1"/>
  <c r="G45" i="26"/>
  <c r="G46" i="26" s="1"/>
  <c r="F46" i="26"/>
  <c r="F16" i="26"/>
  <c r="H8" i="26"/>
  <c r="H37" i="26"/>
  <c r="H39" i="26" s="1"/>
  <c r="H40" i="26" s="1"/>
  <c r="H18" i="26" s="1"/>
  <c r="H7" i="26"/>
  <c r="H11" i="26"/>
  <c r="H6" i="26"/>
  <c r="H9" i="26"/>
  <c r="H10" i="26"/>
  <c r="H5" i="26"/>
  <c r="H20" i="26" s="1"/>
  <c r="H36" i="26"/>
  <c r="H42" i="26" s="1"/>
  <c r="G16" i="26"/>
  <c r="G21" i="26" s="1"/>
  <c r="G23" i="26" s="1"/>
  <c r="F21" i="26" l="1"/>
  <c r="F23" i="26" s="1"/>
  <c r="H44" i="26"/>
  <c r="H43" i="26"/>
  <c r="H13" i="26"/>
  <c r="H15" i="26" s="1"/>
  <c r="H17" i="26"/>
  <c r="H45" i="26" l="1"/>
  <c r="H46" i="26" s="1"/>
  <c r="H16" i="26"/>
  <c r="H21" i="26" l="1"/>
  <c r="H23" i="26" s="1"/>
  <c r="C25" i="26" s="1"/>
  <c r="D26" i="26" s="1"/>
  <c r="C16" i="27" l="1"/>
  <c r="C18" i="27" s="1"/>
  <c r="B9" i="27"/>
  <c r="C27" i="26"/>
  <c r="B10" i="27"/>
  <c r="C31" i="26" l="1"/>
  <c r="B11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tc={EE082F9D-ACB2-4338-AAC5-4F578951EA81}</author>
  </authors>
  <commentList>
    <comment ref="D2" authorId="0" shapeId="0" xr:uid="{EE082F9D-ACB2-4338-AAC5-4F578951EA81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 latach 2020-2021 dane zaczęrpnięto z arkusza  sprawozdań finansowych  nie ujmująć danych z projektu które realizowane w tych lach powinny zostać ujęte w sprawozdaniach.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tc={56C86D26-833D-4467-92E5-EBE187388318}</author>
  </authors>
  <commentList>
    <comment ref="D3" authorId="0" shapeId="0" xr:uid="{56C86D26-833D-4467-92E5-EBE187388318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 latach 2020-2021 dane zaczęrpnięto z arkusza  sprawozdań finansowych  nie ujmująć danych z projektu które realizowane w tych lach powinny zostać ujęte w sprawozdaniach.</t>
      </text>
    </comment>
  </commentList>
</comments>
</file>

<file path=xl/sharedStrings.xml><?xml version="1.0" encoding="utf-8"?>
<sst xmlns="http://schemas.openxmlformats.org/spreadsheetml/2006/main" count="1817" uniqueCount="367">
  <si>
    <t>A.</t>
  </si>
  <si>
    <t>Lp.</t>
  </si>
  <si>
    <t>Pozycja</t>
  </si>
  <si>
    <t>Rok
bazowy
n-2</t>
  </si>
  <si>
    <t>Rok
n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</si>
  <si>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</si>
  <si>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</si>
  <si>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</si>
  <si>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</si>
  <si>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</si>
  <si>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</si>
  <si>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</si>
  <si>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</si>
  <si>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Rok:</t>
  </si>
  <si>
    <t>Aktywa</t>
  </si>
  <si>
    <t>A</t>
  </si>
  <si>
    <t>Aktywa trwałe (I+II+III+IV+V)</t>
  </si>
  <si>
    <t>I.</t>
  </si>
  <si>
    <t>II.</t>
  </si>
  <si>
    <t>a</t>
  </si>
  <si>
    <t>b</t>
  </si>
  <si>
    <t>c</t>
  </si>
  <si>
    <t>d</t>
  </si>
  <si>
    <t>e</t>
  </si>
  <si>
    <t>III.</t>
  </si>
  <si>
    <t>IV.</t>
  </si>
  <si>
    <t>V.</t>
  </si>
  <si>
    <t>B</t>
  </si>
  <si>
    <t>Aktywa obrotowe (I+II+III+IV)</t>
  </si>
  <si>
    <t>Krótkoterminowe rozliczenia międzyokresowe</t>
  </si>
  <si>
    <t>C</t>
  </si>
  <si>
    <t xml:space="preserve">Pasywa </t>
  </si>
  <si>
    <t>Zobowiązania i rezerwy na zobowiązania (I+II+III+IV)</t>
  </si>
  <si>
    <t>1.</t>
  </si>
  <si>
    <t>Kredyty i pożyczki</t>
  </si>
  <si>
    <t>2.</t>
  </si>
  <si>
    <t>3.</t>
  </si>
  <si>
    <t>* Prognozy finansowe podane w tysiącach złotych, z dokładnością do jednego miejsca po przecinku</t>
  </si>
  <si>
    <t>B.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</si>
  <si>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</si>
  <si>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</si>
  <si>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</si>
  <si>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</si>
  <si>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Koszty działalności operacyjnej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</si>
  <si>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</si>
  <si>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</si>
  <si>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</si>
  <si>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</si>
  <si>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>VI.</t>
  </si>
  <si>
    <t>VII.</t>
  </si>
  <si>
    <t xml:space="preserve">Pozostałe koszty rodzajowe </t>
  </si>
  <si>
    <t>VIII.</t>
  </si>
  <si>
    <t xml:space="preserve">Wartość sprzedanych towarów i materiałów </t>
  </si>
  <si>
    <t xml:space="preserve">Zysk (strata) ze sprzedaży (A-B) </t>
  </si>
  <si>
    <t>D</t>
  </si>
  <si>
    <t>Pozostałe przychody operacyjne</t>
  </si>
  <si>
    <t xml:space="preserve">Dotacje </t>
  </si>
  <si>
    <t>E</t>
  </si>
  <si>
    <t>Pozostałe koszty operacyjne</t>
  </si>
  <si>
    <t>F</t>
  </si>
  <si>
    <t xml:space="preserve">Zysk (strata) z działalności operacyjnej (C+D-E) </t>
  </si>
  <si>
    <t>G</t>
  </si>
  <si>
    <t>Przychody finansowe</t>
  </si>
  <si>
    <t>H</t>
  </si>
  <si>
    <t>Koszty finansowe</t>
  </si>
  <si>
    <t>I</t>
  </si>
  <si>
    <t>J</t>
  </si>
  <si>
    <t>K</t>
  </si>
  <si>
    <t>Podatek dochodowy</t>
  </si>
  <si>
    <t>Pozostałe obowiązkowe zmniejszenia zysku (zwiększenia straty)</t>
  </si>
  <si>
    <t>C.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</si>
  <si>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</si>
  <si>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</si>
  <si>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</si>
  <si>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</si>
  <si>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>4.</t>
  </si>
  <si>
    <t xml:space="preserve">Zmiana stanu zobowiązań krótkoterminowych, z wyjątkiem pożyczek i kredytów </t>
  </si>
  <si>
    <t>5.</t>
  </si>
  <si>
    <t xml:space="preserve">Inne korekty </t>
  </si>
  <si>
    <t>Przepływy środków pieniężnych z działalności inwestycyjnej</t>
  </si>
  <si>
    <t>Wydatki</t>
  </si>
  <si>
    <t>Przepływy pieniężne netto z działalności inwestycyjnej (I-II)</t>
  </si>
  <si>
    <t>Przepływy środków pieniężnych z działalności finansowej</t>
  </si>
  <si>
    <t>II</t>
  </si>
  <si>
    <t>Przepływy pieniężne netto z działalności finansowej (I-II)</t>
  </si>
  <si>
    <t xml:space="preserve">Środki pieniężne na początek okresu  </t>
  </si>
  <si>
    <t>D.</t>
  </si>
  <si>
    <t>J.</t>
  </si>
  <si>
    <t>6.</t>
  </si>
  <si>
    <t>7.</t>
  </si>
  <si>
    <t>NPV</t>
  </si>
  <si>
    <t>Rok bazowy
n-1</t>
  </si>
  <si>
    <t>Koszty zakończonych prac rozwojowych</t>
  </si>
  <si>
    <t>Wartość firmy</t>
  </si>
  <si>
    <t>Inne wartości niematerialne i prawne</t>
  </si>
  <si>
    <t>Zaliczki na wartości niematerialne i prawne</t>
  </si>
  <si>
    <t xml:space="preserve">1. </t>
  </si>
  <si>
    <t>Środki trwałe w budowie</t>
  </si>
  <si>
    <t>Zaliczki na środki trwałe w budowie</t>
  </si>
  <si>
    <t>Od jednostek powiązanych</t>
  </si>
  <si>
    <t>Od pozostałych jednostek, w których jednostka posiada zaangażowanie w kapitale</t>
  </si>
  <si>
    <t>Od pozostałych jednostek</t>
  </si>
  <si>
    <t>Wartości niematerialne i prawne (1+2+3+4)</t>
  </si>
  <si>
    <t>Rzeczowe aktywa trwałe (1+2+3)</t>
  </si>
  <si>
    <t>Należności długoterminowe (1+2+3)</t>
  </si>
  <si>
    <t>Nieruchomości</t>
  </si>
  <si>
    <t>Wartości niematerialne i prawne</t>
  </si>
  <si>
    <t>a)</t>
  </si>
  <si>
    <t>w jednostkach powiązanych</t>
  </si>
  <si>
    <t>udziały lub akcje</t>
  </si>
  <si>
    <t>-</t>
  </si>
  <si>
    <t>inne papiery wartościowe</t>
  </si>
  <si>
    <t>udzielone pożyczki</t>
  </si>
  <si>
    <t>inne długoterminowe aktywa finansowe</t>
  </si>
  <si>
    <t>b)</t>
  </si>
  <si>
    <t>w pozostałych jednostakch, w których jednostka posiada zaangażowanie w kapitale</t>
  </si>
  <si>
    <t>c)</t>
  </si>
  <si>
    <t>w pozostałych jednostkach</t>
  </si>
  <si>
    <t>Inne inwestycje długoterminowe</t>
  </si>
  <si>
    <t>Inwestycje długoterminowe (1+2+3+4)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</si>
  <si>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</si>
  <si>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</si>
  <si>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</si>
  <si>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</si>
  <si>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inne środki trwałe</t>
  </si>
  <si>
    <t>Aktywa z tytułu odroczonego podatku dochodowego</t>
  </si>
  <si>
    <t>Inne rozliczenia międzyokresowe</t>
  </si>
  <si>
    <t>Długoterminowe rozliczenia międzyokresowe (1+2)</t>
  </si>
  <si>
    <t>Materiały</t>
  </si>
  <si>
    <t>Półprodukty i produkty w toku</t>
  </si>
  <si>
    <t>Produkty gotowe</t>
  </si>
  <si>
    <t>Towary</t>
  </si>
  <si>
    <t>Zaliczki na poczet dostawy i usługi</t>
  </si>
  <si>
    <t>z tytułu dostaw i usług, o okresie spłaty:</t>
  </si>
  <si>
    <t>do 12 miesięcy</t>
  </si>
  <si>
    <t>pozwyżej 12 miesięcy</t>
  </si>
  <si>
    <t>inne</t>
  </si>
  <si>
    <t>z tytułu podatków, dotacji, cel, ubezpieczeń społecznych i zdrowotnych oraz innych tutułów publicznoprawnych</t>
  </si>
  <si>
    <t>d)</t>
  </si>
  <si>
    <t>dochodzone na drodze sądowej</t>
  </si>
  <si>
    <t>Zapasy (1+2+3+4+5)</t>
  </si>
  <si>
    <t>Należności krótkoterminowe (1+2+3)</t>
  </si>
  <si>
    <t>inne krótkoterminowe aktywa finansowe</t>
  </si>
  <si>
    <t>środki pieniężne i inne aktywa pieniężne</t>
  </si>
  <si>
    <t>środki pieniężne w kasie i na rachunkach</t>
  </si>
  <si>
    <t>inne środki pieniężne</t>
  </si>
  <si>
    <t>inne aktywa pieniężne</t>
  </si>
  <si>
    <t>Inwestycje krótkoterminowe (1+2)</t>
  </si>
  <si>
    <t>Inne inwestycje krótkoterminowe</t>
  </si>
  <si>
    <t>Należne wpłaty na kapitał (fundusz) podstawowy</t>
  </si>
  <si>
    <t>Udziały (akcje) własne</t>
  </si>
  <si>
    <t>Kapitał (fundusz) z aktualizacji wyceny, w tym:</t>
  </si>
  <si>
    <t>z tytułu aktualizacji wartości godziwej</t>
  </si>
  <si>
    <t>Kapitał (fundusz) podstawowy</t>
  </si>
  <si>
    <t>Kapitał(fundusz) zapasowy, w tym:</t>
  </si>
  <si>
    <t>Pozostałe kapitały (fundusze) rezerwowe, w tym:</t>
  </si>
  <si>
    <t>tworzone zgodnie z umową (statutem) spółki</t>
  </si>
  <si>
    <t>na udziały (akcje) własne</t>
  </si>
  <si>
    <t>Zysk (strata) z lat ubiegłych</t>
  </si>
  <si>
    <t>Zysk (strata) netto</t>
  </si>
  <si>
    <t>Odpisy z zysku netto w ciągu roku obrotowego (wartość ujemna)</t>
  </si>
  <si>
    <t>nadwyżka wartości sprzedaży (wartości emisyjnej) nad wartością nominalną udziałów (akcji)</t>
  </si>
  <si>
    <t>Kapitał (fundusz) własny (I+II+III+IV+V+VI+VII)</t>
  </si>
  <si>
    <t>Aktywa razem (A+B+C+D)</t>
  </si>
  <si>
    <t>Rezerwa na świadczenia emerytalne i podobne</t>
  </si>
  <si>
    <t>długoterminowa</t>
  </si>
  <si>
    <t>krótkoterminowa</t>
  </si>
  <si>
    <t>Pozostałe rezerwy</t>
  </si>
  <si>
    <t>długoterminowe</t>
  </si>
  <si>
    <t>krótkoterminowe</t>
  </si>
  <si>
    <t>Rezerwy na zobowiązania (1+2+3)</t>
  </si>
  <si>
    <t>Rezerwa z tytułu odroczonego podatku dochodowego</t>
  </si>
  <si>
    <t>Wobec jednostek powiązanych</t>
  </si>
  <si>
    <t>Wobec pozostałych jednostek, w których jednostka posiada zaangażowanie w kapitale</t>
  </si>
  <si>
    <t>kredyty i pożyczki</t>
  </si>
  <si>
    <t>z tytułu emisji dłużnych papierów wartościowych</t>
  </si>
  <si>
    <t>inne zobowiązania finansowe</t>
  </si>
  <si>
    <t>zobowiązania wekslowe</t>
  </si>
  <si>
    <t>e)</t>
  </si>
  <si>
    <t>Zobowiązania długoterminowe (1+2+3)</t>
  </si>
  <si>
    <t>z tytułu dostaw i usług, o okresie wymagalności:</t>
  </si>
  <si>
    <t>powyżej 12 miesięcy</t>
  </si>
  <si>
    <t xml:space="preserve">d) </t>
  </si>
  <si>
    <t>z tytułu dostaw i usług, o okresie wymagalności</t>
  </si>
  <si>
    <t>zaliczki otrzymane na dostawy i usługi</t>
  </si>
  <si>
    <t>f)</t>
  </si>
  <si>
    <t>g)</t>
  </si>
  <si>
    <t>h)</t>
  </si>
  <si>
    <t>z tytułu wynagrodzeń</t>
  </si>
  <si>
    <t>i)</t>
  </si>
  <si>
    <t>Fundusze specjalne</t>
  </si>
  <si>
    <t>Zobowiązania krótkoterminowe (1+2+3+4)</t>
  </si>
  <si>
    <t>Ujemna wartość firmy</t>
  </si>
  <si>
    <t>Rozliczenia międzyokresowe (1+2)</t>
  </si>
  <si>
    <t>Pasywa razem (A+B)</t>
  </si>
  <si>
    <t>Przychody netto ze sprzedaży i zrównane z nimi, w tym:</t>
  </si>
  <si>
    <t>od jednostek powiązanych</t>
  </si>
  <si>
    <t>Zysk z tytułu rozchodu niefinansowych aktywów trwałych</t>
  </si>
  <si>
    <t>Aktualizacja wartości aktywów niefinansowych</t>
  </si>
  <si>
    <t>Inne przychody operacyjne</t>
  </si>
  <si>
    <t>Strata z tytułu rozchodu niefinansowych aktywów trwałych</t>
  </si>
  <si>
    <t>Inne koszty operacyjne</t>
  </si>
  <si>
    <t>Dywidendy i udziały w zyskach, w tym:</t>
  </si>
  <si>
    <t>od jednostek powiązanych, w tym:</t>
  </si>
  <si>
    <t>w których jednostka posiada zaangażowanie</t>
  </si>
  <si>
    <t>od jednostek pozostałych, w tym:</t>
  </si>
  <si>
    <t>Odsetki, w tym:</t>
  </si>
  <si>
    <t>Zysk z tytułu rozchodu aktywów finansowych, w tym:</t>
  </si>
  <si>
    <t>Aktualizacja wartości aktywów finansowych</t>
  </si>
  <si>
    <t>Inne</t>
  </si>
  <si>
    <t>Strata z tytułu rozchodu aktywów finansowych, w tym:</t>
  </si>
  <si>
    <t>Zysk (strata) brutto (F+G-H)</t>
  </si>
  <si>
    <t xml:space="preserve">Zysk (strata) netto (I-J-K) </t>
  </si>
  <si>
    <t>Rachunek zysków i stat bez projektu (wariant porównawczy)</t>
  </si>
  <si>
    <t>Rachunek zysków i stat projekt (wariant porównawczy)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</si>
  <si>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</si>
  <si>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</si>
  <si>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</si>
  <si>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</si>
  <si>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rozliczeń międzyokresowych</t>
  </si>
  <si>
    <t>8.</t>
  </si>
  <si>
    <t>9.</t>
  </si>
  <si>
    <t>10.</t>
  </si>
  <si>
    <t>Przepływy pieniężne netto z działalności operacyjnej (I+II)</t>
  </si>
  <si>
    <t>Korekty razem (1+2+3+4+5+6+7+8+9+10)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</si>
  <si>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</si>
  <si>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</si>
  <si>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</si>
  <si>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zbycie aktywów finansowych</t>
  </si>
  <si>
    <t>dywidendy i udziały w zyskach</t>
  </si>
  <si>
    <t>spłata udzielonych pożyczek długoterminowych</t>
  </si>
  <si>
    <t>odsetki</t>
  </si>
  <si>
    <t>inne wpływy z aktywów finansowych</t>
  </si>
  <si>
    <t>Inne wpływy inwestycyjne</t>
  </si>
  <si>
    <t>Nabycie wartości niematerialnych i prawnych oraz rzeczowych aktywów trwałych</t>
  </si>
  <si>
    <t>Inwestycje w nieruchomości oraz wartości niematerialne i prawne</t>
  </si>
  <si>
    <t>Na aktywa finansowe, w tym:</t>
  </si>
  <si>
    <t xml:space="preserve">w pozostałych jednostkach </t>
  </si>
  <si>
    <t>nabycie aktywów finansowych</t>
  </si>
  <si>
    <t>udzielone pożyczki długoterminowe</t>
  </si>
  <si>
    <t>Inne wydatki inwestycyjne</t>
  </si>
  <si>
    <t>Wpływy (1+2+3+4)</t>
  </si>
  <si>
    <t>Wydatki (1+2+3+4)</t>
  </si>
  <si>
    <t>Emisja dłużnych papierów wartościowych</t>
  </si>
  <si>
    <t>Inne wpływy finansowe</t>
  </si>
  <si>
    <t>Nabycia udziałów (akcji własnych)</t>
  </si>
  <si>
    <t>Dywidendy i inne wypłaty na rzecz właścicieli</t>
  </si>
  <si>
    <t>Inne, niż wypłaty na rzecz właścicieli, wydatki z podziału zysku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</si>
  <si>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</si>
  <si>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</si>
  <si>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</si>
  <si>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</si>
  <si>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>Odsetki</t>
  </si>
  <si>
    <t>Inne wydatki finansowe</t>
  </si>
  <si>
    <t xml:space="preserve">Przepływy pieniężne netto razem (A.III+B.III+C.III) </t>
  </si>
  <si>
    <t>Bilansowa zmiana stanu środków pieniężnych, w tym:</t>
  </si>
  <si>
    <t>zmiana stanu środków pieniężnych z tytułu różnic kursowych</t>
  </si>
  <si>
    <t>Środki pieniężne na koniec okresu  (F+D)</t>
  </si>
  <si>
    <t>F.</t>
  </si>
  <si>
    <t>G.</t>
  </si>
  <si>
    <t>H.</t>
  </si>
  <si>
    <t>IRR</t>
  </si>
  <si>
    <t>L</t>
  </si>
  <si>
    <t>dla jednostek powiązanych</t>
  </si>
  <si>
    <t>Środki trwałe</t>
  </si>
  <si>
    <t>Długoterminowe aktywa finansowe</t>
  </si>
  <si>
    <t>Należności od jednostek powiązanych</t>
  </si>
  <si>
    <t>Należności od pozostałych jednostek, w których jednostka posiada zaangażowanie w kapitale</t>
  </si>
  <si>
    <t>Należności od pozostałych jednostek</t>
  </si>
  <si>
    <t>Krótkoterminowe aktywa finansowe</t>
  </si>
  <si>
    <t>Wobec pozostałych jednostek</t>
  </si>
  <si>
    <t>Zobowiązania wobec jednostek powiązanych</t>
  </si>
  <si>
    <t>Zobowiązania wobec pozostałych jednostek</t>
  </si>
  <si>
    <t>Wpływy netto z wydania udziałów (emisji akcji) i innych instrumentów kapitałowych oraz dopłat do kapitału</t>
  </si>
  <si>
    <t>Sprawdzenie poprawności</t>
  </si>
  <si>
    <t>Rachunek zysków i stat suma (wariant porównawczy)</t>
  </si>
  <si>
    <t>Założenia do przedstawionych w sprawozdaniu finansowym prognoz</t>
  </si>
  <si>
    <t>A) Analiza Dyskryminacyjna</t>
  </si>
  <si>
    <t>Waga</t>
  </si>
  <si>
    <t>x</t>
  </si>
  <si>
    <t>Ocena efektywności finansowej projektu</t>
  </si>
  <si>
    <t>III. Test na upadłość</t>
  </si>
  <si>
    <t>IV. Ocena dyskontowa inwestycji</t>
  </si>
  <si>
    <t>Współczynnik dyskonta</t>
  </si>
  <si>
    <t xml:space="preserve">NPVR </t>
  </si>
  <si>
    <t xml:space="preserve">Stopa dyskontowa </t>
  </si>
  <si>
    <t>spr</t>
  </si>
  <si>
    <t>Ad 7.  Zmiana kapitału obrotowego może być wyliczona w % jako % Przychodów ze sprzedaży lub jako  zmiany stanów poszczególnych elementów (zmiana należności, zapasów i zobowiązań bieżących)</t>
  </si>
  <si>
    <t>Wybierz opcję obliczania zmiany KON</t>
  </si>
  <si>
    <t>Opcja I</t>
  </si>
  <si>
    <t>Przychody</t>
  </si>
  <si>
    <t>Kapitał obrotowy netto wartościowo w zł (poz 1 x poz 2)</t>
  </si>
  <si>
    <t xml:space="preserve">Zmiana kapitału obrotowego wartościowo w zł </t>
  </si>
  <si>
    <t>Opcja II</t>
  </si>
  <si>
    <t>Podsumowanie Oceny</t>
  </si>
  <si>
    <t>Wnioski</t>
  </si>
  <si>
    <r>
      <t xml:space="preserve">Ocena za dotychczasową działalność </t>
    </r>
    <r>
      <rPr>
        <b/>
        <vertAlign val="superscript"/>
        <sz val="16"/>
        <rFont val="Times New Roman"/>
        <family val="1"/>
        <charset val="238"/>
      </rPr>
      <t>1</t>
    </r>
  </si>
  <si>
    <t>Ocena za prognozę  (Ocena dyskontowa inwestycji)</t>
  </si>
  <si>
    <t>Podatki i opłaty</t>
  </si>
  <si>
    <t>Ubezpieczenia społeczne i inne świadczenia</t>
  </si>
  <si>
    <t>n - rok złożenia wniosku</t>
  </si>
  <si>
    <t>n- rok złożenia wniosku</t>
  </si>
  <si>
    <r>
      <t>X</t>
    </r>
    <r>
      <rPr>
        <b/>
        <vertAlign val="subscript"/>
        <sz val="14"/>
        <rFont val="Times New Roman"/>
        <family val="1"/>
        <charset val="238"/>
      </rPr>
      <t>2</t>
    </r>
    <r>
      <rPr>
        <b/>
        <sz val="14"/>
        <rFont val="Times New Roman"/>
        <family val="1"/>
        <charset val="238"/>
      </rPr>
      <t xml:space="preserve"> - Wynik Operacyjny /Aktywa</t>
    </r>
  </si>
  <si>
    <r>
      <t>X</t>
    </r>
    <r>
      <rPr>
        <b/>
        <vertAlign val="subscript"/>
        <sz val="14"/>
        <rFont val="Times New Roman"/>
        <family val="1"/>
        <charset val="238"/>
      </rPr>
      <t xml:space="preserve">5 </t>
    </r>
    <r>
      <rPr>
        <b/>
        <sz val="14"/>
        <rFont val="Times New Roman"/>
        <family val="1"/>
        <charset val="238"/>
      </rPr>
      <t>-  Kapitał własny/Aktywa</t>
    </r>
  </si>
  <si>
    <r>
      <t>X</t>
    </r>
    <r>
      <rPr>
        <b/>
        <vertAlign val="subscript"/>
        <sz val="14"/>
        <rFont val="Times New Roman"/>
        <family val="1"/>
        <charset val="238"/>
      </rPr>
      <t xml:space="preserve">7 </t>
    </r>
    <r>
      <rPr>
        <b/>
        <sz val="14"/>
        <rFont val="Times New Roman"/>
        <family val="1"/>
        <charset val="238"/>
      </rPr>
      <t>-  (Wynik netto+amortyzacja)/Zobowiązania</t>
    </r>
  </si>
  <si>
    <r>
      <t>X</t>
    </r>
    <r>
      <rPr>
        <b/>
        <vertAlign val="subscript"/>
        <sz val="14"/>
        <rFont val="Times New Roman"/>
        <family val="1"/>
        <charset val="238"/>
      </rPr>
      <t xml:space="preserve">9 </t>
    </r>
    <r>
      <rPr>
        <b/>
        <sz val="14"/>
        <rFont val="Times New Roman"/>
        <family val="1"/>
        <charset val="238"/>
      </rPr>
      <t>-  Aktywa obrotowe/Zobowiązania krótkoterminowe</t>
    </r>
  </si>
  <si>
    <t>Model F  =   -2,478+9,478X2+3,613X5+3,246X7+0,455X9+0,802X11</t>
  </si>
  <si>
    <t>Ocena przedsiębiorstwa (Z)</t>
  </si>
  <si>
    <t>Opis: Z &lt; 0 przedsiębiorstwo zagrożone upadłością; Z = 0 przedsiębiorstwo bardzo słabe (wartość graniczna); 0 &lt; Z &lt; 1 przedsiębiorstwo słabe ale nie zagrożone upadłością); 1 &lt; Z &lt; 2 przedsiębiorstwo o dobrej kondycji finansowej Z ≥ 2 przedsiębiorstwo o bardzo dobrej kondycji</t>
  </si>
  <si>
    <t>Zobowiązania wobec pozostałych jednostek, w których jednostka posiada  zaangażowanie w kapitale</t>
  </si>
  <si>
    <t>Zobowiązania wobec pozostałych jednostek, w których jednostka posiada zaangażowanie w kapitale</t>
  </si>
  <si>
    <t>Produkty</t>
  </si>
  <si>
    <t>Cena</t>
  </si>
  <si>
    <t>Wartość</t>
  </si>
  <si>
    <t>Przychody netto ze sprzedaży towarów</t>
  </si>
  <si>
    <t>Ilość</t>
  </si>
  <si>
    <t>lp.</t>
  </si>
  <si>
    <t>RAZEM</t>
  </si>
  <si>
    <t>Wskaźnik Z</t>
  </si>
  <si>
    <t>Kapitał obrotowy netto w % do Przychodów (Wstaw wartość w %)</t>
  </si>
  <si>
    <t>12. Analiza wskaźnikowa</t>
  </si>
  <si>
    <t>Informacje zawarte w tej zakładce arkusza kalkulacyjnego służą m.in. do oceny spełnienia przez projekt kryterium w zakresie poprawności założeń, w tym dotyczących przychodów i kosztów, przyjętych do analizy finansowo-ekonomicznej. W szczególności ocenie podlegać będzie czy opisane założenia prognozy przychodów i kosztów są wiarygodne i realne. Należy pamiętać, iż ocena projektu dokonywana jest na podstawie pełnej dokumentacji aplikacyjnej.</t>
  </si>
  <si>
    <r>
      <t>X</t>
    </r>
    <r>
      <rPr>
        <b/>
        <vertAlign val="subscript"/>
        <sz val="14"/>
        <rFont val="Times New Roman"/>
        <family val="1"/>
        <charset val="238"/>
      </rPr>
      <t xml:space="preserve">11 </t>
    </r>
    <r>
      <rPr>
        <b/>
        <sz val="14"/>
        <rFont val="Times New Roman"/>
        <family val="1"/>
        <charset val="238"/>
      </rPr>
      <t>-  Przychody netto ze sprzedaży i zrównane z nimi / Aktywa</t>
    </r>
  </si>
  <si>
    <t>Zobowiązania bilansowe  z wyłączeniem rezerw na zobowiązania oraz zobowiązań wobec jednostek powiązanych</t>
  </si>
  <si>
    <t>WIBOR 6 m-czny</t>
  </si>
  <si>
    <t>ryzyko</t>
  </si>
  <si>
    <t>razem</t>
  </si>
  <si>
    <t>n+1</t>
  </si>
  <si>
    <t>n+2</t>
  </si>
  <si>
    <t>n+3</t>
  </si>
  <si>
    <t>n+4</t>
  </si>
  <si>
    <t>n+5</t>
  </si>
  <si>
    <t>11.</t>
  </si>
  <si>
    <r>
      <t>Przychody netto ze sprzedaży i zrównane z nimi</t>
    </r>
    <r>
      <rPr>
        <b/>
        <sz val="16"/>
        <color theme="0" tint="-4.9989318521683403E-2"/>
        <rFont val="Times New Roman"/>
        <family val="1"/>
        <charset val="238"/>
      </rPr>
      <t>, w tym:</t>
    </r>
  </si>
  <si>
    <t>Koszty operacyjne</t>
  </si>
  <si>
    <t>12.</t>
  </si>
  <si>
    <t>Zysk operacyjny z realizowanej inwestycji (EBIT)</t>
  </si>
  <si>
    <t>Zysk operacyjny po opodatkowaniu  (NOPLAT)</t>
  </si>
  <si>
    <t>Podatek od Zysku operacyjnego</t>
  </si>
  <si>
    <t>Zmiana Kapitału obrotowego  (wybierz opcje rozliczania  wzrostu KON)</t>
  </si>
  <si>
    <t>Inwestycje w aktywa trwałe związane z realizacją projektu (CAPEX)</t>
  </si>
  <si>
    <t>Przepływy netto niezdyskontowane CF</t>
  </si>
  <si>
    <t>Przepływy netto zdyskontowane DCF</t>
  </si>
  <si>
    <t xml:space="preserve">Wartość końcowa </t>
  </si>
  <si>
    <t>n+6</t>
  </si>
  <si>
    <t>n+7</t>
  </si>
  <si>
    <t>n+8</t>
  </si>
  <si>
    <t>w pozostałych jednostkach, w których jednostka posiada zaangażowanie w kapitale</t>
  </si>
  <si>
    <t>z tytułu podatków, dotacji, cel, ubezpieczeń społecznych i zdrowotnych oraz innych tytułów publicznoprawnych</t>
  </si>
  <si>
    <t>Rok bazowy
n-2</t>
  </si>
  <si>
    <t xml:space="preserve">Bilans suma </t>
  </si>
  <si>
    <t>Rachunek przepływów pieniężnych suma (metoda pośrednia)</t>
  </si>
  <si>
    <t>Ocena dyskontowa inwestycji</t>
  </si>
  <si>
    <t xml:space="preserve">Bilans bez projektu </t>
  </si>
  <si>
    <t>Rachunek przepływów pieniężnych bez projektu (metoda pośrednia)</t>
  </si>
  <si>
    <t xml:space="preserve">Bilans projekt </t>
  </si>
  <si>
    <t>Rachunek przepływów pieniężnych projekt (metoda pośrednia)</t>
  </si>
  <si>
    <t>Kapitał obrotowy netto (1-2)</t>
  </si>
  <si>
    <r>
      <t>Aktywa obrotowe</t>
    </r>
    <r>
      <rPr>
        <sz val="14"/>
        <color theme="0"/>
        <rFont val="Arial"/>
        <family val="2"/>
        <charset val="238"/>
      </rPr>
      <t xml:space="preserve"> (I+II+III+IV)</t>
    </r>
  </si>
  <si>
    <r>
      <t xml:space="preserve">Zobowiązania krótkoterminowe </t>
    </r>
    <r>
      <rPr>
        <sz val="14"/>
        <color theme="0"/>
        <rFont val="Arial"/>
        <family val="2"/>
        <charset val="238"/>
      </rPr>
      <t>(1+2+3+4)</t>
    </r>
  </si>
  <si>
    <t>Stopa podatkowa w  %</t>
  </si>
  <si>
    <t>Inwestycja związana z Ochroną środowiska</t>
  </si>
  <si>
    <t>Uwaga! Dane Finansowe dotyczą realizowanej Inwestycji. 
Nie dotyczy jeżeli Inwestycja jest w obszarze wyłącznie Ochrony Środowiska</t>
  </si>
  <si>
    <t xml:space="preserve"> Analiza Wskaźnikowa </t>
  </si>
  <si>
    <t>II. ANALIZA WSKAŹNIKOWA</t>
  </si>
  <si>
    <r>
      <rPr>
        <b/>
        <vertAlign val="superscript"/>
        <sz val="10"/>
        <rFont val="Times New Roman"/>
        <family val="1"/>
        <charset val="238"/>
      </rPr>
      <t xml:space="preserve">1. </t>
    </r>
    <r>
      <rPr>
        <b/>
        <sz val="10"/>
        <rFont val="Times New Roman"/>
        <family val="1"/>
        <charset val="238"/>
      </rPr>
      <t>Ocena Negatywna za oba warunki łącznie spełnione  z pkt 12. Analiza wskaźnikowa  oraz III. Test na upadłość</t>
    </r>
  </si>
  <si>
    <t>PODSUMOWANIE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</si>
</sst>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.000"/>
    <numFmt numFmtId="166" formatCode="0.000"/>
    <numFmt numFmtId="167" formatCode="#,##0.000000"/>
    <numFmt numFmtId="168" formatCode="#,##0.00_ ;[Red]\-#,##0.00\ "/>
  </numFmts>
  <fonts count="47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20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0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"/>
      <family val="1"/>
      <charset val="238"/>
    </font>
    <font>
      <b/>
      <sz val="24"/>
      <name val="Times New Roman"/>
      <family val="1"/>
      <charset val="238"/>
    </font>
    <font>
      <b/>
      <vertAlign val="superscript"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8"/>
      <color theme="0"/>
      <name val="Arial"/>
      <family val="2"/>
      <charset val="238"/>
    </font>
    <font>
      <b/>
      <sz val="12"/>
      <color theme="0"/>
      <name val="Times New Roman"/>
      <family val="1"/>
      <charset val="238"/>
    </font>
    <font>
      <b/>
      <vertAlign val="subscript"/>
      <sz val="14"/>
      <name val="Times New Roman"/>
      <family val="1"/>
      <charset val="238"/>
    </font>
    <font>
      <sz val="22"/>
      <name val="Times New Roman"/>
      <family val="1"/>
      <charset val="238"/>
    </font>
    <font>
      <sz val="28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20"/>
      <name val="Times New Roman"/>
      <family val="1"/>
      <charset val="238"/>
    </font>
    <font>
      <sz val="20"/>
      <name val="Arial"/>
      <family val="2"/>
      <charset val="238"/>
    </font>
    <font>
      <sz val="18"/>
      <name val="Times New Roman"/>
      <family val="1"/>
      <charset val="238"/>
    </font>
    <font>
      <u/>
      <sz val="14"/>
      <color theme="10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6"/>
      <color theme="10"/>
      <name val="Calibri"/>
      <family val="2"/>
      <charset val="238"/>
      <scheme val="minor"/>
    </font>
    <font>
      <b/>
      <sz val="16"/>
      <color theme="0" tint="-4.9989318521683403E-2"/>
      <name val="Times New Roman"/>
      <family val="1"/>
      <charset val="238"/>
    </font>
    <font>
      <sz val="14"/>
      <color theme="0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theme="0"/>
      <name val="Arial"/>
      <family val="2"/>
      <charset val="238"/>
    </font>
    <font>
      <b/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DD5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FFFF00"/>
      </left>
      <right/>
      <top style="double">
        <color rgb="FFFFFF00"/>
      </top>
      <bottom style="double">
        <color rgb="FFFFFF00"/>
      </bottom>
      <diagonal/>
    </border>
    <border>
      <left/>
      <right/>
      <top style="double">
        <color rgb="FFFFFF00"/>
      </top>
      <bottom style="double">
        <color rgb="FFFFFF00"/>
      </bottom>
      <diagonal/>
    </border>
    <border>
      <left/>
      <right style="double">
        <color rgb="FFFFFF00"/>
      </right>
      <top style="double">
        <color rgb="FFFFFF00"/>
      </top>
      <bottom style="double">
        <color rgb="FFFFFF00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8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3" borderId="2" xfId="0" applyFont="1" applyFill="1" applyBorder="1" applyAlignment="1">
      <alignment horizontal="center"/>
    </xf>
    <xf numFmtId="0" fontId="2" fillId="4" borderId="4" xfId="0" applyFont="1" applyFill="1" applyBorder="1"/>
    <xf numFmtId="0" fontId="1" fillId="4" borderId="5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/>
    </xf>
    <xf numFmtId="3" fontId="1" fillId="6" borderId="2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 applyProtection="1">
      <alignment horizontal="right"/>
      <protection locked="0"/>
    </xf>
    <xf numFmtId="3" fontId="5" fillId="0" borderId="2" xfId="0" applyNumberFormat="1" applyFont="1" applyBorder="1" applyAlignment="1" applyProtection="1">
      <alignment horizontal="right"/>
      <protection locked="0"/>
    </xf>
    <xf numFmtId="3" fontId="3" fillId="0" borderId="2" xfId="0" applyNumberFormat="1" applyFont="1" applyBorder="1" applyAlignment="1" applyProtection="1">
      <alignment horizontal="right"/>
      <protection locked="0"/>
    </xf>
    <xf numFmtId="3" fontId="6" fillId="0" borderId="2" xfId="0" applyNumberFormat="1" applyFont="1" applyBorder="1" applyAlignment="1" applyProtection="1">
      <alignment horizontal="right"/>
      <protection locked="0"/>
    </xf>
    <xf numFmtId="3" fontId="4" fillId="0" borderId="2" xfId="0" applyNumberFormat="1" applyFont="1" applyBorder="1" applyAlignment="1" applyProtection="1">
      <alignment horizontal="right"/>
      <protection locked="0"/>
    </xf>
    <xf numFmtId="3" fontId="2" fillId="4" borderId="5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 applyProtection="1">
      <alignment horizontal="right"/>
      <protection locked="0"/>
    </xf>
    <xf numFmtId="3" fontId="1" fillId="7" borderId="2" xfId="0" applyNumberFormat="1" applyFont="1" applyFill="1" applyBorder="1" applyAlignment="1">
      <alignment horizontal="right"/>
    </xf>
    <xf numFmtId="3" fontId="3" fillId="6" borderId="2" xfId="0" applyNumberFormat="1" applyFont="1" applyFill="1" applyBorder="1" applyAlignment="1">
      <alignment horizontal="right"/>
    </xf>
    <xf numFmtId="3" fontId="6" fillId="5" borderId="2" xfId="0" applyNumberFormat="1" applyFont="1" applyFill="1" applyBorder="1" applyAlignment="1" applyProtection="1">
      <alignment horizontal="right"/>
      <protection locked="0"/>
    </xf>
    <xf numFmtId="3" fontId="5" fillId="6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3" fontId="3" fillId="7" borderId="2" xfId="0" applyNumberFormat="1" applyFont="1" applyFill="1" applyBorder="1" applyAlignment="1">
      <alignment horizontal="right"/>
    </xf>
    <xf numFmtId="0" fontId="5" fillId="0" borderId="0" xfId="0" applyFont="1"/>
    <xf numFmtId="3" fontId="1" fillId="2" borderId="2" xfId="0" applyNumberFormat="1" applyFont="1" applyFill="1" applyBorder="1" applyAlignment="1">
      <alignment horizontal="right" vertical="center"/>
    </xf>
    <xf numFmtId="3" fontId="3" fillId="5" borderId="2" xfId="0" applyNumberFormat="1" applyFont="1" applyFill="1" applyBorder="1" applyAlignment="1" applyProtection="1">
      <alignment horizontal="right"/>
      <protection locked="0"/>
    </xf>
    <xf numFmtId="3" fontId="5" fillId="5" borderId="2" xfId="0" applyNumberFormat="1" applyFont="1" applyFill="1" applyBorder="1" applyAlignment="1" applyProtection="1">
      <alignment horizontal="right"/>
      <protection locked="0"/>
    </xf>
    <xf numFmtId="0" fontId="6" fillId="0" borderId="0" xfId="0" applyFont="1"/>
    <xf numFmtId="0" fontId="4" fillId="0" borderId="0" xfId="0" applyFont="1"/>
    <xf numFmtId="0" fontId="8" fillId="9" borderId="0" xfId="1" applyFont="1" applyFill="1" applyAlignment="1">
      <alignment vertical="center"/>
    </xf>
    <xf numFmtId="0" fontId="9" fillId="10" borderId="0" xfId="1" applyFont="1" applyFill="1" applyAlignment="1">
      <alignment vertical="center" wrapText="1"/>
    </xf>
    <xf numFmtId="0" fontId="7" fillId="10" borderId="0" xfId="1" applyFill="1" applyAlignment="1">
      <alignment vertical="center"/>
    </xf>
    <xf numFmtId="0" fontId="7" fillId="12" borderId="0" xfId="1" applyFill="1"/>
    <xf numFmtId="0" fontId="7" fillId="10" borderId="0" xfId="1" applyFill="1"/>
    <xf numFmtId="0" fontId="7" fillId="0" borderId="0" xfId="1"/>
    <xf numFmtId="0" fontId="7" fillId="0" borderId="0" xfId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1" applyFont="1"/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center" vertical="center"/>
    </xf>
    <xf numFmtId="0" fontId="13" fillId="0" borderId="0" xfId="1" applyFont="1"/>
    <xf numFmtId="0" fontId="13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16" fillId="5" borderId="0" xfId="1" applyFont="1" applyFill="1" applyAlignment="1">
      <alignment horizontal="left" wrapText="1"/>
    </xf>
    <xf numFmtId="0" fontId="17" fillId="0" borderId="0" xfId="1" applyFont="1"/>
    <xf numFmtId="0" fontId="13" fillId="0" borderId="11" xfId="1" applyFont="1" applyBorder="1" applyAlignment="1">
      <alignment horizontal="center" vertical="center" wrapText="1"/>
    </xf>
    <xf numFmtId="0" fontId="12" fillId="0" borderId="14" xfId="1" applyFont="1" applyBorder="1"/>
    <xf numFmtId="0" fontId="13" fillId="0" borderId="11" xfId="1" applyFont="1" applyBorder="1" applyAlignment="1">
      <alignment horizontal="center"/>
    </xf>
    <xf numFmtId="0" fontId="13" fillId="8" borderId="14" xfId="1" applyFont="1" applyFill="1" applyBorder="1"/>
    <xf numFmtId="0" fontId="13" fillId="8" borderId="11" xfId="1" applyFont="1" applyFill="1" applyBorder="1" applyAlignment="1">
      <alignment horizontal="center"/>
    </xf>
    <xf numFmtId="0" fontId="12" fillId="0" borderId="0" xfId="1" applyFont="1" applyAlignment="1">
      <alignment vertical="center"/>
    </xf>
    <xf numFmtId="0" fontId="13" fillId="0" borderId="14" xfId="1" applyFont="1" applyBorder="1" applyAlignment="1">
      <alignment vertical="center"/>
    </xf>
    <xf numFmtId="0" fontId="13" fillId="0" borderId="11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19" fillId="0" borderId="0" xfId="1" applyFont="1"/>
    <xf numFmtId="0" fontId="13" fillId="8" borderId="17" xfId="1" applyFont="1" applyFill="1" applyBorder="1"/>
    <xf numFmtId="0" fontId="12" fillId="0" borderId="18" xfId="1" applyFont="1" applyBorder="1"/>
    <xf numFmtId="0" fontId="13" fillId="8" borderId="20" xfId="1" applyFont="1" applyFill="1" applyBorder="1"/>
    <xf numFmtId="3" fontId="15" fillId="0" borderId="0" xfId="1" applyNumberFormat="1" applyFont="1"/>
    <xf numFmtId="4" fontId="13" fillId="0" borderId="0" xfId="1" applyNumberFormat="1" applyFont="1" applyAlignment="1">
      <alignment horizontal="right" vertical="center"/>
    </xf>
    <xf numFmtId="0" fontId="17" fillId="0" borderId="22" xfId="1" applyFont="1" applyBorder="1" applyAlignment="1">
      <alignment horizontal="center"/>
    </xf>
    <xf numFmtId="0" fontId="17" fillId="0" borderId="16" xfId="1" applyFont="1" applyBorder="1" applyAlignment="1">
      <alignment horizontal="center"/>
    </xf>
    <xf numFmtId="0" fontId="17" fillId="0" borderId="21" xfId="1" applyFont="1" applyBorder="1" applyAlignment="1">
      <alignment horizontal="center"/>
    </xf>
    <xf numFmtId="0" fontId="17" fillId="0" borderId="9" xfId="1" applyFont="1" applyBorder="1"/>
    <xf numFmtId="0" fontId="12" fillId="0" borderId="0" xfId="1" applyFont="1" applyAlignment="1">
      <alignment horizontal="right"/>
    </xf>
    <xf numFmtId="0" fontId="9" fillId="0" borderId="0" xfId="1" applyFont="1"/>
    <xf numFmtId="0" fontId="20" fillId="0" borderId="0" xfId="1" applyFont="1"/>
    <xf numFmtId="0" fontId="21" fillId="8" borderId="25" xfId="1" applyFont="1" applyFill="1" applyBorder="1"/>
    <xf numFmtId="0" fontId="21" fillId="0" borderId="19" xfId="1" applyFont="1" applyBorder="1"/>
    <xf numFmtId="0" fontId="22" fillId="0" borderId="19" xfId="1" applyFont="1" applyBorder="1"/>
    <xf numFmtId="0" fontId="21" fillId="0" borderId="19" xfId="1" applyFont="1" applyBorder="1" applyAlignment="1">
      <alignment horizontal="center"/>
    </xf>
    <xf numFmtId="0" fontId="21" fillId="8" borderId="19" xfId="1" applyFont="1" applyFill="1" applyBorder="1" applyAlignment="1">
      <alignment horizontal="center"/>
    </xf>
    <xf numFmtId="0" fontId="21" fillId="8" borderId="19" xfId="1" applyFont="1" applyFill="1" applyBorder="1"/>
    <xf numFmtId="0" fontId="21" fillId="0" borderId="0" xfId="1" applyFont="1" applyAlignment="1">
      <alignment horizontal="center"/>
    </xf>
    <xf numFmtId="0" fontId="21" fillId="0" borderId="0" xfId="1" applyFont="1"/>
    <xf numFmtId="0" fontId="7" fillId="0" borderId="19" xfId="1" applyBorder="1" applyAlignment="1">
      <alignment horizontal="center"/>
    </xf>
    <xf numFmtId="0" fontId="10" fillId="0" borderId="0" xfId="1" applyFont="1"/>
    <xf numFmtId="0" fontId="23" fillId="0" borderId="0" xfId="1" applyFont="1"/>
    <xf numFmtId="0" fontId="23" fillId="0" borderId="0" xfId="1" quotePrefix="1" applyFont="1"/>
    <xf numFmtId="0" fontId="24" fillId="0" borderId="0" xfId="1" applyFont="1"/>
    <xf numFmtId="0" fontId="17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25" fillId="0" borderId="0" xfId="1" applyFont="1" applyAlignment="1">
      <alignment horizontal="right"/>
    </xf>
    <xf numFmtId="0" fontId="26" fillId="0" borderId="0" xfId="1" applyFont="1"/>
    <xf numFmtId="0" fontId="22" fillId="0" borderId="19" xfId="1" applyFont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6" fillId="5" borderId="0" xfId="1" applyFont="1" applyFill="1" applyAlignment="1">
      <alignment horizontal="center" wrapText="1"/>
    </xf>
    <xf numFmtId="0" fontId="12" fillId="0" borderId="8" xfId="1" applyFont="1" applyBorder="1" applyAlignment="1">
      <alignment horizontal="center"/>
    </xf>
    <xf numFmtId="0" fontId="10" fillId="0" borderId="0" xfId="1" applyFont="1" applyAlignment="1">
      <alignment horizontal="center" vertical="center"/>
    </xf>
    <xf numFmtId="0" fontId="1" fillId="8" borderId="26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 vertical="center"/>
    </xf>
    <xf numFmtId="0" fontId="2" fillId="8" borderId="0" xfId="0" applyFont="1" applyFill="1"/>
    <xf numFmtId="0" fontId="4" fillId="8" borderId="29" xfId="0" applyFont="1" applyFill="1" applyBorder="1"/>
    <xf numFmtId="0" fontId="4" fillId="0" borderId="29" xfId="0" applyFont="1" applyBorder="1" applyAlignment="1">
      <alignment horizontal="center"/>
    </xf>
    <xf numFmtId="0" fontId="4" fillId="8" borderId="29" xfId="0" applyFont="1" applyFill="1" applyBorder="1" applyAlignment="1">
      <alignment horizontal="center"/>
    </xf>
    <xf numFmtId="0" fontId="4" fillId="8" borderId="35" xfId="0" applyFont="1" applyFill="1" applyBorder="1"/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0" fontId="13" fillId="8" borderId="36" xfId="1" applyFont="1" applyFill="1" applyBorder="1"/>
    <xf numFmtId="3" fontId="15" fillId="8" borderId="36" xfId="1" applyNumberFormat="1" applyFont="1" applyFill="1" applyBorder="1"/>
    <xf numFmtId="0" fontId="13" fillId="8" borderId="37" xfId="1" applyFont="1" applyFill="1" applyBorder="1"/>
    <xf numFmtId="0" fontId="22" fillId="8" borderId="38" xfId="1" applyFont="1" applyFill="1" applyBorder="1" applyAlignment="1">
      <alignment horizontal="center"/>
    </xf>
    <xf numFmtId="3" fontId="1" fillId="16" borderId="2" xfId="0" applyNumberFormat="1" applyFont="1" applyFill="1" applyBorder="1" applyAlignment="1">
      <alignment horizontal="right"/>
    </xf>
    <xf numFmtId="3" fontId="4" fillId="16" borderId="2" xfId="0" applyNumberFormat="1" applyFont="1" applyFill="1" applyBorder="1" applyAlignment="1">
      <alignment horizontal="right"/>
    </xf>
    <xf numFmtId="3" fontId="2" fillId="16" borderId="2" xfId="0" applyNumberFormat="1" applyFont="1" applyFill="1" applyBorder="1" applyAlignment="1">
      <alignment horizontal="right"/>
    </xf>
    <xf numFmtId="3" fontId="6" fillId="16" borderId="2" xfId="0" applyNumberFormat="1" applyFont="1" applyFill="1" applyBorder="1" applyAlignment="1">
      <alignment horizontal="right"/>
    </xf>
    <xf numFmtId="3" fontId="3" fillId="16" borderId="2" xfId="0" applyNumberFormat="1" applyFont="1" applyFill="1" applyBorder="1" applyAlignment="1">
      <alignment horizontal="right"/>
    </xf>
    <xf numFmtId="3" fontId="5" fillId="16" borderId="2" xfId="0" applyNumberFormat="1" applyFont="1" applyFill="1" applyBorder="1" applyAlignment="1">
      <alignment horizontal="right"/>
    </xf>
    <xf numFmtId="0" fontId="1" fillId="8" borderId="2" xfId="0" applyFont="1" applyFill="1" applyBorder="1"/>
    <xf numFmtId="0" fontId="4" fillId="8" borderId="2" xfId="0" applyFont="1" applyFill="1" applyBorder="1"/>
    <xf numFmtId="0" fontId="2" fillId="8" borderId="2" xfId="0" applyFont="1" applyFill="1" applyBorder="1"/>
    <xf numFmtId="0" fontId="5" fillId="8" borderId="2" xfId="0" applyFont="1" applyFill="1" applyBorder="1"/>
    <xf numFmtId="0" fontId="6" fillId="8" borderId="2" xfId="0" applyFont="1" applyFill="1" applyBorder="1"/>
    <xf numFmtId="0" fontId="2" fillId="8" borderId="4" xfId="0" applyFont="1" applyFill="1" applyBorder="1"/>
    <xf numFmtId="0" fontId="3" fillId="8" borderId="2" xfId="0" applyFont="1" applyFill="1" applyBorder="1"/>
    <xf numFmtId="0" fontId="2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/>
    <xf numFmtId="0" fontId="1" fillId="8" borderId="2" xfId="0" applyFont="1" applyFill="1" applyBorder="1" applyAlignment="1">
      <alignment horizontal="right"/>
    </xf>
    <xf numFmtId="3" fontId="1" fillId="11" borderId="2" xfId="0" applyNumberFormat="1" applyFont="1" applyFill="1" applyBorder="1" applyAlignment="1">
      <alignment horizontal="right"/>
    </xf>
    <xf numFmtId="3" fontId="3" fillId="11" borderId="2" xfId="0" applyNumberFormat="1" applyFont="1" applyFill="1" applyBorder="1" applyAlignment="1">
      <alignment horizontal="right"/>
    </xf>
    <xf numFmtId="3" fontId="1" fillId="11" borderId="2" xfId="0" applyNumberFormat="1" applyFont="1" applyFill="1" applyBorder="1"/>
    <xf numFmtId="3" fontId="3" fillId="11" borderId="2" xfId="0" applyNumberFormat="1" applyFont="1" applyFill="1" applyBorder="1"/>
    <xf numFmtId="0" fontId="3" fillId="8" borderId="1" xfId="0" applyFont="1" applyFill="1" applyBorder="1" applyAlignment="1">
      <alignment vertical="center"/>
    </xf>
    <xf numFmtId="0" fontId="3" fillId="8" borderId="3" xfId="0" applyFont="1" applyFill="1" applyBorder="1"/>
    <xf numFmtId="0" fontId="3" fillId="8" borderId="2" xfId="0" applyFont="1" applyFill="1" applyBorder="1" applyAlignment="1">
      <alignment horizontal="right"/>
    </xf>
    <xf numFmtId="0" fontId="1" fillId="8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/>
    </xf>
    <xf numFmtId="3" fontId="2" fillId="17" borderId="2" xfId="0" applyNumberFormat="1" applyFont="1" applyFill="1" applyBorder="1" applyAlignment="1">
      <alignment horizontal="right"/>
    </xf>
    <xf numFmtId="3" fontId="5" fillId="17" borderId="2" xfId="0" applyNumberFormat="1" applyFont="1" applyFill="1" applyBorder="1"/>
    <xf numFmtId="3" fontId="5" fillId="11" borderId="2" xfId="0" applyNumberFormat="1" applyFont="1" applyFill="1" applyBorder="1" applyAlignment="1">
      <alignment horizontal="right"/>
    </xf>
    <xf numFmtId="3" fontId="1" fillId="5" borderId="2" xfId="0" applyNumberFormat="1" applyFont="1" applyFill="1" applyBorder="1" applyAlignment="1">
      <alignment horizontal="right" vertical="center"/>
    </xf>
    <xf numFmtId="3" fontId="1" fillId="5" borderId="2" xfId="0" applyNumberFormat="1" applyFont="1" applyFill="1" applyBorder="1" applyAlignment="1">
      <alignment horizontal="center" vertical="center"/>
    </xf>
    <xf numFmtId="3" fontId="2" fillId="5" borderId="5" xfId="0" applyNumberFormat="1" applyFont="1" applyFill="1" applyBorder="1" applyAlignment="1" applyProtection="1">
      <alignment horizontal="right"/>
      <protection locked="0"/>
    </xf>
    <xf numFmtId="3" fontId="3" fillId="5" borderId="2" xfId="0" applyNumberFormat="1" applyFont="1" applyFill="1" applyBorder="1" applyAlignment="1">
      <alignment horizontal="right"/>
    </xf>
    <xf numFmtId="3" fontId="5" fillId="5" borderId="2" xfId="0" applyNumberFormat="1" applyFont="1" applyFill="1" applyBorder="1" applyAlignment="1">
      <alignment horizontal="right"/>
    </xf>
    <xf numFmtId="3" fontId="1" fillId="17" borderId="2" xfId="0" applyNumberFormat="1" applyFont="1" applyFill="1" applyBorder="1" applyAlignment="1">
      <alignment horizontal="right"/>
    </xf>
    <xf numFmtId="3" fontId="3" fillId="17" borderId="2" xfId="0" applyNumberFormat="1" applyFont="1" applyFill="1" applyBorder="1" applyAlignment="1">
      <alignment horizontal="right"/>
    </xf>
    <xf numFmtId="0" fontId="1" fillId="8" borderId="2" xfId="0" applyFont="1" applyFill="1" applyBorder="1" applyAlignment="1">
      <alignment vertical="center"/>
    </xf>
    <xf numFmtId="0" fontId="1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3" fillId="0" borderId="27" xfId="1" applyFont="1" applyBorder="1" applyAlignment="1" applyProtection="1">
      <alignment horizontal="center" vertical="center" wrapText="1"/>
      <protection hidden="1"/>
    </xf>
    <xf numFmtId="2" fontId="12" fillId="0" borderId="12" xfId="1" applyNumberFormat="1" applyFont="1" applyBorder="1" applyProtection="1">
      <protection hidden="1"/>
    </xf>
    <xf numFmtId="2" fontId="13" fillId="8" borderId="12" xfId="1" quotePrefix="1" applyNumberFormat="1" applyFont="1" applyFill="1" applyBorder="1" applyProtection="1">
      <protection hidden="1"/>
    </xf>
    <xf numFmtId="2" fontId="17" fillId="0" borderId="12" xfId="1" applyNumberFormat="1" applyFont="1" applyBorder="1" applyAlignment="1" applyProtection="1">
      <alignment horizontal="center" vertical="center" wrapText="1"/>
      <protection hidden="1"/>
    </xf>
    <xf numFmtId="165" fontId="15" fillId="8" borderId="30" xfId="1" applyNumberFormat="1" applyFont="1" applyFill="1" applyBorder="1" applyAlignment="1" applyProtection="1">
      <alignment horizontal="right" vertical="center"/>
      <protection hidden="1"/>
    </xf>
    <xf numFmtId="4" fontId="17" fillId="8" borderId="23" xfId="1" applyNumberFormat="1" applyFont="1" applyFill="1" applyBorder="1" applyAlignment="1" applyProtection="1">
      <alignment horizontal="right" vertical="center"/>
      <protection hidden="1"/>
    </xf>
    <xf numFmtId="10" fontId="17" fillId="8" borderId="24" xfId="3" applyNumberFormat="1" applyFont="1" applyFill="1" applyBorder="1" applyAlignment="1" applyProtection="1">
      <alignment horizontal="right" vertical="center"/>
      <protection hidden="1"/>
    </xf>
    <xf numFmtId="9" fontId="17" fillId="8" borderId="10" xfId="1" applyNumberFormat="1" applyFont="1" applyFill="1" applyBorder="1" applyProtection="1">
      <protection hidden="1"/>
    </xf>
    <xf numFmtId="3" fontId="21" fillId="8" borderId="19" xfId="1" applyNumberFormat="1" applyFont="1" applyFill="1" applyBorder="1" applyProtection="1">
      <protection hidden="1"/>
    </xf>
    <xf numFmtId="9" fontId="21" fillId="0" borderId="19" xfId="1" applyNumberFormat="1" applyFont="1" applyBorder="1" applyProtection="1">
      <protection locked="0" hidden="1"/>
    </xf>
    <xf numFmtId="3" fontId="5" fillId="0" borderId="2" xfId="0" applyNumberFormat="1" applyFont="1" applyBorder="1" applyAlignment="1">
      <alignment horizontal="right"/>
    </xf>
    <xf numFmtId="3" fontId="30" fillId="0" borderId="0" xfId="1" applyNumberFormat="1" applyFont="1" applyProtection="1">
      <protection hidden="1"/>
    </xf>
    <xf numFmtId="3" fontId="12" fillId="14" borderId="0" xfId="1" applyNumberFormat="1" applyFont="1" applyFill="1" applyAlignment="1" applyProtection="1">
      <alignment horizontal="center"/>
      <protection hidden="1"/>
    </xf>
    <xf numFmtId="0" fontId="33" fillId="0" borderId="0" xfId="1" applyFont="1"/>
    <xf numFmtId="0" fontId="34" fillId="0" borderId="0" xfId="1" applyFont="1"/>
    <xf numFmtId="0" fontId="35" fillId="0" borderId="0" xfId="1" applyFont="1"/>
    <xf numFmtId="0" fontId="36" fillId="0" borderId="0" xfId="4" applyFont="1" applyAlignment="1">
      <alignment vertical="center" wrapText="1"/>
    </xf>
    <xf numFmtId="10" fontId="37" fillId="0" borderId="0" xfId="0" applyNumberFormat="1" applyFont="1" applyAlignment="1">
      <alignment vertical="center" wrapText="1"/>
    </xf>
    <xf numFmtId="14" fontId="12" fillId="0" borderId="0" xfId="1" applyNumberFormat="1" applyFont="1"/>
    <xf numFmtId="9" fontId="12" fillId="0" borderId="0" xfId="1" applyNumberFormat="1" applyFont="1"/>
    <xf numFmtId="0" fontId="38" fillId="0" borderId="0" xfId="4" applyFont="1" applyFill="1" applyProtection="1"/>
    <xf numFmtId="0" fontId="17" fillId="8" borderId="1" xfId="0" applyFont="1" applyFill="1" applyBorder="1" applyAlignment="1">
      <alignment horizontal="left" vertical="center"/>
    </xf>
    <xf numFmtId="4" fontId="13" fillId="8" borderId="30" xfId="1" applyNumberFormat="1" applyFont="1" applyFill="1" applyBorder="1" applyAlignment="1" applyProtection="1">
      <alignment horizontal="right" vertical="center"/>
      <protection hidden="1"/>
    </xf>
    <xf numFmtId="167" fontId="12" fillId="0" borderId="0" xfId="1" applyNumberFormat="1" applyFont="1"/>
    <xf numFmtId="3" fontId="5" fillId="8" borderId="2" xfId="0" applyNumberFormat="1" applyFont="1" applyFill="1" applyBorder="1"/>
    <xf numFmtId="3" fontId="2" fillId="8" borderId="2" xfId="0" applyNumberFormat="1" applyFont="1" applyFill="1" applyBorder="1" applyAlignment="1">
      <alignment horizontal="right"/>
    </xf>
    <xf numFmtId="3" fontId="1" fillId="8" borderId="2" xfId="0" applyNumberFormat="1" applyFont="1" applyFill="1" applyBorder="1" applyAlignment="1">
      <alignment horizontal="right"/>
    </xf>
    <xf numFmtId="0" fontId="17" fillId="0" borderId="7" xfId="1" applyFont="1" applyBorder="1" applyAlignment="1" applyProtection="1">
      <alignment horizontal="center" vertical="center"/>
      <protection hidden="1"/>
    </xf>
    <xf numFmtId="0" fontId="5" fillId="8" borderId="2" xfId="0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right" wrapText="1"/>
    </xf>
    <xf numFmtId="0" fontId="1" fillId="4" borderId="5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wrapText="1"/>
    </xf>
    <xf numFmtId="0" fontId="3" fillId="8" borderId="2" xfId="0" applyFont="1" applyFill="1" applyBorder="1" applyAlignment="1">
      <alignment horizontal="left" wrapText="1"/>
    </xf>
    <xf numFmtId="0" fontId="2" fillId="8" borderId="2" xfId="0" applyFont="1" applyFill="1" applyBorder="1" applyAlignment="1">
      <alignment wrapText="1"/>
    </xf>
    <xf numFmtId="0" fontId="1" fillId="8" borderId="2" xfId="0" applyFont="1" applyFill="1" applyBorder="1" applyAlignment="1">
      <alignment horizontal="left" vertical="center" wrapText="1"/>
    </xf>
    <xf numFmtId="0" fontId="1" fillId="8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8" borderId="2" xfId="0" applyFont="1" applyFill="1" applyBorder="1" applyAlignment="1">
      <alignment wrapText="1"/>
    </xf>
    <xf numFmtId="0" fontId="3" fillId="8" borderId="2" xfId="0" applyFont="1" applyFill="1" applyBorder="1" applyAlignment="1">
      <alignment horizontal="right" wrapText="1"/>
    </xf>
    <xf numFmtId="0" fontId="1" fillId="8" borderId="2" xfId="0" applyFont="1" applyFill="1" applyBorder="1" applyAlignment="1">
      <alignment vertical="center" wrapText="1"/>
    </xf>
    <xf numFmtId="0" fontId="1" fillId="8" borderId="2" xfId="0" applyFont="1" applyFill="1" applyBorder="1" applyAlignment="1">
      <alignment wrapText="1"/>
    </xf>
    <xf numFmtId="0" fontId="5" fillId="8" borderId="2" xfId="0" applyFont="1" applyFill="1" applyBorder="1" applyAlignment="1">
      <alignment wrapText="1"/>
    </xf>
    <xf numFmtId="166" fontId="13" fillId="0" borderId="42" xfId="1" applyNumberFormat="1" applyFont="1" applyBorder="1" applyAlignment="1">
      <alignment horizontal="left" vertical="center"/>
    </xf>
    <xf numFmtId="0" fontId="13" fillId="0" borderId="43" xfId="1" applyFont="1" applyBorder="1" applyAlignment="1">
      <alignment horizontal="center" vertical="center" wrapText="1"/>
    </xf>
    <xf numFmtId="0" fontId="13" fillId="0" borderId="44" xfId="1" applyFont="1" applyBorder="1" applyAlignment="1">
      <alignment horizontal="center" vertical="center" wrapText="1"/>
    </xf>
    <xf numFmtId="0" fontId="13" fillId="0" borderId="45" xfId="1" applyFont="1" applyBorder="1"/>
    <xf numFmtId="2" fontId="17" fillId="0" borderId="46" xfId="1" applyNumberFormat="1" applyFont="1" applyBorder="1" applyAlignment="1" applyProtection="1">
      <alignment horizontal="center"/>
      <protection hidden="1"/>
    </xf>
    <xf numFmtId="2" fontId="17" fillId="0" borderId="47" xfId="1" applyNumberFormat="1" applyFont="1" applyBorder="1" applyAlignment="1" applyProtection="1">
      <alignment horizontal="center"/>
      <protection hidden="1"/>
    </xf>
    <xf numFmtId="166" fontId="13" fillId="0" borderId="48" xfId="1" applyNumberFormat="1" applyFont="1" applyBorder="1" applyAlignment="1">
      <alignment horizontal="left" vertical="center"/>
    </xf>
    <xf numFmtId="2" fontId="13" fillId="0" borderId="49" xfId="1" applyNumberFormat="1" applyFont="1" applyBorder="1" applyAlignment="1">
      <alignment horizontal="center" vertical="center"/>
    </xf>
    <xf numFmtId="166" fontId="13" fillId="0" borderId="41" xfId="1" applyNumberFormat="1" applyFont="1" applyBorder="1" applyAlignment="1">
      <alignment horizontal="left" vertical="center"/>
    </xf>
    <xf numFmtId="0" fontId="12" fillId="14" borderId="28" xfId="1" applyFont="1" applyFill="1" applyBorder="1" applyAlignment="1">
      <alignment horizontal="center"/>
    </xf>
    <xf numFmtId="0" fontId="12" fillId="14" borderId="8" xfId="1" applyFont="1" applyFill="1" applyBorder="1" applyAlignment="1">
      <alignment horizontal="center"/>
    </xf>
    <xf numFmtId="168" fontId="17" fillId="0" borderId="7" xfId="1" applyNumberFormat="1" applyFont="1" applyBorder="1" applyAlignment="1" applyProtection="1">
      <alignment vertical="center"/>
      <protection hidden="1"/>
    </xf>
    <xf numFmtId="0" fontId="8" fillId="13" borderId="38" xfId="1" applyFont="1" applyFill="1" applyBorder="1" applyAlignment="1" applyProtection="1">
      <alignment horizontal="center"/>
      <protection locked="0"/>
    </xf>
    <xf numFmtId="0" fontId="28" fillId="13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0" fontId="27" fillId="13" borderId="7" xfId="1" applyFont="1" applyFill="1" applyBorder="1" applyAlignment="1" applyProtection="1">
      <alignment horizontal="center"/>
      <protection locked="0"/>
    </xf>
    <xf numFmtId="4" fontId="13" fillId="0" borderId="30" xfId="1" applyNumberFormat="1" applyFont="1" applyBorder="1" applyAlignment="1" applyProtection="1">
      <alignment horizontal="right" vertical="center"/>
      <protection hidden="1"/>
    </xf>
    <xf numFmtId="4" fontId="12" fillId="8" borderId="30" xfId="1" applyNumberFormat="1" applyFont="1" applyFill="1" applyBorder="1" applyAlignment="1" applyProtection="1">
      <alignment horizontal="right" vertical="center"/>
      <protection hidden="1"/>
    </xf>
    <xf numFmtId="10" fontId="13" fillId="0" borderId="30" xfId="1" applyNumberFormat="1" applyFont="1" applyBorder="1" applyAlignment="1" applyProtection="1">
      <alignment horizontal="right" vertical="center"/>
      <protection locked="0"/>
    </xf>
    <xf numFmtId="0" fontId="42" fillId="0" borderId="0" xfId="1" applyFont="1"/>
    <xf numFmtId="0" fontId="43" fillId="0" borderId="0" xfId="1" applyFont="1"/>
    <xf numFmtId="0" fontId="23" fillId="0" borderId="0" xfId="1" applyFont="1" applyProtection="1">
      <protection locked="0"/>
    </xf>
    <xf numFmtId="0" fontId="13" fillId="0" borderId="53" xfId="1" applyFont="1" applyBorder="1"/>
    <xf numFmtId="0" fontId="13" fillId="0" borderId="54" xfId="1" applyFont="1" applyBorder="1"/>
    <xf numFmtId="0" fontId="13" fillId="0" borderId="55" xfId="1" applyFont="1" applyBorder="1"/>
    <xf numFmtId="0" fontId="23" fillId="0" borderId="56" xfId="1" applyFont="1" applyBorder="1"/>
    <xf numFmtId="168" fontId="17" fillId="0" borderId="57" xfId="1" applyNumberFormat="1" applyFont="1" applyBorder="1" applyProtection="1">
      <protection hidden="1"/>
    </xf>
    <xf numFmtId="0" fontId="43" fillId="0" borderId="0" xfId="1" applyFont="1" applyProtection="1">
      <protection locked="0"/>
    </xf>
    <xf numFmtId="0" fontId="44" fillId="0" borderId="0" xfId="1" applyFont="1" applyAlignment="1" applyProtection="1">
      <alignment horizontal="center"/>
      <protection hidden="1"/>
    </xf>
    <xf numFmtId="0" fontId="22" fillId="0" borderId="0" xfId="1" applyFont="1" applyAlignment="1">
      <alignment wrapText="1"/>
    </xf>
    <xf numFmtId="4" fontId="13" fillId="8" borderId="30" xfId="1" applyNumberFormat="1" applyFont="1" applyFill="1" applyBorder="1" applyAlignment="1" applyProtection="1">
      <alignment horizontal="right" vertical="center"/>
      <protection locked="0"/>
    </xf>
    <xf numFmtId="0" fontId="45" fillId="0" borderId="0" xfId="1" applyFont="1"/>
    <xf numFmtId="3" fontId="1" fillId="5" borderId="2" xfId="0" applyNumberFormat="1" applyFont="1" applyFill="1" applyBorder="1" applyAlignment="1" applyProtection="1">
      <alignment horizontal="right"/>
      <protection locked="0"/>
    </xf>
    <xf numFmtId="4" fontId="13" fillId="8" borderId="31" xfId="1" applyNumberFormat="1" applyFont="1" applyFill="1" applyBorder="1" applyAlignment="1" applyProtection="1">
      <alignment horizontal="right" vertical="center"/>
      <protection hidden="1"/>
    </xf>
    <xf numFmtId="0" fontId="2" fillId="8" borderId="30" xfId="0" applyFont="1" applyFill="1" applyBorder="1" applyProtection="1">
      <protection locked="0"/>
    </xf>
    <xf numFmtId="0" fontId="2" fillId="8" borderId="33" xfId="0" applyFont="1" applyFill="1" applyBorder="1" applyProtection="1">
      <protection locked="0"/>
    </xf>
    <xf numFmtId="0" fontId="2" fillId="8" borderId="31" xfId="0" applyFont="1" applyFill="1" applyBorder="1" applyProtection="1">
      <protection locked="0"/>
    </xf>
    <xf numFmtId="4" fontId="2" fillId="0" borderId="30" xfId="0" applyNumberFormat="1" applyFont="1" applyBorder="1" applyProtection="1">
      <protection locked="0"/>
    </xf>
    <xf numFmtId="4" fontId="2" fillId="8" borderId="30" xfId="0" applyNumberFormat="1" applyFont="1" applyFill="1" applyBorder="1"/>
    <xf numFmtId="4" fontId="2" fillId="0" borderId="33" xfId="0" applyNumberFormat="1" applyFont="1" applyBorder="1" applyProtection="1">
      <protection locked="0"/>
    </xf>
    <xf numFmtId="4" fontId="2" fillId="8" borderId="33" xfId="0" applyNumberFormat="1" applyFont="1" applyFill="1" applyBorder="1"/>
    <xf numFmtId="4" fontId="4" fillId="15" borderId="35" xfId="0" applyNumberFormat="1" applyFont="1" applyFill="1" applyBorder="1"/>
    <xf numFmtId="4" fontId="4" fillId="8" borderId="35" xfId="0" applyNumberFormat="1" applyFont="1" applyFill="1" applyBorder="1"/>
    <xf numFmtId="4" fontId="2" fillId="0" borderId="31" xfId="0" applyNumberFormat="1" applyFont="1" applyBorder="1" applyProtection="1">
      <protection locked="0"/>
    </xf>
    <xf numFmtId="0" fontId="2" fillId="8" borderId="0" xfId="0" applyFont="1" applyFill="1" applyAlignment="1">
      <alignment horizontal="center"/>
    </xf>
    <xf numFmtId="0" fontId="1" fillId="14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8" borderId="34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4" fontId="13" fillId="15" borderId="30" xfId="1" applyNumberFormat="1" applyFont="1" applyFill="1" applyBorder="1" applyAlignment="1" applyProtection="1">
      <alignment horizontal="right" vertical="center"/>
      <protection hidden="1"/>
    </xf>
    <xf numFmtId="0" fontId="12" fillId="0" borderId="17" xfId="1" applyFont="1" applyBorder="1"/>
    <xf numFmtId="4" fontId="13" fillId="0" borderId="17" xfId="1" applyNumberFormat="1" applyFont="1" applyBorder="1" applyAlignment="1" applyProtection="1">
      <alignment horizontal="right" vertical="center"/>
      <protection hidden="1"/>
    </xf>
    <xf numFmtId="4" fontId="13" fillId="0" borderId="0" xfId="1" applyNumberFormat="1" applyFont="1" applyAlignment="1" applyProtection="1">
      <alignment horizontal="right" vertical="center"/>
      <protection hidden="1"/>
    </xf>
    <xf numFmtId="4" fontId="12" fillId="0" borderId="17" xfId="1" applyNumberFormat="1" applyFont="1" applyBorder="1" applyAlignment="1" applyProtection="1">
      <alignment horizontal="right" vertical="center"/>
      <protection hidden="1"/>
    </xf>
    <xf numFmtId="4" fontId="12" fillId="0" borderId="0" xfId="1" applyNumberFormat="1" applyFont="1" applyAlignment="1" applyProtection="1">
      <alignment horizontal="right" vertical="center"/>
      <protection hidden="1"/>
    </xf>
    <xf numFmtId="3" fontId="21" fillId="0" borderId="58" xfId="1" applyNumberFormat="1" applyFont="1" applyBorder="1" applyProtection="1">
      <protection hidden="1"/>
    </xf>
    <xf numFmtId="3" fontId="21" fillId="0" borderId="0" xfId="1" applyNumberFormat="1" applyFont="1" applyProtection="1">
      <protection hidden="1"/>
    </xf>
    <xf numFmtId="0" fontId="9" fillId="11" borderId="4" xfId="1" applyFont="1" applyFill="1" applyBorder="1" applyAlignment="1">
      <alignment horizontal="left" vertical="center" wrapText="1"/>
    </xf>
    <xf numFmtId="0" fontId="9" fillId="11" borderId="5" xfId="1" applyFont="1" applyFill="1" applyBorder="1" applyAlignment="1">
      <alignment horizontal="left" vertical="center" wrapText="1"/>
    </xf>
    <xf numFmtId="0" fontId="9" fillId="11" borderId="6" xfId="1" applyFont="1" applyFill="1" applyBorder="1" applyAlignment="1">
      <alignment horizontal="left" vertical="center" wrapText="1"/>
    </xf>
    <xf numFmtId="0" fontId="7" fillId="8" borderId="4" xfId="1" applyFill="1" applyBorder="1" applyAlignment="1">
      <alignment horizontal="left" vertical="center" wrapText="1"/>
    </xf>
    <xf numFmtId="0" fontId="7" fillId="8" borderId="5" xfId="1" applyFill="1" applyBorder="1" applyAlignment="1">
      <alignment horizontal="left" vertical="center" wrapText="1"/>
    </xf>
    <xf numFmtId="0" fontId="7" fillId="8" borderId="6" xfId="1" applyFill="1" applyBorder="1" applyAlignment="1">
      <alignment horizontal="left" vertical="center" wrapText="1"/>
    </xf>
    <xf numFmtId="0" fontId="7" fillId="0" borderId="4" xfId="1" applyBorder="1" applyAlignment="1" applyProtection="1">
      <alignment horizontal="left" vertical="center" wrapText="1"/>
      <protection locked="0"/>
    </xf>
    <xf numFmtId="0" fontId="7" fillId="0" borderId="5" xfId="1" applyBorder="1" applyAlignment="1" applyProtection="1">
      <alignment horizontal="left" vertical="center" wrapText="1"/>
      <protection locked="0"/>
    </xf>
    <xf numFmtId="0" fontId="7" fillId="0" borderId="6" xfId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6" fillId="0" borderId="0" xfId="1" applyFont="1" applyAlignment="1">
      <alignment horizontal="left" wrapText="1"/>
    </xf>
    <xf numFmtId="0" fontId="16" fillId="5" borderId="0" xfId="1" applyFont="1" applyFill="1" applyAlignment="1">
      <alignment horizontal="center" wrapText="1"/>
    </xf>
    <xf numFmtId="164" fontId="10" fillId="0" borderId="0" xfId="2" applyFont="1" applyFill="1" applyAlignment="1" applyProtection="1">
      <alignment horizontal="center" vertical="center"/>
    </xf>
    <xf numFmtId="0" fontId="16" fillId="5" borderId="0" xfId="1" applyFont="1" applyFill="1" applyAlignment="1">
      <alignment horizontal="left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8" fillId="0" borderId="0" xfId="1" applyFont="1" applyAlignment="1" applyProtection="1">
      <alignment horizontal="center" vertical="center"/>
      <protection hidden="1"/>
    </xf>
    <xf numFmtId="0" fontId="17" fillId="0" borderId="13" xfId="1" applyFont="1" applyBorder="1" applyAlignment="1">
      <alignment horizontal="center" vertical="center" textRotation="90"/>
    </xf>
    <xf numFmtId="0" fontId="13" fillId="0" borderId="11" xfId="1" applyFont="1" applyBorder="1" applyAlignment="1">
      <alignment horizontal="left" wrapText="1"/>
    </xf>
    <xf numFmtId="0" fontId="13" fillId="0" borderId="15" xfId="1" applyFont="1" applyBorder="1" applyAlignment="1">
      <alignment horizontal="left" wrapText="1"/>
    </xf>
    <xf numFmtId="0" fontId="13" fillId="8" borderId="11" xfId="1" applyFont="1" applyFill="1" applyBorder="1" applyAlignment="1">
      <alignment horizontal="left" wrapText="1"/>
    </xf>
    <xf numFmtId="0" fontId="13" fillId="8" borderId="15" xfId="1" applyFont="1" applyFill="1" applyBorder="1" applyAlignment="1">
      <alignment horizontal="left" wrapText="1"/>
    </xf>
    <xf numFmtId="0" fontId="31" fillId="0" borderId="17" xfId="1" applyFont="1" applyBorder="1" applyAlignment="1" applyProtection="1">
      <alignment horizontal="center" vertical="center"/>
      <protection hidden="1"/>
    </xf>
    <xf numFmtId="0" fontId="31" fillId="0" borderId="0" xfId="1" applyFont="1" applyAlignment="1" applyProtection="1">
      <alignment horizontal="center" vertical="center"/>
      <protection hidden="1"/>
    </xf>
    <xf numFmtId="4" fontId="17" fillId="8" borderId="40" xfId="1" applyNumberFormat="1" applyFont="1" applyFill="1" applyBorder="1" applyAlignment="1" applyProtection="1">
      <alignment horizontal="center" vertical="center"/>
      <protection hidden="1"/>
    </xf>
    <xf numFmtId="4" fontId="17" fillId="8" borderId="39" xfId="1" applyNumberFormat="1" applyFont="1" applyFill="1" applyBorder="1" applyAlignment="1" applyProtection="1">
      <alignment horizontal="center" vertical="center"/>
      <protection hidden="1"/>
    </xf>
    <xf numFmtId="4" fontId="41" fillId="8" borderId="18" xfId="1" applyNumberFormat="1" applyFont="1" applyFill="1" applyBorder="1" applyAlignment="1" applyProtection="1">
      <alignment horizontal="center" vertical="center"/>
      <protection hidden="1"/>
    </xf>
    <xf numFmtId="4" fontId="41" fillId="8" borderId="5" xfId="1" applyNumberFormat="1" applyFont="1" applyFill="1" applyBorder="1" applyAlignment="1" applyProtection="1">
      <alignment horizontal="center" vertical="center"/>
      <protection hidden="1"/>
    </xf>
    <xf numFmtId="0" fontId="18" fillId="0" borderId="0" xfId="1" applyFont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50" xfId="1" applyFont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</cellXfs>
  <cellStyles count="5">
    <cellStyle name="Dziesiętny 2" xfId="2" xr:uid="{C30D8B33-869C-4019-88AE-93A8EC4CA7B6}"/>
    <cellStyle name="Hiperłącze" xfId="4" builtinId="8"/>
    <cellStyle name="Normalny" xfId="0" builtinId="0"/>
    <cellStyle name="Normalny 2" xfId="1" xr:uid="{A6EDC61D-C5BF-42BD-9A4F-E3855696781D}"/>
    <cellStyle name="Procentowy 2" xfId="3" xr:uid="{9D5CFA54-48F4-4899-8830-4D0400333412}"/>
  </cellStyles>
  <dxfs count="2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numFmt numFmtId="2" formatCode="0.00"/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fmlaLink="$I$15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16</xdr:row>
      <xdr:rowOff>117475</xdr:rowOff>
    </xdr:from>
    <xdr:to>
      <xdr:col>13</xdr:col>
      <xdr:colOff>625475</xdr:colOff>
      <xdr:row>23</xdr:row>
      <xdr:rowOff>136525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1000125" y="10814050"/>
          <a:ext cx="16865600" cy="1685925"/>
        </a:xfrm>
        <a:prstGeom prst="round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139700</xdr:colOff>
      <xdr:row>16</xdr:row>
      <xdr:rowOff>146049</xdr:rowOff>
    </xdr:from>
    <xdr:to>
      <xdr:col>13</xdr:col>
      <xdr:colOff>361950</xdr:colOff>
      <xdr:row>22</xdr:row>
      <xdr:rowOff>228599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1206500" y="10842624"/>
          <a:ext cx="16395700" cy="151130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l-PL" sz="2400" b="1" i="0" u="none" strike="noStrike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U S T A W A z dnia 28 lutego 2003 r. Prawo upadłościowe Art.11.5. </a:t>
          </a:r>
        </a:p>
        <a:p>
          <a:pPr algn="l" rtl="0">
            <a:defRPr sz="1000"/>
          </a:pPr>
          <a:r>
            <a:rPr lang="pl-PL" sz="2400" b="1" i="0" u="none" strike="noStrike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Domniemywa się, że zobowiązania pieniężne dłużnika przekraczają wartość jego majątku, jeżeli zgodnie z bilansem jego zobowiązania, z wyłączeniem rezerw na zobowiązania oraz zobowiązań wobec jednostek powiązanych, przekraczają wartość jego aktywów, a stan ten utrzymuje się przez okres przekraczający dwadzieścia cztery miesiące. </a:t>
          </a:r>
        </a:p>
      </xdr:txBody>
    </xdr:sp>
    <xdr:clientData/>
  </xdr:twoCellAnchor>
  <xdr:twoCellAnchor>
    <xdr:from>
      <xdr:col>3</xdr:col>
      <xdr:colOff>19049</xdr:colOff>
      <xdr:row>2</xdr:row>
      <xdr:rowOff>180975</xdr:rowOff>
    </xdr:from>
    <xdr:to>
      <xdr:col>8</xdr:col>
      <xdr:colOff>200025</xdr:colOff>
      <xdr:row>3</xdr:row>
      <xdr:rowOff>409575</xdr:rowOff>
    </xdr:to>
    <xdr:sp macro="" textlink="">
      <xdr:nvSpPr>
        <xdr:cNvPr id="8" name="Prostokąt: zaokrąglone rogi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1085849" y="1514475"/>
          <a:ext cx="8629651" cy="9048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133351</xdr:colOff>
      <xdr:row>2</xdr:row>
      <xdr:rowOff>409575</xdr:rowOff>
    </xdr:from>
    <xdr:to>
      <xdr:col>8</xdr:col>
      <xdr:colOff>142876</xdr:colOff>
      <xdr:row>3</xdr:row>
      <xdr:rowOff>285750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B00-000004040000}"/>
            </a:ext>
          </a:extLst>
        </xdr:cNvPr>
        <xdr:cNvSpPr txBox="1">
          <a:spLocks noChangeArrowheads="1"/>
        </xdr:cNvSpPr>
      </xdr:nvSpPr>
      <xdr:spPr bwMode="auto">
        <a:xfrm>
          <a:off x="1200151" y="1743075"/>
          <a:ext cx="8458200" cy="552450"/>
        </a:xfrm>
        <a:prstGeom prst="rect">
          <a:avLst/>
        </a:prstGeom>
        <a:solidFill>
          <a:schemeClr val="accent1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pl-PL" sz="2400" b="1" i="0" u="none" strike="noStrike" baseline="0">
              <a:solidFill>
                <a:schemeClr val="bg1"/>
              </a:solidFill>
              <a:latin typeface="Calibri"/>
            </a:rPr>
            <a:t>Model Z =   -2,478+9,478X</a:t>
          </a:r>
          <a:r>
            <a:rPr lang="pl-PL" sz="2400" b="1" i="0" u="none" strike="noStrike" baseline="-25000">
              <a:solidFill>
                <a:schemeClr val="bg1"/>
              </a:solidFill>
              <a:latin typeface="Calibri"/>
            </a:rPr>
            <a:t>2</a:t>
          </a:r>
          <a:r>
            <a:rPr lang="pl-PL" sz="2400" b="1" i="0" u="none" strike="noStrike" baseline="0">
              <a:solidFill>
                <a:schemeClr val="bg1"/>
              </a:solidFill>
              <a:latin typeface="Calibri"/>
            </a:rPr>
            <a:t>+3,613X</a:t>
          </a:r>
          <a:r>
            <a:rPr lang="pl-PL" sz="2400" b="1" i="0" u="none" strike="noStrike" baseline="-25000">
              <a:solidFill>
                <a:schemeClr val="bg1"/>
              </a:solidFill>
              <a:latin typeface="Calibri"/>
            </a:rPr>
            <a:t>5</a:t>
          </a:r>
          <a:r>
            <a:rPr lang="pl-PL" sz="2400" b="1" i="0" u="none" strike="noStrike" baseline="0">
              <a:solidFill>
                <a:schemeClr val="bg1"/>
              </a:solidFill>
              <a:latin typeface="Calibri"/>
            </a:rPr>
            <a:t>+3,246X</a:t>
          </a:r>
          <a:r>
            <a:rPr lang="pl-PL" sz="2400" b="1" i="0" u="none" strike="noStrike" baseline="-25000">
              <a:solidFill>
                <a:schemeClr val="bg1"/>
              </a:solidFill>
              <a:latin typeface="Calibri"/>
            </a:rPr>
            <a:t>7</a:t>
          </a:r>
          <a:r>
            <a:rPr lang="pl-PL" sz="2400" b="1" i="0" u="none" strike="noStrike" baseline="0">
              <a:solidFill>
                <a:schemeClr val="bg1"/>
              </a:solidFill>
              <a:latin typeface="Calibri"/>
            </a:rPr>
            <a:t>+0,455X</a:t>
          </a:r>
          <a:r>
            <a:rPr lang="pl-PL" sz="2400" b="1" i="0" u="none" strike="noStrike" baseline="-25000">
              <a:solidFill>
                <a:schemeClr val="bg1"/>
              </a:solidFill>
              <a:latin typeface="Calibri"/>
            </a:rPr>
            <a:t>9</a:t>
          </a:r>
          <a:r>
            <a:rPr lang="pl-PL" sz="2400" b="1" i="0" u="none" strike="noStrike" baseline="0">
              <a:solidFill>
                <a:schemeClr val="bg1"/>
              </a:solidFill>
              <a:latin typeface="Calibri"/>
            </a:rPr>
            <a:t>+0,802X</a:t>
          </a:r>
          <a:r>
            <a:rPr lang="pl-PL" sz="2400" b="1" i="0" u="none" strike="noStrike" baseline="-25000">
              <a:solidFill>
                <a:schemeClr val="bg1"/>
              </a:solidFill>
              <a:latin typeface="Calibri"/>
            </a:rPr>
            <a:t>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3276600</xdr:colOff>
      <xdr:row>33</xdr:row>
      <xdr:rowOff>66674</xdr:rowOff>
    </xdr:from>
    <xdr:to>
      <xdr:col>1</xdr:col>
      <xdr:colOff>6096000</xdr:colOff>
      <xdr:row>33</xdr:row>
      <xdr:rowOff>253999</xdr:rowOff>
    </xdr:to>
    <xdr:sp macro="" textlink="">
      <xdr:nvSpPr>
        <xdr:cNvPr id="3" name="Strzałka: w pra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3625850" y="11576049"/>
          <a:ext cx="2819400" cy="187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1266825</xdr:colOff>
          <xdr:row>11</xdr:row>
          <xdr:rowOff>180975</xdr:rowOff>
        </xdr:from>
        <xdr:to>
          <xdr:col>1</xdr:col>
          <xdr:colOff>1866900</xdr:colOff>
          <xdr:row>13</xdr:row>
          <xdr:rowOff>171450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  <a:ext uri="{FF2B5EF4-FFF2-40B4-BE49-F238E27FC236}">
                  <a16:creationId xmlns:a16="http://schemas.microsoft.com/office/drawing/2014/main" id="{00000000-0008-0000-0D00-00000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Wisniewski Wojciech" id="{7187DB78-8F39-433D-B9D0-1064055864B9}" userId="S::wojciech.wisniewski2@arimr.gov.pl::f8c0c616-f978-48cf-b230-083d2bba8c1e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" dT="2022-09-27T08:39:14.96" personId="{7187DB78-8F39-433D-B9D0-1064055864B9}" id="{EE082F9D-ACB2-4338-AAC5-4F578951EA81}">
    <text>w latach 2020-2021 dane zaczęrpnięto z arkusza  sprawozdań finansowych  nie ujmująć danych z projektu które realizowane w tych lach powinny zostać ujęte w sprawozdaniach.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3" dT="2022-09-27T09:16:13.77" personId="{7187DB78-8F39-433D-B9D0-1064055864B9}" id="{56C86D26-833D-4467-92E5-EBE187388318}">
    <text>w latach 2020-2021 dane zaczęrpnięto z arkusza  sprawozdań finansowych  nie ujmująć danych z projektu które realizowane w tych lach powinny zostać ujęte w sprawozdaniach.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Relationship Id="rId4" Type="http://schemas.microsoft.com/office/2017/10/relationships/threadedComment" Target="../threadedComments/threadedComment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6A9EA-D997-4CDF-B50B-57BDA76B1AC1}">
  <dimension ref="A1:P30"/>
  <sheetViews>
    <sheetView workbookViewId="0"/>
  </sheetViews>
  <sheetFormatPr defaultColWidth="0" defaultRowHeight="12.75" customHeight="1" zeroHeight="1" x14ac:dyDescent="0.2"/>
  <cols>
    <col min="1" max="14" width="9.140625" style="32" customWidth="1"/>
    <col min="15" max="16384" width="9.140625" style="32" hidden="1"/>
  </cols>
  <sheetData>
    <row r="1" spans="1:16" s="29" customFormat="1" ht="34.5" customHeight="1" x14ac:dyDescent="0.25">
      <c r="A1" s="27" t="s">
        <v>276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  <c r="P1" s="28"/>
    </row>
    <row r="2" spans="1:16" s="30" customFormat="1" x14ac:dyDescent="0.2">
      <c r="A2" s="252" t="s">
        <v>321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4"/>
    </row>
    <row r="3" spans="1:16" s="30" customFormat="1" ht="61.5" customHeight="1" x14ac:dyDescent="0.2">
      <c r="A3" s="252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4"/>
    </row>
    <row r="4" spans="1:16" s="31" customFormat="1" ht="21.75" customHeight="1" x14ac:dyDescent="0.2">
      <c r="A4" s="255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7"/>
    </row>
    <row r="5" spans="1:16" ht="408.75" customHeight="1" x14ac:dyDescent="0.2">
      <c r="A5" s="258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60"/>
    </row>
    <row r="6" spans="1:16" hidden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6" hidden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6" hidden="1" x14ac:dyDescent="0.2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6" hidden="1" x14ac:dyDescent="0.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6" hidden="1" x14ac:dyDescent="0.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6" hidden="1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6" hidden="1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6" hidden="1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6" hidden="1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6" hidden="1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6" hidden="1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hidden="1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hidden="1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4" hidden="1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hidden="1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hidden="1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4" hidden="1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4" hidden="1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4" hidden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hidden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hidden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hidden="1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idden="1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hidden="1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hidden="1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</sheetData>
  <sheetProtection formatRows="0" insertRows="0"/>
  <mergeCells count="3">
    <mergeCell ref="A2:N3"/>
    <mergeCell ref="A4:N4"/>
    <mergeCell ref="A5:N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0"/>
  <dimension ref="A1:M53"/>
  <sheetViews>
    <sheetView tabSelected="1" workbookViewId="0">
      <selection activeCell="E13" sqref="E13"/>
    </sheetView>
  </sheetViews>
  <sheetFormatPr defaultRowHeight="15.75" x14ac:dyDescent="0.25"/>
  <cols>
    <col min="1" max="1" width="3.28515625" style="2" customWidth="1"/>
    <col min="2" max="2" width="68" style="2" bestFit="1" customWidth="1"/>
    <col min="3" max="13" width="20.7109375" style="2" customWidth="1"/>
    <col min="14" max="16" width="9.140625" style="2"/>
    <col min="17" max="17" width="0" style="2" hidden="1" customWidth="1"/>
    <col min="18" max="16384" width="9.140625" style="2"/>
  </cols>
  <sheetData>
    <row r="1" spans="1:13" s="37" customFormat="1" ht="26.25" x14ac:dyDescent="0.4">
      <c r="A1" s="34" t="s">
        <v>17</v>
      </c>
      <c r="B1" s="35" t="s">
        <v>275</v>
      </c>
      <c r="C1" s="36"/>
      <c r="D1" s="36"/>
      <c r="E1" s="36"/>
      <c r="F1" s="36"/>
      <c r="G1" s="36"/>
      <c r="H1" s="36"/>
      <c r="I1" s="36"/>
      <c r="J1" s="36"/>
    </row>
    <row r="2" spans="1:13" ht="31.5" x14ac:dyDescent="0.25">
      <c r="A2" s="126" t="s">
        <v>1</v>
      </c>
      <c r="B2" s="118" t="s">
        <v>2</v>
      </c>
      <c r="C2" s="119" t="str">
        <f>'9. Bilans suma'!C2</f>
        <v>Rok bazowy
n-2</v>
      </c>
      <c r="D2" s="119" t="str">
        <f>'9. Bilans suma'!D2</f>
        <v>Rok bazowy
n-1</v>
      </c>
      <c r="E2" s="119" t="str">
        <f>'9. Bilans suma'!E2</f>
        <v>Rok
n</v>
      </c>
      <c r="F2" s="119" t="str">
        <f>'9. Bilans suma'!F2</f>
        <v>n+1</v>
      </c>
      <c r="G2" s="119" t="str">
        <f>'9. Bilans suma'!G2</f>
        <v>n+2</v>
      </c>
      <c r="H2" s="119" t="str">
        <f>'9. Bilans suma'!H2</f>
        <v>n+3</v>
      </c>
      <c r="I2" s="119" t="str">
        <f>'9. Bilans suma'!I2</f>
        <v>n+4</v>
      </c>
      <c r="J2" s="119" t="str">
        <f>'9. Bilans suma'!J2</f>
        <v>n+5</v>
      </c>
      <c r="K2" s="119" t="str">
        <f>'9. Bilans suma'!K2</f>
        <v>n+6</v>
      </c>
      <c r="L2" s="119" t="str">
        <f>'9. Bilans suma'!L2</f>
        <v>n+7</v>
      </c>
      <c r="M2" s="119" t="str">
        <f>'9. Bilans suma'!M2</f>
        <v>n+8</v>
      </c>
    </row>
    <row r="3" spans="1:13" x14ac:dyDescent="0.25">
      <c r="A3" s="127"/>
      <c r="B3" s="128" t="s">
        <v>13</v>
      </c>
      <c r="C3" s="3">
        <f>'2. Bilans bez projektu'!C3</f>
        <v>2020</v>
      </c>
      <c r="D3" s="3">
        <f>'2. Bilans bez projektu'!D3</f>
        <v>2021</v>
      </c>
      <c r="E3" s="3">
        <f>'2. Bilans bez projektu'!E3</f>
        <v>2022</v>
      </c>
      <c r="F3" s="3">
        <f>'2. Bilans bez projektu'!F3</f>
        <v>2023</v>
      </c>
      <c r="G3" s="3">
        <f>'2. Bilans bez projektu'!G3</f>
        <v>2024</v>
      </c>
      <c r="H3" s="3">
        <f>'2. Bilans bez projektu'!H3</f>
        <v>2025</v>
      </c>
      <c r="I3" s="3">
        <f>'2. Bilans bez projektu'!I3</f>
        <v>2026</v>
      </c>
      <c r="J3" s="3">
        <f>'2. Bilans bez projektu'!J3</f>
        <v>2027</v>
      </c>
      <c r="K3" s="3">
        <f>'2. Bilans bez projektu'!K3</f>
        <v>2028</v>
      </c>
      <c r="L3" s="3">
        <f>'2. Bilans bez projektu'!L3</f>
        <v>2029</v>
      </c>
      <c r="M3" s="3">
        <f>'2. Bilans bez projektu'!M3</f>
        <v>2030</v>
      </c>
    </row>
    <row r="4" spans="1:13" ht="15" customHeight="1" x14ac:dyDescent="0.25">
      <c r="A4" s="110" t="s">
        <v>15</v>
      </c>
      <c r="B4" s="129" t="s">
        <v>195</v>
      </c>
      <c r="C4" s="124">
        <f>SUM(C6:C9)</f>
        <v>0</v>
      </c>
      <c r="D4" s="124">
        <f t="shared" ref="D4:J4" si="0">SUM(D6:D9)</f>
        <v>0</v>
      </c>
      <c r="E4" s="124">
        <f t="shared" si="0"/>
        <v>0</v>
      </c>
      <c r="F4" s="124">
        <f t="shared" si="0"/>
        <v>0</v>
      </c>
      <c r="G4" s="124">
        <f t="shared" ref="G4" si="1">SUM(G6:G9)</f>
        <v>0</v>
      </c>
      <c r="H4" s="124">
        <f t="shared" si="0"/>
        <v>0</v>
      </c>
      <c r="I4" s="124">
        <f t="shared" si="0"/>
        <v>0</v>
      </c>
      <c r="J4" s="124">
        <f t="shared" si="0"/>
        <v>0</v>
      </c>
      <c r="K4" s="124">
        <f t="shared" ref="K4:M4" si="2">SUM(K6:K9)</f>
        <v>0</v>
      </c>
      <c r="L4" s="124">
        <f t="shared" si="2"/>
        <v>0</v>
      </c>
      <c r="M4" s="124">
        <f t="shared" si="2"/>
        <v>0</v>
      </c>
    </row>
    <row r="5" spans="1:13" s="25" customFormat="1" ht="15" customHeight="1" x14ac:dyDescent="0.25">
      <c r="A5" s="113" t="s">
        <v>110</v>
      </c>
      <c r="B5" s="130" t="s">
        <v>196</v>
      </c>
      <c r="C5" s="172">
        <f>'3. RZiS bez projektu'!C5</f>
        <v>0</v>
      </c>
      <c r="D5" s="172">
        <f>'3. RZiS bez projektu'!D5</f>
        <v>0</v>
      </c>
      <c r="E5" s="134">
        <f>'3. RZiS bez projektu'!E5+'7. RZiS projekt'!E5</f>
        <v>0</v>
      </c>
      <c r="F5" s="134">
        <f>'3. RZiS bez projektu'!F5+'7. RZiS projekt'!F5</f>
        <v>0</v>
      </c>
      <c r="G5" s="134">
        <f>'3. RZiS bez projektu'!G5+'7. RZiS projekt'!G5</f>
        <v>0</v>
      </c>
      <c r="H5" s="134">
        <f>'3. RZiS bez projektu'!H5+'7. RZiS projekt'!H5</f>
        <v>0</v>
      </c>
      <c r="I5" s="134">
        <f>'3. RZiS bez projektu'!I5+'7. RZiS projekt'!I5</f>
        <v>0</v>
      </c>
      <c r="J5" s="134">
        <f>'3. RZiS bez projektu'!J5+'7. RZiS projekt'!J5</f>
        <v>0</v>
      </c>
      <c r="K5" s="134">
        <f>'3. RZiS bez projektu'!K5+'7. RZiS projekt'!K5</f>
        <v>0</v>
      </c>
      <c r="L5" s="134">
        <f>'3. RZiS bez projektu'!L5+'7. RZiS projekt'!L5</f>
        <v>0</v>
      </c>
      <c r="M5" s="134">
        <f>'3. RZiS bez projektu'!M5+'7. RZiS projekt'!M5</f>
        <v>0</v>
      </c>
    </row>
    <row r="6" spans="1:13" ht="15" customHeight="1" x14ac:dyDescent="0.25">
      <c r="A6" s="116" t="s">
        <v>17</v>
      </c>
      <c r="B6" s="131" t="s">
        <v>39</v>
      </c>
      <c r="C6" s="172">
        <f>'3. RZiS bez projektu'!C6</f>
        <v>0</v>
      </c>
      <c r="D6" s="172">
        <f>'3. RZiS bez projektu'!D6</f>
        <v>0</v>
      </c>
      <c r="E6" s="134">
        <f>'3. RZiS bez projektu'!E6+'7. RZiS projekt'!E6</f>
        <v>0</v>
      </c>
      <c r="F6" s="134">
        <f>'3. RZiS bez projektu'!F6+'7. RZiS projekt'!F6</f>
        <v>0</v>
      </c>
      <c r="G6" s="134">
        <f>'3. RZiS bez projektu'!G6+'7. RZiS projekt'!G6</f>
        <v>0</v>
      </c>
      <c r="H6" s="134">
        <f>'3. RZiS bez projektu'!H6+'7. RZiS projekt'!H6</f>
        <v>0</v>
      </c>
      <c r="I6" s="134">
        <f>'3. RZiS bez projektu'!I6+'7. RZiS projekt'!I6</f>
        <v>0</v>
      </c>
      <c r="J6" s="134">
        <f>'3. RZiS bez projektu'!J6+'7. RZiS projekt'!J6</f>
        <v>0</v>
      </c>
      <c r="K6" s="134">
        <f>'3. RZiS bez projektu'!K6+'7. RZiS projekt'!K6</f>
        <v>0</v>
      </c>
      <c r="L6" s="134">
        <f>'3. RZiS bez projektu'!L6+'7. RZiS projekt'!L6</f>
        <v>0</v>
      </c>
      <c r="M6" s="134">
        <f>'3. RZiS bez projektu'!M6+'7. RZiS projekt'!M6</f>
        <v>0</v>
      </c>
    </row>
    <row r="7" spans="1:13" ht="15" customHeight="1" x14ac:dyDescent="0.25">
      <c r="A7" s="116" t="s">
        <v>18</v>
      </c>
      <c r="B7" s="131" t="s">
        <v>40</v>
      </c>
      <c r="C7" s="172">
        <f>'3. RZiS bez projektu'!C7</f>
        <v>0</v>
      </c>
      <c r="D7" s="172">
        <f>'3. RZiS bez projektu'!D7</f>
        <v>0</v>
      </c>
      <c r="E7" s="134">
        <f>'3. RZiS bez projektu'!E7+'7. RZiS projekt'!E7</f>
        <v>0</v>
      </c>
      <c r="F7" s="134">
        <f>'3. RZiS bez projektu'!F7+'7. RZiS projekt'!F7</f>
        <v>0</v>
      </c>
      <c r="G7" s="134">
        <f>'3. RZiS bez projektu'!G7+'7. RZiS projekt'!G7</f>
        <v>0</v>
      </c>
      <c r="H7" s="134">
        <f>'3. RZiS bez projektu'!H7+'7. RZiS projekt'!H7</f>
        <v>0</v>
      </c>
      <c r="I7" s="134">
        <f>'3. RZiS bez projektu'!I7+'7. RZiS projekt'!I7</f>
        <v>0</v>
      </c>
      <c r="J7" s="134">
        <f>'3. RZiS bez projektu'!J7+'7. RZiS projekt'!J7</f>
        <v>0</v>
      </c>
      <c r="K7" s="134">
        <f>'3. RZiS bez projektu'!K7+'7. RZiS projekt'!K7</f>
        <v>0</v>
      </c>
      <c r="L7" s="134">
        <f>'3. RZiS bez projektu'!L7+'7. RZiS projekt'!L7</f>
        <v>0</v>
      </c>
      <c r="M7" s="134">
        <f>'3. RZiS bez projektu'!M7+'7. RZiS projekt'!M7</f>
        <v>0</v>
      </c>
    </row>
    <row r="8" spans="1:13" ht="15" customHeight="1" x14ac:dyDescent="0.25">
      <c r="A8" s="116" t="s">
        <v>24</v>
      </c>
      <c r="B8" s="131" t="s">
        <v>41</v>
      </c>
      <c r="C8" s="172">
        <f>'3. RZiS bez projektu'!C8</f>
        <v>0</v>
      </c>
      <c r="D8" s="172">
        <f>'3. RZiS bez projektu'!D8</f>
        <v>0</v>
      </c>
      <c r="E8" s="134">
        <f>'3. RZiS bez projektu'!E8+'7. RZiS projekt'!E8</f>
        <v>0</v>
      </c>
      <c r="F8" s="134">
        <f>'3. RZiS bez projektu'!F8+'7. RZiS projekt'!F8</f>
        <v>0</v>
      </c>
      <c r="G8" s="134">
        <f>'3. RZiS bez projektu'!G8+'7. RZiS projekt'!G8</f>
        <v>0</v>
      </c>
      <c r="H8" s="134">
        <f>'3. RZiS bez projektu'!H8+'7. RZiS projekt'!H8</f>
        <v>0</v>
      </c>
      <c r="I8" s="134">
        <f>'3. RZiS bez projektu'!I8+'7. RZiS projekt'!I8</f>
        <v>0</v>
      </c>
      <c r="J8" s="134">
        <f>'3. RZiS bez projektu'!J8+'7. RZiS projekt'!J8</f>
        <v>0</v>
      </c>
      <c r="K8" s="134">
        <f>'3. RZiS bez projektu'!K8+'7. RZiS projekt'!K8</f>
        <v>0</v>
      </c>
      <c r="L8" s="134">
        <f>'3. RZiS bez projektu'!L8+'7. RZiS projekt'!L8</f>
        <v>0</v>
      </c>
      <c r="M8" s="134">
        <f>'3. RZiS bez projektu'!M8+'7. RZiS projekt'!M8</f>
        <v>0</v>
      </c>
    </row>
    <row r="9" spans="1:13" ht="15" customHeight="1" x14ac:dyDescent="0.25">
      <c r="A9" s="116" t="s">
        <v>25</v>
      </c>
      <c r="B9" s="131" t="s">
        <v>42</v>
      </c>
      <c r="C9" s="172">
        <f>'3. RZiS bez projektu'!C9</f>
        <v>0</v>
      </c>
      <c r="D9" s="172">
        <f>'3. RZiS bez projektu'!D9</f>
        <v>0</v>
      </c>
      <c r="E9" s="134">
        <f>'3. RZiS bez projektu'!E9+'7. RZiS projekt'!E9</f>
        <v>0</v>
      </c>
      <c r="F9" s="134">
        <f>'3. RZiS bez projektu'!F9+'7. RZiS projekt'!F9</f>
        <v>0</v>
      </c>
      <c r="G9" s="134">
        <f>'3. RZiS bez projektu'!G9+'7. RZiS projekt'!G9</f>
        <v>0</v>
      </c>
      <c r="H9" s="134">
        <f>'3. RZiS bez projektu'!H9+'7. RZiS projekt'!H9</f>
        <v>0</v>
      </c>
      <c r="I9" s="134">
        <f>'3. RZiS bez projektu'!I9+'7. RZiS projekt'!I9</f>
        <v>0</v>
      </c>
      <c r="J9" s="134">
        <f>'3. RZiS bez projektu'!J9+'7. RZiS projekt'!J9</f>
        <v>0</v>
      </c>
      <c r="K9" s="134">
        <f>'3. RZiS bez projektu'!K9+'7. RZiS projekt'!K9</f>
        <v>0</v>
      </c>
      <c r="L9" s="134">
        <f>'3. RZiS bez projektu'!L9+'7. RZiS projekt'!L9</f>
        <v>0</v>
      </c>
      <c r="M9" s="134">
        <f>'3. RZiS bez projektu'!M9+'7. RZiS projekt'!M9</f>
        <v>0</v>
      </c>
    </row>
    <row r="10" spans="1:13" ht="15" customHeight="1" x14ac:dyDescent="0.25">
      <c r="A10" s="110" t="s">
        <v>27</v>
      </c>
      <c r="B10" s="129" t="s">
        <v>43</v>
      </c>
      <c r="C10" s="124">
        <f t="shared" ref="C10:J10" si="3">SUM(C11:C14,C15:C16,C17:C18)</f>
        <v>0</v>
      </c>
      <c r="D10" s="124">
        <f t="shared" si="3"/>
        <v>0</v>
      </c>
      <c r="E10" s="124">
        <f t="shared" si="3"/>
        <v>0</v>
      </c>
      <c r="F10" s="124">
        <f t="shared" si="3"/>
        <v>0</v>
      </c>
      <c r="G10" s="124">
        <f t="shared" si="3"/>
        <v>0</v>
      </c>
      <c r="H10" s="124">
        <f t="shared" si="3"/>
        <v>0</v>
      </c>
      <c r="I10" s="124">
        <f t="shared" si="3"/>
        <v>0</v>
      </c>
      <c r="J10" s="124">
        <f t="shared" si="3"/>
        <v>0</v>
      </c>
      <c r="K10" s="124">
        <f t="shared" ref="K10:M10" si="4">SUM(K11:K14,K15:K16,K17:K18)</f>
        <v>0</v>
      </c>
      <c r="L10" s="124">
        <f t="shared" si="4"/>
        <v>0</v>
      </c>
      <c r="M10" s="124">
        <f t="shared" si="4"/>
        <v>0</v>
      </c>
    </row>
    <row r="11" spans="1:13" ht="15" customHeight="1" x14ac:dyDescent="0.25">
      <c r="A11" s="116" t="s">
        <v>17</v>
      </c>
      <c r="B11" s="131" t="s">
        <v>44</v>
      </c>
      <c r="C11" s="172">
        <f>'3. RZiS bez projektu'!C11</f>
        <v>0</v>
      </c>
      <c r="D11" s="172">
        <f>'3. RZiS bez projektu'!D11</f>
        <v>0</v>
      </c>
      <c r="E11" s="134">
        <f>'3. RZiS bez projektu'!E11+'7. RZiS projekt'!E11</f>
        <v>0</v>
      </c>
      <c r="F11" s="134">
        <f>'3. RZiS bez projektu'!F11+'7. RZiS projekt'!F11</f>
        <v>0</v>
      </c>
      <c r="G11" s="134">
        <f>'3. RZiS bez projektu'!G11+'7. RZiS projekt'!G11</f>
        <v>0</v>
      </c>
      <c r="H11" s="134">
        <f>'3. RZiS bez projektu'!H11+'7. RZiS projekt'!H11</f>
        <v>0</v>
      </c>
      <c r="I11" s="134">
        <f>'3. RZiS bez projektu'!I11+'7. RZiS projekt'!I11</f>
        <v>0</v>
      </c>
      <c r="J11" s="134">
        <f>'3. RZiS bez projektu'!J11+'7. RZiS projekt'!J11</f>
        <v>0</v>
      </c>
      <c r="K11" s="134">
        <f>'3. RZiS bez projektu'!K11+'7. RZiS projekt'!K11</f>
        <v>0</v>
      </c>
      <c r="L11" s="134">
        <f>'3. RZiS bez projektu'!L11+'7. RZiS projekt'!L11</f>
        <v>0</v>
      </c>
      <c r="M11" s="134">
        <f>'3. RZiS bez projektu'!M11+'7. RZiS projekt'!M11</f>
        <v>0</v>
      </c>
    </row>
    <row r="12" spans="1:13" ht="15" customHeight="1" x14ac:dyDescent="0.25">
      <c r="A12" s="116" t="s">
        <v>18</v>
      </c>
      <c r="B12" s="131" t="s">
        <v>45</v>
      </c>
      <c r="C12" s="172">
        <f>'3. RZiS bez projektu'!C12</f>
        <v>0</v>
      </c>
      <c r="D12" s="172">
        <f>'3. RZiS bez projektu'!D12</f>
        <v>0</v>
      </c>
      <c r="E12" s="134">
        <f>'3. RZiS bez projektu'!E12+'7. RZiS projekt'!E12</f>
        <v>0</v>
      </c>
      <c r="F12" s="134">
        <f>'3. RZiS bez projektu'!F12+'7. RZiS projekt'!F12</f>
        <v>0</v>
      </c>
      <c r="G12" s="134">
        <f>'3. RZiS bez projektu'!G12+'7. RZiS projekt'!G12</f>
        <v>0</v>
      </c>
      <c r="H12" s="134">
        <f>'3. RZiS bez projektu'!H12+'7. RZiS projekt'!H12</f>
        <v>0</v>
      </c>
      <c r="I12" s="134">
        <f>'3. RZiS bez projektu'!I12+'7. RZiS projekt'!I12</f>
        <v>0</v>
      </c>
      <c r="J12" s="134">
        <f>'3. RZiS bez projektu'!J12+'7. RZiS projekt'!J12</f>
        <v>0</v>
      </c>
      <c r="K12" s="134">
        <f>'3. RZiS bez projektu'!K12+'7. RZiS projekt'!K12</f>
        <v>0</v>
      </c>
      <c r="L12" s="134">
        <f>'3. RZiS bez projektu'!L12+'7. RZiS projekt'!L12</f>
        <v>0</v>
      </c>
      <c r="M12" s="134">
        <f>'3. RZiS bez projektu'!M12+'7. RZiS projekt'!M12</f>
        <v>0</v>
      </c>
    </row>
    <row r="13" spans="1:13" ht="15" customHeight="1" x14ac:dyDescent="0.25">
      <c r="A13" s="116" t="s">
        <v>24</v>
      </c>
      <c r="B13" s="131" t="s">
        <v>46</v>
      </c>
      <c r="C13" s="172">
        <f>'3. RZiS bez projektu'!C13</f>
        <v>0</v>
      </c>
      <c r="D13" s="172">
        <f>'3. RZiS bez projektu'!D13</f>
        <v>0</v>
      </c>
      <c r="E13" s="134">
        <f>'3. RZiS bez projektu'!E13+'7. RZiS projekt'!E13</f>
        <v>0</v>
      </c>
      <c r="F13" s="134">
        <f>'3. RZiS bez projektu'!F13+'7. RZiS projekt'!F13</f>
        <v>0</v>
      </c>
      <c r="G13" s="134">
        <f>'3. RZiS bez projektu'!G13+'7. RZiS projekt'!G13</f>
        <v>0</v>
      </c>
      <c r="H13" s="134">
        <f>'3. RZiS bez projektu'!H13+'7. RZiS projekt'!H13</f>
        <v>0</v>
      </c>
      <c r="I13" s="134">
        <f>'3. RZiS bez projektu'!I13+'7. RZiS projekt'!I13</f>
        <v>0</v>
      </c>
      <c r="J13" s="134">
        <f>'3. RZiS bez projektu'!J13+'7. RZiS projekt'!J13</f>
        <v>0</v>
      </c>
      <c r="K13" s="134">
        <f>'3. RZiS bez projektu'!K13+'7. RZiS projekt'!K13</f>
        <v>0</v>
      </c>
      <c r="L13" s="134">
        <f>'3. RZiS bez projektu'!L13+'7. RZiS projekt'!L13</f>
        <v>0</v>
      </c>
      <c r="M13" s="134">
        <f>'3. RZiS bez projektu'!M13+'7. RZiS projekt'!M13</f>
        <v>0</v>
      </c>
    </row>
    <row r="14" spans="1:13" ht="15" customHeight="1" x14ac:dyDescent="0.25">
      <c r="A14" s="116" t="s">
        <v>25</v>
      </c>
      <c r="B14" s="131" t="s">
        <v>298</v>
      </c>
      <c r="C14" s="172">
        <f>'3. RZiS bez projektu'!C14</f>
        <v>0</v>
      </c>
      <c r="D14" s="172">
        <f>'3. RZiS bez projektu'!D14</f>
        <v>0</v>
      </c>
      <c r="E14" s="134">
        <f>'3. RZiS bez projektu'!E14+'7. RZiS projekt'!E14</f>
        <v>0</v>
      </c>
      <c r="F14" s="134">
        <f>'3. RZiS bez projektu'!F14+'7. RZiS projekt'!F14</f>
        <v>0</v>
      </c>
      <c r="G14" s="134">
        <f>'3. RZiS bez projektu'!G14+'7. RZiS projekt'!G14</f>
        <v>0</v>
      </c>
      <c r="H14" s="134">
        <f>'3. RZiS bez projektu'!H14+'7. RZiS projekt'!H14</f>
        <v>0</v>
      </c>
      <c r="I14" s="134">
        <f>'3. RZiS bez projektu'!I14+'7. RZiS projekt'!I14</f>
        <v>0</v>
      </c>
      <c r="J14" s="134">
        <f>'3. RZiS bez projektu'!J14+'7. RZiS projekt'!J14</f>
        <v>0</v>
      </c>
      <c r="K14" s="134">
        <f>'3. RZiS bez projektu'!K14+'7. RZiS projekt'!K14</f>
        <v>0</v>
      </c>
      <c r="L14" s="134">
        <f>'3. RZiS bez projektu'!L14+'7. RZiS projekt'!L14</f>
        <v>0</v>
      </c>
      <c r="M14" s="134">
        <f>'3. RZiS bez projektu'!M14+'7. RZiS projekt'!M14</f>
        <v>0</v>
      </c>
    </row>
    <row r="15" spans="1:13" ht="15" customHeight="1" x14ac:dyDescent="0.25">
      <c r="A15" s="116" t="s">
        <v>26</v>
      </c>
      <c r="B15" s="131" t="s">
        <v>47</v>
      </c>
      <c r="C15" s="172">
        <f>'3. RZiS bez projektu'!C15</f>
        <v>0</v>
      </c>
      <c r="D15" s="172">
        <f>'3. RZiS bez projektu'!D15</f>
        <v>0</v>
      </c>
      <c r="E15" s="134">
        <f>'3. RZiS bez projektu'!E15+'7. RZiS projekt'!E15</f>
        <v>0</v>
      </c>
      <c r="F15" s="134">
        <f>'3. RZiS bez projektu'!F15+'7. RZiS projekt'!F15</f>
        <v>0</v>
      </c>
      <c r="G15" s="134">
        <f>'3. RZiS bez projektu'!G15+'7. RZiS projekt'!G15</f>
        <v>0</v>
      </c>
      <c r="H15" s="134">
        <f>'3. RZiS bez projektu'!H15+'7. RZiS projekt'!H15</f>
        <v>0</v>
      </c>
      <c r="I15" s="134">
        <f>'3. RZiS bez projektu'!I15+'7. RZiS projekt'!I15</f>
        <v>0</v>
      </c>
      <c r="J15" s="134">
        <f>'3. RZiS bez projektu'!J15+'7. RZiS projekt'!J15</f>
        <v>0</v>
      </c>
      <c r="K15" s="134">
        <f>'3. RZiS bez projektu'!K15+'7. RZiS projekt'!K15</f>
        <v>0</v>
      </c>
      <c r="L15" s="134">
        <f>'3. RZiS bez projektu'!L15+'7. RZiS projekt'!L15</f>
        <v>0</v>
      </c>
      <c r="M15" s="134">
        <f>'3. RZiS bez projektu'!M15+'7. RZiS projekt'!M15</f>
        <v>0</v>
      </c>
    </row>
    <row r="16" spans="1:13" ht="15" customHeight="1" x14ac:dyDescent="0.25">
      <c r="A16" s="116" t="s">
        <v>48</v>
      </c>
      <c r="B16" s="131" t="s">
        <v>299</v>
      </c>
      <c r="C16" s="172">
        <f>'3. RZiS bez projektu'!C16</f>
        <v>0</v>
      </c>
      <c r="D16" s="172">
        <f>'3. RZiS bez projektu'!D16</f>
        <v>0</v>
      </c>
      <c r="E16" s="134">
        <f>'3. RZiS bez projektu'!E16+'7. RZiS projekt'!E16</f>
        <v>0</v>
      </c>
      <c r="F16" s="134">
        <f>'3. RZiS bez projektu'!F16+'7. RZiS projekt'!F16</f>
        <v>0</v>
      </c>
      <c r="G16" s="134">
        <f>'3. RZiS bez projektu'!G16+'7. RZiS projekt'!G16</f>
        <v>0</v>
      </c>
      <c r="H16" s="134">
        <f>'3. RZiS bez projektu'!H16+'7. RZiS projekt'!H16</f>
        <v>0</v>
      </c>
      <c r="I16" s="134">
        <f>'3. RZiS bez projektu'!I16+'7. RZiS projekt'!I16</f>
        <v>0</v>
      </c>
      <c r="J16" s="134">
        <f>'3. RZiS bez projektu'!J16+'7. RZiS projekt'!J16</f>
        <v>0</v>
      </c>
      <c r="K16" s="134">
        <f>'3. RZiS bez projektu'!K16+'7. RZiS projekt'!K16</f>
        <v>0</v>
      </c>
      <c r="L16" s="134">
        <f>'3. RZiS bez projektu'!L16+'7. RZiS projekt'!L16</f>
        <v>0</v>
      </c>
      <c r="M16" s="134">
        <f>'3. RZiS bez projektu'!M16+'7. RZiS projekt'!M16</f>
        <v>0</v>
      </c>
    </row>
    <row r="17" spans="1:13" ht="15" customHeight="1" x14ac:dyDescent="0.25">
      <c r="A17" s="116" t="s">
        <v>49</v>
      </c>
      <c r="B17" s="131" t="s">
        <v>50</v>
      </c>
      <c r="C17" s="172">
        <f>'3. RZiS bez projektu'!C17</f>
        <v>0</v>
      </c>
      <c r="D17" s="172">
        <f>'3. RZiS bez projektu'!D17</f>
        <v>0</v>
      </c>
      <c r="E17" s="134">
        <f>'3. RZiS bez projektu'!E17+'7. RZiS projekt'!E17</f>
        <v>0</v>
      </c>
      <c r="F17" s="134">
        <f>'3. RZiS bez projektu'!F17+'7. RZiS projekt'!F17</f>
        <v>0</v>
      </c>
      <c r="G17" s="134">
        <f>'3. RZiS bez projektu'!G17+'7. RZiS projekt'!G17</f>
        <v>0</v>
      </c>
      <c r="H17" s="134">
        <f>'3. RZiS bez projektu'!H17+'7. RZiS projekt'!H17</f>
        <v>0</v>
      </c>
      <c r="I17" s="134">
        <f>'3. RZiS bez projektu'!I17+'7. RZiS projekt'!I17</f>
        <v>0</v>
      </c>
      <c r="J17" s="134">
        <f>'3. RZiS bez projektu'!J17+'7. RZiS projekt'!J17</f>
        <v>0</v>
      </c>
      <c r="K17" s="134">
        <f>'3. RZiS bez projektu'!K17+'7. RZiS projekt'!K17</f>
        <v>0</v>
      </c>
      <c r="L17" s="134">
        <f>'3. RZiS bez projektu'!L17+'7. RZiS projekt'!L17</f>
        <v>0</v>
      </c>
      <c r="M17" s="134">
        <f>'3. RZiS bez projektu'!M17+'7. RZiS projekt'!M17</f>
        <v>0</v>
      </c>
    </row>
    <row r="18" spans="1:13" ht="15" customHeight="1" x14ac:dyDescent="0.25">
      <c r="A18" s="116" t="s">
        <v>51</v>
      </c>
      <c r="B18" s="131" t="s">
        <v>52</v>
      </c>
      <c r="C18" s="172">
        <f>'3. RZiS bez projektu'!C18</f>
        <v>0</v>
      </c>
      <c r="D18" s="172">
        <f>'3. RZiS bez projektu'!D18</f>
        <v>0</v>
      </c>
      <c r="E18" s="134">
        <f>'3. RZiS bez projektu'!E18+'7. RZiS projekt'!E18</f>
        <v>0</v>
      </c>
      <c r="F18" s="134">
        <f>'3. RZiS bez projektu'!F18+'7. RZiS projekt'!F18</f>
        <v>0</v>
      </c>
      <c r="G18" s="134">
        <f>'3. RZiS bez projektu'!G18+'7. RZiS projekt'!G18</f>
        <v>0</v>
      </c>
      <c r="H18" s="134">
        <f>'3. RZiS bez projektu'!H18+'7. RZiS projekt'!H18</f>
        <v>0</v>
      </c>
      <c r="I18" s="134">
        <f>'3. RZiS bez projektu'!I18+'7. RZiS projekt'!I18</f>
        <v>0</v>
      </c>
      <c r="J18" s="134">
        <f>'3. RZiS bez projektu'!J18+'7. RZiS projekt'!J18</f>
        <v>0</v>
      </c>
      <c r="K18" s="134">
        <f>'3. RZiS bez projektu'!K18+'7. RZiS projekt'!K18</f>
        <v>0</v>
      </c>
      <c r="L18" s="134">
        <f>'3. RZiS bez projektu'!L18+'7. RZiS projekt'!L18</f>
        <v>0</v>
      </c>
      <c r="M18" s="134">
        <f>'3. RZiS bez projektu'!M18+'7. RZiS projekt'!M18</f>
        <v>0</v>
      </c>
    </row>
    <row r="19" spans="1:13" ht="15" customHeight="1" x14ac:dyDescent="0.25">
      <c r="A19" s="110" t="s">
        <v>30</v>
      </c>
      <c r="B19" s="129" t="s">
        <v>53</v>
      </c>
      <c r="C19" s="124">
        <f t="shared" ref="C19:J19" si="5">C4-C10</f>
        <v>0</v>
      </c>
      <c r="D19" s="124">
        <f t="shared" si="5"/>
        <v>0</v>
      </c>
      <c r="E19" s="124">
        <f t="shared" si="5"/>
        <v>0</v>
      </c>
      <c r="F19" s="124">
        <f t="shared" si="5"/>
        <v>0</v>
      </c>
      <c r="G19" s="124">
        <f t="shared" ref="G19" si="6">G4-G10</f>
        <v>0</v>
      </c>
      <c r="H19" s="124">
        <f t="shared" si="5"/>
        <v>0</v>
      </c>
      <c r="I19" s="124">
        <f t="shared" si="5"/>
        <v>0</v>
      </c>
      <c r="J19" s="124">
        <f t="shared" si="5"/>
        <v>0</v>
      </c>
      <c r="K19" s="124">
        <f t="shared" ref="K19:M19" si="7">K4-K10</f>
        <v>0</v>
      </c>
      <c r="L19" s="124">
        <f t="shared" si="7"/>
        <v>0</v>
      </c>
      <c r="M19" s="124">
        <f t="shared" si="7"/>
        <v>0</v>
      </c>
    </row>
    <row r="20" spans="1:13" ht="15" customHeight="1" x14ac:dyDescent="0.25">
      <c r="A20" s="110" t="s">
        <v>54</v>
      </c>
      <c r="B20" s="129" t="s">
        <v>55</v>
      </c>
      <c r="C20" s="124">
        <f>SUM(C21:C24)</f>
        <v>0</v>
      </c>
      <c r="D20" s="124">
        <f t="shared" ref="D20:J20" si="8">SUM(D21:D24)</f>
        <v>0</v>
      </c>
      <c r="E20" s="124">
        <f t="shared" si="8"/>
        <v>0</v>
      </c>
      <c r="F20" s="124">
        <f t="shared" si="8"/>
        <v>0</v>
      </c>
      <c r="G20" s="124">
        <f t="shared" ref="G20" si="9">SUM(G21:G24)</f>
        <v>0</v>
      </c>
      <c r="H20" s="124">
        <f t="shared" si="8"/>
        <v>0</v>
      </c>
      <c r="I20" s="124">
        <f t="shared" si="8"/>
        <v>0</v>
      </c>
      <c r="J20" s="124">
        <f t="shared" si="8"/>
        <v>0</v>
      </c>
      <c r="K20" s="124">
        <f t="shared" ref="K20:M20" si="10">SUM(K21:K24)</f>
        <v>0</v>
      </c>
      <c r="L20" s="124">
        <f t="shared" si="10"/>
        <v>0</v>
      </c>
      <c r="M20" s="124">
        <f t="shared" si="10"/>
        <v>0</v>
      </c>
    </row>
    <row r="21" spans="1:13" ht="15" customHeight="1" x14ac:dyDescent="0.25">
      <c r="A21" s="116" t="s">
        <v>17</v>
      </c>
      <c r="B21" s="131" t="s">
        <v>197</v>
      </c>
      <c r="C21" s="172">
        <f>'3. RZiS bez projektu'!C21</f>
        <v>0</v>
      </c>
      <c r="D21" s="172">
        <f>'3. RZiS bez projektu'!D21</f>
        <v>0</v>
      </c>
      <c r="E21" s="134">
        <f>'3. RZiS bez projektu'!E21+'7. RZiS projekt'!E21</f>
        <v>0</v>
      </c>
      <c r="F21" s="134">
        <f>'3. RZiS bez projektu'!F21+'7. RZiS projekt'!F21</f>
        <v>0</v>
      </c>
      <c r="G21" s="134">
        <f>'3. RZiS bez projektu'!G21+'7. RZiS projekt'!G21</f>
        <v>0</v>
      </c>
      <c r="H21" s="134">
        <f>'3. RZiS bez projektu'!H21+'7. RZiS projekt'!H21</f>
        <v>0</v>
      </c>
      <c r="I21" s="134">
        <f>'3. RZiS bez projektu'!I21+'7. RZiS projekt'!I21</f>
        <v>0</v>
      </c>
      <c r="J21" s="134">
        <f>'3. RZiS bez projektu'!J21+'7. RZiS projekt'!J21</f>
        <v>0</v>
      </c>
      <c r="K21" s="134">
        <f>'3. RZiS bez projektu'!K21+'7. RZiS projekt'!K21</f>
        <v>0</v>
      </c>
      <c r="L21" s="134">
        <f>'3. RZiS bez projektu'!L21+'7. RZiS projekt'!L21</f>
        <v>0</v>
      </c>
      <c r="M21" s="134">
        <f>'3. RZiS bez projektu'!M21+'7. RZiS projekt'!M21</f>
        <v>0</v>
      </c>
    </row>
    <row r="22" spans="1:13" ht="15" customHeight="1" x14ac:dyDescent="0.25">
      <c r="A22" s="116" t="s">
        <v>18</v>
      </c>
      <c r="B22" s="131" t="s">
        <v>56</v>
      </c>
      <c r="C22" s="172">
        <f>'3. RZiS bez projektu'!C22</f>
        <v>0</v>
      </c>
      <c r="D22" s="172">
        <f>'3. RZiS bez projektu'!D22</f>
        <v>0</v>
      </c>
      <c r="E22" s="134">
        <f>'3. RZiS bez projektu'!E22+'7. RZiS projekt'!E22</f>
        <v>0</v>
      </c>
      <c r="F22" s="134">
        <f>'3. RZiS bez projektu'!F22+'7. RZiS projekt'!F22</f>
        <v>0</v>
      </c>
      <c r="G22" s="134">
        <f>'3. RZiS bez projektu'!G22+'7. RZiS projekt'!G22</f>
        <v>0</v>
      </c>
      <c r="H22" s="134">
        <f>'3. RZiS bez projektu'!H22+'7. RZiS projekt'!H22</f>
        <v>0</v>
      </c>
      <c r="I22" s="134">
        <f>'3. RZiS bez projektu'!I22+'7. RZiS projekt'!I22</f>
        <v>0</v>
      </c>
      <c r="J22" s="134">
        <f>'3. RZiS bez projektu'!J22+'7. RZiS projekt'!J22</f>
        <v>0</v>
      </c>
      <c r="K22" s="134">
        <f>'3. RZiS bez projektu'!K22+'7. RZiS projekt'!K22</f>
        <v>0</v>
      </c>
      <c r="L22" s="134">
        <f>'3. RZiS bez projektu'!L22+'7. RZiS projekt'!L22</f>
        <v>0</v>
      </c>
      <c r="M22" s="134">
        <f>'3. RZiS bez projektu'!M22+'7. RZiS projekt'!M22</f>
        <v>0</v>
      </c>
    </row>
    <row r="23" spans="1:13" ht="15" customHeight="1" x14ac:dyDescent="0.25">
      <c r="A23" s="116" t="s">
        <v>24</v>
      </c>
      <c r="B23" s="131" t="s">
        <v>198</v>
      </c>
      <c r="C23" s="172">
        <f>'3. RZiS bez projektu'!C23</f>
        <v>0</v>
      </c>
      <c r="D23" s="172">
        <f>'3. RZiS bez projektu'!D23</f>
        <v>0</v>
      </c>
      <c r="E23" s="134">
        <f>'3. RZiS bez projektu'!E23+'7. RZiS projekt'!E23</f>
        <v>0</v>
      </c>
      <c r="F23" s="134">
        <f>'3. RZiS bez projektu'!F23+'7. RZiS projekt'!F23</f>
        <v>0</v>
      </c>
      <c r="G23" s="134">
        <f>'3. RZiS bez projektu'!G23+'7. RZiS projekt'!G23</f>
        <v>0</v>
      </c>
      <c r="H23" s="134">
        <f>'3. RZiS bez projektu'!H23+'7. RZiS projekt'!H23</f>
        <v>0</v>
      </c>
      <c r="I23" s="134">
        <f>'3. RZiS bez projektu'!I23+'7. RZiS projekt'!I23</f>
        <v>0</v>
      </c>
      <c r="J23" s="134">
        <f>'3. RZiS bez projektu'!J23+'7. RZiS projekt'!J23</f>
        <v>0</v>
      </c>
      <c r="K23" s="134">
        <f>'3. RZiS bez projektu'!K23+'7. RZiS projekt'!K23</f>
        <v>0</v>
      </c>
      <c r="L23" s="134">
        <f>'3. RZiS bez projektu'!L23+'7. RZiS projekt'!L23</f>
        <v>0</v>
      </c>
      <c r="M23" s="134">
        <f>'3. RZiS bez projektu'!M23+'7. RZiS projekt'!M23</f>
        <v>0</v>
      </c>
    </row>
    <row r="24" spans="1:13" ht="15" customHeight="1" x14ac:dyDescent="0.25">
      <c r="A24" s="116" t="s">
        <v>25</v>
      </c>
      <c r="B24" s="131" t="s">
        <v>199</v>
      </c>
      <c r="C24" s="172">
        <f>'3. RZiS bez projektu'!C24</f>
        <v>0</v>
      </c>
      <c r="D24" s="172">
        <f>'3. RZiS bez projektu'!D24</f>
        <v>0</v>
      </c>
      <c r="E24" s="134">
        <f>'3. RZiS bez projektu'!E24+'7. RZiS projekt'!E24</f>
        <v>0</v>
      </c>
      <c r="F24" s="134">
        <f>'3. RZiS bez projektu'!F24+'7. RZiS projekt'!F24</f>
        <v>0</v>
      </c>
      <c r="G24" s="134">
        <f>'3. RZiS bez projektu'!G24+'7. RZiS projekt'!G24</f>
        <v>0</v>
      </c>
      <c r="H24" s="134">
        <f>'3. RZiS bez projektu'!H24+'7. RZiS projekt'!H24</f>
        <v>0</v>
      </c>
      <c r="I24" s="134">
        <f>'3. RZiS bez projektu'!I24+'7. RZiS projekt'!I24</f>
        <v>0</v>
      </c>
      <c r="J24" s="134">
        <f>'3. RZiS bez projektu'!J24+'7. RZiS projekt'!J24</f>
        <v>0</v>
      </c>
      <c r="K24" s="134">
        <f>'3. RZiS bez projektu'!K24+'7. RZiS projekt'!K24</f>
        <v>0</v>
      </c>
      <c r="L24" s="134">
        <f>'3. RZiS bez projektu'!L24+'7. RZiS projekt'!L24</f>
        <v>0</v>
      </c>
      <c r="M24" s="134">
        <f>'3. RZiS bez projektu'!M24+'7. RZiS projekt'!M24</f>
        <v>0</v>
      </c>
    </row>
    <row r="25" spans="1:13" ht="15" customHeight="1" x14ac:dyDescent="0.25">
      <c r="A25" s="110" t="s">
        <v>57</v>
      </c>
      <c r="B25" s="129" t="s">
        <v>58</v>
      </c>
      <c r="C25" s="124">
        <f>SUM(C26:C28)</f>
        <v>0</v>
      </c>
      <c r="D25" s="124">
        <f t="shared" ref="D25:J25" si="11">SUM(D26:D28)</f>
        <v>0</v>
      </c>
      <c r="E25" s="124">
        <f t="shared" si="11"/>
        <v>0</v>
      </c>
      <c r="F25" s="124">
        <f t="shared" si="11"/>
        <v>0</v>
      </c>
      <c r="G25" s="124">
        <f t="shared" ref="G25" si="12">SUM(G26:G28)</f>
        <v>0</v>
      </c>
      <c r="H25" s="124">
        <f t="shared" si="11"/>
        <v>0</v>
      </c>
      <c r="I25" s="124">
        <f t="shared" si="11"/>
        <v>0</v>
      </c>
      <c r="J25" s="124">
        <f t="shared" si="11"/>
        <v>0</v>
      </c>
      <c r="K25" s="124">
        <f t="shared" ref="K25:M25" si="13">SUM(K26:K28)</f>
        <v>0</v>
      </c>
      <c r="L25" s="124">
        <f t="shared" si="13"/>
        <v>0</v>
      </c>
      <c r="M25" s="124">
        <f t="shared" si="13"/>
        <v>0</v>
      </c>
    </row>
    <row r="26" spans="1:13" ht="15" customHeight="1" x14ac:dyDescent="0.25">
      <c r="A26" s="116" t="s">
        <v>17</v>
      </c>
      <c r="B26" s="131" t="s">
        <v>200</v>
      </c>
      <c r="C26" s="172">
        <f>'3. RZiS bez projektu'!C26</f>
        <v>0</v>
      </c>
      <c r="D26" s="172">
        <f>'3. RZiS bez projektu'!D26</f>
        <v>0</v>
      </c>
      <c r="E26" s="134">
        <f>'3. RZiS bez projektu'!E26+'7. RZiS projekt'!E26</f>
        <v>0</v>
      </c>
      <c r="F26" s="134">
        <f>'3. RZiS bez projektu'!F26+'7. RZiS projekt'!F26</f>
        <v>0</v>
      </c>
      <c r="G26" s="134">
        <f>'3. RZiS bez projektu'!G26+'7. RZiS projekt'!G26</f>
        <v>0</v>
      </c>
      <c r="H26" s="134">
        <f>'3. RZiS bez projektu'!H26+'7. RZiS projekt'!H26</f>
        <v>0</v>
      </c>
      <c r="I26" s="134">
        <f>'3. RZiS bez projektu'!I26+'7. RZiS projekt'!I26</f>
        <v>0</v>
      </c>
      <c r="J26" s="134">
        <f>'3. RZiS bez projektu'!J26+'7. RZiS projekt'!J26</f>
        <v>0</v>
      </c>
      <c r="K26" s="134">
        <f>'3. RZiS bez projektu'!K26+'7. RZiS projekt'!K26</f>
        <v>0</v>
      </c>
      <c r="L26" s="134">
        <f>'3. RZiS bez projektu'!L26+'7. RZiS projekt'!L26</f>
        <v>0</v>
      </c>
      <c r="M26" s="134">
        <f>'3. RZiS bez projektu'!M26+'7. RZiS projekt'!M26</f>
        <v>0</v>
      </c>
    </row>
    <row r="27" spans="1:13" ht="15" customHeight="1" x14ac:dyDescent="0.25">
      <c r="A27" s="116" t="s">
        <v>18</v>
      </c>
      <c r="B27" s="131" t="s">
        <v>198</v>
      </c>
      <c r="C27" s="172">
        <f>'3. RZiS bez projektu'!C27</f>
        <v>0</v>
      </c>
      <c r="D27" s="172">
        <f>'3. RZiS bez projektu'!D27</f>
        <v>0</v>
      </c>
      <c r="E27" s="134">
        <f>'3. RZiS bez projektu'!E27+'7. RZiS projekt'!E27</f>
        <v>0</v>
      </c>
      <c r="F27" s="134">
        <f>'3. RZiS bez projektu'!F27+'7. RZiS projekt'!F27</f>
        <v>0</v>
      </c>
      <c r="G27" s="134">
        <f>'3. RZiS bez projektu'!G27+'7. RZiS projekt'!G27</f>
        <v>0</v>
      </c>
      <c r="H27" s="134">
        <f>'3. RZiS bez projektu'!H27+'7. RZiS projekt'!H27</f>
        <v>0</v>
      </c>
      <c r="I27" s="134">
        <f>'3. RZiS bez projektu'!I27+'7. RZiS projekt'!I27</f>
        <v>0</v>
      </c>
      <c r="J27" s="134">
        <f>'3. RZiS bez projektu'!J27+'7. RZiS projekt'!J27</f>
        <v>0</v>
      </c>
      <c r="K27" s="134">
        <f>'3. RZiS bez projektu'!K27+'7. RZiS projekt'!K27</f>
        <v>0</v>
      </c>
      <c r="L27" s="134">
        <f>'3. RZiS bez projektu'!L27+'7. RZiS projekt'!L27</f>
        <v>0</v>
      </c>
      <c r="M27" s="134">
        <f>'3. RZiS bez projektu'!M27+'7. RZiS projekt'!M27</f>
        <v>0</v>
      </c>
    </row>
    <row r="28" spans="1:13" ht="15" customHeight="1" x14ac:dyDescent="0.25">
      <c r="A28" s="116" t="s">
        <v>24</v>
      </c>
      <c r="B28" s="131" t="s">
        <v>201</v>
      </c>
      <c r="C28" s="172">
        <f>'3. RZiS bez projektu'!C28</f>
        <v>0</v>
      </c>
      <c r="D28" s="172">
        <f>'3. RZiS bez projektu'!D28</f>
        <v>0</v>
      </c>
      <c r="E28" s="134">
        <f>'3. RZiS bez projektu'!E28+'7. RZiS projekt'!E28</f>
        <v>0</v>
      </c>
      <c r="F28" s="134">
        <f>'3. RZiS bez projektu'!F28+'7. RZiS projekt'!F28</f>
        <v>0</v>
      </c>
      <c r="G28" s="134">
        <f>'3. RZiS bez projektu'!G28+'7. RZiS projekt'!G28</f>
        <v>0</v>
      </c>
      <c r="H28" s="134">
        <f>'3. RZiS bez projektu'!H28+'7. RZiS projekt'!H28</f>
        <v>0</v>
      </c>
      <c r="I28" s="134">
        <f>'3. RZiS bez projektu'!I28+'7. RZiS projekt'!I28</f>
        <v>0</v>
      </c>
      <c r="J28" s="134">
        <f>'3. RZiS bez projektu'!J28+'7. RZiS projekt'!J28</f>
        <v>0</v>
      </c>
      <c r="K28" s="134">
        <f>'3. RZiS bez projektu'!K28+'7. RZiS projekt'!K28</f>
        <v>0</v>
      </c>
      <c r="L28" s="134">
        <f>'3. RZiS bez projektu'!L28+'7. RZiS projekt'!L28</f>
        <v>0</v>
      </c>
      <c r="M28" s="134">
        <f>'3. RZiS bez projektu'!M28+'7. RZiS projekt'!M28</f>
        <v>0</v>
      </c>
    </row>
    <row r="29" spans="1:13" ht="15" customHeight="1" x14ac:dyDescent="0.25">
      <c r="A29" s="110" t="s">
        <v>59</v>
      </c>
      <c r="B29" s="129" t="s">
        <v>60</v>
      </c>
      <c r="C29" s="124">
        <f>C19+C20-C25</f>
        <v>0</v>
      </c>
      <c r="D29" s="124">
        <f t="shared" ref="D29:J29" si="14">D19+D20-D25</f>
        <v>0</v>
      </c>
      <c r="E29" s="124">
        <f t="shared" si="14"/>
        <v>0</v>
      </c>
      <c r="F29" s="124">
        <f t="shared" si="14"/>
        <v>0</v>
      </c>
      <c r="G29" s="124">
        <f t="shared" ref="G29" si="15">G19+G20-G25</f>
        <v>0</v>
      </c>
      <c r="H29" s="124">
        <f t="shared" si="14"/>
        <v>0</v>
      </c>
      <c r="I29" s="124">
        <f t="shared" si="14"/>
        <v>0</v>
      </c>
      <c r="J29" s="124">
        <f t="shared" si="14"/>
        <v>0</v>
      </c>
      <c r="K29" s="124">
        <f t="shared" ref="K29:M29" si="16">K19+K20-K25</f>
        <v>0</v>
      </c>
      <c r="L29" s="124">
        <f t="shared" si="16"/>
        <v>0</v>
      </c>
      <c r="M29" s="124">
        <f t="shared" si="16"/>
        <v>0</v>
      </c>
    </row>
    <row r="30" spans="1:13" ht="15" customHeight="1" x14ac:dyDescent="0.25">
      <c r="A30" s="110" t="s">
        <v>61</v>
      </c>
      <c r="B30" s="129" t="s">
        <v>62</v>
      </c>
      <c r="C30" s="124">
        <f>SUM(C31,C36,C38,C40:C41)</f>
        <v>0</v>
      </c>
      <c r="D30" s="124">
        <f t="shared" ref="D30:J30" si="17">SUM(D31,D36,D38,D40:D41)</f>
        <v>0</v>
      </c>
      <c r="E30" s="124">
        <f t="shared" si="17"/>
        <v>0</v>
      </c>
      <c r="F30" s="124">
        <f t="shared" si="17"/>
        <v>0</v>
      </c>
      <c r="G30" s="124">
        <f t="shared" ref="G30" si="18">SUM(G31,G36,G38,G40:G41)</f>
        <v>0</v>
      </c>
      <c r="H30" s="124">
        <f t="shared" si="17"/>
        <v>0</v>
      </c>
      <c r="I30" s="124">
        <f t="shared" si="17"/>
        <v>0</v>
      </c>
      <c r="J30" s="124">
        <f t="shared" si="17"/>
        <v>0</v>
      </c>
      <c r="K30" s="124">
        <f t="shared" ref="K30:M30" si="19">SUM(K31,K36,K38,K40:K41)</f>
        <v>0</v>
      </c>
      <c r="L30" s="124">
        <f t="shared" si="19"/>
        <v>0</v>
      </c>
      <c r="M30" s="124">
        <f t="shared" si="19"/>
        <v>0</v>
      </c>
    </row>
    <row r="31" spans="1:13" ht="15" customHeight="1" x14ac:dyDescent="0.25">
      <c r="A31" s="116" t="s">
        <v>17</v>
      </c>
      <c r="B31" s="131" t="s">
        <v>202</v>
      </c>
      <c r="C31" s="125">
        <f>SUM(C32,C34)</f>
        <v>0</v>
      </c>
      <c r="D31" s="125">
        <f t="shared" ref="D31:J31" si="20">SUM(D32,D34)</f>
        <v>0</v>
      </c>
      <c r="E31" s="125">
        <f t="shared" si="20"/>
        <v>0</v>
      </c>
      <c r="F31" s="125">
        <f t="shared" si="20"/>
        <v>0</v>
      </c>
      <c r="G31" s="125">
        <f t="shared" ref="G31" si="21">SUM(G32,G34)</f>
        <v>0</v>
      </c>
      <c r="H31" s="125">
        <f t="shared" si="20"/>
        <v>0</v>
      </c>
      <c r="I31" s="125">
        <f t="shared" si="20"/>
        <v>0</v>
      </c>
      <c r="J31" s="125">
        <f t="shared" si="20"/>
        <v>0</v>
      </c>
      <c r="K31" s="125">
        <f t="shared" ref="K31:M31" si="22">SUM(K32,K34)</f>
        <v>0</v>
      </c>
      <c r="L31" s="125">
        <f t="shared" si="22"/>
        <v>0</v>
      </c>
      <c r="M31" s="125">
        <f t="shared" si="22"/>
        <v>0</v>
      </c>
    </row>
    <row r="32" spans="1:13" s="25" customFormat="1" ht="15" customHeight="1" x14ac:dyDescent="0.25">
      <c r="A32" s="113" t="s">
        <v>107</v>
      </c>
      <c r="B32" s="130" t="s">
        <v>203</v>
      </c>
      <c r="C32" s="172">
        <f>'3. RZiS bez projektu'!C32</f>
        <v>0</v>
      </c>
      <c r="D32" s="172">
        <f>'3. RZiS bez projektu'!D32</f>
        <v>0</v>
      </c>
      <c r="E32" s="134">
        <f>'3. RZiS bez projektu'!E32+'7. RZiS projekt'!E32</f>
        <v>0</v>
      </c>
      <c r="F32" s="134">
        <f>'3. RZiS bez projektu'!F32+'7. RZiS projekt'!F32</f>
        <v>0</v>
      </c>
      <c r="G32" s="134">
        <f>'3. RZiS bez projektu'!G32+'7. RZiS projekt'!G32</f>
        <v>0</v>
      </c>
      <c r="H32" s="134">
        <f>'3. RZiS bez projektu'!H32+'7. RZiS projekt'!H32</f>
        <v>0</v>
      </c>
      <c r="I32" s="134">
        <f>'3. RZiS bez projektu'!I32+'7. RZiS projekt'!I32</f>
        <v>0</v>
      </c>
      <c r="J32" s="134">
        <f>'3. RZiS bez projektu'!J32+'7. RZiS projekt'!J32</f>
        <v>0</v>
      </c>
      <c r="K32" s="134">
        <f>'3. RZiS bez projektu'!K32+'7. RZiS projekt'!K32</f>
        <v>0</v>
      </c>
      <c r="L32" s="134">
        <f>'3. RZiS bez projektu'!L32+'7. RZiS projekt'!L32</f>
        <v>0</v>
      </c>
      <c r="M32" s="134">
        <f>'3. RZiS bez projektu'!M32+'7. RZiS projekt'!M32</f>
        <v>0</v>
      </c>
    </row>
    <row r="33" spans="1:13" s="25" customFormat="1" ht="15" customHeight="1" x14ac:dyDescent="0.25">
      <c r="A33" s="113" t="s">
        <v>110</v>
      </c>
      <c r="B33" s="130" t="s">
        <v>204</v>
      </c>
      <c r="C33" s="172">
        <f>'3. RZiS bez projektu'!C33</f>
        <v>0</v>
      </c>
      <c r="D33" s="172">
        <f>'3. RZiS bez projektu'!D33</f>
        <v>0</v>
      </c>
      <c r="E33" s="134">
        <f>'3. RZiS bez projektu'!E33+'7. RZiS projekt'!E33</f>
        <v>0</v>
      </c>
      <c r="F33" s="134">
        <f>'3. RZiS bez projektu'!F33+'7. RZiS projekt'!F33</f>
        <v>0</v>
      </c>
      <c r="G33" s="134">
        <f>'3. RZiS bez projektu'!G33+'7. RZiS projekt'!G33</f>
        <v>0</v>
      </c>
      <c r="H33" s="134">
        <f>'3. RZiS bez projektu'!H33+'7. RZiS projekt'!H33</f>
        <v>0</v>
      </c>
      <c r="I33" s="134">
        <f>'3. RZiS bez projektu'!I33+'7. RZiS projekt'!I33</f>
        <v>0</v>
      </c>
      <c r="J33" s="134">
        <f>'3. RZiS bez projektu'!J33+'7. RZiS projekt'!J33</f>
        <v>0</v>
      </c>
      <c r="K33" s="134">
        <f>'3. RZiS bez projektu'!K33+'7. RZiS projekt'!K33</f>
        <v>0</v>
      </c>
      <c r="L33" s="134">
        <f>'3. RZiS bez projektu'!L33+'7. RZiS projekt'!L33</f>
        <v>0</v>
      </c>
      <c r="M33" s="134">
        <f>'3. RZiS bez projektu'!M33+'7. RZiS projekt'!M33</f>
        <v>0</v>
      </c>
    </row>
    <row r="34" spans="1:13" s="25" customFormat="1" ht="15" customHeight="1" x14ac:dyDescent="0.25">
      <c r="A34" s="113" t="s">
        <v>114</v>
      </c>
      <c r="B34" s="130" t="s">
        <v>205</v>
      </c>
      <c r="C34" s="172">
        <f>'3. RZiS bez projektu'!C34</f>
        <v>0</v>
      </c>
      <c r="D34" s="172">
        <f>'3. RZiS bez projektu'!D34</f>
        <v>0</v>
      </c>
      <c r="E34" s="134">
        <f>'3. RZiS bez projektu'!E34+'7. RZiS projekt'!E34</f>
        <v>0</v>
      </c>
      <c r="F34" s="134">
        <f>'3. RZiS bez projektu'!F34+'7. RZiS projekt'!F34</f>
        <v>0</v>
      </c>
      <c r="G34" s="134">
        <f>'3. RZiS bez projektu'!G34+'7. RZiS projekt'!G34</f>
        <v>0</v>
      </c>
      <c r="H34" s="134">
        <f>'3. RZiS bez projektu'!H34+'7. RZiS projekt'!H34</f>
        <v>0</v>
      </c>
      <c r="I34" s="134">
        <f>'3. RZiS bez projektu'!I34+'7. RZiS projekt'!I34</f>
        <v>0</v>
      </c>
      <c r="J34" s="134">
        <f>'3. RZiS bez projektu'!J34+'7. RZiS projekt'!J34</f>
        <v>0</v>
      </c>
      <c r="K34" s="134">
        <f>'3. RZiS bez projektu'!K34+'7. RZiS projekt'!K34</f>
        <v>0</v>
      </c>
      <c r="L34" s="134">
        <f>'3. RZiS bez projektu'!L34+'7. RZiS projekt'!L34</f>
        <v>0</v>
      </c>
      <c r="M34" s="134">
        <f>'3. RZiS bez projektu'!M34+'7. RZiS projekt'!M34</f>
        <v>0</v>
      </c>
    </row>
    <row r="35" spans="1:13" s="25" customFormat="1" ht="15" customHeight="1" x14ac:dyDescent="0.25">
      <c r="A35" s="113" t="s">
        <v>110</v>
      </c>
      <c r="B35" s="130" t="s">
        <v>204</v>
      </c>
      <c r="C35" s="172">
        <f>'3. RZiS bez projektu'!C35</f>
        <v>0</v>
      </c>
      <c r="D35" s="172">
        <f>'3. RZiS bez projektu'!D35</f>
        <v>0</v>
      </c>
      <c r="E35" s="134">
        <f>'3. RZiS bez projektu'!E35+'7. RZiS projekt'!E35</f>
        <v>0</v>
      </c>
      <c r="F35" s="134">
        <f>'3. RZiS bez projektu'!F35+'7. RZiS projekt'!F35</f>
        <v>0</v>
      </c>
      <c r="G35" s="134">
        <f>'3. RZiS bez projektu'!G35+'7. RZiS projekt'!G35</f>
        <v>0</v>
      </c>
      <c r="H35" s="134">
        <f>'3. RZiS bez projektu'!H35+'7. RZiS projekt'!H35</f>
        <v>0</v>
      </c>
      <c r="I35" s="134">
        <f>'3. RZiS bez projektu'!I35+'7. RZiS projekt'!I35</f>
        <v>0</v>
      </c>
      <c r="J35" s="134">
        <f>'3. RZiS bez projektu'!J35+'7. RZiS projekt'!J35</f>
        <v>0</v>
      </c>
      <c r="K35" s="134">
        <f>'3. RZiS bez projektu'!K35+'7. RZiS projekt'!K35</f>
        <v>0</v>
      </c>
      <c r="L35" s="134">
        <f>'3. RZiS bez projektu'!L35+'7. RZiS projekt'!L35</f>
        <v>0</v>
      </c>
      <c r="M35" s="134">
        <f>'3. RZiS bez projektu'!M35+'7. RZiS projekt'!M35</f>
        <v>0</v>
      </c>
    </row>
    <row r="36" spans="1:13" ht="15" customHeight="1" x14ac:dyDescent="0.25">
      <c r="A36" s="116" t="s">
        <v>18</v>
      </c>
      <c r="B36" s="131" t="s">
        <v>206</v>
      </c>
      <c r="C36" s="172">
        <f>'3. RZiS bez projektu'!C36</f>
        <v>0</v>
      </c>
      <c r="D36" s="172">
        <f>'3. RZiS bez projektu'!D36</f>
        <v>0</v>
      </c>
      <c r="E36" s="134">
        <f>'3. RZiS bez projektu'!E36+'7. RZiS projekt'!E36</f>
        <v>0</v>
      </c>
      <c r="F36" s="134">
        <f>'3. RZiS bez projektu'!F36+'7. RZiS projekt'!F36</f>
        <v>0</v>
      </c>
      <c r="G36" s="134">
        <f>'3. RZiS bez projektu'!G36+'7. RZiS projekt'!G36</f>
        <v>0</v>
      </c>
      <c r="H36" s="134">
        <f>'3. RZiS bez projektu'!H36+'7. RZiS projekt'!H36</f>
        <v>0</v>
      </c>
      <c r="I36" s="134">
        <f>'3. RZiS bez projektu'!I36+'7. RZiS projekt'!I36</f>
        <v>0</v>
      </c>
      <c r="J36" s="134">
        <f>'3. RZiS bez projektu'!J36+'7. RZiS projekt'!J36</f>
        <v>0</v>
      </c>
      <c r="K36" s="134">
        <f>'3. RZiS bez projektu'!K36+'7. RZiS projekt'!K36</f>
        <v>0</v>
      </c>
      <c r="L36" s="134">
        <f>'3. RZiS bez projektu'!L36+'7. RZiS projekt'!L36</f>
        <v>0</v>
      </c>
      <c r="M36" s="134">
        <f>'3. RZiS bez projektu'!M36+'7. RZiS projekt'!M36</f>
        <v>0</v>
      </c>
    </row>
    <row r="37" spans="1:13" s="25" customFormat="1" ht="15" customHeight="1" x14ac:dyDescent="0.25">
      <c r="A37" s="113" t="s">
        <v>110</v>
      </c>
      <c r="B37" s="130" t="s">
        <v>196</v>
      </c>
      <c r="C37" s="172">
        <f>'3. RZiS bez projektu'!C37</f>
        <v>0</v>
      </c>
      <c r="D37" s="172">
        <f>'3. RZiS bez projektu'!D37</f>
        <v>0</v>
      </c>
      <c r="E37" s="134">
        <f>'3. RZiS bez projektu'!E37+'7. RZiS projekt'!E37</f>
        <v>0</v>
      </c>
      <c r="F37" s="134">
        <f>'3. RZiS bez projektu'!F37+'7. RZiS projekt'!F37</f>
        <v>0</v>
      </c>
      <c r="G37" s="134">
        <f>'3. RZiS bez projektu'!G37+'7. RZiS projekt'!G37</f>
        <v>0</v>
      </c>
      <c r="H37" s="134">
        <f>'3. RZiS bez projektu'!H37+'7. RZiS projekt'!H37</f>
        <v>0</v>
      </c>
      <c r="I37" s="134">
        <f>'3. RZiS bez projektu'!I37+'7. RZiS projekt'!I37</f>
        <v>0</v>
      </c>
      <c r="J37" s="134">
        <f>'3. RZiS bez projektu'!J37+'7. RZiS projekt'!J37</f>
        <v>0</v>
      </c>
      <c r="K37" s="134">
        <f>'3. RZiS bez projektu'!K37+'7. RZiS projekt'!K37</f>
        <v>0</v>
      </c>
      <c r="L37" s="134">
        <f>'3. RZiS bez projektu'!L37+'7. RZiS projekt'!L37</f>
        <v>0</v>
      </c>
      <c r="M37" s="134">
        <f>'3. RZiS bez projektu'!M37+'7. RZiS projekt'!M37</f>
        <v>0</v>
      </c>
    </row>
    <row r="38" spans="1:13" ht="15" customHeight="1" x14ac:dyDescent="0.25">
      <c r="A38" s="116" t="s">
        <v>24</v>
      </c>
      <c r="B38" s="131" t="s">
        <v>207</v>
      </c>
      <c r="C38" s="172">
        <f>'3. RZiS bez projektu'!C38</f>
        <v>0</v>
      </c>
      <c r="D38" s="172">
        <f>'3. RZiS bez projektu'!D38</f>
        <v>0</v>
      </c>
      <c r="E38" s="134">
        <f>'3. RZiS bez projektu'!E38+'7. RZiS projekt'!E38</f>
        <v>0</v>
      </c>
      <c r="F38" s="134">
        <f>'3. RZiS bez projektu'!F38+'7. RZiS projekt'!F38</f>
        <v>0</v>
      </c>
      <c r="G38" s="134">
        <f>'3. RZiS bez projektu'!G38+'7. RZiS projekt'!G38</f>
        <v>0</v>
      </c>
      <c r="H38" s="134">
        <f>'3. RZiS bez projektu'!H38+'7. RZiS projekt'!H38</f>
        <v>0</v>
      </c>
      <c r="I38" s="134">
        <f>'3. RZiS bez projektu'!I38+'7. RZiS projekt'!I38</f>
        <v>0</v>
      </c>
      <c r="J38" s="134">
        <f>'3. RZiS bez projektu'!J38+'7. RZiS projekt'!J38</f>
        <v>0</v>
      </c>
      <c r="K38" s="134">
        <f>'3. RZiS bez projektu'!K38+'7. RZiS projekt'!K38</f>
        <v>0</v>
      </c>
      <c r="L38" s="134">
        <f>'3. RZiS bez projektu'!L38+'7. RZiS projekt'!L38</f>
        <v>0</v>
      </c>
      <c r="M38" s="134">
        <f>'3. RZiS bez projektu'!M38+'7. RZiS projekt'!M38</f>
        <v>0</v>
      </c>
    </row>
    <row r="39" spans="1:13" s="25" customFormat="1" ht="15" customHeight="1" x14ac:dyDescent="0.25">
      <c r="A39" s="113" t="s">
        <v>110</v>
      </c>
      <c r="B39" s="130" t="s">
        <v>108</v>
      </c>
      <c r="C39" s="172">
        <f>'3. RZiS bez projektu'!C39</f>
        <v>0</v>
      </c>
      <c r="D39" s="172">
        <f>'3. RZiS bez projektu'!D39</f>
        <v>0</v>
      </c>
      <c r="E39" s="134">
        <f>'3. RZiS bez projektu'!E39+'7. RZiS projekt'!E39</f>
        <v>0</v>
      </c>
      <c r="F39" s="134">
        <f>'3. RZiS bez projektu'!F39+'7. RZiS projekt'!F39</f>
        <v>0</v>
      </c>
      <c r="G39" s="134">
        <f>'3. RZiS bez projektu'!G39+'7. RZiS projekt'!G39</f>
        <v>0</v>
      </c>
      <c r="H39" s="134">
        <f>'3. RZiS bez projektu'!H39+'7. RZiS projekt'!H39</f>
        <v>0</v>
      </c>
      <c r="I39" s="134">
        <f>'3. RZiS bez projektu'!I39+'7. RZiS projekt'!I39</f>
        <v>0</v>
      </c>
      <c r="J39" s="134">
        <f>'3. RZiS bez projektu'!J39+'7. RZiS projekt'!J39</f>
        <v>0</v>
      </c>
      <c r="K39" s="134">
        <f>'3. RZiS bez projektu'!K39+'7. RZiS projekt'!K39</f>
        <v>0</v>
      </c>
      <c r="L39" s="134">
        <f>'3. RZiS bez projektu'!L39+'7. RZiS projekt'!L39</f>
        <v>0</v>
      </c>
      <c r="M39" s="134">
        <f>'3. RZiS bez projektu'!M39+'7. RZiS projekt'!M39</f>
        <v>0</v>
      </c>
    </row>
    <row r="40" spans="1:13" ht="15" customHeight="1" x14ac:dyDescent="0.25">
      <c r="A40" s="116" t="s">
        <v>25</v>
      </c>
      <c r="B40" s="131" t="s">
        <v>208</v>
      </c>
      <c r="C40" s="172">
        <f>'3. RZiS bez projektu'!C40</f>
        <v>0</v>
      </c>
      <c r="D40" s="172">
        <f>'3. RZiS bez projektu'!D40</f>
        <v>0</v>
      </c>
      <c r="E40" s="134">
        <f>'3. RZiS bez projektu'!E40+'7. RZiS projekt'!E40</f>
        <v>0</v>
      </c>
      <c r="F40" s="134">
        <f>'3. RZiS bez projektu'!F40+'7. RZiS projekt'!F40</f>
        <v>0</v>
      </c>
      <c r="G40" s="134">
        <f>'3. RZiS bez projektu'!G40+'7. RZiS projekt'!G40</f>
        <v>0</v>
      </c>
      <c r="H40" s="134">
        <f>'3. RZiS bez projektu'!H40+'7. RZiS projekt'!H40</f>
        <v>0</v>
      </c>
      <c r="I40" s="134">
        <f>'3. RZiS bez projektu'!I40+'7. RZiS projekt'!I40</f>
        <v>0</v>
      </c>
      <c r="J40" s="134">
        <f>'3. RZiS bez projektu'!J40+'7. RZiS projekt'!J40</f>
        <v>0</v>
      </c>
      <c r="K40" s="134">
        <f>'3. RZiS bez projektu'!K40+'7. RZiS projekt'!K40</f>
        <v>0</v>
      </c>
      <c r="L40" s="134">
        <f>'3. RZiS bez projektu'!L40+'7. RZiS projekt'!L40</f>
        <v>0</v>
      </c>
      <c r="M40" s="134">
        <f>'3. RZiS bez projektu'!M40+'7. RZiS projekt'!M40</f>
        <v>0</v>
      </c>
    </row>
    <row r="41" spans="1:13" ht="15" customHeight="1" x14ac:dyDescent="0.25">
      <c r="A41" s="116" t="s">
        <v>26</v>
      </c>
      <c r="B41" s="131" t="s">
        <v>209</v>
      </c>
      <c r="C41" s="172">
        <f>'3. RZiS bez projektu'!C41</f>
        <v>0</v>
      </c>
      <c r="D41" s="172">
        <f>'3. RZiS bez projektu'!D41</f>
        <v>0</v>
      </c>
      <c r="E41" s="134">
        <f>'3. RZiS bez projektu'!E41+'7. RZiS projekt'!E41</f>
        <v>0</v>
      </c>
      <c r="F41" s="134">
        <f>'3. RZiS bez projektu'!F41+'7. RZiS projekt'!F41</f>
        <v>0</v>
      </c>
      <c r="G41" s="134">
        <f>'3. RZiS bez projektu'!G41+'7. RZiS projekt'!G41</f>
        <v>0</v>
      </c>
      <c r="H41" s="134">
        <f>'3. RZiS bez projektu'!H41+'7. RZiS projekt'!H41</f>
        <v>0</v>
      </c>
      <c r="I41" s="134">
        <f>'3. RZiS bez projektu'!I41+'7. RZiS projekt'!I41</f>
        <v>0</v>
      </c>
      <c r="J41" s="134">
        <f>'3. RZiS bez projektu'!J41+'7. RZiS projekt'!J41</f>
        <v>0</v>
      </c>
      <c r="K41" s="134">
        <f>'3. RZiS bez projektu'!K41+'7. RZiS projekt'!K41</f>
        <v>0</v>
      </c>
      <c r="L41" s="134">
        <f>'3. RZiS bez projektu'!L41+'7. RZiS projekt'!L41</f>
        <v>0</v>
      </c>
      <c r="M41" s="134">
        <f>'3. RZiS bez projektu'!M41+'7. RZiS projekt'!M41</f>
        <v>0</v>
      </c>
    </row>
    <row r="42" spans="1:13" ht="15" customHeight="1" x14ac:dyDescent="0.25">
      <c r="A42" s="110" t="s">
        <v>63</v>
      </c>
      <c r="B42" s="129" t="s">
        <v>64</v>
      </c>
      <c r="C42" s="124">
        <f>SUM(C43,C45,C47:C48)</f>
        <v>0</v>
      </c>
      <c r="D42" s="124">
        <f t="shared" ref="D42:J42" si="23">SUM(D43,D45,D47:D48)</f>
        <v>0</v>
      </c>
      <c r="E42" s="124">
        <f t="shared" si="23"/>
        <v>0</v>
      </c>
      <c r="F42" s="124">
        <f t="shared" si="23"/>
        <v>0</v>
      </c>
      <c r="G42" s="124">
        <f t="shared" ref="G42" si="24">SUM(G43,G45,G47:G48)</f>
        <v>0</v>
      </c>
      <c r="H42" s="124">
        <f t="shared" si="23"/>
        <v>0</v>
      </c>
      <c r="I42" s="124">
        <f t="shared" si="23"/>
        <v>0</v>
      </c>
      <c r="J42" s="124">
        <f t="shared" si="23"/>
        <v>0</v>
      </c>
      <c r="K42" s="124">
        <f t="shared" ref="K42:M42" si="25">SUM(K43,K45,K47:K48)</f>
        <v>0</v>
      </c>
      <c r="L42" s="124">
        <f t="shared" si="25"/>
        <v>0</v>
      </c>
      <c r="M42" s="124">
        <f t="shared" si="25"/>
        <v>0</v>
      </c>
    </row>
    <row r="43" spans="1:13" ht="15" customHeight="1" x14ac:dyDescent="0.25">
      <c r="A43" s="116" t="s">
        <v>17</v>
      </c>
      <c r="B43" s="131" t="s">
        <v>206</v>
      </c>
      <c r="C43" s="172">
        <f>'3. RZiS bez projektu'!C43</f>
        <v>0</v>
      </c>
      <c r="D43" s="172">
        <f>'3. RZiS bez projektu'!D43</f>
        <v>0</v>
      </c>
      <c r="E43" s="134">
        <f>'3. RZiS bez projektu'!E43+'7. RZiS projekt'!E43</f>
        <v>0</v>
      </c>
      <c r="F43" s="134">
        <f>'3. RZiS bez projektu'!F43+'7. RZiS projekt'!F43</f>
        <v>0</v>
      </c>
      <c r="G43" s="134">
        <f>'3. RZiS bez projektu'!G43+'7. RZiS projekt'!G43</f>
        <v>0</v>
      </c>
      <c r="H43" s="134">
        <f>'3. RZiS bez projektu'!H43+'7. RZiS projekt'!H43</f>
        <v>0</v>
      </c>
      <c r="I43" s="134">
        <f>'3. RZiS bez projektu'!I43+'7. RZiS projekt'!I43</f>
        <v>0</v>
      </c>
      <c r="J43" s="134">
        <f>'3. RZiS bez projektu'!J43+'7. RZiS projekt'!J43</f>
        <v>0</v>
      </c>
      <c r="K43" s="134">
        <f>'3. RZiS bez projektu'!K43+'7. RZiS projekt'!K43</f>
        <v>0</v>
      </c>
      <c r="L43" s="134">
        <f>'3. RZiS bez projektu'!L43+'7. RZiS projekt'!L43</f>
        <v>0</v>
      </c>
      <c r="M43" s="134">
        <f>'3. RZiS bez projektu'!M43+'7. RZiS projekt'!M43</f>
        <v>0</v>
      </c>
    </row>
    <row r="44" spans="1:13" s="25" customFormat="1" ht="15" customHeight="1" x14ac:dyDescent="0.25">
      <c r="A44" s="113" t="s">
        <v>110</v>
      </c>
      <c r="B44" s="130" t="s">
        <v>263</v>
      </c>
      <c r="C44" s="172">
        <f>'3. RZiS bez projektu'!C44</f>
        <v>0</v>
      </c>
      <c r="D44" s="172">
        <f>'3. RZiS bez projektu'!D44</f>
        <v>0</v>
      </c>
      <c r="E44" s="134">
        <f>'3. RZiS bez projektu'!E44+'7. RZiS projekt'!E44</f>
        <v>0</v>
      </c>
      <c r="F44" s="134">
        <f>'3. RZiS bez projektu'!F44+'7. RZiS projekt'!F44</f>
        <v>0</v>
      </c>
      <c r="G44" s="134">
        <f>'3. RZiS bez projektu'!G44+'7. RZiS projekt'!G44</f>
        <v>0</v>
      </c>
      <c r="H44" s="134">
        <f>'3. RZiS bez projektu'!H44+'7. RZiS projekt'!H44</f>
        <v>0</v>
      </c>
      <c r="I44" s="134">
        <f>'3. RZiS bez projektu'!I44+'7. RZiS projekt'!I44</f>
        <v>0</v>
      </c>
      <c r="J44" s="134">
        <f>'3. RZiS bez projektu'!J44+'7. RZiS projekt'!J44</f>
        <v>0</v>
      </c>
      <c r="K44" s="134">
        <f>'3. RZiS bez projektu'!K44+'7. RZiS projekt'!K44</f>
        <v>0</v>
      </c>
      <c r="L44" s="134">
        <f>'3. RZiS bez projektu'!L44+'7. RZiS projekt'!L44</f>
        <v>0</v>
      </c>
      <c r="M44" s="134">
        <f>'3. RZiS bez projektu'!M44+'7. RZiS projekt'!M44</f>
        <v>0</v>
      </c>
    </row>
    <row r="45" spans="1:13" ht="15" customHeight="1" x14ac:dyDescent="0.25">
      <c r="A45" s="116" t="s">
        <v>18</v>
      </c>
      <c r="B45" s="131" t="s">
        <v>210</v>
      </c>
      <c r="C45" s="172">
        <f>'3. RZiS bez projektu'!C45</f>
        <v>0</v>
      </c>
      <c r="D45" s="172">
        <f>'3. RZiS bez projektu'!D45</f>
        <v>0</v>
      </c>
      <c r="E45" s="134">
        <f>'3. RZiS bez projektu'!E45+'7. RZiS projekt'!E45</f>
        <v>0</v>
      </c>
      <c r="F45" s="134">
        <f>'3. RZiS bez projektu'!F45+'7. RZiS projekt'!F45</f>
        <v>0</v>
      </c>
      <c r="G45" s="134">
        <f>'3. RZiS bez projektu'!G45+'7. RZiS projekt'!G45</f>
        <v>0</v>
      </c>
      <c r="H45" s="134">
        <f>'3. RZiS bez projektu'!H45+'7. RZiS projekt'!H45</f>
        <v>0</v>
      </c>
      <c r="I45" s="134">
        <f>'3. RZiS bez projektu'!I45+'7. RZiS projekt'!I45</f>
        <v>0</v>
      </c>
      <c r="J45" s="134">
        <f>'3. RZiS bez projektu'!J45+'7. RZiS projekt'!J45</f>
        <v>0</v>
      </c>
      <c r="K45" s="134">
        <f>'3. RZiS bez projektu'!K45+'7. RZiS projekt'!K45</f>
        <v>0</v>
      </c>
      <c r="L45" s="134">
        <f>'3. RZiS bez projektu'!L45+'7. RZiS projekt'!L45</f>
        <v>0</v>
      </c>
      <c r="M45" s="134">
        <f>'3. RZiS bez projektu'!M45+'7. RZiS projekt'!M45</f>
        <v>0</v>
      </c>
    </row>
    <row r="46" spans="1:13" s="25" customFormat="1" ht="15" customHeight="1" x14ac:dyDescent="0.25">
      <c r="A46" s="113" t="s">
        <v>110</v>
      </c>
      <c r="B46" s="130" t="s">
        <v>108</v>
      </c>
      <c r="C46" s="172">
        <f>'3. RZiS bez projektu'!C46</f>
        <v>0</v>
      </c>
      <c r="D46" s="172">
        <f>'3. RZiS bez projektu'!D46</f>
        <v>0</v>
      </c>
      <c r="E46" s="134">
        <f>'3. RZiS bez projektu'!E46+'7. RZiS projekt'!E46</f>
        <v>0</v>
      </c>
      <c r="F46" s="134">
        <f>'3. RZiS bez projektu'!F46+'7. RZiS projekt'!F46</f>
        <v>0</v>
      </c>
      <c r="G46" s="134">
        <f>'3. RZiS bez projektu'!G46+'7. RZiS projekt'!G46</f>
        <v>0</v>
      </c>
      <c r="H46" s="134">
        <f>'3. RZiS bez projektu'!H46+'7. RZiS projekt'!H46</f>
        <v>0</v>
      </c>
      <c r="I46" s="134">
        <f>'3. RZiS bez projektu'!I46+'7. RZiS projekt'!I46</f>
        <v>0</v>
      </c>
      <c r="J46" s="134">
        <f>'3. RZiS bez projektu'!J46+'7. RZiS projekt'!J46</f>
        <v>0</v>
      </c>
      <c r="K46" s="134">
        <f>'3. RZiS bez projektu'!K46+'7. RZiS projekt'!K46</f>
        <v>0</v>
      </c>
      <c r="L46" s="134">
        <f>'3. RZiS bez projektu'!L46+'7. RZiS projekt'!L46</f>
        <v>0</v>
      </c>
      <c r="M46" s="134">
        <f>'3. RZiS bez projektu'!M46+'7. RZiS projekt'!M46</f>
        <v>0</v>
      </c>
    </row>
    <row r="47" spans="1:13" ht="15" customHeight="1" x14ac:dyDescent="0.25">
      <c r="A47" s="116" t="s">
        <v>24</v>
      </c>
      <c r="B47" s="131" t="s">
        <v>208</v>
      </c>
      <c r="C47" s="172">
        <f>'3. RZiS bez projektu'!C47</f>
        <v>0</v>
      </c>
      <c r="D47" s="172">
        <f>'3. RZiS bez projektu'!D47</f>
        <v>0</v>
      </c>
      <c r="E47" s="134">
        <f>'3. RZiS bez projektu'!E47+'7. RZiS projekt'!E47</f>
        <v>0</v>
      </c>
      <c r="F47" s="134">
        <f>'3. RZiS bez projektu'!F47+'7. RZiS projekt'!F47</f>
        <v>0</v>
      </c>
      <c r="G47" s="134">
        <f>'3. RZiS bez projektu'!G47+'7. RZiS projekt'!G47</f>
        <v>0</v>
      </c>
      <c r="H47" s="134">
        <f>'3. RZiS bez projektu'!H47+'7. RZiS projekt'!H47</f>
        <v>0</v>
      </c>
      <c r="I47" s="134">
        <f>'3. RZiS bez projektu'!I47+'7. RZiS projekt'!I47</f>
        <v>0</v>
      </c>
      <c r="J47" s="134">
        <f>'3. RZiS bez projektu'!J47+'7. RZiS projekt'!J47</f>
        <v>0</v>
      </c>
      <c r="K47" s="134">
        <f>'3. RZiS bez projektu'!K47+'7. RZiS projekt'!K47</f>
        <v>0</v>
      </c>
      <c r="L47" s="134">
        <f>'3. RZiS bez projektu'!L47+'7. RZiS projekt'!L47</f>
        <v>0</v>
      </c>
      <c r="M47" s="134">
        <f>'3. RZiS bez projektu'!M47+'7. RZiS projekt'!M47</f>
        <v>0</v>
      </c>
    </row>
    <row r="48" spans="1:13" ht="15" customHeight="1" x14ac:dyDescent="0.25">
      <c r="A48" s="116" t="s">
        <v>25</v>
      </c>
      <c r="B48" s="131" t="s">
        <v>209</v>
      </c>
      <c r="C48" s="172">
        <f>'3. RZiS bez projektu'!C48</f>
        <v>0</v>
      </c>
      <c r="D48" s="172">
        <f>'3. RZiS bez projektu'!D48</f>
        <v>0</v>
      </c>
      <c r="E48" s="134">
        <f>'3. RZiS bez projektu'!E48+'7. RZiS projekt'!E48</f>
        <v>0</v>
      </c>
      <c r="F48" s="134">
        <f>'3. RZiS bez projektu'!F48+'7. RZiS projekt'!F48</f>
        <v>0</v>
      </c>
      <c r="G48" s="134">
        <f>'3. RZiS bez projektu'!G48+'7. RZiS projekt'!G48</f>
        <v>0</v>
      </c>
      <c r="H48" s="134">
        <f>'3. RZiS bez projektu'!H48+'7. RZiS projekt'!H48</f>
        <v>0</v>
      </c>
      <c r="I48" s="134">
        <f>'3. RZiS bez projektu'!I48+'7. RZiS projekt'!I48</f>
        <v>0</v>
      </c>
      <c r="J48" s="134">
        <f>'3. RZiS bez projektu'!J48+'7. RZiS projekt'!J48</f>
        <v>0</v>
      </c>
      <c r="K48" s="134">
        <f>'3. RZiS bez projektu'!K48+'7. RZiS projekt'!K48</f>
        <v>0</v>
      </c>
      <c r="L48" s="134">
        <f>'3. RZiS bez projektu'!L48+'7. RZiS projekt'!L48</f>
        <v>0</v>
      </c>
      <c r="M48" s="134">
        <f>'3. RZiS bez projektu'!M48+'7. RZiS projekt'!M48</f>
        <v>0</v>
      </c>
    </row>
    <row r="49" spans="1:13" ht="15" customHeight="1" x14ac:dyDescent="0.25">
      <c r="A49" s="110" t="s">
        <v>65</v>
      </c>
      <c r="B49" s="129" t="s">
        <v>211</v>
      </c>
      <c r="C49" s="124">
        <f>C29+C30-C42</f>
        <v>0</v>
      </c>
      <c r="D49" s="124">
        <f t="shared" ref="D49:J49" si="26">D29+D30-D42</f>
        <v>0</v>
      </c>
      <c r="E49" s="124">
        <f t="shared" si="26"/>
        <v>0</v>
      </c>
      <c r="F49" s="124">
        <f t="shared" si="26"/>
        <v>0</v>
      </c>
      <c r="G49" s="124">
        <f t="shared" ref="G49" si="27">G29+G30-G42</f>
        <v>0</v>
      </c>
      <c r="H49" s="124">
        <f t="shared" si="26"/>
        <v>0</v>
      </c>
      <c r="I49" s="124">
        <f t="shared" si="26"/>
        <v>0</v>
      </c>
      <c r="J49" s="124">
        <f t="shared" si="26"/>
        <v>0</v>
      </c>
      <c r="K49" s="124">
        <f t="shared" ref="K49:M49" si="28">K29+K30-K42</f>
        <v>0</v>
      </c>
      <c r="L49" s="124">
        <f t="shared" si="28"/>
        <v>0</v>
      </c>
      <c r="M49" s="124">
        <f t="shared" si="28"/>
        <v>0</v>
      </c>
    </row>
    <row r="50" spans="1:13" ht="15" customHeight="1" x14ac:dyDescent="0.25">
      <c r="A50" s="110" t="s">
        <v>66</v>
      </c>
      <c r="B50" s="129" t="s">
        <v>68</v>
      </c>
      <c r="C50" s="172">
        <f>'3. RZiS bez projektu'!C50</f>
        <v>0</v>
      </c>
      <c r="D50" s="172">
        <f>'3. RZiS bez projektu'!D50</f>
        <v>0</v>
      </c>
      <c r="E50" s="134">
        <f>'3. RZiS bez projektu'!E50+'7. RZiS projekt'!E50</f>
        <v>0</v>
      </c>
      <c r="F50" s="134">
        <f>'3. RZiS bez projektu'!F50+'7. RZiS projekt'!F50</f>
        <v>0</v>
      </c>
      <c r="G50" s="134">
        <f>'3. RZiS bez projektu'!G50+'7. RZiS projekt'!G50</f>
        <v>0</v>
      </c>
      <c r="H50" s="134">
        <f>'3. RZiS bez projektu'!H50+'7. RZiS projekt'!H50</f>
        <v>0</v>
      </c>
      <c r="I50" s="134">
        <f>'3. RZiS bez projektu'!I50+'7. RZiS projekt'!I50</f>
        <v>0</v>
      </c>
      <c r="J50" s="134">
        <f>'3. RZiS bez projektu'!J50+'7. RZiS projekt'!J50</f>
        <v>0</v>
      </c>
      <c r="K50" s="134">
        <f>'3. RZiS bez projektu'!K50+'7. RZiS projekt'!K50</f>
        <v>0</v>
      </c>
      <c r="L50" s="134">
        <f>'3. RZiS bez projektu'!L50+'7. RZiS projekt'!L50</f>
        <v>0</v>
      </c>
      <c r="M50" s="134">
        <f>'3. RZiS bez projektu'!M50+'7. RZiS projekt'!M50</f>
        <v>0</v>
      </c>
    </row>
    <row r="51" spans="1:13" ht="15" customHeight="1" x14ac:dyDescent="0.25">
      <c r="A51" s="110" t="s">
        <v>67</v>
      </c>
      <c r="B51" s="129" t="s">
        <v>69</v>
      </c>
      <c r="C51" s="172">
        <f>'3. RZiS bez projektu'!C51</f>
        <v>0</v>
      </c>
      <c r="D51" s="172">
        <f>'3. RZiS bez projektu'!D51</f>
        <v>0</v>
      </c>
      <c r="E51" s="134">
        <f>'3. RZiS bez projektu'!E51+'7. RZiS projekt'!E51</f>
        <v>0</v>
      </c>
      <c r="F51" s="134">
        <f>'3. RZiS bez projektu'!F51+'7. RZiS projekt'!F51</f>
        <v>0</v>
      </c>
      <c r="G51" s="134">
        <f>'3. RZiS bez projektu'!G51+'7. RZiS projekt'!G51</f>
        <v>0</v>
      </c>
      <c r="H51" s="134">
        <f>'3. RZiS bez projektu'!H51+'7. RZiS projekt'!H51</f>
        <v>0</v>
      </c>
      <c r="I51" s="134">
        <f>'3. RZiS bez projektu'!I51+'7. RZiS projekt'!I51</f>
        <v>0</v>
      </c>
      <c r="J51" s="134">
        <f>'3. RZiS bez projektu'!J51+'7. RZiS projekt'!J51</f>
        <v>0</v>
      </c>
      <c r="K51" s="134">
        <f>'3. RZiS bez projektu'!K51+'7. RZiS projekt'!K51</f>
        <v>0</v>
      </c>
      <c r="L51" s="134">
        <f>'3. RZiS bez projektu'!L51+'7. RZiS projekt'!L51</f>
        <v>0</v>
      </c>
      <c r="M51" s="134">
        <f>'3. RZiS bez projektu'!M51+'7. RZiS projekt'!M51</f>
        <v>0</v>
      </c>
    </row>
    <row r="52" spans="1:13" ht="15" customHeight="1" x14ac:dyDescent="0.25">
      <c r="A52" s="110" t="s">
        <v>262</v>
      </c>
      <c r="B52" s="132" t="s">
        <v>212</v>
      </c>
      <c r="C52" s="124">
        <f>C49-C50-C51</f>
        <v>0</v>
      </c>
      <c r="D52" s="124">
        <f t="shared" ref="D52:J52" si="29">D49-D50-D51</f>
        <v>0</v>
      </c>
      <c r="E52" s="124">
        <f t="shared" si="29"/>
        <v>0</v>
      </c>
      <c r="F52" s="124">
        <f t="shared" si="29"/>
        <v>0</v>
      </c>
      <c r="G52" s="124">
        <f t="shared" ref="G52" si="30">G49-G50-G51</f>
        <v>0</v>
      </c>
      <c r="H52" s="124">
        <f t="shared" si="29"/>
        <v>0</v>
      </c>
      <c r="I52" s="124">
        <f t="shared" si="29"/>
        <v>0</v>
      </c>
      <c r="J52" s="124">
        <f t="shared" si="29"/>
        <v>0</v>
      </c>
      <c r="K52" s="124">
        <f t="shared" ref="K52:M52" si="31">K49-K50-K51</f>
        <v>0</v>
      </c>
      <c r="L52" s="124">
        <f t="shared" si="31"/>
        <v>0</v>
      </c>
      <c r="M52" s="124">
        <f t="shared" si="31"/>
        <v>0</v>
      </c>
    </row>
    <row r="53" spans="1:13" x14ac:dyDescent="0.25">
      <c r="A53" s="21"/>
      <c r="B53" s="19"/>
      <c r="C53" s="21"/>
      <c r="D53" s="21"/>
      <c r="E53" s="21"/>
      <c r="F53" s="21"/>
      <c r="G53" s="21"/>
      <c r="H53" s="21"/>
      <c r="I53" s="21"/>
      <c r="J53" s="21"/>
    </row>
  </sheetData>
  <sheetProtection algorithmName="SHA-512" hashValue="5n3/0OfLFEi1LMz43Cv0XKt8GwA4xdyPMUJK/dY4dcV+idMlKCBI69Uf+iIqBRMe4N8pvG70OTc4me2XoqvVxw==" saltValue="KPoDWlr0cSbg5P+xcgrJQA==" spinCount="100000" sheet="1" objects="1" scenarios="1"/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1"/>
  <dimension ref="A1:M63"/>
  <sheetViews>
    <sheetView workbookViewId="0">
      <selection activeCell="A63" sqref="A63:XFD1048576"/>
    </sheetView>
  </sheetViews>
  <sheetFormatPr defaultColWidth="0" defaultRowHeight="15.75" zeroHeight="1" x14ac:dyDescent="0.25"/>
  <cols>
    <col min="1" max="1" width="4.140625" style="2" customWidth="1"/>
    <col min="2" max="2" width="72" style="187" customWidth="1"/>
    <col min="3" max="10" width="20.42578125" style="2" customWidth="1"/>
    <col min="11" max="13" width="20.7109375" style="2" customWidth="1"/>
    <col min="14" max="16384" width="9.140625" style="2" hidden="1"/>
  </cols>
  <sheetData>
    <row r="1" spans="1:13" s="37" customFormat="1" ht="51.75" x14ac:dyDescent="0.4">
      <c r="A1" s="34" t="s">
        <v>87</v>
      </c>
      <c r="B1" s="177" t="s">
        <v>351</v>
      </c>
      <c r="C1" s="36"/>
      <c r="D1" s="36"/>
      <c r="E1" s="36"/>
      <c r="F1" s="36"/>
      <c r="G1" s="36"/>
      <c r="H1" s="36"/>
      <c r="I1" s="36"/>
      <c r="J1" s="36"/>
    </row>
    <row r="2" spans="1:13" ht="47.25" x14ac:dyDescent="0.25">
      <c r="A2" s="126" t="s">
        <v>1</v>
      </c>
      <c r="B2" s="178" t="s">
        <v>2</v>
      </c>
      <c r="C2" s="119" t="s">
        <v>3</v>
      </c>
      <c r="D2" s="119" t="s">
        <v>91</v>
      </c>
      <c r="E2" s="119" t="s">
        <v>4</v>
      </c>
      <c r="F2" s="119" t="s">
        <v>5</v>
      </c>
      <c r="G2" s="119" t="s">
        <v>6</v>
      </c>
      <c r="H2" s="119" t="s">
        <v>7</v>
      </c>
      <c r="I2" s="119" t="s">
        <v>8</v>
      </c>
      <c r="J2" s="119" t="s">
        <v>9</v>
      </c>
      <c r="K2" s="119" t="s">
        <v>10</v>
      </c>
      <c r="L2" s="119" t="s">
        <v>11</v>
      </c>
      <c r="M2" s="119" t="s">
        <v>12</v>
      </c>
    </row>
    <row r="3" spans="1:13" x14ac:dyDescent="0.25">
      <c r="A3" s="127"/>
      <c r="B3" s="189" t="s">
        <v>13</v>
      </c>
      <c r="C3" s="3">
        <f>'2. Bilans bez projektu'!C3</f>
        <v>2020</v>
      </c>
      <c r="D3" s="3">
        <f>'2. Bilans bez projektu'!D3</f>
        <v>2021</v>
      </c>
      <c r="E3" s="3">
        <f>'2. Bilans bez projektu'!E3</f>
        <v>2022</v>
      </c>
      <c r="F3" s="3">
        <f>'2. Bilans bez projektu'!F3</f>
        <v>2023</v>
      </c>
      <c r="G3" s="3">
        <f>'2. Bilans bez projektu'!G3</f>
        <v>2024</v>
      </c>
      <c r="H3" s="3">
        <f>'2. Bilans bez projektu'!H3</f>
        <v>2025</v>
      </c>
      <c r="I3" s="3">
        <f>'2. Bilans bez projektu'!I3</f>
        <v>2026</v>
      </c>
      <c r="J3" s="3">
        <f>'2. Bilans bez projektu'!J3</f>
        <v>2027</v>
      </c>
      <c r="K3" s="3">
        <f>'2. Bilans bez projektu'!K3</f>
        <v>2028</v>
      </c>
      <c r="L3" s="3">
        <f>'2. Bilans bez projektu'!L3</f>
        <v>2029</v>
      </c>
      <c r="M3" s="3">
        <f>'2. Bilans bez projektu'!M3</f>
        <v>2030</v>
      </c>
    </row>
    <row r="4" spans="1:13" ht="15" customHeight="1" x14ac:dyDescent="0.25">
      <c r="A4" s="143" t="s">
        <v>15</v>
      </c>
      <c r="B4" s="190" t="s">
        <v>71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15" customHeight="1" x14ac:dyDescent="0.25">
      <c r="A5" s="110" t="s">
        <v>17</v>
      </c>
      <c r="B5" s="191" t="s">
        <v>72</v>
      </c>
      <c r="C5" s="174">
        <f>'4. RPP bez projektu'!C5</f>
        <v>0</v>
      </c>
      <c r="D5" s="174">
        <f>'4. RPP bez projektu'!D5</f>
        <v>0</v>
      </c>
      <c r="E5" s="141">
        <f>'4. RPP bez projektu'!E5+'8. RPP projekt'!E5</f>
        <v>0</v>
      </c>
      <c r="F5" s="141">
        <f>'4. RPP bez projektu'!F5+'8. RPP projekt'!F5</f>
        <v>0</v>
      </c>
      <c r="G5" s="141">
        <f>'4. RPP bez projektu'!G5+'8. RPP projekt'!G5</f>
        <v>0</v>
      </c>
      <c r="H5" s="141">
        <f>'4. RPP bez projektu'!H5+'8. RPP projekt'!H5</f>
        <v>0</v>
      </c>
      <c r="I5" s="141">
        <f>'4. RPP bez projektu'!I5+'8. RPP projekt'!I5</f>
        <v>0</v>
      </c>
      <c r="J5" s="141">
        <f>'4. RPP bez projektu'!J5+'8. RPP projekt'!J5</f>
        <v>0</v>
      </c>
      <c r="K5" s="141">
        <f>'4. RPP bez projektu'!K5+'8. RPP projekt'!K5</f>
        <v>0</v>
      </c>
      <c r="L5" s="141">
        <f>'4. RPP bez projektu'!L5+'8. RPP projekt'!L5</f>
        <v>0</v>
      </c>
      <c r="M5" s="141">
        <f>'4. RPP bez projektu'!M5+'8. RPP projekt'!M5</f>
        <v>0</v>
      </c>
    </row>
    <row r="6" spans="1:13" ht="15" customHeight="1" x14ac:dyDescent="0.25">
      <c r="A6" s="110" t="s">
        <v>18</v>
      </c>
      <c r="B6" s="191" t="s">
        <v>224</v>
      </c>
      <c r="C6" s="122">
        <f>SUM(C7:C16)</f>
        <v>0</v>
      </c>
      <c r="D6" s="122">
        <f t="shared" ref="D6:J6" si="0">SUM(D7:D16)</f>
        <v>0</v>
      </c>
      <c r="E6" s="122">
        <f t="shared" ref="E6:G6" si="1">SUM(E7:E16)</f>
        <v>0</v>
      </c>
      <c r="F6" s="122">
        <f t="shared" si="1"/>
        <v>0</v>
      </c>
      <c r="G6" s="122">
        <f t="shared" si="1"/>
        <v>0</v>
      </c>
      <c r="H6" s="122">
        <f t="shared" si="0"/>
        <v>0</v>
      </c>
      <c r="I6" s="122">
        <f t="shared" si="0"/>
        <v>0</v>
      </c>
      <c r="J6" s="122">
        <f t="shared" si="0"/>
        <v>0</v>
      </c>
      <c r="K6" s="122">
        <f t="shared" ref="K6:M6" si="2">SUM(K7:K16)</f>
        <v>0</v>
      </c>
      <c r="L6" s="122">
        <f t="shared" si="2"/>
        <v>0</v>
      </c>
      <c r="M6" s="122">
        <f t="shared" si="2"/>
        <v>0</v>
      </c>
    </row>
    <row r="7" spans="1:13" ht="15" customHeight="1" x14ac:dyDescent="0.25">
      <c r="A7" s="116" t="s">
        <v>33</v>
      </c>
      <c r="B7" s="188" t="s">
        <v>44</v>
      </c>
      <c r="C7" s="174">
        <f>'4. RPP bez projektu'!C7</f>
        <v>0</v>
      </c>
      <c r="D7" s="174">
        <f>'4. RPP bez projektu'!D7</f>
        <v>0</v>
      </c>
      <c r="E7" s="142">
        <f>'4. RPP bez projektu'!E7+'8. RPP projekt'!E7</f>
        <v>0</v>
      </c>
      <c r="F7" s="142">
        <f>'4. RPP bez projektu'!F7+'8. RPP projekt'!F7</f>
        <v>0</v>
      </c>
      <c r="G7" s="142">
        <f>'4. RPP bez projektu'!G7+'8. RPP projekt'!G7</f>
        <v>0</v>
      </c>
      <c r="H7" s="142">
        <f>'4. RPP bez projektu'!H7+'8. RPP projekt'!H7</f>
        <v>0</v>
      </c>
      <c r="I7" s="142">
        <f>'4. RPP bez projektu'!I7+'8. RPP projekt'!I7</f>
        <v>0</v>
      </c>
      <c r="J7" s="142">
        <f>'4. RPP bez projektu'!J7+'8. RPP projekt'!J7</f>
        <v>0</v>
      </c>
      <c r="K7" s="142">
        <f>'4. RPP bez projektu'!K7+'8. RPP projekt'!K7</f>
        <v>0</v>
      </c>
      <c r="L7" s="142">
        <f>'4. RPP bez projektu'!L7+'8. RPP projekt'!L7</f>
        <v>0</v>
      </c>
      <c r="M7" s="142">
        <f>'4. RPP bez projektu'!M7+'8. RPP projekt'!M7</f>
        <v>0</v>
      </c>
    </row>
    <row r="8" spans="1:13" ht="15" customHeight="1" x14ac:dyDescent="0.25">
      <c r="A8" s="116" t="s">
        <v>35</v>
      </c>
      <c r="B8" s="188" t="s">
        <v>215</v>
      </c>
      <c r="C8" s="174">
        <f>'4. RPP bez projektu'!C8</f>
        <v>0</v>
      </c>
      <c r="D8" s="174">
        <f>'4. RPP bez projektu'!D8</f>
        <v>0</v>
      </c>
      <c r="E8" s="142">
        <f>'4. RPP bez projektu'!E8+'8. RPP projekt'!E8</f>
        <v>0</v>
      </c>
      <c r="F8" s="142">
        <f>'4. RPP bez projektu'!F8+'8. RPP projekt'!F8</f>
        <v>0</v>
      </c>
      <c r="G8" s="142">
        <f>'4. RPP bez projektu'!G8+'8. RPP projekt'!G8</f>
        <v>0</v>
      </c>
      <c r="H8" s="142">
        <f>'4. RPP bez projektu'!H8+'8. RPP projekt'!H8</f>
        <v>0</v>
      </c>
      <c r="I8" s="142">
        <f>'4. RPP bez projektu'!I8+'8. RPP projekt'!I8</f>
        <v>0</v>
      </c>
      <c r="J8" s="142">
        <f>'4. RPP bez projektu'!J8+'8. RPP projekt'!J8</f>
        <v>0</v>
      </c>
      <c r="K8" s="142">
        <f>'4. RPP bez projektu'!K8+'8. RPP projekt'!K8</f>
        <v>0</v>
      </c>
      <c r="L8" s="142">
        <f>'4. RPP bez projektu'!L8+'8. RPP projekt'!L8</f>
        <v>0</v>
      </c>
      <c r="M8" s="142">
        <f>'4. RPP bez projektu'!M8+'8. RPP projekt'!M8</f>
        <v>0</v>
      </c>
    </row>
    <row r="9" spans="1:13" ht="15" customHeight="1" x14ac:dyDescent="0.25">
      <c r="A9" s="116" t="s">
        <v>36</v>
      </c>
      <c r="B9" s="188" t="s">
        <v>216</v>
      </c>
      <c r="C9" s="174">
        <f>'4. RPP bez projektu'!C9</f>
        <v>0</v>
      </c>
      <c r="D9" s="174">
        <f>'4. RPP bez projektu'!D9</f>
        <v>0</v>
      </c>
      <c r="E9" s="142">
        <f>'4. RPP bez projektu'!E9+'8. RPP projekt'!E9</f>
        <v>0</v>
      </c>
      <c r="F9" s="142">
        <f>'4. RPP bez projektu'!F9+'8. RPP projekt'!F9</f>
        <v>0</v>
      </c>
      <c r="G9" s="142">
        <f>'4. RPP bez projektu'!G9+'8. RPP projekt'!G9</f>
        <v>0</v>
      </c>
      <c r="H9" s="142">
        <f>'4. RPP bez projektu'!H9+'8. RPP projekt'!H9</f>
        <v>0</v>
      </c>
      <c r="I9" s="142">
        <f>'4. RPP bez projektu'!I9+'8. RPP projekt'!I9</f>
        <v>0</v>
      </c>
      <c r="J9" s="142">
        <f>'4. RPP bez projektu'!J9+'8. RPP projekt'!J9</f>
        <v>0</v>
      </c>
      <c r="K9" s="142">
        <f>'4. RPP bez projektu'!K9+'8. RPP projekt'!K9</f>
        <v>0</v>
      </c>
      <c r="L9" s="142">
        <f>'4. RPP bez projektu'!L9+'8. RPP projekt'!L9</f>
        <v>0</v>
      </c>
      <c r="M9" s="142">
        <f>'4. RPP bez projektu'!M9+'8. RPP projekt'!M9</f>
        <v>0</v>
      </c>
    </row>
    <row r="10" spans="1:13" ht="15" customHeight="1" x14ac:dyDescent="0.25">
      <c r="A10" s="116" t="s">
        <v>75</v>
      </c>
      <c r="B10" s="188" t="s">
        <v>217</v>
      </c>
      <c r="C10" s="174">
        <f>'4. RPP bez projektu'!C10</f>
        <v>0</v>
      </c>
      <c r="D10" s="174">
        <f>'4. RPP bez projektu'!D10</f>
        <v>0</v>
      </c>
      <c r="E10" s="142">
        <f>'4. RPP bez projektu'!E10+'8. RPP projekt'!E10</f>
        <v>0</v>
      </c>
      <c r="F10" s="142">
        <f>'4. RPP bez projektu'!F10+'8. RPP projekt'!F10</f>
        <v>0</v>
      </c>
      <c r="G10" s="142">
        <f>'4. RPP bez projektu'!G10+'8. RPP projekt'!G10</f>
        <v>0</v>
      </c>
      <c r="H10" s="142">
        <f>'4. RPP bez projektu'!H10+'8. RPP projekt'!H10</f>
        <v>0</v>
      </c>
      <c r="I10" s="142">
        <f>'4. RPP bez projektu'!I10+'8. RPP projekt'!I10</f>
        <v>0</v>
      </c>
      <c r="J10" s="142">
        <f>'4. RPP bez projektu'!J10+'8. RPP projekt'!J10</f>
        <v>0</v>
      </c>
      <c r="K10" s="142">
        <f>'4. RPP bez projektu'!K10+'8. RPP projekt'!K10</f>
        <v>0</v>
      </c>
      <c r="L10" s="142">
        <f>'4. RPP bez projektu'!L10+'8. RPP projekt'!L10</f>
        <v>0</v>
      </c>
      <c r="M10" s="142">
        <f>'4. RPP bez projektu'!M10+'8. RPP projekt'!M10</f>
        <v>0</v>
      </c>
    </row>
    <row r="11" spans="1:13" ht="15" customHeight="1" x14ac:dyDescent="0.25">
      <c r="A11" s="116" t="s">
        <v>77</v>
      </c>
      <c r="B11" s="188" t="s">
        <v>218</v>
      </c>
      <c r="C11" s="174">
        <f>'4. RPP bez projektu'!C11</f>
        <v>0</v>
      </c>
      <c r="D11" s="174">
        <f>'4. RPP bez projektu'!D11</f>
        <v>0</v>
      </c>
      <c r="E11" s="142">
        <f>'4. RPP bez projektu'!E11+'8. RPP projekt'!E11</f>
        <v>0</v>
      </c>
      <c r="F11" s="142">
        <f>'4. RPP bez projektu'!F11+'8. RPP projekt'!F11</f>
        <v>0</v>
      </c>
      <c r="G11" s="142">
        <f>'4. RPP bez projektu'!G11+'8. RPP projekt'!G11</f>
        <v>0</v>
      </c>
      <c r="H11" s="142">
        <f>'4. RPP bez projektu'!H11+'8. RPP projekt'!H11</f>
        <v>0</v>
      </c>
      <c r="I11" s="142">
        <f>'4. RPP bez projektu'!I11+'8. RPP projekt'!I11</f>
        <v>0</v>
      </c>
      <c r="J11" s="142">
        <f>'4. RPP bez projektu'!J11+'8. RPP projekt'!J11</f>
        <v>0</v>
      </c>
      <c r="K11" s="142">
        <f>'4. RPP bez projektu'!K11+'8. RPP projekt'!K11</f>
        <v>0</v>
      </c>
      <c r="L11" s="142">
        <f>'4. RPP bez projektu'!L11+'8. RPP projekt'!L11</f>
        <v>0</v>
      </c>
      <c r="M11" s="142">
        <f>'4. RPP bez projektu'!M11+'8. RPP projekt'!M11</f>
        <v>0</v>
      </c>
    </row>
    <row r="12" spans="1:13" ht="15" customHeight="1" x14ac:dyDescent="0.25">
      <c r="A12" s="116" t="s">
        <v>88</v>
      </c>
      <c r="B12" s="188" t="s">
        <v>73</v>
      </c>
      <c r="C12" s="174">
        <f>'4. RPP bez projektu'!C12</f>
        <v>0</v>
      </c>
      <c r="D12" s="174">
        <f>'4. RPP bez projektu'!D12</f>
        <v>0</v>
      </c>
      <c r="E12" s="142">
        <f>'4. RPP bez projektu'!E12+'8. RPP projekt'!E12</f>
        <v>0</v>
      </c>
      <c r="F12" s="142">
        <f>'4. RPP bez projektu'!F12+'8. RPP projekt'!F12</f>
        <v>0</v>
      </c>
      <c r="G12" s="142">
        <f>'4. RPP bez projektu'!G12+'8. RPP projekt'!G12</f>
        <v>0</v>
      </c>
      <c r="H12" s="142">
        <f>'4. RPP bez projektu'!H12+'8. RPP projekt'!H12</f>
        <v>0</v>
      </c>
      <c r="I12" s="142">
        <f>'4. RPP bez projektu'!I12+'8. RPP projekt'!I12</f>
        <v>0</v>
      </c>
      <c r="J12" s="142">
        <f>'4. RPP bez projektu'!J12+'8. RPP projekt'!J12</f>
        <v>0</v>
      </c>
      <c r="K12" s="142">
        <f>'4. RPP bez projektu'!K12+'8. RPP projekt'!K12</f>
        <v>0</v>
      </c>
      <c r="L12" s="142">
        <f>'4. RPP bez projektu'!L12+'8. RPP projekt'!L12</f>
        <v>0</v>
      </c>
      <c r="M12" s="142">
        <f>'4. RPP bez projektu'!M12+'8. RPP projekt'!M12</f>
        <v>0</v>
      </c>
    </row>
    <row r="13" spans="1:13" ht="15" customHeight="1" x14ac:dyDescent="0.25">
      <c r="A13" s="116" t="s">
        <v>89</v>
      </c>
      <c r="B13" s="188" t="s">
        <v>74</v>
      </c>
      <c r="C13" s="174">
        <f>'4. RPP bez projektu'!C13</f>
        <v>0</v>
      </c>
      <c r="D13" s="174">
        <f>'4. RPP bez projektu'!D13</f>
        <v>0</v>
      </c>
      <c r="E13" s="142">
        <f>'4. RPP bez projektu'!E13+'8. RPP projekt'!E13</f>
        <v>0</v>
      </c>
      <c r="F13" s="142">
        <f>'4. RPP bez projektu'!F13+'8. RPP projekt'!F13</f>
        <v>0</v>
      </c>
      <c r="G13" s="142">
        <f>'4. RPP bez projektu'!G13+'8. RPP projekt'!G13</f>
        <v>0</v>
      </c>
      <c r="H13" s="142">
        <f>'4. RPP bez projektu'!H13+'8. RPP projekt'!H13</f>
        <v>0</v>
      </c>
      <c r="I13" s="142">
        <f>'4. RPP bez projektu'!I13+'8. RPP projekt'!I13</f>
        <v>0</v>
      </c>
      <c r="J13" s="142">
        <f>'4. RPP bez projektu'!J13+'8. RPP projekt'!J13</f>
        <v>0</v>
      </c>
      <c r="K13" s="142">
        <f>'4. RPP bez projektu'!K13+'8. RPP projekt'!K13</f>
        <v>0</v>
      </c>
      <c r="L13" s="142">
        <f>'4. RPP bez projektu'!L13+'8. RPP projekt'!L13</f>
        <v>0</v>
      </c>
      <c r="M13" s="142">
        <f>'4. RPP bez projektu'!M13+'8. RPP projekt'!M13</f>
        <v>0</v>
      </c>
    </row>
    <row r="14" spans="1:13" ht="15" customHeight="1" x14ac:dyDescent="0.25">
      <c r="A14" s="116" t="s">
        <v>220</v>
      </c>
      <c r="B14" s="188" t="s">
        <v>76</v>
      </c>
      <c r="C14" s="174">
        <f>'4. RPP bez projektu'!C14</f>
        <v>0</v>
      </c>
      <c r="D14" s="174">
        <f>'4. RPP bez projektu'!D14</f>
        <v>0</v>
      </c>
      <c r="E14" s="142">
        <f>'4. RPP bez projektu'!E14+'8. RPP projekt'!E14</f>
        <v>0</v>
      </c>
      <c r="F14" s="142">
        <f>'4. RPP bez projektu'!F14+'8. RPP projekt'!F14</f>
        <v>0</v>
      </c>
      <c r="G14" s="142">
        <f>'4. RPP bez projektu'!G14+'8. RPP projekt'!G14</f>
        <v>0</v>
      </c>
      <c r="H14" s="142">
        <f>'4. RPP bez projektu'!H14+'8. RPP projekt'!H14</f>
        <v>0</v>
      </c>
      <c r="I14" s="142">
        <f>'4. RPP bez projektu'!I14+'8. RPP projekt'!I14</f>
        <v>0</v>
      </c>
      <c r="J14" s="142">
        <f>'4. RPP bez projektu'!J14+'8. RPP projekt'!J14</f>
        <v>0</v>
      </c>
      <c r="K14" s="142">
        <f>'4. RPP bez projektu'!K14+'8. RPP projekt'!K14</f>
        <v>0</v>
      </c>
      <c r="L14" s="142">
        <f>'4. RPP bez projektu'!L14+'8. RPP projekt'!L14</f>
        <v>0</v>
      </c>
      <c r="M14" s="142">
        <f>'4. RPP bez projektu'!M14+'8. RPP projekt'!M14</f>
        <v>0</v>
      </c>
    </row>
    <row r="15" spans="1:13" ht="15" customHeight="1" x14ac:dyDescent="0.25">
      <c r="A15" s="116" t="s">
        <v>221</v>
      </c>
      <c r="B15" s="188" t="s">
        <v>219</v>
      </c>
      <c r="C15" s="174">
        <f>'4. RPP bez projektu'!C15</f>
        <v>0</v>
      </c>
      <c r="D15" s="174">
        <f>'4. RPP bez projektu'!D15</f>
        <v>0</v>
      </c>
      <c r="E15" s="142">
        <f>'4. RPP bez projektu'!E15+'8. RPP projekt'!E15</f>
        <v>0</v>
      </c>
      <c r="F15" s="142">
        <f>'4. RPP bez projektu'!F15+'8. RPP projekt'!F15</f>
        <v>0</v>
      </c>
      <c r="G15" s="142">
        <f>'4. RPP bez projektu'!G15+'8. RPP projekt'!G15</f>
        <v>0</v>
      </c>
      <c r="H15" s="142">
        <f>'4. RPP bez projektu'!H15+'8. RPP projekt'!H15</f>
        <v>0</v>
      </c>
      <c r="I15" s="142">
        <f>'4. RPP bez projektu'!I15+'8. RPP projekt'!I15</f>
        <v>0</v>
      </c>
      <c r="J15" s="142">
        <f>'4. RPP bez projektu'!J15+'8. RPP projekt'!J15</f>
        <v>0</v>
      </c>
      <c r="K15" s="142">
        <f>'4. RPP bez projektu'!K15+'8. RPP projekt'!K15</f>
        <v>0</v>
      </c>
      <c r="L15" s="142">
        <f>'4. RPP bez projektu'!L15+'8. RPP projekt'!L15</f>
        <v>0</v>
      </c>
      <c r="M15" s="142">
        <f>'4. RPP bez projektu'!M15+'8. RPP projekt'!M15</f>
        <v>0</v>
      </c>
    </row>
    <row r="16" spans="1:13" ht="15" customHeight="1" x14ac:dyDescent="0.25">
      <c r="A16" s="116" t="s">
        <v>222</v>
      </c>
      <c r="B16" s="188" t="s">
        <v>78</v>
      </c>
      <c r="C16" s="174">
        <f>'4. RPP bez projektu'!C16</f>
        <v>0</v>
      </c>
      <c r="D16" s="174">
        <f>'4. RPP bez projektu'!D16</f>
        <v>0</v>
      </c>
      <c r="E16" s="142">
        <f>'4. RPP bez projektu'!E16+'8. RPP projekt'!E16</f>
        <v>0</v>
      </c>
      <c r="F16" s="142">
        <f>'4. RPP bez projektu'!F16+'8. RPP projekt'!F16</f>
        <v>0</v>
      </c>
      <c r="G16" s="142">
        <f>'4. RPP bez projektu'!G16+'8. RPP projekt'!G16</f>
        <v>0</v>
      </c>
      <c r="H16" s="142">
        <f>'4. RPP bez projektu'!H16+'8. RPP projekt'!H16</f>
        <v>0</v>
      </c>
      <c r="I16" s="142">
        <f>'4. RPP bez projektu'!I16+'8. RPP projekt'!I16</f>
        <v>0</v>
      </c>
      <c r="J16" s="142">
        <f>'4. RPP bez projektu'!J16+'8. RPP projekt'!J16</f>
        <v>0</v>
      </c>
      <c r="K16" s="142">
        <f>'4. RPP bez projektu'!K16+'8. RPP projekt'!K16</f>
        <v>0</v>
      </c>
      <c r="L16" s="142">
        <f>'4. RPP bez projektu'!L16+'8. RPP projekt'!L16</f>
        <v>0</v>
      </c>
      <c r="M16" s="142">
        <f>'4. RPP bez projektu'!M16+'8. RPP projekt'!M16</f>
        <v>0</v>
      </c>
    </row>
    <row r="17" spans="1:13" x14ac:dyDescent="0.25">
      <c r="A17" s="110" t="s">
        <v>24</v>
      </c>
      <c r="B17" s="191" t="s">
        <v>223</v>
      </c>
      <c r="C17" s="122">
        <f>SUM(C5:C6)</f>
        <v>0</v>
      </c>
      <c r="D17" s="122">
        <f t="shared" ref="D17:J17" si="3">SUM(D5:D6)</f>
        <v>0</v>
      </c>
      <c r="E17" s="122">
        <f t="shared" ref="E17:G17" si="4">SUM(E5:E6)</f>
        <v>0</v>
      </c>
      <c r="F17" s="122">
        <f t="shared" si="4"/>
        <v>0</v>
      </c>
      <c r="G17" s="122">
        <f t="shared" si="4"/>
        <v>0</v>
      </c>
      <c r="H17" s="122">
        <f t="shared" si="3"/>
        <v>0</v>
      </c>
      <c r="I17" s="122">
        <f t="shared" si="3"/>
        <v>0</v>
      </c>
      <c r="J17" s="122">
        <f t="shared" si="3"/>
        <v>0</v>
      </c>
      <c r="K17" s="122">
        <f t="shared" ref="K17:M17" si="5">SUM(K5:K6)</f>
        <v>0</v>
      </c>
      <c r="L17" s="122">
        <f t="shared" si="5"/>
        <v>0</v>
      </c>
      <c r="M17" s="122">
        <f t="shared" si="5"/>
        <v>0</v>
      </c>
    </row>
    <row r="18" spans="1:13" x14ac:dyDescent="0.25">
      <c r="A18" s="143" t="s">
        <v>27</v>
      </c>
      <c r="B18" s="190" t="s">
        <v>79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</row>
    <row r="19" spans="1:13" x14ac:dyDescent="0.25">
      <c r="A19" s="110" t="s">
        <v>17</v>
      </c>
      <c r="B19" s="191" t="s">
        <v>241</v>
      </c>
      <c r="C19" s="122">
        <f>SUM(C20:C22,C30)</f>
        <v>0</v>
      </c>
      <c r="D19" s="122">
        <f t="shared" ref="D19:J19" si="6">SUM(D20:D22,D30)</f>
        <v>0</v>
      </c>
      <c r="E19" s="122">
        <f t="shared" ref="E19:G19" si="7">SUM(E20:E22,E30)</f>
        <v>0</v>
      </c>
      <c r="F19" s="122">
        <f t="shared" si="7"/>
        <v>0</v>
      </c>
      <c r="G19" s="122">
        <f t="shared" si="7"/>
        <v>0</v>
      </c>
      <c r="H19" s="122">
        <f t="shared" si="6"/>
        <v>0</v>
      </c>
      <c r="I19" s="122">
        <f t="shared" si="6"/>
        <v>0</v>
      </c>
      <c r="J19" s="122">
        <f t="shared" si="6"/>
        <v>0</v>
      </c>
      <c r="K19" s="122">
        <f t="shared" ref="K19:M19" si="8">SUM(K20:K22,K30)</f>
        <v>0</v>
      </c>
      <c r="L19" s="122">
        <f t="shared" si="8"/>
        <v>0</v>
      </c>
      <c r="M19" s="122">
        <f t="shared" si="8"/>
        <v>0</v>
      </c>
    </row>
    <row r="20" spans="1:13" ht="15" customHeight="1" x14ac:dyDescent="0.25">
      <c r="A20" s="116" t="s">
        <v>33</v>
      </c>
      <c r="B20" s="188" t="s">
        <v>225</v>
      </c>
      <c r="C20" s="174">
        <f>'4. RPP bez projektu'!C20</f>
        <v>0</v>
      </c>
      <c r="D20" s="174">
        <f>'4. RPP bez projektu'!D20</f>
        <v>0</v>
      </c>
      <c r="E20" s="142">
        <f>'4. RPP bez projektu'!E20+'8. RPP projekt'!E20</f>
        <v>0</v>
      </c>
      <c r="F20" s="142">
        <f>'4. RPP bez projektu'!F20+'8. RPP projekt'!F20</f>
        <v>0</v>
      </c>
      <c r="G20" s="142">
        <f>'4. RPP bez projektu'!G20+'8. RPP projekt'!G20</f>
        <v>0</v>
      </c>
      <c r="H20" s="142">
        <f>'4. RPP bez projektu'!H20+'8. RPP projekt'!H20</f>
        <v>0</v>
      </c>
      <c r="I20" s="142">
        <f>'4. RPP bez projektu'!I20+'8. RPP projekt'!I20</f>
        <v>0</v>
      </c>
      <c r="J20" s="142">
        <f>'4. RPP bez projektu'!J20+'8. RPP projekt'!J20</f>
        <v>0</v>
      </c>
      <c r="K20" s="142">
        <f>'4. RPP bez projektu'!K20+'8. RPP projekt'!K20</f>
        <v>0</v>
      </c>
      <c r="L20" s="142">
        <f>'4. RPP bez projektu'!L20+'8. RPP projekt'!L20</f>
        <v>0</v>
      </c>
      <c r="M20" s="142">
        <f>'4. RPP bez projektu'!M20+'8. RPP projekt'!M20</f>
        <v>0</v>
      </c>
    </row>
    <row r="21" spans="1:13" ht="15" customHeight="1" x14ac:dyDescent="0.25">
      <c r="A21" s="116" t="s">
        <v>35</v>
      </c>
      <c r="B21" s="188" t="s">
        <v>226</v>
      </c>
      <c r="C21" s="174">
        <f>'4. RPP bez projektu'!C21</f>
        <v>0</v>
      </c>
      <c r="D21" s="174">
        <f>'4. RPP bez projektu'!D21</f>
        <v>0</v>
      </c>
      <c r="E21" s="142">
        <f>'4. RPP bez projektu'!E21+'8. RPP projekt'!E21</f>
        <v>0</v>
      </c>
      <c r="F21" s="142">
        <f>'4. RPP bez projektu'!F21+'8. RPP projekt'!F21</f>
        <v>0</v>
      </c>
      <c r="G21" s="142">
        <f>'4. RPP bez projektu'!G21+'8. RPP projekt'!G21</f>
        <v>0</v>
      </c>
      <c r="H21" s="142">
        <f>'4. RPP bez projektu'!H21+'8. RPP projekt'!H21</f>
        <v>0</v>
      </c>
      <c r="I21" s="142">
        <f>'4. RPP bez projektu'!I21+'8. RPP projekt'!I21</f>
        <v>0</v>
      </c>
      <c r="J21" s="142">
        <f>'4. RPP bez projektu'!J21+'8. RPP projekt'!J21</f>
        <v>0</v>
      </c>
      <c r="K21" s="142">
        <f>'4. RPP bez projektu'!K21+'8. RPP projekt'!K21</f>
        <v>0</v>
      </c>
      <c r="L21" s="142">
        <f>'4. RPP bez projektu'!L21+'8. RPP projekt'!L21</f>
        <v>0</v>
      </c>
      <c r="M21" s="142">
        <f>'4. RPP bez projektu'!M21+'8. RPP projekt'!M21</f>
        <v>0</v>
      </c>
    </row>
    <row r="22" spans="1:13" ht="15" customHeight="1" x14ac:dyDescent="0.25">
      <c r="A22" s="116" t="s">
        <v>36</v>
      </c>
      <c r="B22" s="188" t="s">
        <v>227</v>
      </c>
      <c r="C22" s="139">
        <f>SUM(C23:C24)</f>
        <v>0</v>
      </c>
      <c r="D22" s="139">
        <f t="shared" ref="D22:J22" si="9">SUM(D23:D24)</f>
        <v>0</v>
      </c>
      <c r="E22" s="139">
        <f t="shared" ref="E22:G22" si="10">SUM(E23:E24)</f>
        <v>0</v>
      </c>
      <c r="F22" s="139">
        <f t="shared" si="10"/>
        <v>0</v>
      </c>
      <c r="G22" s="139">
        <f t="shared" si="10"/>
        <v>0</v>
      </c>
      <c r="H22" s="139">
        <f t="shared" si="9"/>
        <v>0</v>
      </c>
      <c r="I22" s="139">
        <f t="shared" si="9"/>
        <v>0</v>
      </c>
      <c r="J22" s="139">
        <f t="shared" si="9"/>
        <v>0</v>
      </c>
      <c r="K22" s="139">
        <f t="shared" ref="K22:M22" si="11">SUM(K23:K24)</f>
        <v>0</v>
      </c>
      <c r="L22" s="139">
        <f t="shared" si="11"/>
        <v>0</v>
      </c>
      <c r="M22" s="139">
        <f t="shared" si="11"/>
        <v>0</v>
      </c>
    </row>
    <row r="23" spans="1:13" s="25" customFormat="1" ht="15" customHeight="1" x14ac:dyDescent="0.25">
      <c r="A23" s="113" t="s">
        <v>107</v>
      </c>
      <c r="B23" s="192" t="s">
        <v>108</v>
      </c>
      <c r="C23" s="174">
        <f>'4. RPP bez projektu'!C23</f>
        <v>0</v>
      </c>
      <c r="D23" s="174">
        <f>'4. RPP bez projektu'!D23</f>
        <v>0</v>
      </c>
      <c r="E23" s="142">
        <f>'4. RPP bez projektu'!E23+'8. RPP projekt'!E23</f>
        <v>0</v>
      </c>
      <c r="F23" s="142">
        <f>'4. RPP bez projektu'!F23+'8. RPP projekt'!F23</f>
        <v>0</v>
      </c>
      <c r="G23" s="142">
        <f>'4. RPP bez projektu'!G23+'8. RPP projekt'!G23</f>
        <v>0</v>
      </c>
      <c r="H23" s="142">
        <f>'4. RPP bez projektu'!H23+'8. RPP projekt'!H23</f>
        <v>0</v>
      </c>
      <c r="I23" s="142">
        <f>'4. RPP bez projektu'!I23+'8. RPP projekt'!I23</f>
        <v>0</v>
      </c>
      <c r="J23" s="142">
        <f>'4. RPP bez projektu'!J23+'8. RPP projekt'!J23</f>
        <v>0</v>
      </c>
      <c r="K23" s="142">
        <f>'4. RPP bez projektu'!K23+'8. RPP projekt'!K23</f>
        <v>0</v>
      </c>
      <c r="L23" s="142">
        <f>'4. RPP bez projektu'!L23+'8. RPP projekt'!L23</f>
        <v>0</v>
      </c>
      <c r="M23" s="142">
        <f>'4. RPP bez projektu'!M23+'8. RPP projekt'!M23</f>
        <v>0</v>
      </c>
    </row>
    <row r="24" spans="1:13" s="25" customFormat="1" ht="15" customHeight="1" x14ac:dyDescent="0.25">
      <c r="A24" s="113" t="s">
        <v>114</v>
      </c>
      <c r="B24" s="192" t="s">
        <v>237</v>
      </c>
      <c r="C24" s="140">
        <f>SUM(C25:C29)</f>
        <v>0</v>
      </c>
      <c r="D24" s="140">
        <f t="shared" ref="D24:J24" si="12">SUM(D25:D29)</f>
        <v>0</v>
      </c>
      <c r="E24" s="140">
        <f t="shared" ref="E24:G24" si="13">SUM(E25:E29)</f>
        <v>0</v>
      </c>
      <c r="F24" s="140">
        <f t="shared" si="13"/>
        <v>0</v>
      </c>
      <c r="G24" s="140">
        <f t="shared" si="13"/>
        <v>0</v>
      </c>
      <c r="H24" s="140">
        <f t="shared" si="12"/>
        <v>0</v>
      </c>
      <c r="I24" s="140">
        <f t="shared" si="12"/>
        <v>0</v>
      </c>
      <c r="J24" s="140">
        <f t="shared" si="12"/>
        <v>0</v>
      </c>
      <c r="K24" s="140">
        <f t="shared" ref="K24:M24" si="14">SUM(K25:K29)</f>
        <v>0</v>
      </c>
      <c r="L24" s="140">
        <f t="shared" si="14"/>
        <v>0</v>
      </c>
      <c r="M24" s="140">
        <f t="shared" si="14"/>
        <v>0</v>
      </c>
    </row>
    <row r="25" spans="1:13" s="25" customFormat="1" ht="15" customHeight="1" x14ac:dyDescent="0.25">
      <c r="A25" s="113" t="s">
        <v>110</v>
      </c>
      <c r="B25" s="192" t="s">
        <v>228</v>
      </c>
      <c r="C25" s="174">
        <f>'4. RPP bez projektu'!C25</f>
        <v>0</v>
      </c>
      <c r="D25" s="174">
        <f>'4. RPP bez projektu'!D25</f>
        <v>0</v>
      </c>
      <c r="E25" s="142">
        <f>'4. RPP bez projektu'!E25+'8. RPP projekt'!E25</f>
        <v>0</v>
      </c>
      <c r="F25" s="142">
        <f>'4. RPP bez projektu'!F25+'8. RPP projekt'!F25</f>
        <v>0</v>
      </c>
      <c r="G25" s="142">
        <f>'4. RPP bez projektu'!G25+'8. RPP projekt'!G25</f>
        <v>0</v>
      </c>
      <c r="H25" s="142">
        <f>'4. RPP bez projektu'!H25+'8. RPP projekt'!H25</f>
        <v>0</v>
      </c>
      <c r="I25" s="142">
        <f>'4. RPP bez projektu'!I25+'8. RPP projekt'!I25</f>
        <v>0</v>
      </c>
      <c r="J25" s="142">
        <f>'4. RPP bez projektu'!J25+'8. RPP projekt'!J25</f>
        <v>0</v>
      </c>
      <c r="K25" s="142">
        <f>'4. RPP bez projektu'!K25+'8. RPP projekt'!K25</f>
        <v>0</v>
      </c>
      <c r="L25" s="142">
        <f>'4. RPP bez projektu'!L25+'8. RPP projekt'!L25</f>
        <v>0</v>
      </c>
      <c r="M25" s="142">
        <f>'4. RPP bez projektu'!M25+'8. RPP projekt'!M25</f>
        <v>0</v>
      </c>
    </row>
    <row r="26" spans="1:13" s="25" customFormat="1" ht="15" customHeight="1" x14ac:dyDescent="0.25">
      <c r="A26" s="113" t="s">
        <v>110</v>
      </c>
      <c r="B26" s="192" t="s">
        <v>229</v>
      </c>
      <c r="C26" s="174">
        <f>'4. RPP bez projektu'!C26</f>
        <v>0</v>
      </c>
      <c r="D26" s="174">
        <f>'4. RPP bez projektu'!D26</f>
        <v>0</v>
      </c>
      <c r="E26" s="142">
        <f>'4. RPP bez projektu'!E26+'8. RPP projekt'!E26</f>
        <v>0</v>
      </c>
      <c r="F26" s="142">
        <f>'4. RPP bez projektu'!F26+'8. RPP projekt'!F26</f>
        <v>0</v>
      </c>
      <c r="G26" s="142">
        <f>'4. RPP bez projektu'!G26+'8. RPP projekt'!G26</f>
        <v>0</v>
      </c>
      <c r="H26" s="142">
        <f>'4. RPP bez projektu'!H26+'8. RPP projekt'!H26</f>
        <v>0</v>
      </c>
      <c r="I26" s="142">
        <f>'4. RPP bez projektu'!I26+'8. RPP projekt'!I26</f>
        <v>0</v>
      </c>
      <c r="J26" s="142">
        <f>'4. RPP bez projektu'!J26+'8. RPP projekt'!J26</f>
        <v>0</v>
      </c>
      <c r="K26" s="142">
        <f>'4. RPP bez projektu'!K26+'8. RPP projekt'!K26</f>
        <v>0</v>
      </c>
      <c r="L26" s="142">
        <f>'4. RPP bez projektu'!L26+'8. RPP projekt'!L26</f>
        <v>0</v>
      </c>
      <c r="M26" s="142">
        <f>'4. RPP bez projektu'!M26+'8. RPP projekt'!M26</f>
        <v>0</v>
      </c>
    </row>
    <row r="27" spans="1:13" s="25" customFormat="1" ht="15" customHeight="1" x14ac:dyDescent="0.25">
      <c r="A27" s="113" t="s">
        <v>110</v>
      </c>
      <c r="B27" s="192" t="s">
        <v>230</v>
      </c>
      <c r="C27" s="174">
        <f>'4. RPP bez projektu'!C27</f>
        <v>0</v>
      </c>
      <c r="D27" s="174">
        <f>'4. RPP bez projektu'!D27</f>
        <v>0</v>
      </c>
      <c r="E27" s="142">
        <f>'4. RPP bez projektu'!E27+'8. RPP projekt'!E27</f>
        <v>0</v>
      </c>
      <c r="F27" s="142">
        <f>'4. RPP bez projektu'!F27+'8. RPP projekt'!F27</f>
        <v>0</v>
      </c>
      <c r="G27" s="142">
        <f>'4. RPP bez projektu'!G27+'8. RPP projekt'!G27</f>
        <v>0</v>
      </c>
      <c r="H27" s="142">
        <f>'4. RPP bez projektu'!H27+'8. RPP projekt'!H27</f>
        <v>0</v>
      </c>
      <c r="I27" s="142">
        <f>'4. RPP bez projektu'!I27+'8. RPP projekt'!I27</f>
        <v>0</v>
      </c>
      <c r="J27" s="142">
        <f>'4. RPP bez projektu'!J27+'8. RPP projekt'!J27</f>
        <v>0</v>
      </c>
      <c r="K27" s="142">
        <f>'4. RPP bez projektu'!K27+'8. RPP projekt'!K27</f>
        <v>0</v>
      </c>
      <c r="L27" s="142">
        <f>'4. RPP bez projektu'!L27+'8. RPP projekt'!L27</f>
        <v>0</v>
      </c>
      <c r="M27" s="142">
        <f>'4. RPP bez projektu'!M27+'8. RPP projekt'!M27</f>
        <v>0</v>
      </c>
    </row>
    <row r="28" spans="1:13" s="25" customFormat="1" ht="15" customHeight="1" x14ac:dyDescent="0.25">
      <c r="A28" s="113" t="s">
        <v>110</v>
      </c>
      <c r="B28" s="192" t="s">
        <v>231</v>
      </c>
      <c r="C28" s="174">
        <f>'4. RPP bez projektu'!C28</f>
        <v>0</v>
      </c>
      <c r="D28" s="174">
        <f>'4. RPP bez projektu'!D28</f>
        <v>0</v>
      </c>
      <c r="E28" s="142">
        <f>'4. RPP bez projektu'!E28+'8. RPP projekt'!E28</f>
        <v>0</v>
      </c>
      <c r="F28" s="142">
        <f>'4. RPP bez projektu'!F28+'8. RPP projekt'!F28</f>
        <v>0</v>
      </c>
      <c r="G28" s="142">
        <f>'4. RPP bez projektu'!G28+'8. RPP projekt'!G28</f>
        <v>0</v>
      </c>
      <c r="H28" s="142">
        <f>'4. RPP bez projektu'!H28+'8. RPP projekt'!H28</f>
        <v>0</v>
      </c>
      <c r="I28" s="142">
        <f>'4. RPP bez projektu'!I28+'8. RPP projekt'!I28</f>
        <v>0</v>
      </c>
      <c r="J28" s="142">
        <f>'4. RPP bez projektu'!J28+'8. RPP projekt'!J28</f>
        <v>0</v>
      </c>
      <c r="K28" s="142">
        <f>'4. RPP bez projektu'!K28+'8. RPP projekt'!K28</f>
        <v>0</v>
      </c>
      <c r="L28" s="142">
        <f>'4. RPP bez projektu'!L28+'8. RPP projekt'!L28</f>
        <v>0</v>
      </c>
      <c r="M28" s="142">
        <f>'4. RPP bez projektu'!M28+'8. RPP projekt'!M28</f>
        <v>0</v>
      </c>
    </row>
    <row r="29" spans="1:13" s="25" customFormat="1" ht="15" customHeight="1" x14ac:dyDescent="0.25">
      <c r="A29" s="113" t="s">
        <v>110</v>
      </c>
      <c r="B29" s="192" t="s">
        <v>232</v>
      </c>
      <c r="C29" s="174">
        <f>'4. RPP bez projektu'!C29</f>
        <v>0</v>
      </c>
      <c r="D29" s="174">
        <f>'4. RPP bez projektu'!D29</f>
        <v>0</v>
      </c>
      <c r="E29" s="142">
        <f>'4. RPP bez projektu'!E29+'8. RPP projekt'!E29</f>
        <v>0</v>
      </c>
      <c r="F29" s="142">
        <f>'4. RPP bez projektu'!F29+'8. RPP projekt'!F29</f>
        <v>0</v>
      </c>
      <c r="G29" s="142">
        <f>'4. RPP bez projektu'!G29+'8. RPP projekt'!G29</f>
        <v>0</v>
      </c>
      <c r="H29" s="142">
        <f>'4. RPP bez projektu'!H29+'8. RPP projekt'!H29</f>
        <v>0</v>
      </c>
      <c r="I29" s="142">
        <f>'4. RPP bez projektu'!I29+'8. RPP projekt'!I29</f>
        <v>0</v>
      </c>
      <c r="J29" s="142">
        <f>'4. RPP bez projektu'!J29+'8. RPP projekt'!J29</f>
        <v>0</v>
      </c>
      <c r="K29" s="142">
        <f>'4. RPP bez projektu'!K29+'8. RPP projekt'!K29</f>
        <v>0</v>
      </c>
      <c r="L29" s="142">
        <f>'4. RPP bez projektu'!L29+'8. RPP projekt'!L29</f>
        <v>0</v>
      </c>
      <c r="M29" s="142">
        <f>'4. RPP bez projektu'!M29+'8. RPP projekt'!M29</f>
        <v>0</v>
      </c>
    </row>
    <row r="30" spans="1:13" ht="15" customHeight="1" x14ac:dyDescent="0.25">
      <c r="A30" s="93" t="s">
        <v>75</v>
      </c>
      <c r="B30" s="188" t="s">
        <v>233</v>
      </c>
      <c r="C30" s="174">
        <f>'4. RPP bez projektu'!C30</f>
        <v>0</v>
      </c>
      <c r="D30" s="174">
        <f>'4. RPP bez projektu'!D30</f>
        <v>0</v>
      </c>
      <c r="E30" s="142">
        <f>'4. RPP bez projektu'!E30+'8. RPP projekt'!E30</f>
        <v>0</v>
      </c>
      <c r="F30" s="142">
        <f>'4. RPP bez projektu'!F30+'8. RPP projekt'!F30</f>
        <v>0</v>
      </c>
      <c r="G30" s="142">
        <f>'4. RPP bez projektu'!G30+'8. RPP projekt'!G30</f>
        <v>0</v>
      </c>
      <c r="H30" s="142">
        <f>'4. RPP bez projektu'!H30+'8. RPP projekt'!H30</f>
        <v>0</v>
      </c>
      <c r="I30" s="142">
        <f>'4. RPP bez projektu'!I30+'8. RPP projekt'!I30</f>
        <v>0</v>
      </c>
      <c r="J30" s="142">
        <f>'4. RPP bez projektu'!J30+'8. RPP projekt'!J30</f>
        <v>0</v>
      </c>
      <c r="K30" s="142">
        <f>'4. RPP bez projektu'!K30+'8. RPP projekt'!K30</f>
        <v>0</v>
      </c>
      <c r="L30" s="142">
        <f>'4. RPP bez projektu'!L30+'8. RPP projekt'!L30</f>
        <v>0</v>
      </c>
      <c r="M30" s="142">
        <f>'4. RPP bez projektu'!M30+'8. RPP projekt'!M30</f>
        <v>0</v>
      </c>
    </row>
    <row r="31" spans="1:13" x14ac:dyDescent="0.25">
      <c r="A31" s="110" t="s">
        <v>18</v>
      </c>
      <c r="B31" s="191" t="s">
        <v>242</v>
      </c>
      <c r="C31" s="122">
        <f>SUM(C32:C34,C39)</f>
        <v>0</v>
      </c>
      <c r="D31" s="122">
        <f t="shared" ref="D31:J31" si="15">SUM(D32:D34,D39)</f>
        <v>0</v>
      </c>
      <c r="E31" s="122">
        <f t="shared" ref="E31:G31" si="16">SUM(E32:E34,E39)</f>
        <v>0</v>
      </c>
      <c r="F31" s="122">
        <f t="shared" si="16"/>
        <v>0</v>
      </c>
      <c r="G31" s="122">
        <f t="shared" si="16"/>
        <v>0</v>
      </c>
      <c r="H31" s="122">
        <f t="shared" si="15"/>
        <v>0</v>
      </c>
      <c r="I31" s="122">
        <f t="shared" si="15"/>
        <v>0</v>
      </c>
      <c r="J31" s="122">
        <f t="shared" si="15"/>
        <v>0</v>
      </c>
      <c r="K31" s="122">
        <f t="shared" ref="K31:M31" si="17">SUM(K32:K34,K39)</f>
        <v>0</v>
      </c>
      <c r="L31" s="122">
        <f t="shared" si="17"/>
        <v>0</v>
      </c>
      <c r="M31" s="122">
        <f t="shared" si="17"/>
        <v>0</v>
      </c>
    </row>
    <row r="32" spans="1:13" ht="15" customHeight="1" x14ac:dyDescent="0.25">
      <c r="A32" s="116" t="s">
        <v>33</v>
      </c>
      <c r="B32" s="188" t="s">
        <v>234</v>
      </c>
      <c r="C32" s="174">
        <f>'4. RPP bez projektu'!C32</f>
        <v>0</v>
      </c>
      <c r="D32" s="174">
        <f>'4. RPP bez projektu'!D32</f>
        <v>0</v>
      </c>
      <c r="E32" s="142">
        <f>'4. RPP bez projektu'!E32+'8. RPP projekt'!E32</f>
        <v>0</v>
      </c>
      <c r="F32" s="142">
        <f>'4. RPP bez projektu'!F32+'8. RPP projekt'!F32</f>
        <v>0</v>
      </c>
      <c r="G32" s="142">
        <f>'4. RPP bez projektu'!G32+'8. RPP projekt'!G32</f>
        <v>0</v>
      </c>
      <c r="H32" s="142">
        <f>'4. RPP bez projektu'!H32+'8. RPP projekt'!H32</f>
        <v>0</v>
      </c>
      <c r="I32" s="142">
        <f>'4. RPP bez projektu'!I32+'8. RPP projekt'!I32</f>
        <v>0</v>
      </c>
      <c r="J32" s="142">
        <f>'4. RPP bez projektu'!J32+'8. RPP projekt'!J32</f>
        <v>0</v>
      </c>
      <c r="K32" s="142">
        <f>'4. RPP bez projektu'!K32+'8. RPP projekt'!K32</f>
        <v>0</v>
      </c>
      <c r="L32" s="142">
        <f>'4. RPP bez projektu'!L32+'8. RPP projekt'!L32</f>
        <v>0</v>
      </c>
      <c r="M32" s="142">
        <f>'4. RPP bez projektu'!M32+'8. RPP projekt'!M32</f>
        <v>0</v>
      </c>
    </row>
    <row r="33" spans="1:13" ht="15" customHeight="1" x14ac:dyDescent="0.25">
      <c r="A33" s="116" t="s">
        <v>35</v>
      </c>
      <c r="B33" s="188" t="s">
        <v>235</v>
      </c>
      <c r="C33" s="174">
        <f>'4. RPP bez projektu'!C33</f>
        <v>0</v>
      </c>
      <c r="D33" s="174">
        <f>'4. RPP bez projektu'!D33</f>
        <v>0</v>
      </c>
      <c r="E33" s="142">
        <f>'4. RPP bez projektu'!E33+'8. RPP projekt'!E33</f>
        <v>0</v>
      </c>
      <c r="F33" s="142">
        <f>'4. RPP bez projektu'!F33+'8. RPP projekt'!F33</f>
        <v>0</v>
      </c>
      <c r="G33" s="142">
        <f>'4. RPP bez projektu'!G33+'8. RPP projekt'!G33</f>
        <v>0</v>
      </c>
      <c r="H33" s="142">
        <f>'4. RPP bez projektu'!H33+'8. RPP projekt'!H33</f>
        <v>0</v>
      </c>
      <c r="I33" s="142">
        <f>'4. RPP bez projektu'!I33+'8. RPP projekt'!I33</f>
        <v>0</v>
      </c>
      <c r="J33" s="142">
        <f>'4. RPP bez projektu'!J33+'8. RPP projekt'!J33</f>
        <v>0</v>
      </c>
      <c r="K33" s="142">
        <f>'4. RPP bez projektu'!K33+'8. RPP projekt'!K33</f>
        <v>0</v>
      </c>
      <c r="L33" s="142">
        <f>'4. RPP bez projektu'!L33+'8. RPP projekt'!L33</f>
        <v>0</v>
      </c>
      <c r="M33" s="142">
        <f>'4. RPP bez projektu'!M33+'8. RPP projekt'!M33</f>
        <v>0</v>
      </c>
    </row>
    <row r="34" spans="1:13" ht="15" customHeight="1" x14ac:dyDescent="0.25">
      <c r="A34" s="116" t="s">
        <v>36</v>
      </c>
      <c r="B34" s="188" t="s">
        <v>236</v>
      </c>
      <c r="C34" s="139">
        <f>SUM(C35:C36)</f>
        <v>0</v>
      </c>
      <c r="D34" s="139">
        <f t="shared" ref="D34:J34" si="18">SUM(D35:D36)</f>
        <v>0</v>
      </c>
      <c r="E34" s="139">
        <f t="shared" ref="E34:G34" si="19">SUM(E35:E36)</f>
        <v>0</v>
      </c>
      <c r="F34" s="139">
        <f t="shared" si="19"/>
        <v>0</v>
      </c>
      <c r="G34" s="139">
        <f t="shared" si="19"/>
        <v>0</v>
      </c>
      <c r="H34" s="139">
        <f t="shared" si="18"/>
        <v>0</v>
      </c>
      <c r="I34" s="139">
        <f t="shared" si="18"/>
        <v>0</v>
      </c>
      <c r="J34" s="139">
        <f t="shared" si="18"/>
        <v>0</v>
      </c>
      <c r="K34" s="139">
        <f t="shared" ref="K34:M34" si="20">SUM(K35:K36)</f>
        <v>0</v>
      </c>
      <c r="L34" s="139">
        <f t="shared" si="20"/>
        <v>0</v>
      </c>
      <c r="M34" s="139">
        <f t="shared" si="20"/>
        <v>0</v>
      </c>
    </row>
    <row r="35" spans="1:13" ht="15" customHeight="1" x14ac:dyDescent="0.25">
      <c r="A35" s="113" t="s">
        <v>107</v>
      </c>
      <c r="B35" s="192" t="s">
        <v>108</v>
      </c>
      <c r="C35" s="174">
        <f>'4. RPP bez projektu'!C35</f>
        <v>0</v>
      </c>
      <c r="D35" s="174">
        <f>'4. RPP bez projektu'!D35</f>
        <v>0</v>
      </c>
      <c r="E35" s="142">
        <f>'4. RPP bez projektu'!E35+'8. RPP projekt'!E35</f>
        <v>0</v>
      </c>
      <c r="F35" s="142">
        <f>'4. RPP bez projektu'!F35+'8. RPP projekt'!F35</f>
        <v>0</v>
      </c>
      <c r="G35" s="142">
        <f>'4. RPP bez projektu'!G35+'8. RPP projekt'!G35</f>
        <v>0</v>
      </c>
      <c r="H35" s="142">
        <f>'4. RPP bez projektu'!H35+'8. RPP projekt'!H35</f>
        <v>0</v>
      </c>
      <c r="I35" s="142">
        <f>'4. RPP bez projektu'!I35+'8. RPP projekt'!I35</f>
        <v>0</v>
      </c>
      <c r="J35" s="142">
        <f>'4. RPP bez projektu'!J35+'8. RPP projekt'!J35</f>
        <v>0</v>
      </c>
      <c r="K35" s="142">
        <f>'4. RPP bez projektu'!K35+'8. RPP projekt'!K35</f>
        <v>0</v>
      </c>
      <c r="L35" s="142">
        <f>'4. RPP bez projektu'!L35+'8. RPP projekt'!L35</f>
        <v>0</v>
      </c>
      <c r="M35" s="142">
        <f>'4. RPP bez projektu'!M35+'8. RPP projekt'!M35</f>
        <v>0</v>
      </c>
    </row>
    <row r="36" spans="1:13" ht="15" customHeight="1" x14ac:dyDescent="0.25">
      <c r="A36" s="113" t="s">
        <v>114</v>
      </c>
      <c r="B36" s="192" t="s">
        <v>117</v>
      </c>
      <c r="C36" s="135">
        <f>SUM(C37:C38)</f>
        <v>0</v>
      </c>
      <c r="D36" s="135">
        <f t="shared" ref="D36:J36" si="21">SUM(D37:D38)</f>
        <v>0</v>
      </c>
      <c r="E36" s="135">
        <f t="shared" ref="E36:G36" si="22">SUM(E37:E38)</f>
        <v>0</v>
      </c>
      <c r="F36" s="135">
        <f t="shared" si="22"/>
        <v>0</v>
      </c>
      <c r="G36" s="135">
        <f t="shared" si="22"/>
        <v>0</v>
      </c>
      <c r="H36" s="135">
        <f t="shared" si="21"/>
        <v>0</v>
      </c>
      <c r="I36" s="135">
        <f t="shared" si="21"/>
        <v>0</v>
      </c>
      <c r="J36" s="135">
        <f t="shared" si="21"/>
        <v>0</v>
      </c>
      <c r="K36" s="135">
        <f t="shared" ref="K36:M36" si="23">SUM(K37:K38)</f>
        <v>0</v>
      </c>
      <c r="L36" s="135">
        <f t="shared" si="23"/>
        <v>0</v>
      </c>
      <c r="M36" s="135">
        <f t="shared" si="23"/>
        <v>0</v>
      </c>
    </row>
    <row r="37" spans="1:13" ht="15" customHeight="1" x14ac:dyDescent="0.25">
      <c r="A37" s="113" t="s">
        <v>110</v>
      </c>
      <c r="B37" s="192" t="s">
        <v>238</v>
      </c>
      <c r="C37" s="174">
        <f>'4. RPP bez projektu'!C37</f>
        <v>0</v>
      </c>
      <c r="D37" s="174">
        <f>'4. RPP bez projektu'!D37</f>
        <v>0</v>
      </c>
      <c r="E37" s="142">
        <f>'4. RPP bez projektu'!E37+'8. RPP projekt'!E37</f>
        <v>0</v>
      </c>
      <c r="F37" s="142">
        <f>'4. RPP bez projektu'!F37+'8. RPP projekt'!F37</f>
        <v>0</v>
      </c>
      <c r="G37" s="142">
        <f>'4. RPP bez projektu'!G37+'8. RPP projekt'!G37</f>
        <v>0</v>
      </c>
      <c r="H37" s="142">
        <f>'4. RPP bez projektu'!H37+'8. RPP projekt'!H37</f>
        <v>0</v>
      </c>
      <c r="I37" s="142">
        <f>'4. RPP bez projektu'!I37+'8. RPP projekt'!I37</f>
        <v>0</v>
      </c>
      <c r="J37" s="142">
        <f>'4. RPP bez projektu'!J37+'8. RPP projekt'!J37</f>
        <v>0</v>
      </c>
      <c r="K37" s="142">
        <f>'4. RPP bez projektu'!K37+'8. RPP projekt'!K37</f>
        <v>0</v>
      </c>
      <c r="L37" s="142">
        <f>'4. RPP bez projektu'!L37+'8. RPP projekt'!L37</f>
        <v>0</v>
      </c>
      <c r="M37" s="142">
        <f>'4. RPP bez projektu'!M37+'8. RPP projekt'!M37</f>
        <v>0</v>
      </c>
    </row>
    <row r="38" spans="1:13" ht="15" customHeight="1" x14ac:dyDescent="0.25">
      <c r="A38" s="113" t="s">
        <v>110</v>
      </c>
      <c r="B38" s="192" t="s">
        <v>239</v>
      </c>
      <c r="C38" s="174">
        <f>'4. RPP bez projektu'!C38</f>
        <v>0</v>
      </c>
      <c r="D38" s="174">
        <f>'4. RPP bez projektu'!D38</f>
        <v>0</v>
      </c>
      <c r="E38" s="142">
        <f>'4. RPP bez projektu'!E38+'8. RPP projekt'!E38</f>
        <v>0</v>
      </c>
      <c r="F38" s="142">
        <f>'4. RPP bez projektu'!F38+'8. RPP projekt'!F38</f>
        <v>0</v>
      </c>
      <c r="G38" s="142">
        <f>'4. RPP bez projektu'!G38+'8. RPP projekt'!G38</f>
        <v>0</v>
      </c>
      <c r="H38" s="142">
        <f>'4. RPP bez projektu'!H38+'8. RPP projekt'!H38</f>
        <v>0</v>
      </c>
      <c r="I38" s="142">
        <f>'4. RPP bez projektu'!I38+'8. RPP projekt'!I38</f>
        <v>0</v>
      </c>
      <c r="J38" s="142">
        <f>'4. RPP bez projektu'!J38+'8. RPP projekt'!J38</f>
        <v>0</v>
      </c>
      <c r="K38" s="142">
        <f>'4. RPP bez projektu'!K38+'8. RPP projekt'!K38</f>
        <v>0</v>
      </c>
      <c r="L38" s="142">
        <f>'4. RPP bez projektu'!L38+'8. RPP projekt'!L38</f>
        <v>0</v>
      </c>
      <c r="M38" s="142">
        <f>'4. RPP bez projektu'!M38+'8. RPP projekt'!M38</f>
        <v>0</v>
      </c>
    </row>
    <row r="39" spans="1:13" ht="15" customHeight="1" x14ac:dyDescent="0.25">
      <c r="A39" s="116" t="s">
        <v>75</v>
      </c>
      <c r="B39" s="188" t="s">
        <v>240</v>
      </c>
      <c r="C39" s="174">
        <f>'4. RPP bez projektu'!C39</f>
        <v>0</v>
      </c>
      <c r="D39" s="174">
        <f>'4. RPP bez projektu'!D39</f>
        <v>0</v>
      </c>
      <c r="E39" s="142">
        <f>'4. RPP bez projektu'!E39+'8. RPP projekt'!E39</f>
        <v>0</v>
      </c>
      <c r="F39" s="142">
        <f>'4. RPP bez projektu'!F39+'8. RPP projekt'!F39</f>
        <v>0</v>
      </c>
      <c r="G39" s="142">
        <f>'4. RPP bez projektu'!G39+'8. RPP projekt'!G39</f>
        <v>0</v>
      </c>
      <c r="H39" s="142">
        <f>'4. RPP bez projektu'!H39+'8. RPP projekt'!H39</f>
        <v>0</v>
      </c>
      <c r="I39" s="142">
        <f>'4. RPP bez projektu'!I39+'8. RPP projekt'!I39</f>
        <v>0</v>
      </c>
      <c r="J39" s="142">
        <f>'4. RPP bez projektu'!J39+'8. RPP projekt'!J39</f>
        <v>0</v>
      </c>
      <c r="K39" s="142">
        <f>'4. RPP bez projektu'!K39+'8. RPP projekt'!K39</f>
        <v>0</v>
      </c>
      <c r="L39" s="142">
        <f>'4. RPP bez projektu'!L39+'8. RPP projekt'!L39</f>
        <v>0</v>
      </c>
      <c r="M39" s="142">
        <f>'4. RPP bez projektu'!M39+'8. RPP projekt'!M39</f>
        <v>0</v>
      </c>
    </row>
    <row r="40" spans="1:13" x14ac:dyDescent="0.25">
      <c r="A40" s="110" t="s">
        <v>24</v>
      </c>
      <c r="B40" s="191" t="s">
        <v>81</v>
      </c>
      <c r="C40" s="122">
        <f>C19-C31</f>
        <v>0</v>
      </c>
      <c r="D40" s="122">
        <f t="shared" ref="D40:J40" si="24">D19-D31</f>
        <v>0</v>
      </c>
      <c r="E40" s="122">
        <f t="shared" ref="E40:G40" si="25">E19-E31</f>
        <v>0</v>
      </c>
      <c r="F40" s="122">
        <f t="shared" si="25"/>
        <v>0</v>
      </c>
      <c r="G40" s="122">
        <f t="shared" si="25"/>
        <v>0</v>
      </c>
      <c r="H40" s="122">
        <f t="shared" si="24"/>
        <v>0</v>
      </c>
      <c r="I40" s="122">
        <f t="shared" si="24"/>
        <v>0</v>
      </c>
      <c r="J40" s="122">
        <f t="shared" si="24"/>
        <v>0</v>
      </c>
      <c r="K40" s="122">
        <f t="shared" ref="K40:M40" si="26">K19-K31</f>
        <v>0</v>
      </c>
      <c r="L40" s="122">
        <f t="shared" si="26"/>
        <v>0</v>
      </c>
      <c r="M40" s="122">
        <f t="shared" si="26"/>
        <v>0</v>
      </c>
    </row>
    <row r="41" spans="1:13" x14ac:dyDescent="0.25">
      <c r="A41" s="143" t="s">
        <v>30</v>
      </c>
      <c r="B41" s="190" t="s">
        <v>82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</row>
    <row r="42" spans="1:13" x14ac:dyDescent="0.25">
      <c r="A42" s="143" t="s">
        <v>65</v>
      </c>
      <c r="B42" s="190" t="s">
        <v>241</v>
      </c>
      <c r="C42" s="122">
        <f>SUM(C43:C46)</f>
        <v>0</v>
      </c>
      <c r="D42" s="122">
        <f t="shared" ref="D42:J42" si="27">SUM(D43:D46)</f>
        <v>0</v>
      </c>
      <c r="E42" s="122">
        <f t="shared" ref="E42:G42" si="28">SUM(E43:E46)</f>
        <v>0</v>
      </c>
      <c r="F42" s="122">
        <f t="shared" si="28"/>
        <v>0</v>
      </c>
      <c r="G42" s="122">
        <f t="shared" si="28"/>
        <v>0</v>
      </c>
      <c r="H42" s="122">
        <f t="shared" si="27"/>
        <v>0</v>
      </c>
      <c r="I42" s="122">
        <f t="shared" si="27"/>
        <v>0</v>
      </c>
      <c r="J42" s="122">
        <f t="shared" si="27"/>
        <v>0</v>
      </c>
      <c r="K42" s="122">
        <f t="shared" ref="K42:M42" si="29">SUM(K43:K46)</f>
        <v>0</v>
      </c>
      <c r="L42" s="122">
        <f t="shared" si="29"/>
        <v>0</v>
      </c>
      <c r="M42" s="122">
        <f t="shared" si="29"/>
        <v>0</v>
      </c>
    </row>
    <row r="43" spans="1:13" ht="15" customHeight="1" x14ac:dyDescent="0.25">
      <c r="A43" s="116" t="s">
        <v>33</v>
      </c>
      <c r="B43" s="188" t="s">
        <v>273</v>
      </c>
      <c r="C43" s="174">
        <f>'4. RPP bez projektu'!C43</f>
        <v>0</v>
      </c>
      <c r="D43" s="174">
        <f>'4. RPP bez projektu'!D43</f>
        <v>0</v>
      </c>
      <c r="E43" s="142">
        <f>'4. RPP bez projektu'!E43+'8. RPP projekt'!E43</f>
        <v>0</v>
      </c>
      <c r="F43" s="142">
        <f>'4. RPP bez projektu'!F43+'8. RPP projekt'!F43</f>
        <v>0</v>
      </c>
      <c r="G43" s="142">
        <f>'4. RPP bez projektu'!G43+'8. RPP projekt'!G43</f>
        <v>0</v>
      </c>
      <c r="H43" s="142">
        <f>'4. RPP bez projektu'!H43+'8. RPP projekt'!H43</f>
        <v>0</v>
      </c>
      <c r="I43" s="142">
        <f>'4. RPP bez projektu'!I43+'8. RPP projekt'!I43</f>
        <v>0</v>
      </c>
      <c r="J43" s="142">
        <f>'4. RPP bez projektu'!J43+'8. RPP projekt'!J43</f>
        <v>0</v>
      </c>
      <c r="K43" s="142">
        <f>'4. RPP bez projektu'!K43+'8. RPP projekt'!K43</f>
        <v>0</v>
      </c>
      <c r="L43" s="142">
        <f>'4. RPP bez projektu'!L43+'8. RPP projekt'!L43</f>
        <v>0</v>
      </c>
      <c r="M43" s="142">
        <f>'4. RPP bez projektu'!M43+'8. RPP projekt'!M43</f>
        <v>0</v>
      </c>
    </row>
    <row r="44" spans="1:13" ht="15" customHeight="1" x14ac:dyDescent="0.25">
      <c r="A44" s="116" t="s">
        <v>35</v>
      </c>
      <c r="B44" s="188" t="s">
        <v>34</v>
      </c>
      <c r="C44" s="174">
        <f>'4. RPP bez projektu'!C44</f>
        <v>0</v>
      </c>
      <c r="D44" s="174">
        <f>'4. RPP bez projektu'!D44</f>
        <v>0</v>
      </c>
      <c r="E44" s="142">
        <f>'4. RPP bez projektu'!E44+'8. RPP projekt'!E44</f>
        <v>0</v>
      </c>
      <c r="F44" s="142">
        <f>'4. RPP bez projektu'!F44+'8. RPP projekt'!F44</f>
        <v>0</v>
      </c>
      <c r="G44" s="142">
        <f>'4. RPP bez projektu'!G44+'8. RPP projekt'!G44</f>
        <v>0</v>
      </c>
      <c r="H44" s="142">
        <f>'4. RPP bez projektu'!H44+'8. RPP projekt'!H44</f>
        <v>0</v>
      </c>
      <c r="I44" s="142">
        <f>'4. RPP bez projektu'!I44+'8. RPP projekt'!I44</f>
        <v>0</v>
      </c>
      <c r="J44" s="142">
        <f>'4. RPP bez projektu'!J44+'8. RPP projekt'!J44</f>
        <v>0</v>
      </c>
      <c r="K44" s="142">
        <f>'4. RPP bez projektu'!K44+'8. RPP projekt'!K44</f>
        <v>0</v>
      </c>
      <c r="L44" s="142">
        <f>'4. RPP bez projektu'!L44+'8. RPP projekt'!L44</f>
        <v>0</v>
      </c>
      <c r="M44" s="142">
        <f>'4. RPP bez projektu'!M44+'8. RPP projekt'!M44</f>
        <v>0</v>
      </c>
    </row>
    <row r="45" spans="1:13" ht="15" customHeight="1" x14ac:dyDescent="0.25">
      <c r="A45" s="116" t="s">
        <v>36</v>
      </c>
      <c r="B45" s="188" t="s">
        <v>243</v>
      </c>
      <c r="C45" s="174">
        <f>'4. RPP bez projektu'!C45</f>
        <v>0</v>
      </c>
      <c r="D45" s="174">
        <f>'4. RPP bez projektu'!D45</f>
        <v>0</v>
      </c>
      <c r="E45" s="142">
        <f>'4. RPP bez projektu'!E45+'8. RPP projekt'!E45</f>
        <v>0</v>
      </c>
      <c r="F45" s="142">
        <f>'4. RPP bez projektu'!F45+'8. RPP projekt'!F45</f>
        <v>0</v>
      </c>
      <c r="G45" s="142">
        <f>'4. RPP bez projektu'!G45+'8. RPP projekt'!G45</f>
        <v>0</v>
      </c>
      <c r="H45" s="142">
        <f>'4. RPP bez projektu'!H45+'8. RPP projekt'!H45</f>
        <v>0</v>
      </c>
      <c r="I45" s="142">
        <f>'4. RPP bez projektu'!I45+'8. RPP projekt'!I45</f>
        <v>0</v>
      </c>
      <c r="J45" s="142">
        <f>'4. RPP bez projektu'!J45+'8. RPP projekt'!J45</f>
        <v>0</v>
      </c>
      <c r="K45" s="142">
        <f>'4. RPP bez projektu'!K45+'8. RPP projekt'!K45</f>
        <v>0</v>
      </c>
      <c r="L45" s="142">
        <f>'4. RPP bez projektu'!L45+'8. RPP projekt'!L45</f>
        <v>0</v>
      </c>
      <c r="M45" s="142">
        <f>'4. RPP bez projektu'!M45+'8. RPP projekt'!M45</f>
        <v>0</v>
      </c>
    </row>
    <row r="46" spans="1:13" ht="15" customHeight="1" x14ac:dyDescent="0.25">
      <c r="A46" s="116" t="s">
        <v>75</v>
      </c>
      <c r="B46" s="188" t="s">
        <v>244</v>
      </c>
      <c r="C46" s="174">
        <f>'4. RPP bez projektu'!C46</f>
        <v>0</v>
      </c>
      <c r="D46" s="174">
        <f>'4. RPP bez projektu'!D46</f>
        <v>0</v>
      </c>
      <c r="E46" s="142">
        <f>'4. RPP bez projektu'!E46+'8. RPP projekt'!E46</f>
        <v>0</v>
      </c>
      <c r="F46" s="142">
        <f>'4. RPP bez projektu'!F46+'8. RPP projekt'!F46</f>
        <v>0</v>
      </c>
      <c r="G46" s="142">
        <f>'4. RPP bez projektu'!G46+'8. RPP projekt'!G46</f>
        <v>0</v>
      </c>
      <c r="H46" s="142">
        <f>'4. RPP bez projektu'!H46+'8. RPP projekt'!H46</f>
        <v>0</v>
      </c>
      <c r="I46" s="142">
        <f>'4. RPP bez projektu'!I46+'8. RPP projekt'!I46</f>
        <v>0</v>
      </c>
      <c r="J46" s="142">
        <f>'4. RPP bez projektu'!J46+'8. RPP projekt'!J46</f>
        <v>0</v>
      </c>
      <c r="K46" s="142">
        <f>'4. RPP bez projektu'!K46+'8. RPP projekt'!K46</f>
        <v>0</v>
      </c>
      <c r="L46" s="142">
        <f>'4. RPP bez projektu'!L46+'8. RPP projekt'!L46</f>
        <v>0</v>
      </c>
      <c r="M46" s="142">
        <f>'4. RPP bez projektu'!M46+'8. RPP projekt'!M46</f>
        <v>0</v>
      </c>
    </row>
    <row r="47" spans="1:13" x14ac:dyDescent="0.25">
      <c r="A47" s="110" t="s">
        <v>83</v>
      </c>
      <c r="B47" s="191" t="s">
        <v>80</v>
      </c>
      <c r="C47" s="122">
        <f>SUM(C48:C56)</f>
        <v>0</v>
      </c>
      <c r="D47" s="122">
        <f t="shared" ref="D47:J47" si="30">SUM(D48:D56)</f>
        <v>0</v>
      </c>
      <c r="E47" s="122">
        <f t="shared" ref="E47:G47" si="31">SUM(E48:E56)</f>
        <v>0</v>
      </c>
      <c r="F47" s="122">
        <f t="shared" si="31"/>
        <v>0</v>
      </c>
      <c r="G47" s="122">
        <f t="shared" si="31"/>
        <v>0</v>
      </c>
      <c r="H47" s="122">
        <f t="shared" si="30"/>
        <v>0</v>
      </c>
      <c r="I47" s="122">
        <f t="shared" si="30"/>
        <v>0</v>
      </c>
      <c r="J47" s="122">
        <f t="shared" si="30"/>
        <v>0</v>
      </c>
      <c r="K47" s="122">
        <f t="shared" ref="K47:M47" si="32">SUM(K48:K56)</f>
        <v>0</v>
      </c>
      <c r="L47" s="122">
        <f t="shared" si="32"/>
        <v>0</v>
      </c>
      <c r="M47" s="122">
        <f t="shared" si="32"/>
        <v>0</v>
      </c>
    </row>
    <row r="48" spans="1:13" ht="15" customHeight="1" x14ac:dyDescent="0.25">
      <c r="A48" s="116" t="s">
        <v>33</v>
      </c>
      <c r="B48" s="188" t="s">
        <v>245</v>
      </c>
      <c r="C48" s="174">
        <f>'4. RPP bez projektu'!C48</f>
        <v>0</v>
      </c>
      <c r="D48" s="174">
        <f>'4. RPP bez projektu'!D48</f>
        <v>0</v>
      </c>
      <c r="E48" s="142">
        <f>'4. RPP bez projektu'!E48+'8. RPP projekt'!E48</f>
        <v>0</v>
      </c>
      <c r="F48" s="142">
        <f>'4. RPP bez projektu'!F48+'8. RPP projekt'!F48</f>
        <v>0</v>
      </c>
      <c r="G48" s="142">
        <f>'4. RPP bez projektu'!G48+'8. RPP projekt'!G48</f>
        <v>0</v>
      </c>
      <c r="H48" s="142">
        <f>'4. RPP bez projektu'!H48+'8. RPP projekt'!H48</f>
        <v>0</v>
      </c>
      <c r="I48" s="142">
        <f>'4. RPP bez projektu'!I48+'8. RPP projekt'!I48</f>
        <v>0</v>
      </c>
      <c r="J48" s="142">
        <f>'4. RPP bez projektu'!J48+'8. RPP projekt'!J48</f>
        <v>0</v>
      </c>
      <c r="K48" s="142">
        <f>'4. RPP bez projektu'!K48+'8. RPP projekt'!K48</f>
        <v>0</v>
      </c>
      <c r="L48" s="142">
        <f>'4. RPP bez projektu'!L48+'8. RPP projekt'!L48</f>
        <v>0</v>
      </c>
      <c r="M48" s="142">
        <f>'4. RPP bez projektu'!M48+'8. RPP projekt'!M48</f>
        <v>0</v>
      </c>
    </row>
    <row r="49" spans="1:13" ht="15" customHeight="1" x14ac:dyDescent="0.25">
      <c r="A49" s="116" t="s">
        <v>35</v>
      </c>
      <c r="B49" s="188" t="s">
        <v>246</v>
      </c>
      <c r="C49" s="174">
        <f>'4. RPP bez projektu'!C49</f>
        <v>0</v>
      </c>
      <c r="D49" s="174">
        <f>'4. RPP bez projektu'!D49</f>
        <v>0</v>
      </c>
      <c r="E49" s="142">
        <f>'4. RPP bez projektu'!E49+'8. RPP projekt'!E49</f>
        <v>0</v>
      </c>
      <c r="F49" s="142">
        <f>'4. RPP bez projektu'!F49+'8. RPP projekt'!F49</f>
        <v>0</v>
      </c>
      <c r="G49" s="142">
        <f>'4. RPP bez projektu'!G49+'8. RPP projekt'!G49</f>
        <v>0</v>
      </c>
      <c r="H49" s="142">
        <f>'4. RPP bez projektu'!H49+'8. RPP projekt'!H49</f>
        <v>0</v>
      </c>
      <c r="I49" s="142">
        <f>'4. RPP bez projektu'!I49+'8. RPP projekt'!I49</f>
        <v>0</v>
      </c>
      <c r="J49" s="142">
        <f>'4. RPP bez projektu'!J49+'8. RPP projekt'!J49</f>
        <v>0</v>
      </c>
      <c r="K49" s="142">
        <f>'4. RPP bez projektu'!K49+'8. RPP projekt'!K49</f>
        <v>0</v>
      </c>
      <c r="L49" s="142">
        <f>'4. RPP bez projektu'!L49+'8. RPP projekt'!L49</f>
        <v>0</v>
      </c>
      <c r="M49" s="142">
        <f>'4. RPP bez projektu'!M49+'8. RPP projekt'!M49</f>
        <v>0</v>
      </c>
    </row>
    <row r="50" spans="1:13" ht="15" customHeight="1" x14ac:dyDescent="0.25">
      <c r="A50" s="116" t="s">
        <v>36</v>
      </c>
      <c r="B50" s="188" t="s">
        <v>247</v>
      </c>
      <c r="C50" s="174">
        <f>'4. RPP bez projektu'!C50</f>
        <v>0</v>
      </c>
      <c r="D50" s="174">
        <f>'4. RPP bez projektu'!D50</f>
        <v>0</v>
      </c>
      <c r="E50" s="142">
        <f>'4. RPP bez projektu'!E50+'8. RPP projekt'!E50</f>
        <v>0</v>
      </c>
      <c r="F50" s="142">
        <f>'4. RPP bez projektu'!F50+'8. RPP projekt'!F50</f>
        <v>0</v>
      </c>
      <c r="G50" s="142">
        <f>'4. RPP bez projektu'!G50+'8. RPP projekt'!G50</f>
        <v>0</v>
      </c>
      <c r="H50" s="142">
        <f>'4. RPP bez projektu'!H50+'8. RPP projekt'!H50</f>
        <v>0</v>
      </c>
      <c r="I50" s="142">
        <f>'4. RPP bez projektu'!I50+'8. RPP projekt'!I50</f>
        <v>0</v>
      </c>
      <c r="J50" s="142">
        <f>'4. RPP bez projektu'!J50+'8. RPP projekt'!J50</f>
        <v>0</v>
      </c>
      <c r="K50" s="142">
        <f>'4. RPP bez projektu'!K50+'8. RPP projekt'!K50</f>
        <v>0</v>
      </c>
      <c r="L50" s="142">
        <f>'4. RPP bez projektu'!L50+'8. RPP projekt'!L50</f>
        <v>0</v>
      </c>
      <c r="M50" s="142">
        <f>'4. RPP bez projektu'!M50+'8. RPP projekt'!M50</f>
        <v>0</v>
      </c>
    </row>
    <row r="51" spans="1:13" ht="15" customHeight="1" x14ac:dyDescent="0.25">
      <c r="A51" s="116" t="s">
        <v>75</v>
      </c>
      <c r="B51" s="188" t="s">
        <v>248</v>
      </c>
      <c r="C51" s="174">
        <f>'4. RPP bez projektu'!C51</f>
        <v>0</v>
      </c>
      <c r="D51" s="174">
        <f>'4. RPP bez projektu'!D51</f>
        <v>0</v>
      </c>
      <c r="E51" s="142">
        <f>'4. RPP bez projektu'!E51+'8. RPP projekt'!E51</f>
        <v>0</v>
      </c>
      <c r="F51" s="142">
        <f>'4. RPP bez projektu'!F51+'8. RPP projekt'!F51</f>
        <v>0</v>
      </c>
      <c r="G51" s="142">
        <f>'4. RPP bez projektu'!G51+'8. RPP projekt'!G51</f>
        <v>0</v>
      </c>
      <c r="H51" s="142">
        <f>'4. RPP bez projektu'!H51+'8. RPP projekt'!H51</f>
        <v>0</v>
      </c>
      <c r="I51" s="142">
        <f>'4. RPP bez projektu'!I51+'8. RPP projekt'!I51</f>
        <v>0</v>
      </c>
      <c r="J51" s="142">
        <f>'4. RPP bez projektu'!J51+'8. RPP projekt'!J51</f>
        <v>0</v>
      </c>
      <c r="K51" s="142">
        <f>'4. RPP bez projektu'!K51+'8. RPP projekt'!K51</f>
        <v>0</v>
      </c>
      <c r="L51" s="142">
        <f>'4. RPP bez projektu'!L51+'8. RPP projekt'!L51</f>
        <v>0</v>
      </c>
      <c r="M51" s="142">
        <f>'4. RPP bez projektu'!M51+'8. RPP projekt'!M51</f>
        <v>0</v>
      </c>
    </row>
    <row r="52" spans="1:13" ht="15" customHeight="1" x14ac:dyDescent="0.25">
      <c r="A52" s="116" t="s">
        <v>77</v>
      </c>
      <c r="B52" s="188" t="s">
        <v>249</v>
      </c>
      <c r="C52" s="174">
        <f>'4. RPP bez projektu'!C52</f>
        <v>0</v>
      </c>
      <c r="D52" s="174">
        <f>'4. RPP bez projektu'!D52</f>
        <v>0</v>
      </c>
      <c r="E52" s="142">
        <f>'4. RPP bez projektu'!E52+'8. RPP projekt'!E52</f>
        <v>0</v>
      </c>
      <c r="F52" s="142">
        <f>'4. RPP bez projektu'!F52+'8. RPP projekt'!F52</f>
        <v>0</v>
      </c>
      <c r="G52" s="142">
        <f>'4. RPP bez projektu'!G52+'8. RPP projekt'!G52</f>
        <v>0</v>
      </c>
      <c r="H52" s="142">
        <f>'4. RPP bez projektu'!H52+'8. RPP projekt'!H52</f>
        <v>0</v>
      </c>
      <c r="I52" s="142">
        <f>'4. RPP bez projektu'!I52+'8. RPP projekt'!I52</f>
        <v>0</v>
      </c>
      <c r="J52" s="142">
        <f>'4. RPP bez projektu'!J52+'8. RPP projekt'!J52</f>
        <v>0</v>
      </c>
      <c r="K52" s="142">
        <f>'4. RPP bez projektu'!K52+'8. RPP projekt'!K52</f>
        <v>0</v>
      </c>
      <c r="L52" s="142">
        <f>'4. RPP bez projektu'!L52+'8. RPP projekt'!L52</f>
        <v>0</v>
      </c>
      <c r="M52" s="142">
        <f>'4. RPP bez projektu'!M52+'8. RPP projekt'!M52</f>
        <v>0</v>
      </c>
    </row>
    <row r="53" spans="1:13" ht="15" customHeight="1" x14ac:dyDescent="0.25">
      <c r="A53" s="116" t="s">
        <v>88</v>
      </c>
      <c r="B53" s="188" t="s">
        <v>250</v>
      </c>
      <c r="C53" s="174">
        <f>'4. RPP bez projektu'!C53</f>
        <v>0</v>
      </c>
      <c r="D53" s="174">
        <f>'4. RPP bez projektu'!D53</f>
        <v>0</v>
      </c>
      <c r="E53" s="142">
        <f>'4. RPP bez projektu'!E53+'8. RPP projekt'!E53</f>
        <v>0</v>
      </c>
      <c r="F53" s="142">
        <f>'4. RPP bez projektu'!F53+'8. RPP projekt'!F53</f>
        <v>0</v>
      </c>
      <c r="G53" s="142">
        <f>'4. RPP bez projektu'!G53+'8. RPP projekt'!G53</f>
        <v>0</v>
      </c>
      <c r="H53" s="142">
        <f>'4. RPP bez projektu'!H53+'8. RPP projekt'!H53</f>
        <v>0</v>
      </c>
      <c r="I53" s="142">
        <f>'4. RPP bez projektu'!I53+'8. RPP projekt'!I53</f>
        <v>0</v>
      </c>
      <c r="J53" s="142">
        <f>'4. RPP bez projektu'!J53+'8. RPP projekt'!J53</f>
        <v>0</v>
      </c>
      <c r="K53" s="142">
        <f>'4. RPP bez projektu'!K53+'8. RPP projekt'!K53</f>
        <v>0</v>
      </c>
      <c r="L53" s="142">
        <f>'4. RPP bez projektu'!L53+'8. RPP projekt'!L53</f>
        <v>0</v>
      </c>
      <c r="M53" s="142">
        <f>'4. RPP bez projektu'!M53+'8. RPP projekt'!M53</f>
        <v>0</v>
      </c>
    </row>
    <row r="54" spans="1:13" ht="15" customHeight="1" x14ac:dyDescent="0.25">
      <c r="A54" s="116" t="s">
        <v>89</v>
      </c>
      <c r="B54" s="188" t="s">
        <v>251</v>
      </c>
      <c r="C54" s="174">
        <f>'4. RPP bez projektu'!C54</f>
        <v>0</v>
      </c>
      <c r="D54" s="174">
        <f>'4. RPP bez projektu'!D54</f>
        <v>0</v>
      </c>
      <c r="E54" s="142">
        <f>'4. RPP bez projektu'!E54+'8. RPP projekt'!E54</f>
        <v>0</v>
      </c>
      <c r="F54" s="142">
        <f>'4. RPP bez projektu'!F54+'8. RPP projekt'!F54</f>
        <v>0</v>
      </c>
      <c r="G54" s="142">
        <f>'4. RPP bez projektu'!G54+'8. RPP projekt'!G54</f>
        <v>0</v>
      </c>
      <c r="H54" s="142">
        <f>'4. RPP bez projektu'!H54+'8. RPP projekt'!H54</f>
        <v>0</v>
      </c>
      <c r="I54" s="142">
        <f>'4. RPP bez projektu'!I54+'8. RPP projekt'!I54</f>
        <v>0</v>
      </c>
      <c r="J54" s="142">
        <f>'4. RPP bez projektu'!J54+'8. RPP projekt'!J54</f>
        <v>0</v>
      </c>
      <c r="K54" s="142">
        <f>'4. RPP bez projektu'!K54+'8. RPP projekt'!K54</f>
        <v>0</v>
      </c>
      <c r="L54" s="142">
        <f>'4. RPP bez projektu'!L54+'8. RPP projekt'!L54</f>
        <v>0</v>
      </c>
      <c r="M54" s="142">
        <f>'4. RPP bez projektu'!M54+'8. RPP projekt'!M54</f>
        <v>0</v>
      </c>
    </row>
    <row r="55" spans="1:13" ht="15" customHeight="1" x14ac:dyDescent="0.25">
      <c r="A55" s="116" t="s">
        <v>220</v>
      </c>
      <c r="B55" s="188" t="s">
        <v>252</v>
      </c>
      <c r="C55" s="174">
        <f>'4. RPP bez projektu'!C55</f>
        <v>0</v>
      </c>
      <c r="D55" s="174">
        <f>'4. RPP bez projektu'!D55</f>
        <v>0</v>
      </c>
      <c r="E55" s="142">
        <f>'4. RPP bez projektu'!E55+'8. RPP projekt'!E55</f>
        <v>0</v>
      </c>
      <c r="F55" s="142">
        <f>'4. RPP bez projektu'!F55+'8. RPP projekt'!F55</f>
        <v>0</v>
      </c>
      <c r="G55" s="142">
        <f>'4. RPP bez projektu'!G55+'8. RPP projekt'!G55</f>
        <v>0</v>
      </c>
      <c r="H55" s="142">
        <f>'4. RPP bez projektu'!H55+'8. RPP projekt'!H55</f>
        <v>0</v>
      </c>
      <c r="I55" s="142">
        <f>'4. RPP bez projektu'!I55+'8. RPP projekt'!I55</f>
        <v>0</v>
      </c>
      <c r="J55" s="142">
        <f>'4. RPP bez projektu'!J55+'8. RPP projekt'!J55</f>
        <v>0</v>
      </c>
      <c r="K55" s="142">
        <f>'4. RPP bez projektu'!K55+'8. RPP projekt'!K55</f>
        <v>0</v>
      </c>
      <c r="L55" s="142">
        <f>'4. RPP bez projektu'!L55+'8. RPP projekt'!L55</f>
        <v>0</v>
      </c>
      <c r="M55" s="142">
        <f>'4. RPP bez projektu'!M55+'8. RPP projekt'!M55</f>
        <v>0</v>
      </c>
    </row>
    <row r="56" spans="1:13" ht="15" customHeight="1" x14ac:dyDescent="0.25">
      <c r="A56" s="116" t="s">
        <v>221</v>
      </c>
      <c r="B56" s="188" t="s">
        <v>253</v>
      </c>
      <c r="C56" s="174">
        <f>'4. RPP bez projektu'!C56</f>
        <v>0</v>
      </c>
      <c r="D56" s="174">
        <f>'4. RPP bez projektu'!D56</f>
        <v>0</v>
      </c>
      <c r="E56" s="142">
        <f>'4. RPP bez projektu'!E56+'8. RPP projekt'!E56</f>
        <v>0</v>
      </c>
      <c r="F56" s="142">
        <f>'4. RPP bez projektu'!F56+'8. RPP projekt'!F56</f>
        <v>0</v>
      </c>
      <c r="G56" s="142">
        <f>'4. RPP bez projektu'!G56+'8. RPP projekt'!G56</f>
        <v>0</v>
      </c>
      <c r="H56" s="142">
        <f>'4. RPP bez projektu'!H56+'8. RPP projekt'!H56</f>
        <v>0</v>
      </c>
      <c r="I56" s="142">
        <f>'4. RPP bez projektu'!I56+'8. RPP projekt'!I56</f>
        <v>0</v>
      </c>
      <c r="J56" s="142">
        <f>'4. RPP bez projektu'!J56+'8. RPP projekt'!J56</f>
        <v>0</v>
      </c>
      <c r="K56" s="142">
        <f>'4. RPP bez projektu'!K56+'8. RPP projekt'!K56</f>
        <v>0</v>
      </c>
      <c r="L56" s="142">
        <f>'4. RPP bez projektu'!L56+'8. RPP projekt'!L56</f>
        <v>0</v>
      </c>
      <c r="M56" s="142">
        <f>'4. RPP bez projektu'!M56+'8. RPP projekt'!M56</f>
        <v>0</v>
      </c>
    </row>
    <row r="57" spans="1:13" x14ac:dyDescent="0.25">
      <c r="A57" s="110" t="s">
        <v>24</v>
      </c>
      <c r="B57" s="191" t="s">
        <v>84</v>
      </c>
      <c r="C57" s="122">
        <f>C42-C47</f>
        <v>0</v>
      </c>
      <c r="D57" s="122">
        <f t="shared" ref="D57:J57" si="33">D42-D47</f>
        <v>0</v>
      </c>
      <c r="E57" s="122">
        <f t="shared" ref="E57:G57" si="34">E42-E47</f>
        <v>0</v>
      </c>
      <c r="F57" s="122">
        <f t="shared" si="34"/>
        <v>0</v>
      </c>
      <c r="G57" s="122">
        <f t="shared" si="34"/>
        <v>0</v>
      </c>
      <c r="H57" s="122">
        <f t="shared" si="33"/>
        <v>0</v>
      </c>
      <c r="I57" s="122">
        <f t="shared" si="33"/>
        <v>0</v>
      </c>
      <c r="J57" s="122">
        <f t="shared" si="33"/>
        <v>0</v>
      </c>
      <c r="K57" s="122">
        <f t="shared" ref="K57:M57" si="35">K42-K47</f>
        <v>0</v>
      </c>
      <c r="L57" s="122">
        <f t="shared" si="35"/>
        <v>0</v>
      </c>
      <c r="M57" s="122">
        <f t="shared" si="35"/>
        <v>0</v>
      </c>
    </row>
    <row r="58" spans="1:13" ht="15" customHeight="1" x14ac:dyDescent="0.25">
      <c r="A58" s="110" t="s">
        <v>54</v>
      </c>
      <c r="B58" s="191" t="s">
        <v>254</v>
      </c>
      <c r="C58" s="122">
        <f>SUM(C17,C40,C57)</f>
        <v>0</v>
      </c>
      <c r="D58" s="122">
        <f t="shared" ref="D58:J58" si="36">SUM(D17,D40,D57)</f>
        <v>0</v>
      </c>
      <c r="E58" s="122">
        <f t="shared" ref="E58:G58" si="37">SUM(E17,E40,E57)</f>
        <v>0</v>
      </c>
      <c r="F58" s="122">
        <f t="shared" si="37"/>
        <v>0</v>
      </c>
      <c r="G58" s="122">
        <f t="shared" si="37"/>
        <v>0</v>
      </c>
      <c r="H58" s="122">
        <f t="shared" si="36"/>
        <v>0</v>
      </c>
      <c r="I58" s="122">
        <f t="shared" si="36"/>
        <v>0</v>
      </c>
      <c r="J58" s="122">
        <f t="shared" si="36"/>
        <v>0</v>
      </c>
      <c r="K58" s="122">
        <f t="shared" ref="K58:M58" si="38">SUM(K17,K40,K57)</f>
        <v>0</v>
      </c>
      <c r="L58" s="122">
        <f t="shared" si="38"/>
        <v>0</v>
      </c>
      <c r="M58" s="122">
        <f t="shared" si="38"/>
        <v>0</v>
      </c>
    </row>
    <row r="59" spans="1:13" ht="15" customHeight="1" x14ac:dyDescent="0.25">
      <c r="A59" s="110" t="s">
        <v>57</v>
      </c>
      <c r="B59" s="191" t="s">
        <v>255</v>
      </c>
      <c r="C59" s="174">
        <f>C58</f>
        <v>0</v>
      </c>
      <c r="D59" s="174">
        <f t="shared" ref="D59:J59" si="39">D58</f>
        <v>0</v>
      </c>
      <c r="E59" s="141">
        <f t="shared" ref="E59:G59" si="40">E58</f>
        <v>0</v>
      </c>
      <c r="F59" s="141">
        <f t="shared" si="40"/>
        <v>0</v>
      </c>
      <c r="G59" s="141">
        <f t="shared" si="40"/>
        <v>0</v>
      </c>
      <c r="H59" s="141">
        <f t="shared" si="39"/>
        <v>0</v>
      </c>
      <c r="I59" s="141">
        <f t="shared" si="39"/>
        <v>0</v>
      </c>
      <c r="J59" s="141">
        <f t="shared" si="39"/>
        <v>0</v>
      </c>
      <c r="K59" s="141">
        <f t="shared" ref="K59:M59" si="41">K58</f>
        <v>0</v>
      </c>
      <c r="L59" s="141">
        <f t="shared" si="41"/>
        <v>0</v>
      </c>
      <c r="M59" s="141">
        <f t="shared" si="41"/>
        <v>0</v>
      </c>
    </row>
    <row r="60" spans="1:13" s="25" customFormat="1" ht="15" customHeight="1" x14ac:dyDescent="0.25">
      <c r="A60" s="113" t="s">
        <v>110</v>
      </c>
      <c r="B60" s="192" t="s">
        <v>256</v>
      </c>
      <c r="C60" s="174">
        <f>'4. RPP bez projektu'!C60</f>
        <v>0</v>
      </c>
      <c r="D60" s="174">
        <f>'4. RPP bez projektu'!D60</f>
        <v>0</v>
      </c>
      <c r="E60" s="142">
        <f>'4. RPP bez projektu'!E60+'8. RPP projekt'!E60</f>
        <v>0</v>
      </c>
      <c r="F60" s="142">
        <f>'4. RPP bez projektu'!F60+'8. RPP projekt'!F60</f>
        <v>0</v>
      </c>
      <c r="G60" s="142">
        <f>'4. RPP bez projektu'!G60+'8. RPP projekt'!G60</f>
        <v>0</v>
      </c>
      <c r="H60" s="142">
        <f>'4. RPP bez projektu'!H60+'8. RPP projekt'!H60</f>
        <v>0</v>
      </c>
      <c r="I60" s="142">
        <f>'4. RPP bez projektu'!I60+'8. RPP projekt'!I60</f>
        <v>0</v>
      </c>
      <c r="J60" s="142">
        <f>'4. RPP bez projektu'!J60+'8. RPP projekt'!J60</f>
        <v>0</v>
      </c>
      <c r="K60" s="142">
        <f>'4. RPP bez projektu'!K60+'8. RPP projekt'!K60</f>
        <v>0</v>
      </c>
      <c r="L60" s="142">
        <f>'4. RPP bez projektu'!L60+'8. RPP projekt'!L60</f>
        <v>0</v>
      </c>
      <c r="M60" s="142">
        <f>'4. RPP bez projektu'!M60+'8. RPP projekt'!M60</f>
        <v>0</v>
      </c>
    </row>
    <row r="61" spans="1:13" ht="15" customHeight="1" x14ac:dyDescent="0.25">
      <c r="A61" s="110" t="s">
        <v>59</v>
      </c>
      <c r="B61" s="191" t="s">
        <v>85</v>
      </c>
      <c r="C61" s="174">
        <f>'4. RPP bez projektu'!C61</f>
        <v>0</v>
      </c>
      <c r="D61" s="174">
        <f>'4. RPP bez projektu'!D61</f>
        <v>0</v>
      </c>
      <c r="E61" s="141">
        <f t="shared" ref="E61:J61" si="42">+D62</f>
        <v>0</v>
      </c>
      <c r="F61" s="141">
        <f t="shared" si="42"/>
        <v>0</v>
      </c>
      <c r="G61" s="141">
        <f t="shared" si="42"/>
        <v>0</v>
      </c>
      <c r="H61" s="141">
        <f t="shared" si="42"/>
        <v>0</v>
      </c>
      <c r="I61" s="141">
        <f t="shared" si="42"/>
        <v>0</v>
      </c>
      <c r="J61" s="141">
        <f t="shared" si="42"/>
        <v>0</v>
      </c>
      <c r="K61" s="141">
        <f t="shared" ref="K61" si="43">+J62</f>
        <v>0</v>
      </c>
      <c r="L61" s="141">
        <f t="shared" ref="L61" si="44">+K62</f>
        <v>0</v>
      </c>
      <c r="M61" s="141">
        <f t="shared" ref="M61" si="45">+L62</f>
        <v>0</v>
      </c>
    </row>
    <row r="62" spans="1:13" x14ac:dyDescent="0.25">
      <c r="A62" s="110" t="s">
        <v>61</v>
      </c>
      <c r="B62" s="191" t="s">
        <v>257</v>
      </c>
      <c r="C62" s="141">
        <f>C58+C61</f>
        <v>0</v>
      </c>
      <c r="D62" s="141">
        <f>+D61+D58</f>
        <v>0</v>
      </c>
      <c r="E62" s="141">
        <f t="shared" ref="E62:J62" si="46">+E61+E58</f>
        <v>0</v>
      </c>
      <c r="F62" s="141">
        <f t="shared" si="46"/>
        <v>0</v>
      </c>
      <c r="G62" s="141">
        <f t="shared" si="46"/>
        <v>0</v>
      </c>
      <c r="H62" s="141">
        <f t="shared" si="46"/>
        <v>0</v>
      </c>
      <c r="I62" s="141">
        <f t="shared" si="46"/>
        <v>0</v>
      </c>
      <c r="J62" s="141">
        <f t="shared" si="46"/>
        <v>0</v>
      </c>
      <c r="K62" s="141">
        <f t="shared" ref="K62:M62" si="47">+K61+K58</f>
        <v>0</v>
      </c>
      <c r="L62" s="141">
        <f t="shared" si="47"/>
        <v>0</v>
      </c>
      <c r="M62" s="141">
        <f t="shared" si="47"/>
        <v>0</v>
      </c>
    </row>
    <row r="63" spans="1:13" hidden="1" x14ac:dyDescent="0.25">
      <c r="A63" s="21"/>
      <c r="B63" s="186"/>
      <c r="C63" s="21"/>
      <c r="D63" s="21"/>
      <c r="E63" s="21"/>
      <c r="F63" s="21"/>
      <c r="G63" s="21"/>
      <c r="H63" s="21"/>
      <c r="I63" s="21"/>
      <c r="J63" s="21"/>
    </row>
  </sheetData>
  <sheetProtection algorithmName="SHA-512" hashValue="Ym+gjuCQaNO3jvi82IJI/zaXikvWaS81sEIcKqbRa8VHFPRj1DkhNm21vHPw06Xk6xZRSVAy00cwOioVxw1k5A==" saltValue="cIzzhFHAbjWPYxy2SLCJhw==" spinCount="100000" sheet="1" objects="1" scenarios="1" formatCells="0" formatColumns="0" formatRows="0"/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B1437-EA1F-42FD-BA84-AC106BC68EAA}">
  <sheetPr>
    <pageSetUpPr fitToPage="1"/>
  </sheetPr>
  <dimension ref="A1:Z810"/>
  <sheetViews>
    <sheetView showGridLines="0" topLeftCell="A13" workbookViewId="0">
      <selection activeCell="G1" sqref="G1"/>
    </sheetView>
  </sheetViews>
  <sheetFormatPr defaultColWidth="0" defaultRowHeight="0" customHeight="1" zeroHeight="1" x14ac:dyDescent="0.3"/>
  <cols>
    <col min="1" max="1" width="4.140625" style="38" customWidth="1"/>
    <col min="2" max="2" width="6.7109375" style="38" customWidth="1"/>
    <col min="3" max="3" width="5.140625" style="38" customWidth="1"/>
    <col min="4" max="4" width="46" style="38" customWidth="1"/>
    <col min="5" max="5" width="26.140625" style="38" customWidth="1"/>
    <col min="6" max="6" width="13.42578125" style="38" customWidth="1"/>
    <col min="7" max="17" width="22.42578125" style="38" customWidth="1"/>
    <col min="18" max="18" width="9.140625" style="39" hidden="1" customWidth="1"/>
    <col min="19" max="19" width="50.28515625" style="38" hidden="1" customWidth="1"/>
    <col min="20" max="21" width="9.140625" style="38" hidden="1" customWidth="1"/>
    <col min="22" max="22" width="32.85546875" style="38" hidden="1" customWidth="1"/>
    <col min="23" max="23" width="23.42578125" style="38" hidden="1" customWidth="1"/>
    <col min="24" max="24" width="26" style="38" hidden="1" customWidth="1"/>
    <col min="25" max="25" width="15.42578125" style="38" hidden="1" customWidth="1"/>
    <col min="26" max="26" width="31.7109375" style="38" hidden="1" customWidth="1"/>
    <col min="27" max="16384" width="9.140625" style="38" hidden="1"/>
  </cols>
  <sheetData>
    <row r="1" spans="1:18" s="42" customFormat="1" ht="39" customHeight="1" x14ac:dyDescent="0.25">
      <c r="A1" s="266" t="s">
        <v>364</v>
      </c>
      <c r="B1" s="266"/>
      <c r="C1" s="266"/>
      <c r="D1" s="266"/>
      <c r="E1" s="266"/>
      <c r="F1" s="266"/>
      <c r="R1" s="43"/>
    </row>
    <row r="2" spans="1:18" ht="24" customHeight="1" x14ac:dyDescent="0.3">
      <c r="D2" s="267"/>
      <c r="E2" s="267"/>
      <c r="F2" s="267"/>
      <c r="G2" s="267"/>
      <c r="H2" s="267"/>
      <c r="I2" s="267"/>
      <c r="J2" s="267"/>
      <c r="K2" s="267"/>
    </row>
    <row r="3" spans="1:18" ht="53.25" customHeight="1" x14ac:dyDescent="0.3">
      <c r="D3" s="265" t="s">
        <v>306</v>
      </c>
      <c r="E3" s="265"/>
      <c r="F3" s="265"/>
      <c r="G3" s="265"/>
      <c r="H3" s="265"/>
      <c r="I3" s="44"/>
      <c r="J3" s="44"/>
      <c r="K3" s="44"/>
    </row>
    <row r="4" spans="1:18" ht="53.25" customHeight="1" thickBot="1" x14ac:dyDescent="0.35">
      <c r="D4" s="88"/>
      <c r="E4" s="88"/>
      <c r="F4" s="88"/>
      <c r="G4" s="88"/>
      <c r="H4" s="88"/>
      <c r="I4" s="44"/>
      <c r="J4" s="44"/>
      <c r="K4" s="44"/>
    </row>
    <row r="5" spans="1:18" ht="30" customHeight="1" thickBot="1" x14ac:dyDescent="0.35">
      <c r="D5" s="45" t="s">
        <v>363</v>
      </c>
      <c r="G5" s="202">
        <f>'10. RZiS suma'!C3</f>
        <v>2020</v>
      </c>
      <c r="H5" s="203">
        <f>'10. RZiS suma'!D3</f>
        <v>2021</v>
      </c>
      <c r="I5" s="89">
        <f>'10. RZiS suma'!E3</f>
        <v>2022</v>
      </c>
      <c r="J5" s="89">
        <f>'10. RZiS suma'!F3</f>
        <v>2023</v>
      </c>
      <c r="K5" s="89">
        <f>'10. RZiS suma'!G3</f>
        <v>2024</v>
      </c>
      <c r="L5" s="89">
        <f>'10. RZiS suma'!H3</f>
        <v>2025</v>
      </c>
      <c r="M5" s="89">
        <f>'10. RZiS suma'!I3</f>
        <v>2026</v>
      </c>
      <c r="N5" s="89">
        <f>'10. RZiS suma'!J3</f>
        <v>2027</v>
      </c>
      <c r="O5" s="89">
        <f>'10. RZiS suma'!K3</f>
        <v>2028</v>
      </c>
      <c r="P5" s="89">
        <f>'10. RZiS suma'!L3</f>
        <v>2029</v>
      </c>
      <c r="Q5" s="89">
        <f>'10. RZiS suma'!M3</f>
        <v>2030</v>
      </c>
    </row>
    <row r="6" spans="1:18" ht="18.75" x14ac:dyDescent="0.3">
      <c r="F6" s="46" t="s">
        <v>278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7" spans="1:18" ht="57" customHeight="1" x14ac:dyDescent="0.35">
      <c r="B7" s="271" t="s">
        <v>277</v>
      </c>
      <c r="C7" s="47" t="s">
        <v>33</v>
      </c>
      <c r="D7" s="272" t="s">
        <v>302</v>
      </c>
      <c r="E7" s="273"/>
      <c r="F7" s="48">
        <v>9.4779999999999998</v>
      </c>
      <c r="G7" s="149" t="str">
        <f>IFERROR('3. RZiS bez projektu'!C29/'2. Bilans bez projektu'!C92,"")</f>
        <v/>
      </c>
      <c r="H7" s="149" t="str">
        <f>IFERROR('3. RZiS bez projektu'!D29/'2. Bilans bez projektu'!D92,"")</f>
        <v/>
      </c>
      <c r="I7" s="149" t="str">
        <f>IFERROR('10. RZiS suma'!E29/'9. Bilans suma'!E92,"")</f>
        <v/>
      </c>
      <c r="J7" s="149" t="str">
        <f>IFERROR('10. RZiS suma'!F29/'9. Bilans suma'!F92,"")</f>
        <v/>
      </c>
      <c r="K7" s="149" t="str">
        <f>IFERROR('10. RZiS suma'!G29/'9. Bilans suma'!G92,"")</f>
        <v/>
      </c>
      <c r="L7" s="149" t="str">
        <f>IFERROR('10. RZiS suma'!H29/'9. Bilans suma'!H92,"")</f>
        <v/>
      </c>
      <c r="M7" s="149" t="str">
        <f>IFERROR('10. RZiS suma'!I29/'9. Bilans suma'!I92,"")</f>
        <v/>
      </c>
      <c r="N7" s="149" t="str">
        <f>IFERROR('10. RZiS suma'!J29/'9. Bilans suma'!J92,"")</f>
        <v/>
      </c>
      <c r="O7" s="149" t="str">
        <f>IFERROR('10. RZiS suma'!K29/'9. Bilans suma'!K92,"")</f>
        <v/>
      </c>
      <c r="P7" s="149" t="str">
        <f>IFERROR('10. RZiS suma'!L29/'9. Bilans suma'!L92,"")</f>
        <v/>
      </c>
      <c r="Q7" s="149" t="str">
        <f>IFERROR('10. RZiS suma'!M29/'9. Bilans suma'!M92,"")</f>
        <v/>
      </c>
    </row>
    <row r="8" spans="1:18" ht="57" customHeight="1" x14ac:dyDescent="0.35">
      <c r="B8" s="271"/>
      <c r="C8" s="47" t="s">
        <v>35</v>
      </c>
      <c r="D8" s="272" t="s">
        <v>303</v>
      </c>
      <c r="E8" s="273"/>
      <c r="F8" s="48">
        <v>3.613</v>
      </c>
      <c r="G8" s="149" t="str">
        <f>IFERROR('2. Bilans bez projektu'!C94/'2. Bilans bez projektu'!C92,"")</f>
        <v/>
      </c>
      <c r="H8" s="149" t="str">
        <f>IFERROR('2. Bilans bez projektu'!D94/'2. Bilans bez projektu'!D92,"")</f>
        <v/>
      </c>
      <c r="I8" s="149" t="str">
        <f>IFERROR('9. Bilans suma'!E94/'9. Bilans suma'!E92,"")</f>
        <v/>
      </c>
      <c r="J8" s="149" t="str">
        <f>IFERROR('9. Bilans suma'!F94/'9. Bilans suma'!F92,"")</f>
        <v/>
      </c>
      <c r="K8" s="149" t="str">
        <f>IFERROR('9. Bilans suma'!G94/'9. Bilans suma'!G92,"")</f>
        <v/>
      </c>
      <c r="L8" s="149" t="str">
        <f>IFERROR('9. Bilans suma'!H94/'9. Bilans suma'!H92,"")</f>
        <v/>
      </c>
      <c r="M8" s="149" t="str">
        <f>IFERROR('9. Bilans suma'!I94/'9. Bilans suma'!I92,"")</f>
        <v/>
      </c>
      <c r="N8" s="149" t="str">
        <f>IFERROR('9. Bilans suma'!J94/'9. Bilans suma'!J92,"")</f>
        <v/>
      </c>
      <c r="O8" s="149" t="str">
        <f>IFERROR('9. Bilans suma'!K94/'9. Bilans suma'!K92,"")</f>
        <v/>
      </c>
      <c r="P8" s="149" t="str">
        <f>IFERROR('9. Bilans suma'!L94/'9. Bilans suma'!L92,"")</f>
        <v/>
      </c>
      <c r="Q8" s="149" t="str">
        <f>IFERROR('9. Bilans suma'!M94/'9. Bilans suma'!M92,"")</f>
        <v/>
      </c>
    </row>
    <row r="9" spans="1:18" ht="57" customHeight="1" x14ac:dyDescent="0.3">
      <c r="B9" s="271"/>
      <c r="C9" s="47" t="s">
        <v>36</v>
      </c>
      <c r="D9" s="272" t="s">
        <v>304</v>
      </c>
      <c r="E9" s="273"/>
      <c r="F9" s="48">
        <v>3.246</v>
      </c>
      <c r="G9" s="149" t="str">
        <f>IFERROR(('3. RZiS bez projektu'!C52+'3. RZiS bez projektu'!C11)/('2. Bilans bez projektu'!C115+'2. Bilans bez projektu'!C124),"")</f>
        <v/>
      </c>
      <c r="H9" s="149" t="str">
        <f>IFERROR(('3. RZiS bez projektu'!D52+'3. RZiS bez projektu'!D11)/('2. Bilans bez projektu'!D115+'2. Bilans bez projektu'!D124),"")</f>
        <v/>
      </c>
      <c r="I9" s="149" t="str">
        <f>IFERROR(('10. RZiS suma'!E52+'10. RZiS suma'!E11)/('9. Bilans suma'!E115+'9. Bilans suma'!E124),"")</f>
        <v/>
      </c>
      <c r="J9" s="149" t="str">
        <f>IFERROR(('10. RZiS suma'!F52+'10. RZiS suma'!F11)/('9. Bilans suma'!F115+'9. Bilans suma'!F124),"")</f>
        <v/>
      </c>
      <c r="K9" s="149" t="str">
        <f>IFERROR(('10. RZiS suma'!G52+'10. RZiS suma'!G11)/('9. Bilans suma'!G115+'9. Bilans suma'!G124),"")</f>
        <v/>
      </c>
      <c r="L9" s="149" t="str">
        <f>IFERROR(('10. RZiS suma'!H52+'10. RZiS suma'!H11)/('9. Bilans suma'!H115+'9. Bilans suma'!H124),"")</f>
        <v/>
      </c>
      <c r="M9" s="149" t="str">
        <f>IFERROR(('10. RZiS suma'!I52+'10. RZiS suma'!I11)/('9. Bilans suma'!I115+'9. Bilans suma'!I124),"")</f>
        <v/>
      </c>
      <c r="N9" s="149" t="str">
        <f>IFERROR(('10. RZiS suma'!J52+'10. RZiS suma'!J11)/('9. Bilans suma'!J115+'9. Bilans suma'!J124),"")</f>
        <v/>
      </c>
      <c r="O9" s="149" t="str">
        <f>IFERROR(('10. RZiS suma'!K52+'10. RZiS suma'!K11)/('9. Bilans suma'!K115+'9. Bilans suma'!K124),"")</f>
        <v/>
      </c>
      <c r="P9" s="149" t="str">
        <f>IFERROR(('10. RZiS suma'!L52+'10. RZiS suma'!L11)/('9. Bilans suma'!L115+'9. Bilans suma'!L124),"")</f>
        <v/>
      </c>
      <c r="Q9" s="149" t="str">
        <f>IFERROR(('10. RZiS suma'!M52+'10. RZiS suma'!M11)/('9. Bilans suma'!M115+'9. Bilans suma'!M124),"")</f>
        <v/>
      </c>
    </row>
    <row r="10" spans="1:18" ht="57" customHeight="1" x14ac:dyDescent="0.3">
      <c r="B10" s="271"/>
      <c r="C10" s="47" t="s">
        <v>75</v>
      </c>
      <c r="D10" s="272" t="s">
        <v>305</v>
      </c>
      <c r="E10" s="273"/>
      <c r="F10" s="48">
        <v>0.45500000000000002</v>
      </c>
      <c r="G10" s="149" t="str">
        <f>IFERROR('2. Bilans bez projektu'!C47/'2. Bilans bez projektu'!C124,"")</f>
        <v/>
      </c>
      <c r="H10" s="149" t="str">
        <f>IFERROR('2. Bilans bez projektu'!D47/'2. Bilans bez projektu'!D124,"")</f>
        <v/>
      </c>
      <c r="I10" s="149" t="str">
        <f>IFERROR('9. Bilans suma'!E47/'9. Bilans suma'!E124,"")</f>
        <v/>
      </c>
      <c r="J10" s="149" t="str">
        <f>IFERROR('9. Bilans suma'!F47/'9. Bilans suma'!F124,"")</f>
        <v/>
      </c>
      <c r="K10" s="149" t="str">
        <f>IFERROR('9. Bilans suma'!G47/'9. Bilans suma'!G124,"")</f>
        <v/>
      </c>
      <c r="L10" s="149" t="str">
        <f>IFERROR('9. Bilans suma'!H47/'9. Bilans suma'!H124,"")</f>
        <v/>
      </c>
      <c r="M10" s="149" t="str">
        <f>IFERROR('9. Bilans suma'!I47/'9. Bilans suma'!I124,"")</f>
        <v/>
      </c>
      <c r="N10" s="149" t="str">
        <f>IFERROR('9. Bilans suma'!J47/'9. Bilans suma'!J124,"")</f>
        <v/>
      </c>
      <c r="O10" s="149" t="str">
        <f>IFERROR('9. Bilans suma'!K47/'9. Bilans suma'!K124,"")</f>
        <v/>
      </c>
      <c r="P10" s="149" t="str">
        <f>IFERROR('9. Bilans suma'!L47/'9. Bilans suma'!L124,"")</f>
        <v/>
      </c>
      <c r="Q10" s="149" t="str">
        <f>IFERROR('9. Bilans suma'!M47/'9. Bilans suma'!M124,"")</f>
        <v/>
      </c>
    </row>
    <row r="11" spans="1:18" ht="57" customHeight="1" x14ac:dyDescent="0.3">
      <c r="B11" s="271"/>
      <c r="C11" s="47" t="s">
        <v>77</v>
      </c>
      <c r="D11" s="272" t="s">
        <v>322</v>
      </c>
      <c r="E11" s="273"/>
      <c r="F11" s="48">
        <v>0.80200000000000005</v>
      </c>
      <c r="G11" s="149" t="str">
        <f>IFERROR('3. RZiS bez projektu'!C4/'2. Bilans bez projektu'!C92,"")</f>
        <v/>
      </c>
      <c r="H11" s="149" t="str">
        <f>IFERROR('3. RZiS bez projektu'!D4/'2. Bilans bez projektu'!D92,"")</f>
        <v/>
      </c>
      <c r="I11" s="149" t="str">
        <f>IFERROR('10. RZiS suma'!E4/'9. Bilans suma'!E92,"")</f>
        <v/>
      </c>
      <c r="J11" s="149" t="str">
        <f>IFERROR('10. RZiS suma'!F4/'9. Bilans suma'!F92,"")</f>
        <v/>
      </c>
      <c r="K11" s="149" t="str">
        <f>IFERROR('10. RZiS suma'!G4/'9. Bilans suma'!G92,"")</f>
        <v/>
      </c>
      <c r="L11" s="149" t="str">
        <f>IFERROR('10. RZiS suma'!H4/'9. Bilans suma'!H92,"")</f>
        <v/>
      </c>
      <c r="M11" s="149" t="str">
        <f>IFERROR('10. RZiS suma'!I4/'9. Bilans suma'!I92,"")</f>
        <v/>
      </c>
      <c r="N11" s="149" t="str">
        <f>IFERROR('10. RZiS suma'!J4/'9. Bilans suma'!J92,"")</f>
        <v/>
      </c>
      <c r="O11" s="149" t="str">
        <f>IFERROR('10. RZiS suma'!K4/'9. Bilans suma'!K92,"")</f>
        <v/>
      </c>
      <c r="P11" s="149" t="str">
        <f>IFERROR('10. RZiS suma'!L4/'9. Bilans suma'!L92,"")</f>
        <v/>
      </c>
      <c r="Q11" s="149" t="str">
        <f>IFERROR('10. RZiS suma'!M4/'9. Bilans suma'!M92,"")</f>
        <v/>
      </c>
    </row>
    <row r="12" spans="1:18" ht="57" customHeight="1" x14ac:dyDescent="0.3">
      <c r="B12" s="271"/>
      <c r="C12" s="49" t="s">
        <v>89</v>
      </c>
      <c r="D12" s="274" t="s">
        <v>307</v>
      </c>
      <c r="E12" s="275"/>
      <c r="F12" s="50" t="s">
        <v>279</v>
      </c>
      <c r="G12" s="150" t="str">
        <f>IF(SUM(G7:G11)=0,"",IF(SUM(COUNTBLANK(G7:G11)=5),"",SUMPRODUCT($F7:$F11,G7:G11)-2.478))</f>
        <v/>
      </c>
      <c r="H12" s="150" t="str">
        <f t="shared" ref="H12:Q12" si="0">IF(SUM(H7:H11)=0,"",IF(SUM(COUNTBLANK(H7:H11)=5),"",SUMPRODUCT($F7:$F11,H7:H11)-2.478))</f>
        <v/>
      </c>
      <c r="I12" s="150" t="str">
        <f t="shared" si="0"/>
        <v/>
      </c>
      <c r="J12" s="150" t="str">
        <f t="shared" si="0"/>
        <v/>
      </c>
      <c r="K12" s="150" t="str">
        <f t="shared" si="0"/>
        <v/>
      </c>
      <c r="L12" s="150" t="str">
        <f t="shared" si="0"/>
        <v/>
      </c>
      <c r="M12" s="150" t="str">
        <f t="shared" si="0"/>
        <v/>
      </c>
      <c r="N12" s="150" t="str">
        <f t="shared" si="0"/>
        <v/>
      </c>
      <c r="O12" s="150" t="str">
        <f t="shared" si="0"/>
        <v/>
      </c>
      <c r="P12" s="150" t="str">
        <f t="shared" si="0"/>
        <v/>
      </c>
      <c r="Q12" s="150" t="str">
        <f t="shared" si="0"/>
        <v/>
      </c>
    </row>
    <row r="13" spans="1:18" s="51" customFormat="1" ht="98.25" customHeight="1" x14ac:dyDescent="0.25">
      <c r="C13" s="52"/>
      <c r="D13" s="268" t="s">
        <v>308</v>
      </c>
      <c r="E13" s="269"/>
      <c r="F13" s="53" t="s">
        <v>279</v>
      </c>
      <c r="G13" s="151" t="str">
        <f>IF(G12="","",IF(G12&lt;0,"Zagrożone upadłością",IF(G12=0,"Bardzo słaba",IF(G12&lt;1,"Słaba",IF(G12&lt;2,"Dobra","Bardzo dobra")))))</f>
        <v/>
      </c>
      <c r="H13" s="151" t="str">
        <f t="shared" ref="H13:N13" si="1">IF(H12="","",IF(H12&lt;0,"Zagrożone upadłością",IF(H12=0,"Bardzo słaba",IF(H12&lt;1,"Słaba",IF(H12&lt;2,"Dobra","Bardzo dobra")))))</f>
        <v/>
      </c>
      <c r="I13" s="151" t="str">
        <f t="shared" si="1"/>
        <v/>
      </c>
      <c r="J13" s="151" t="str">
        <f t="shared" si="1"/>
        <v/>
      </c>
      <c r="K13" s="151" t="str">
        <f t="shared" si="1"/>
        <v/>
      </c>
      <c r="L13" s="151" t="str">
        <f t="shared" si="1"/>
        <v/>
      </c>
      <c r="M13" s="151" t="str">
        <f t="shared" si="1"/>
        <v/>
      </c>
      <c r="N13" s="151" t="str">
        <f t="shared" si="1"/>
        <v/>
      </c>
      <c r="O13" s="151" t="str">
        <f t="shared" ref="O13:Q13" si="2">IF(O12="","",IF(O12&lt;0,"Zagrożone upadłością",IF(O12=0,"Bardzo słaba",IF(O12&lt;1,"Słaba",IF(O12&lt;2,"Dobra","Bardzo dobra")))))</f>
        <v/>
      </c>
      <c r="P13" s="151" t="str">
        <f t="shared" si="2"/>
        <v/>
      </c>
      <c r="Q13" s="151" t="str">
        <f t="shared" si="2"/>
        <v/>
      </c>
      <c r="R13" s="40"/>
    </row>
    <row r="14" spans="1:18" s="54" customFormat="1" ht="39" customHeight="1" x14ac:dyDescent="0.25">
      <c r="A14" s="54" t="s">
        <v>280</v>
      </c>
    </row>
    <row r="15" spans="1:18" ht="60" customHeight="1" x14ac:dyDescent="0.3">
      <c r="D15" s="55" t="s">
        <v>281</v>
      </c>
      <c r="E15" s="270" t="str">
        <f>IF(SUM('9. Bilans suma'!C92:J92)=0,"Brak Danych",IF(AND((I16&gt;'9. Bilans suma'!C92),(J16&gt;'9. Bilans suma'!D92)),"Zagrożenie upadłością","Brak zagrożenia upadłością"))</f>
        <v>Brak Danych</v>
      </c>
      <c r="F15" s="270"/>
      <c r="G15" s="270"/>
      <c r="I15" s="90">
        <f>'9. Bilans suma'!C3</f>
        <v>2020</v>
      </c>
      <c r="J15" s="90">
        <f>'9. Bilans suma'!D3</f>
        <v>2021</v>
      </c>
      <c r="K15" s="90"/>
    </row>
    <row r="16" spans="1:18" ht="42.75" customHeight="1" x14ac:dyDescent="0.4">
      <c r="D16" s="264" t="s">
        <v>323</v>
      </c>
      <c r="E16" s="264"/>
      <c r="F16" s="264"/>
      <c r="G16" s="264"/>
      <c r="H16" s="264"/>
      <c r="I16" s="159">
        <f>'9. Bilans suma'!C106-'9. Bilans suma'!C107-'9. Bilans suma'!C116-'9. Bilans suma'!C117-'9. Bilans suma'!C125-'9. Bilans suma'!C130</f>
        <v>0</v>
      </c>
      <c r="J16" s="159">
        <f>'9. Bilans suma'!D106-'9. Bilans suma'!D107-'9. Bilans suma'!D116-'9. Bilans suma'!D117-'9. Bilans suma'!D125-'9. Bilans suma'!D130</f>
        <v>0</v>
      </c>
      <c r="K16" s="159"/>
    </row>
    <row r="17" ht="18.75" x14ac:dyDescent="0.3"/>
    <row r="18" ht="18.75" x14ac:dyDescent="0.3"/>
    <row r="19" ht="18.75" x14ac:dyDescent="0.3"/>
    <row r="20" ht="18.75" x14ac:dyDescent="0.3"/>
    <row r="21" ht="18.75" x14ac:dyDescent="0.3"/>
    <row r="22" ht="18.75" x14ac:dyDescent="0.3"/>
    <row r="23" ht="18.75" x14ac:dyDescent="0.3"/>
    <row r="24" ht="18.75" x14ac:dyDescent="0.3"/>
    <row r="25" ht="18.75" hidden="1" x14ac:dyDescent="0.3"/>
    <row r="26" ht="18.75" hidden="1" x14ac:dyDescent="0.3"/>
    <row r="27" ht="18.75" hidden="1" x14ac:dyDescent="0.3"/>
    <row r="28" ht="18.75" hidden="1" x14ac:dyDescent="0.3"/>
    <row r="29" ht="18.75" hidden="1" x14ac:dyDescent="0.3"/>
    <row r="30" ht="18.75" hidden="1" x14ac:dyDescent="0.3"/>
    <row r="31" ht="18.75" hidden="1" x14ac:dyDescent="0.3"/>
    <row r="32" ht="18.75" hidden="1" x14ac:dyDescent="0.3"/>
    <row r="33" ht="18.75" hidden="1" x14ac:dyDescent="0.3"/>
    <row r="34" ht="18.75" hidden="1" x14ac:dyDescent="0.3"/>
    <row r="35" ht="18.75" hidden="1" x14ac:dyDescent="0.3"/>
    <row r="36" ht="18.75" hidden="1" x14ac:dyDescent="0.3"/>
    <row r="37" ht="18.75" hidden="1" x14ac:dyDescent="0.3"/>
    <row r="38" ht="18.75" hidden="1" x14ac:dyDescent="0.3"/>
    <row r="39" ht="18.75" hidden="1" x14ac:dyDescent="0.3"/>
    <row r="40" ht="18.75" hidden="1" x14ac:dyDescent="0.3"/>
    <row r="41" ht="18.75" hidden="1" x14ac:dyDescent="0.3"/>
    <row r="42" ht="18.75" hidden="1" x14ac:dyDescent="0.3"/>
    <row r="43" ht="18.75" hidden="1" x14ac:dyDescent="0.3"/>
    <row r="44" ht="18.75" hidden="1" x14ac:dyDescent="0.3"/>
    <row r="45" ht="18.75" hidden="1" x14ac:dyDescent="0.3"/>
    <row r="46" ht="18.75" hidden="1" x14ac:dyDescent="0.3"/>
    <row r="47" ht="18.75" hidden="1" x14ac:dyDescent="0.3"/>
    <row r="48" ht="18.75" hidden="1" x14ac:dyDescent="0.3"/>
    <row r="49" ht="18.75" hidden="1" x14ac:dyDescent="0.3"/>
    <row r="50" ht="18.75" hidden="1" x14ac:dyDescent="0.3"/>
    <row r="51" ht="18.75" hidden="1" x14ac:dyDescent="0.3"/>
    <row r="52" ht="18.75" hidden="1" x14ac:dyDescent="0.3"/>
    <row r="53" ht="18.75" hidden="1" x14ac:dyDescent="0.3"/>
    <row r="54" ht="18.75" hidden="1" x14ac:dyDescent="0.3"/>
    <row r="55" ht="18.75" hidden="1" x14ac:dyDescent="0.3"/>
    <row r="56" ht="18.75" hidden="1" x14ac:dyDescent="0.3"/>
    <row r="57" ht="18.75" hidden="1" x14ac:dyDescent="0.3"/>
    <row r="58" ht="18.75" hidden="1" x14ac:dyDescent="0.3"/>
    <row r="59" ht="18.75" hidden="1" x14ac:dyDescent="0.3"/>
    <row r="60" ht="18.75" hidden="1" x14ac:dyDescent="0.3"/>
    <row r="61" ht="18.75" hidden="1" x14ac:dyDescent="0.3"/>
    <row r="62" ht="18.75" hidden="1" x14ac:dyDescent="0.3"/>
    <row r="63" ht="18.75" hidden="1" x14ac:dyDescent="0.3"/>
    <row r="64" ht="18.75" hidden="1" x14ac:dyDescent="0.3"/>
    <row r="65" ht="18.75" hidden="1" x14ac:dyDescent="0.3"/>
    <row r="66" ht="18.75" hidden="1" x14ac:dyDescent="0.3"/>
    <row r="67" ht="18.75" hidden="1" x14ac:dyDescent="0.3"/>
    <row r="68" ht="18.75" hidden="1" x14ac:dyDescent="0.3"/>
    <row r="69" ht="18.75" hidden="1" x14ac:dyDescent="0.3"/>
    <row r="70" ht="18.75" hidden="1" x14ac:dyDescent="0.3"/>
    <row r="71" ht="18.75" hidden="1" x14ac:dyDescent="0.3"/>
    <row r="72" ht="18.75" hidden="1" x14ac:dyDescent="0.3"/>
    <row r="73" ht="18.75" hidden="1" x14ac:dyDescent="0.3"/>
    <row r="74" ht="18.75" hidden="1" x14ac:dyDescent="0.3"/>
    <row r="75" ht="18.75" hidden="1" x14ac:dyDescent="0.3"/>
    <row r="76" ht="18.75" hidden="1" x14ac:dyDescent="0.3"/>
    <row r="77" ht="18.75" hidden="1" x14ac:dyDescent="0.3"/>
    <row r="78" ht="18.75" hidden="1" x14ac:dyDescent="0.3"/>
    <row r="79" ht="18.75" hidden="1" x14ac:dyDescent="0.3"/>
    <row r="80" ht="18.75" hidden="1" x14ac:dyDescent="0.3"/>
    <row r="81" ht="18.75" hidden="1" x14ac:dyDescent="0.3"/>
    <row r="82" ht="18.75" hidden="1" x14ac:dyDescent="0.3"/>
    <row r="83" ht="18.75" hidden="1" x14ac:dyDescent="0.3"/>
    <row r="84" ht="18.75" hidden="1" x14ac:dyDescent="0.3"/>
    <row r="85" ht="18.75" hidden="1" x14ac:dyDescent="0.3"/>
    <row r="86" ht="18.75" hidden="1" x14ac:dyDescent="0.3"/>
    <row r="87" ht="18.75" hidden="1" x14ac:dyDescent="0.3"/>
    <row r="88" ht="18.75" hidden="1" x14ac:dyDescent="0.3"/>
    <row r="89" ht="18.75" hidden="1" x14ac:dyDescent="0.3"/>
    <row r="90" ht="18.75" hidden="1" x14ac:dyDescent="0.3"/>
    <row r="91" ht="18.75" hidden="1" x14ac:dyDescent="0.3"/>
    <row r="92" ht="18.75" hidden="1" x14ac:dyDescent="0.3"/>
    <row r="93" ht="18.75" hidden="1" x14ac:dyDescent="0.3"/>
    <row r="94" ht="18.75" hidden="1" x14ac:dyDescent="0.3"/>
    <row r="95" ht="18.75" hidden="1" x14ac:dyDescent="0.3"/>
    <row r="96" ht="18.75" hidden="1" x14ac:dyDescent="0.3"/>
    <row r="97" ht="18.75" hidden="1" x14ac:dyDescent="0.3"/>
    <row r="98" ht="18.75" hidden="1" x14ac:dyDescent="0.3"/>
    <row r="99" ht="18.75" hidden="1" x14ac:dyDescent="0.3"/>
    <row r="100" ht="18.75" hidden="1" x14ac:dyDescent="0.3"/>
    <row r="101" ht="18.75" hidden="1" x14ac:dyDescent="0.3"/>
    <row r="102" ht="18.75" hidden="1" x14ac:dyDescent="0.3"/>
    <row r="103" ht="18.75" hidden="1" x14ac:dyDescent="0.3"/>
    <row r="104" ht="18.75" hidden="1" x14ac:dyDescent="0.3"/>
    <row r="105" ht="18.75" hidden="1" x14ac:dyDescent="0.3"/>
    <row r="106" ht="18.75" hidden="1" x14ac:dyDescent="0.3"/>
    <row r="107" ht="18.75" hidden="1" x14ac:dyDescent="0.3"/>
    <row r="108" ht="18.75" hidden="1" x14ac:dyDescent="0.3"/>
    <row r="109" ht="18.75" hidden="1" x14ac:dyDescent="0.3"/>
    <row r="110" ht="18.75" hidden="1" x14ac:dyDescent="0.3"/>
    <row r="111" ht="18.75" hidden="1" x14ac:dyDescent="0.3"/>
    <row r="112" ht="18.75" hidden="1" x14ac:dyDescent="0.3"/>
    <row r="113" ht="18.75" hidden="1" x14ac:dyDescent="0.3"/>
    <row r="114" ht="18.75" hidden="1" x14ac:dyDescent="0.3"/>
    <row r="115" ht="18.75" hidden="1" x14ac:dyDescent="0.3"/>
    <row r="116" ht="18.75" hidden="1" x14ac:dyDescent="0.3"/>
    <row r="117" ht="18.75" hidden="1" x14ac:dyDescent="0.3"/>
    <row r="118" ht="18.75" hidden="1" x14ac:dyDescent="0.3"/>
    <row r="119" ht="18.75" hidden="1" x14ac:dyDescent="0.3"/>
    <row r="120" ht="18.75" hidden="1" x14ac:dyDescent="0.3"/>
    <row r="121" ht="18.75" hidden="1" x14ac:dyDescent="0.3"/>
    <row r="122" ht="18.75" hidden="1" x14ac:dyDescent="0.3"/>
    <row r="123" ht="18.75" hidden="1" x14ac:dyDescent="0.3"/>
    <row r="124" ht="18.75" hidden="1" x14ac:dyDescent="0.3"/>
    <row r="125" ht="18.75" hidden="1" x14ac:dyDescent="0.3"/>
    <row r="126" ht="18.75" hidden="1" x14ac:dyDescent="0.3"/>
    <row r="127" ht="18.75" hidden="1" x14ac:dyDescent="0.3"/>
    <row r="128" ht="18.75" hidden="1" x14ac:dyDescent="0.3"/>
    <row r="129" ht="18.75" hidden="1" x14ac:dyDescent="0.3"/>
    <row r="130" ht="18.75" hidden="1" x14ac:dyDescent="0.3"/>
    <row r="131" ht="18.75" hidden="1" x14ac:dyDescent="0.3"/>
    <row r="132" ht="18.75" hidden="1" x14ac:dyDescent="0.3"/>
    <row r="133" ht="18.75" hidden="1" x14ac:dyDescent="0.3"/>
    <row r="134" ht="18.75" hidden="1" x14ac:dyDescent="0.3"/>
    <row r="135" ht="18.75" hidden="1" x14ac:dyDescent="0.3"/>
    <row r="136" ht="18.75" hidden="1" x14ac:dyDescent="0.3"/>
    <row r="137" ht="18.75" hidden="1" x14ac:dyDescent="0.3"/>
    <row r="138" ht="18.75" hidden="1" x14ac:dyDescent="0.3"/>
    <row r="139" ht="18.75" hidden="1" x14ac:dyDescent="0.3"/>
    <row r="140" ht="18.75" hidden="1" x14ac:dyDescent="0.3"/>
    <row r="141" ht="18.75" hidden="1" x14ac:dyDescent="0.3"/>
    <row r="142" ht="18.75" hidden="1" x14ac:dyDescent="0.3"/>
    <row r="143" ht="18.75" hidden="1" x14ac:dyDescent="0.3"/>
    <row r="144" ht="18.75" hidden="1" x14ac:dyDescent="0.3"/>
    <row r="145" ht="18.75" hidden="1" x14ac:dyDescent="0.3"/>
    <row r="146" ht="18.75" hidden="1" x14ac:dyDescent="0.3"/>
    <row r="147" ht="18.75" hidden="1" x14ac:dyDescent="0.3"/>
    <row r="148" ht="18.75" hidden="1" x14ac:dyDescent="0.3"/>
    <row r="149" ht="18.75" hidden="1" x14ac:dyDescent="0.3"/>
    <row r="150" ht="18.75" hidden="1" x14ac:dyDescent="0.3"/>
    <row r="151" ht="18.75" hidden="1" x14ac:dyDescent="0.3"/>
    <row r="152" ht="18.75" hidden="1" x14ac:dyDescent="0.3"/>
    <row r="153" ht="18.75" hidden="1" x14ac:dyDescent="0.3"/>
    <row r="154" ht="18.75" hidden="1" x14ac:dyDescent="0.3"/>
    <row r="155" ht="18.75" hidden="1" x14ac:dyDescent="0.3"/>
    <row r="156" ht="18.75" hidden="1" x14ac:dyDescent="0.3"/>
    <row r="157" ht="18.75" hidden="1" x14ac:dyDescent="0.3"/>
    <row r="158" ht="18.75" hidden="1" x14ac:dyDescent="0.3"/>
    <row r="159" ht="18.75" hidden="1" x14ac:dyDescent="0.3"/>
    <row r="160" ht="18.75" hidden="1" x14ac:dyDescent="0.3"/>
    <row r="161" ht="18.75" hidden="1" x14ac:dyDescent="0.3"/>
    <row r="162" ht="18.75" hidden="1" x14ac:dyDescent="0.3"/>
    <row r="163" ht="18.75" hidden="1" x14ac:dyDescent="0.3"/>
    <row r="164" ht="18.75" hidden="1" x14ac:dyDescent="0.3"/>
    <row r="165" ht="18.75" hidden="1" x14ac:dyDescent="0.3"/>
    <row r="166" ht="18.75" hidden="1" x14ac:dyDescent="0.3"/>
    <row r="167" ht="18.75" hidden="1" x14ac:dyDescent="0.3"/>
    <row r="168" ht="18.75" hidden="1" x14ac:dyDescent="0.3"/>
    <row r="169" ht="18.75" hidden="1" x14ac:dyDescent="0.3"/>
    <row r="170" ht="18.75" hidden="1" x14ac:dyDescent="0.3"/>
    <row r="171" ht="18.75" hidden="1" x14ac:dyDescent="0.3"/>
    <row r="172" ht="18.75" hidden="1" x14ac:dyDescent="0.3"/>
    <row r="173" ht="18.75" hidden="1" x14ac:dyDescent="0.3"/>
    <row r="174" ht="18.75" hidden="1" x14ac:dyDescent="0.3"/>
    <row r="175" ht="18.75" hidden="1" x14ac:dyDescent="0.3"/>
    <row r="176" ht="18.75" hidden="1" x14ac:dyDescent="0.3"/>
    <row r="177" ht="18.75" hidden="1" x14ac:dyDescent="0.3"/>
    <row r="178" ht="18.75" hidden="1" x14ac:dyDescent="0.3"/>
    <row r="179" ht="18.75" hidden="1" x14ac:dyDescent="0.3"/>
    <row r="180" ht="18.75" hidden="1" x14ac:dyDescent="0.3"/>
    <row r="181" ht="18.75" hidden="1" x14ac:dyDescent="0.3"/>
    <row r="182" ht="18.75" hidden="1" x14ac:dyDescent="0.3"/>
    <row r="183" ht="18.75" hidden="1" x14ac:dyDescent="0.3"/>
    <row r="184" ht="18.75" hidden="1" x14ac:dyDescent="0.3"/>
    <row r="185" ht="18.75" hidden="1" x14ac:dyDescent="0.3"/>
    <row r="186" ht="18.75" hidden="1" x14ac:dyDescent="0.3"/>
    <row r="187" ht="18.75" hidden="1" x14ac:dyDescent="0.3"/>
    <row r="188" ht="18.75" hidden="1" x14ac:dyDescent="0.3"/>
    <row r="189" ht="18.75" hidden="1" x14ac:dyDescent="0.3"/>
    <row r="190" ht="18.75" hidden="1" x14ac:dyDescent="0.3"/>
    <row r="191" ht="18.75" hidden="1" x14ac:dyDescent="0.3"/>
    <row r="192" ht="18.75" hidden="1" x14ac:dyDescent="0.3"/>
    <row r="193" ht="18.75" hidden="1" x14ac:dyDescent="0.3"/>
    <row r="194" ht="18.75" hidden="1" x14ac:dyDescent="0.3"/>
    <row r="195" ht="18.75" hidden="1" x14ac:dyDescent="0.3"/>
    <row r="196" ht="18.75" hidden="1" x14ac:dyDescent="0.3"/>
    <row r="197" ht="18.75" hidden="1" x14ac:dyDescent="0.3"/>
    <row r="198" ht="18.75" hidden="1" x14ac:dyDescent="0.3"/>
    <row r="199" ht="18.75" hidden="1" x14ac:dyDescent="0.3"/>
    <row r="200" ht="18.75" hidden="1" x14ac:dyDescent="0.3"/>
    <row r="201" ht="18.75" hidden="1" x14ac:dyDescent="0.3"/>
    <row r="202" ht="18.75" hidden="1" x14ac:dyDescent="0.3"/>
    <row r="203" ht="18.75" hidden="1" x14ac:dyDescent="0.3"/>
    <row r="204" ht="18.75" hidden="1" x14ac:dyDescent="0.3"/>
    <row r="205" ht="18.75" hidden="1" x14ac:dyDescent="0.3"/>
    <row r="206" ht="18.75" hidden="1" x14ac:dyDescent="0.3"/>
    <row r="207" ht="18.75" hidden="1" x14ac:dyDescent="0.3"/>
    <row r="208" ht="18.75" hidden="1" x14ac:dyDescent="0.3"/>
    <row r="209" ht="18.75" hidden="1" x14ac:dyDescent="0.3"/>
    <row r="210" ht="18.75" hidden="1" x14ac:dyDescent="0.3"/>
    <row r="211" ht="18.75" hidden="1" x14ac:dyDescent="0.3"/>
    <row r="212" ht="18.75" hidden="1" x14ac:dyDescent="0.3"/>
    <row r="213" ht="18.75" hidden="1" x14ac:dyDescent="0.3"/>
    <row r="214" ht="18.75" hidden="1" x14ac:dyDescent="0.3"/>
    <row r="215" ht="18.75" hidden="1" x14ac:dyDescent="0.3"/>
    <row r="216" ht="18.75" hidden="1" x14ac:dyDescent="0.3"/>
    <row r="217" ht="18.75" hidden="1" x14ac:dyDescent="0.3"/>
    <row r="218" ht="18.75" hidden="1" x14ac:dyDescent="0.3"/>
    <row r="219" ht="18.75" hidden="1" x14ac:dyDescent="0.3"/>
    <row r="220" ht="18.75" hidden="1" x14ac:dyDescent="0.3"/>
    <row r="221" ht="18.75" hidden="1" x14ac:dyDescent="0.3"/>
    <row r="222" ht="18.75" hidden="1" x14ac:dyDescent="0.3"/>
    <row r="223" ht="18.75" hidden="1" x14ac:dyDescent="0.3"/>
    <row r="224" ht="18.75" hidden="1" x14ac:dyDescent="0.3"/>
    <row r="225" ht="18.75" hidden="1" x14ac:dyDescent="0.3"/>
    <row r="226" ht="18.75" hidden="1" x14ac:dyDescent="0.3"/>
    <row r="227" ht="18.75" hidden="1" x14ac:dyDescent="0.3"/>
    <row r="228" ht="18.75" hidden="1" x14ac:dyDescent="0.3"/>
    <row r="229" ht="18.75" hidden="1" x14ac:dyDescent="0.3"/>
    <row r="230" ht="18.75" hidden="1" x14ac:dyDescent="0.3"/>
    <row r="231" ht="18.75" hidden="1" x14ac:dyDescent="0.3"/>
    <row r="232" ht="18.75" hidden="1" x14ac:dyDescent="0.3"/>
    <row r="233" ht="18.75" hidden="1" x14ac:dyDescent="0.3"/>
    <row r="234" ht="18.75" hidden="1" x14ac:dyDescent="0.3"/>
    <row r="235" ht="18.75" hidden="1" x14ac:dyDescent="0.3"/>
    <row r="236" ht="18.75" hidden="1" x14ac:dyDescent="0.3"/>
    <row r="237" ht="18.75" hidden="1" x14ac:dyDescent="0.3"/>
    <row r="238" ht="18.75" hidden="1" x14ac:dyDescent="0.3"/>
    <row r="239" ht="18.75" hidden="1" x14ac:dyDescent="0.3"/>
    <row r="240" ht="18.75" hidden="1" x14ac:dyDescent="0.3"/>
    <row r="241" ht="18.75" hidden="1" x14ac:dyDescent="0.3"/>
    <row r="242" ht="18.75" hidden="1" x14ac:dyDescent="0.3"/>
    <row r="243" ht="18.75" hidden="1" x14ac:dyDescent="0.3"/>
    <row r="244" ht="18.75" hidden="1" x14ac:dyDescent="0.3"/>
    <row r="245" ht="18.75" hidden="1" x14ac:dyDescent="0.3"/>
    <row r="246" ht="18.75" hidden="1" x14ac:dyDescent="0.3"/>
    <row r="247" ht="18.75" hidden="1" x14ac:dyDescent="0.3"/>
    <row r="248" ht="18.75" hidden="1" x14ac:dyDescent="0.3"/>
    <row r="249" ht="18.75" hidden="1" x14ac:dyDescent="0.3"/>
    <row r="250" ht="18.75" hidden="1" x14ac:dyDescent="0.3"/>
    <row r="251" ht="18.75" hidden="1" x14ac:dyDescent="0.3"/>
    <row r="252" ht="18.75" hidden="1" x14ac:dyDescent="0.3"/>
    <row r="253" ht="18.75" hidden="1" x14ac:dyDescent="0.3"/>
    <row r="254" ht="18.75" hidden="1" x14ac:dyDescent="0.3"/>
    <row r="255" ht="18.75" hidden="1" x14ac:dyDescent="0.3"/>
    <row r="256" ht="18.75" hidden="1" x14ac:dyDescent="0.3"/>
    <row r="257" ht="18.75" hidden="1" x14ac:dyDescent="0.3"/>
    <row r="258" ht="18.75" hidden="1" x14ac:dyDescent="0.3"/>
    <row r="259" ht="18.75" hidden="1" x14ac:dyDescent="0.3"/>
    <row r="260" ht="18.75" hidden="1" x14ac:dyDescent="0.3"/>
    <row r="261" ht="18.75" hidden="1" x14ac:dyDescent="0.3"/>
    <row r="262" ht="18.75" hidden="1" x14ac:dyDescent="0.3"/>
    <row r="263" ht="18.75" hidden="1" x14ac:dyDescent="0.3"/>
    <row r="264" ht="18.75" hidden="1" x14ac:dyDescent="0.3"/>
    <row r="265" ht="18.75" hidden="1" x14ac:dyDescent="0.3"/>
    <row r="266" ht="18.75" hidden="1" x14ac:dyDescent="0.3"/>
    <row r="267" ht="18.75" hidden="1" x14ac:dyDescent="0.3"/>
    <row r="268" ht="18.75" hidden="1" x14ac:dyDescent="0.3"/>
    <row r="269" ht="18.75" hidden="1" x14ac:dyDescent="0.3"/>
    <row r="270" ht="18.75" hidden="1" x14ac:dyDescent="0.3"/>
    <row r="271" ht="18.75" hidden="1" x14ac:dyDescent="0.3"/>
    <row r="272" ht="18.75" hidden="1" x14ac:dyDescent="0.3"/>
    <row r="273" ht="18.75" hidden="1" x14ac:dyDescent="0.3"/>
    <row r="274" ht="18.75" hidden="1" x14ac:dyDescent="0.3"/>
    <row r="275" ht="18.75" hidden="1" x14ac:dyDescent="0.3"/>
    <row r="276" ht="18.75" hidden="1" x14ac:dyDescent="0.3"/>
    <row r="277" ht="18.75" hidden="1" x14ac:dyDescent="0.3"/>
    <row r="278" ht="18.75" hidden="1" x14ac:dyDescent="0.3"/>
    <row r="279" ht="18.75" hidden="1" x14ac:dyDescent="0.3"/>
    <row r="280" ht="18.75" hidden="1" x14ac:dyDescent="0.3"/>
    <row r="281" ht="18.75" hidden="1" x14ac:dyDescent="0.3"/>
    <row r="282" ht="18.75" hidden="1" x14ac:dyDescent="0.3"/>
    <row r="283" ht="18.75" hidden="1" x14ac:dyDescent="0.3"/>
    <row r="284" ht="18.75" hidden="1" x14ac:dyDescent="0.3"/>
    <row r="285" ht="18.75" hidden="1" x14ac:dyDescent="0.3"/>
    <row r="286" ht="18.75" hidden="1" x14ac:dyDescent="0.3"/>
    <row r="287" ht="18.75" hidden="1" x14ac:dyDescent="0.3"/>
    <row r="288" ht="18.75" hidden="1" x14ac:dyDescent="0.3"/>
    <row r="289" ht="18.75" hidden="1" x14ac:dyDescent="0.3"/>
    <row r="290" ht="18.75" hidden="1" x14ac:dyDescent="0.3"/>
    <row r="291" ht="18.75" hidden="1" x14ac:dyDescent="0.3"/>
    <row r="292" ht="18.75" hidden="1" x14ac:dyDescent="0.3"/>
    <row r="293" ht="18.75" hidden="1" x14ac:dyDescent="0.3"/>
    <row r="294" ht="18.75" hidden="1" x14ac:dyDescent="0.3"/>
    <row r="295" ht="18.75" hidden="1" x14ac:dyDescent="0.3"/>
    <row r="296" ht="18.75" hidden="1" x14ac:dyDescent="0.3"/>
    <row r="297" ht="18.75" hidden="1" x14ac:dyDescent="0.3"/>
    <row r="298" ht="18.75" hidden="1" x14ac:dyDescent="0.3"/>
    <row r="299" ht="18.75" hidden="1" x14ac:dyDescent="0.3"/>
    <row r="300" ht="18.75" hidden="1" x14ac:dyDescent="0.3"/>
    <row r="301" ht="18.75" hidden="1" x14ac:dyDescent="0.3"/>
    <row r="302" ht="18.75" hidden="1" x14ac:dyDescent="0.3"/>
    <row r="303" ht="18.75" hidden="1" x14ac:dyDescent="0.3"/>
    <row r="304" ht="18.75" hidden="1" x14ac:dyDescent="0.3"/>
    <row r="305" ht="18.75" hidden="1" x14ac:dyDescent="0.3"/>
    <row r="306" ht="18.75" hidden="1" x14ac:dyDescent="0.3"/>
    <row r="307" ht="18.75" hidden="1" x14ac:dyDescent="0.3"/>
    <row r="308" ht="18.75" hidden="1" x14ac:dyDescent="0.3"/>
    <row r="309" ht="18.75" hidden="1" x14ac:dyDescent="0.3"/>
    <row r="310" ht="18.75" hidden="1" x14ac:dyDescent="0.3"/>
    <row r="311" ht="18.75" hidden="1" x14ac:dyDescent="0.3"/>
    <row r="312" ht="18.75" hidden="1" x14ac:dyDescent="0.3"/>
    <row r="313" ht="18.75" hidden="1" x14ac:dyDescent="0.3"/>
    <row r="314" ht="18.75" hidden="1" x14ac:dyDescent="0.3"/>
    <row r="315" ht="18.75" hidden="1" x14ac:dyDescent="0.3"/>
    <row r="316" ht="18.75" hidden="1" x14ac:dyDescent="0.3"/>
    <row r="317" ht="18.75" hidden="1" x14ac:dyDescent="0.3"/>
    <row r="318" ht="18.75" hidden="1" x14ac:dyDescent="0.3"/>
    <row r="319" ht="18.75" hidden="1" x14ac:dyDescent="0.3"/>
    <row r="320" ht="18.75" hidden="1" x14ac:dyDescent="0.3"/>
    <row r="321" ht="18.75" hidden="1" x14ac:dyDescent="0.3"/>
    <row r="322" ht="18.75" hidden="1" x14ac:dyDescent="0.3"/>
    <row r="323" ht="18.75" hidden="1" x14ac:dyDescent="0.3"/>
    <row r="324" ht="18.75" hidden="1" x14ac:dyDescent="0.3"/>
    <row r="325" ht="18.75" hidden="1" x14ac:dyDescent="0.3"/>
    <row r="326" ht="18.75" hidden="1" x14ac:dyDescent="0.3"/>
    <row r="327" ht="18.75" hidden="1" x14ac:dyDescent="0.3"/>
    <row r="328" ht="18.75" hidden="1" x14ac:dyDescent="0.3"/>
    <row r="329" ht="18.75" hidden="1" x14ac:dyDescent="0.3"/>
    <row r="330" ht="18.75" hidden="1" x14ac:dyDescent="0.3"/>
    <row r="331" ht="18.75" hidden="1" x14ac:dyDescent="0.3"/>
    <row r="332" ht="18.75" hidden="1" x14ac:dyDescent="0.3"/>
    <row r="333" ht="18.75" hidden="1" x14ac:dyDescent="0.3"/>
    <row r="334" ht="18.75" hidden="1" x14ac:dyDescent="0.3"/>
    <row r="335" ht="18.75" hidden="1" x14ac:dyDescent="0.3"/>
    <row r="336" ht="18.75" hidden="1" x14ac:dyDescent="0.3"/>
    <row r="337" ht="18.75" hidden="1" x14ac:dyDescent="0.3"/>
    <row r="338" ht="18.75" hidden="1" x14ac:dyDescent="0.3"/>
    <row r="339" ht="18.75" hidden="1" x14ac:dyDescent="0.3"/>
    <row r="340" ht="18.75" hidden="1" x14ac:dyDescent="0.3"/>
    <row r="341" ht="18.75" hidden="1" x14ac:dyDescent="0.3"/>
    <row r="342" ht="18.75" hidden="1" x14ac:dyDescent="0.3"/>
    <row r="343" ht="18.75" hidden="1" x14ac:dyDescent="0.3"/>
    <row r="344" ht="18.75" hidden="1" x14ac:dyDescent="0.3"/>
    <row r="345" ht="18.75" hidden="1" x14ac:dyDescent="0.3"/>
    <row r="346" ht="18.75" hidden="1" x14ac:dyDescent="0.3"/>
    <row r="347" ht="18.75" hidden="1" x14ac:dyDescent="0.3"/>
    <row r="348" ht="18.75" hidden="1" x14ac:dyDescent="0.3"/>
    <row r="349" ht="18.75" hidden="1" x14ac:dyDescent="0.3"/>
    <row r="350" ht="18.75" hidden="1" x14ac:dyDescent="0.3"/>
    <row r="351" ht="18.75" hidden="1" x14ac:dyDescent="0.3"/>
    <row r="352" ht="18.75" hidden="1" x14ac:dyDescent="0.3"/>
    <row r="353" ht="18.75" hidden="1" x14ac:dyDescent="0.3"/>
    <row r="354" ht="18.75" hidden="1" x14ac:dyDescent="0.3"/>
    <row r="355" ht="18.75" hidden="1" x14ac:dyDescent="0.3"/>
    <row r="356" ht="18.75" hidden="1" x14ac:dyDescent="0.3"/>
    <row r="357" ht="18.75" hidden="1" x14ac:dyDescent="0.3"/>
    <row r="358" ht="18.75" hidden="1" x14ac:dyDescent="0.3"/>
    <row r="359" ht="18.75" hidden="1" x14ac:dyDescent="0.3"/>
    <row r="360" ht="18.75" hidden="1" x14ac:dyDescent="0.3"/>
    <row r="361" ht="18.75" hidden="1" x14ac:dyDescent="0.3"/>
    <row r="362" ht="18.75" hidden="1" x14ac:dyDescent="0.3"/>
    <row r="363" ht="18.75" hidden="1" x14ac:dyDescent="0.3"/>
    <row r="364" ht="18.75" hidden="1" x14ac:dyDescent="0.3"/>
    <row r="365" ht="18.75" hidden="1" x14ac:dyDescent="0.3"/>
    <row r="366" ht="18.75" hidden="1" x14ac:dyDescent="0.3"/>
    <row r="367" ht="18.75" hidden="1" x14ac:dyDescent="0.3"/>
    <row r="368" ht="18.75" hidden="1" x14ac:dyDescent="0.3"/>
    <row r="369" ht="18.75" hidden="1" x14ac:dyDescent="0.3"/>
    <row r="370" ht="18.75" hidden="1" x14ac:dyDescent="0.3"/>
    <row r="371" ht="18.75" hidden="1" x14ac:dyDescent="0.3"/>
    <row r="372" ht="18.75" hidden="1" x14ac:dyDescent="0.3"/>
    <row r="373" ht="18.75" hidden="1" x14ac:dyDescent="0.3"/>
    <row r="374" ht="18.75" hidden="1" x14ac:dyDescent="0.3"/>
    <row r="375" ht="18.75" hidden="1" x14ac:dyDescent="0.3"/>
    <row r="376" ht="18.75" hidden="1" x14ac:dyDescent="0.3"/>
    <row r="377" ht="18.75" hidden="1" x14ac:dyDescent="0.3"/>
    <row r="378" ht="18.75" hidden="1" x14ac:dyDescent="0.3"/>
    <row r="379" ht="18.75" hidden="1" x14ac:dyDescent="0.3"/>
    <row r="380" ht="18.75" hidden="1" x14ac:dyDescent="0.3"/>
    <row r="381" ht="18.75" hidden="1" x14ac:dyDescent="0.3"/>
    <row r="382" ht="18.75" hidden="1" x14ac:dyDescent="0.3"/>
    <row r="383" ht="18.75" hidden="1" x14ac:dyDescent="0.3"/>
    <row r="384" ht="18.75" hidden="1" x14ac:dyDescent="0.3"/>
    <row r="385" ht="18.75" hidden="1" x14ac:dyDescent="0.3"/>
    <row r="386" ht="18.75" hidden="1" x14ac:dyDescent="0.3"/>
    <row r="387" ht="18.75" hidden="1" x14ac:dyDescent="0.3"/>
    <row r="388" ht="18.75" hidden="1" x14ac:dyDescent="0.3"/>
    <row r="389" ht="18.75" hidden="1" x14ac:dyDescent="0.3"/>
    <row r="390" ht="18.75" hidden="1" x14ac:dyDescent="0.3"/>
    <row r="391" ht="18.75" hidden="1" x14ac:dyDescent="0.3"/>
    <row r="392" ht="18.75" hidden="1" x14ac:dyDescent="0.3"/>
    <row r="393" ht="18.75" hidden="1" x14ac:dyDescent="0.3"/>
    <row r="394" ht="18.75" hidden="1" x14ac:dyDescent="0.3"/>
    <row r="395" ht="18.75" hidden="1" x14ac:dyDescent="0.3"/>
    <row r="396" ht="18.75" hidden="1" x14ac:dyDescent="0.3"/>
    <row r="397" ht="18.75" hidden="1" x14ac:dyDescent="0.3"/>
    <row r="398" ht="18.75" hidden="1" x14ac:dyDescent="0.3"/>
    <row r="399" ht="18.75" hidden="1" x14ac:dyDescent="0.3"/>
    <row r="400" ht="18.75" hidden="1" x14ac:dyDescent="0.3"/>
    <row r="401" ht="18.75" hidden="1" x14ac:dyDescent="0.3"/>
    <row r="402" ht="18.75" hidden="1" x14ac:dyDescent="0.3"/>
    <row r="403" ht="18.75" hidden="1" x14ac:dyDescent="0.3"/>
    <row r="404" ht="18.75" hidden="1" x14ac:dyDescent="0.3"/>
    <row r="405" ht="18.75" hidden="1" x14ac:dyDescent="0.3"/>
    <row r="406" ht="18.75" hidden="1" x14ac:dyDescent="0.3"/>
    <row r="407" ht="18.75" hidden="1" x14ac:dyDescent="0.3"/>
    <row r="408" ht="18.75" hidden="1" x14ac:dyDescent="0.3"/>
    <row r="409" ht="18.75" hidden="1" x14ac:dyDescent="0.3"/>
    <row r="410" ht="18.75" hidden="1" x14ac:dyDescent="0.3"/>
    <row r="411" ht="18.75" hidden="1" x14ac:dyDescent="0.3"/>
    <row r="412" ht="18.75" hidden="1" x14ac:dyDescent="0.3"/>
    <row r="413" ht="18.75" hidden="1" x14ac:dyDescent="0.3"/>
    <row r="414" ht="18.75" hidden="1" x14ac:dyDescent="0.3"/>
    <row r="415" ht="18.75" hidden="1" x14ac:dyDescent="0.3"/>
    <row r="416" ht="18.75" hidden="1" x14ac:dyDescent="0.3"/>
    <row r="417" ht="18.75" hidden="1" x14ac:dyDescent="0.3"/>
    <row r="418" ht="18.75" hidden="1" x14ac:dyDescent="0.3"/>
    <row r="419" ht="18.75" hidden="1" x14ac:dyDescent="0.3"/>
    <row r="420" ht="18.75" hidden="1" x14ac:dyDescent="0.3"/>
    <row r="421" ht="18.75" hidden="1" x14ac:dyDescent="0.3"/>
    <row r="422" ht="18.75" hidden="1" x14ac:dyDescent="0.3"/>
    <row r="423" ht="18.75" hidden="1" x14ac:dyDescent="0.3"/>
    <row r="424" ht="18.75" hidden="1" x14ac:dyDescent="0.3"/>
    <row r="425" ht="18.75" hidden="1" x14ac:dyDescent="0.3"/>
    <row r="426" ht="18.75" hidden="1" x14ac:dyDescent="0.3"/>
    <row r="427" ht="18.75" hidden="1" x14ac:dyDescent="0.3"/>
    <row r="428" ht="18.75" hidden="1" x14ac:dyDescent="0.3"/>
    <row r="429" ht="18.75" hidden="1" x14ac:dyDescent="0.3"/>
    <row r="430" ht="18.75" hidden="1" x14ac:dyDescent="0.3"/>
    <row r="431" ht="18.75" hidden="1" x14ac:dyDescent="0.3"/>
    <row r="432" ht="18.75" hidden="1" x14ac:dyDescent="0.3"/>
    <row r="433" ht="18.75" hidden="1" x14ac:dyDescent="0.3"/>
    <row r="434" ht="18.75" hidden="1" x14ac:dyDescent="0.3"/>
    <row r="435" ht="18.75" hidden="1" x14ac:dyDescent="0.3"/>
    <row r="436" ht="18.75" hidden="1" x14ac:dyDescent="0.3"/>
    <row r="437" ht="18.75" hidden="1" x14ac:dyDescent="0.3"/>
    <row r="438" ht="18.75" hidden="1" x14ac:dyDescent="0.3"/>
    <row r="439" ht="18.75" hidden="1" x14ac:dyDescent="0.3"/>
    <row r="440" ht="18.75" hidden="1" x14ac:dyDescent="0.3"/>
    <row r="441" ht="18.75" hidden="1" x14ac:dyDescent="0.3"/>
    <row r="442" ht="18.75" hidden="1" x14ac:dyDescent="0.3"/>
    <row r="443" ht="18.75" hidden="1" x14ac:dyDescent="0.3"/>
    <row r="444" ht="18.75" hidden="1" x14ac:dyDescent="0.3"/>
    <row r="445" ht="18.75" hidden="1" x14ac:dyDescent="0.3"/>
    <row r="446" ht="18.75" hidden="1" x14ac:dyDescent="0.3"/>
    <row r="447" ht="18.75" hidden="1" x14ac:dyDescent="0.3"/>
    <row r="448" ht="18.75" hidden="1" x14ac:dyDescent="0.3"/>
    <row r="449" ht="18.75" hidden="1" x14ac:dyDescent="0.3"/>
    <row r="450" ht="18.75" hidden="1" x14ac:dyDescent="0.3"/>
    <row r="451" ht="18.75" hidden="1" x14ac:dyDescent="0.3"/>
    <row r="452" ht="18.75" hidden="1" x14ac:dyDescent="0.3"/>
    <row r="453" ht="18.75" hidden="1" x14ac:dyDescent="0.3"/>
    <row r="454" ht="18.75" hidden="1" x14ac:dyDescent="0.3"/>
    <row r="455" ht="18.75" hidden="1" x14ac:dyDescent="0.3"/>
    <row r="456" ht="18.75" hidden="1" x14ac:dyDescent="0.3"/>
    <row r="457" ht="18.75" hidden="1" x14ac:dyDescent="0.3"/>
    <row r="458" ht="18.75" hidden="1" x14ac:dyDescent="0.3"/>
    <row r="459" ht="18.75" hidden="1" x14ac:dyDescent="0.3"/>
    <row r="460" ht="18.75" hidden="1" x14ac:dyDescent="0.3"/>
    <row r="461" ht="18.75" hidden="1" x14ac:dyDescent="0.3"/>
    <row r="462" ht="18.75" hidden="1" x14ac:dyDescent="0.3"/>
    <row r="463" ht="18.75" hidden="1" x14ac:dyDescent="0.3"/>
    <row r="464" ht="18.75" hidden="1" x14ac:dyDescent="0.3"/>
    <row r="465" ht="18.75" hidden="1" x14ac:dyDescent="0.3"/>
    <row r="466" ht="18.75" hidden="1" x14ac:dyDescent="0.3"/>
    <row r="467" ht="18.75" hidden="1" x14ac:dyDescent="0.3"/>
    <row r="468" ht="18.75" hidden="1" x14ac:dyDescent="0.3"/>
    <row r="469" ht="18.75" hidden="1" x14ac:dyDescent="0.3"/>
    <row r="470" ht="18.75" hidden="1" x14ac:dyDescent="0.3"/>
    <row r="471" ht="18.75" hidden="1" x14ac:dyDescent="0.3"/>
    <row r="472" ht="18.75" hidden="1" x14ac:dyDescent="0.3"/>
    <row r="473" ht="18.75" hidden="1" x14ac:dyDescent="0.3"/>
    <row r="474" ht="18.75" hidden="1" x14ac:dyDescent="0.3"/>
    <row r="475" ht="18.75" hidden="1" x14ac:dyDescent="0.3"/>
    <row r="476" ht="18.75" hidden="1" x14ac:dyDescent="0.3"/>
    <row r="477" ht="18.75" hidden="1" x14ac:dyDescent="0.3"/>
    <row r="478" ht="18.75" hidden="1" x14ac:dyDescent="0.3"/>
    <row r="479" ht="18.75" hidden="1" x14ac:dyDescent="0.3"/>
    <row r="480" ht="18.75" hidden="1" x14ac:dyDescent="0.3"/>
    <row r="481" ht="18.75" hidden="1" x14ac:dyDescent="0.3"/>
    <row r="482" ht="18.75" hidden="1" x14ac:dyDescent="0.3"/>
    <row r="483" ht="18.75" hidden="1" x14ac:dyDescent="0.3"/>
    <row r="484" ht="18.75" hidden="1" x14ac:dyDescent="0.3"/>
    <row r="485" ht="18.75" hidden="1" x14ac:dyDescent="0.3"/>
    <row r="486" ht="18.75" hidden="1" x14ac:dyDescent="0.3"/>
    <row r="487" ht="18.75" hidden="1" x14ac:dyDescent="0.3"/>
    <row r="488" ht="18.75" hidden="1" x14ac:dyDescent="0.3"/>
    <row r="489" ht="18.75" hidden="1" x14ac:dyDescent="0.3"/>
    <row r="490" ht="18.75" hidden="1" x14ac:dyDescent="0.3"/>
    <row r="491" ht="18.75" hidden="1" x14ac:dyDescent="0.3"/>
    <row r="492" ht="18.75" hidden="1" x14ac:dyDescent="0.3"/>
    <row r="493" ht="18.75" hidden="1" x14ac:dyDescent="0.3"/>
    <row r="494" ht="18.75" hidden="1" x14ac:dyDescent="0.3"/>
    <row r="495" ht="18.75" hidden="1" x14ac:dyDescent="0.3"/>
    <row r="496" ht="18.75" hidden="1" x14ac:dyDescent="0.3"/>
    <row r="497" ht="18.75" hidden="1" x14ac:dyDescent="0.3"/>
    <row r="498" ht="18.75" hidden="1" x14ac:dyDescent="0.3"/>
    <row r="499" ht="18.75" hidden="1" x14ac:dyDescent="0.3"/>
    <row r="500" ht="18.75" hidden="1" x14ac:dyDescent="0.3"/>
    <row r="501" ht="18.75" hidden="1" x14ac:dyDescent="0.3"/>
    <row r="502" ht="18.75" hidden="1" x14ac:dyDescent="0.3"/>
    <row r="503" ht="18.75" hidden="1" x14ac:dyDescent="0.3"/>
    <row r="504" ht="18.75" hidden="1" x14ac:dyDescent="0.3"/>
    <row r="505" ht="18.75" hidden="1" x14ac:dyDescent="0.3"/>
    <row r="506" ht="18.75" hidden="1" x14ac:dyDescent="0.3"/>
    <row r="507" ht="18.75" hidden="1" x14ac:dyDescent="0.3"/>
    <row r="508" ht="18.75" hidden="1" x14ac:dyDescent="0.3"/>
    <row r="509" ht="18.75" hidden="1" x14ac:dyDescent="0.3"/>
    <row r="510" ht="18.75" hidden="1" x14ac:dyDescent="0.3"/>
    <row r="511" ht="18.75" hidden="1" x14ac:dyDescent="0.3"/>
    <row r="512" ht="18.75" hidden="1" x14ac:dyDescent="0.3"/>
    <row r="513" ht="18.75" hidden="1" x14ac:dyDescent="0.3"/>
    <row r="514" ht="18.75" hidden="1" x14ac:dyDescent="0.3"/>
    <row r="515" ht="18.75" hidden="1" x14ac:dyDescent="0.3"/>
    <row r="516" ht="18.75" hidden="1" x14ac:dyDescent="0.3"/>
    <row r="517" ht="18.75" hidden="1" x14ac:dyDescent="0.3"/>
    <row r="518" ht="18.75" hidden="1" x14ac:dyDescent="0.3"/>
    <row r="519" ht="18.75" hidden="1" x14ac:dyDescent="0.3"/>
    <row r="520" ht="18.75" hidden="1" x14ac:dyDescent="0.3"/>
    <row r="521" ht="18.75" hidden="1" x14ac:dyDescent="0.3"/>
    <row r="522" ht="18.75" hidden="1" x14ac:dyDescent="0.3"/>
    <row r="523" ht="18.75" hidden="1" x14ac:dyDescent="0.3"/>
    <row r="524" ht="18.75" hidden="1" x14ac:dyDescent="0.3"/>
    <row r="525" ht="18.75" hidden="1" x14ac:dyDescent="0.3"/>
    <row r="526" ht="18.75" hidden="1" x14ac:dyDescent="0.3"/>
    <row r="527" ht="18.75" hidden="1" x14ac:dyDescent="0.3"/>
    <row r="528" ht="18.75" hidden="1" x14ac:dyDescent="0.3"/>
    <row r="529" ht="18.75" hidden="1" x14ac:dyDescent="0.3"/>
    <row r="530" ht="18.75" hidden="1" x14ac:dyDescent="0.3"/>
    <row r="531" ht="18.75" hidden="1" x14ac:dyDescent="0.3"/>
    <row r="532" ht="18.75" hidden="1" x14ac:dyDescent="0.3"/>
    <row r="533" ht="18.75" hidden="1" x14ac:dyDescent="0.3"/>
    <row r="534" ht="18.75" hidden="1" x14ac:dyDescent="0.3"/>
    <row r="535" ht="18.75" hidden="1" x14ac:dyDescent="0.3"/>
    <row r="536" ht="18.75" hidden="1" x14ac:dyDescent="0.3"/>
    <row r="537" ht="18.75" hidden="1" x14ac:dyDescent="0.3"/>
    <row r="538" ht="18.75" hidden="1" x14ac:dyDescent="0.3"/>
    <row r="539" ht="18.75" hidden="1" x14ac:dyDescent="0.3"/>
    <row r="540" ht="18.75" hidden="1" x14ac:dyDescent="0.3"/>
    <row r="541" ht="18.75" hidden="1" x14ac:dyDescent="0.3"/>
    <row r="542" ht="18.75" hidden="1" x14ac:dyDescent="0.3"/>
    <row r="543" ht="18.75" hidden="1" x14ac:dyDescent="0.3"/>
    <row r="544" ht="18.75" hidden="1" x14ac:dyDescent="0.3"/>
    <row r="545" spans="12:14" ht="18.75" hidden="1" x14ac:dyDescent="0.3"/>
    <row r="546" spans="12:14" ht="18.75" hidden="1" x14ac:dyDescent="0.3"/>
    <row r="547" spans="12:14" ht="18.75" hidden="1" x14ac:dyDescent="0.3"/>
    <row r="548" spans="12:14" ht="18.75" hidden="1" x14ac:dyDescent="0.3"/>
    <row r="549" spans="12:14" ht="18.75" hidden="1" x14ac:dyDescent="0.3">
      <c r="L549" s="38">
        <f>IF('13. Ocena dyskontowa Inwestycji'!C2&lt;&gt;"",'13. Ocena dyskontowa Inwestycji'!C19/(1+4%)^('13. Ocena dyskontowa Inwestycji'!C2-'13. Ocena dyskontowa Inwestycji'!$C$2),0)</f>
        <v>0</v>
      </c>
      <c r="M549" s="38">
        <f>IF('13. Ocena dyskontowa Inwestycji'!D2&lt;&gt;"",'13. Ocena dyskontowa Inwestycji'!D19/(1+4%)^('13. Ocena dyskontowa Inwestycji'!D2-'13. Ocena dyskontowa Inwestycji'!$C$2),0)</f>
        <v>0</v>
      </c>
      <c r="N549" s="38">
        <f>IF('13. Ocena dyskontowa Inwestycji'!E2&lt;&gt;"",'13. Ocena dyskontowa Inwestycji'!E19/(1+4%)^('13. Ocena dyskontowa Inwestycji'!E2-'13. Ocena dyskontowa Inwestycji'!$C$2),0)</f>
        <v>0</v>
      </c>
    </row>
    <row r="550" spans="12:14" ht="18.75" hidden="1" x14ac:dyDescent="0.3"/>
    <row r="551" spans="12:14" ht="18.75" hidden="1" x14ac:dyDescent="0.3"/>
    <row r="552" spans="12:14" ht="18.75" hidden="1" x14ac:dyDescent="0.3"/>
    <row r="553" spans="12:14" ht="18.75" hidden="1" x14ac:dyDescent="0.3"/>
    <row r="554" spans="12:14" ht="18.75" hidden="1" x14ac:dyDescent="0.3"/>
    <row r="555" spans="12:14" ht="18.75" hidden="1" x14ac:dyDescent="0.3"/>
    <row r="556" spans="12:14" ht="18.75" hidden="1" x14ac:dyDescent="0.3"/>
    <row r="557" spans="12:14" ht="18.75" hidden="1" customHeight="1" x14ac:dyDescent="0.3"/>
    <row r="558" spans="12:14" ht="18.75" hidden="1" customHeight="1" x14ac:dyDescent="0.3"/>
    <row r="559" spans="12:14" ht="18.75" hidden="1" customHeight="1" x14ac:dyDescent="0.3"/>
    <row r="560" spans="12:14" ht="18.75" hidden="1" customHeight="1" x14ac:dyDescent="0.3"/>
    <row r="561" ht="18.75" hidden="1" customHeight="1" x14ac:dyDescent="0.3"/>
    <row r="562" ht="18.75" hidden="1" customHeight="1" x14ac:dyDescent="0.3"/>
    <row r="563" ht="18.75" hidden="1" customHeight="1" x14ac:dyDescent="0.3"/>
    <row r="564" ht="18.75" hidden="1" customHeight="1" x14ac:dyDescent="0.3"/>
    <row r="565" ht="18.75" hidden="1" customHeight="1" x14ac:dyDescent="0.3"/>
    <row r="566" ht="18.75" hidden="1" customHeight="1" x14ac:dyDescent="0.3"/>
    <row r="567" ht="18.75" hidden="1" customHeight="1" x14ac:dyDescent="0.3"/>
    <row r="568" ht="18.75" hidden="1" customHeight="1" x14ac:dyDescent="0.3"/>
    <row r="569" ht="18.75" hidden="1" customHeight="1" x14ac:dyDescent="0.3"/>
    <row r="570" ht="18.75" hidden="1" customHeight="1" x14ac:dyDescent="0.3"/>
    <row r="571" ht="18.75" hidden="1" customHeight="1" x14ac:dyDescent="0.3"/>
    <row r="572" ht="18.75" hidden="1" customHeight="1" x14ac:dyDescent="0.3"/>
    <row r="573" ht="18.75" hidden="1" customHeight="1" x14ac:dyDescent="0.3"/>
    <row r="574" ht="18.75" hidden="1" customHeight="1" x14ac:dyDescent="0.3"/>
    <row r="575" ht="18.75" hidden="1" customHeight="1" x14ac:dyDescent="0.3"/>
    <row r="576" ht="18.75" hidden="1" customHeight="1" x14ac:dyDescent="0.3"/>
    <row r="577" ht="18.75" hidden="1" customHeight="1" x14ac:dyDescent="0.3"/>
    <row r="578" ht="18.75" hidden="1" customHeight="1" x14ac:dyDescent="0.3"/>
    <row r="579" ht="18.75" hidden="1" customHeight="1" x14ac:dyDescent="0.3"/>
    <row r="580" ht="18.75" hidden="1" customHeight="1" x14ac:dyDescent="0.3"/>
    <row r="581" ht="18.75" hidden="1" customHeight="1" x14ac:dyDescent="0.3"/>
    <row r="582" ht="18.75" hidden="1" customHeight="1" x14ac:dyDescent="0.3"/>
    <row r="583" ht="18.75" hidden="1" customHeight="1" x14ac:dyDescent="0.3"/>
    <row r="584" ht="18.75" hidden="1" customHeight="1" x14ac:dyDescent="0.3"/>
    <row r="585" ht="18.75" hidden="1" customHeight="1" x14ac:dyDescent="0.3"/>
    <row r="586" ht="18.75" hidden="1" customHeight="1" x14ac:dyDescent="0.3"/>
    <row r="587" ht="18.75" hidden="1" customHeight="1" x14ac:dyDescent="0.3"/>
    <row r="588" ht="18.75" hidden="1" customHeight="1" x14ac:dyDescent="0.3"/>
    <row r="589" ht="18.75" hidden="1" customHeight="1" x14ac:dyDescent="0.3"/>
    <row r="590" ht="18.75" hidden="1" customHeight="1" x14ac:dyDescent="0.3"/>
    <row r="591" ht="18.75" hidden="1" customHeight="1" x14ac:dyDescent="0.3"/>
    <row r="592" ht="18.75" hidden="1" customHeight="1" x14ac:dyDescent="0.3"/>
    <row r="593" ht="18.75" hidden="1" customHeight="1" x14ac:dyDescent="0.3"/>
    <row r="594" ht="18.75" hidden="1" customHeight="1" x14ac:dyDescent="0.3"/>
    <row r="595" ht="18.75" hidden="1" customHeight="1" x14ac:dyDescent="0.3"/>
    <row r="596" ht="18.75" hidden="1" customHeight="1" x14ac:dyDescent="0.3"/>
    <row r="597" ht="18.75" hidden="1" customHeight="1" x14ac:dyDescent="0.3"/>
    <row r="598" ht="18.75" hidden="1" customHeight="1" x14ac:dyDescent="0.3"/>
    <row r="599" ht="18.75" hidden="1" customHeight="1" x14ac:dyDescent="0.3"/>
    <row r="600" ht="18.75" hidden="1" customHeight="1" x14ac:dyDescent="0.3"/>
    <row r="601" ht="18.75" hidden="1" customHeight="1" x14ac:dyDescent="0.3"/>
    <row r="602" ht="18.75" hidden="1" customHeight="1" x14ac:dyDescent="0.3"/>
    <row r="603" ht="18.75" hidden="1" customHeight="1" x14ac:dyDescent="0.3"/>
    <row r="604" ht="18.75" hidden="1" customHeight="1" x14ac:dyDescent="0.3"/>
    <row r="605" ht="18.75" hidden="1" customHeight="1" x14ac:dyDescent="0.3"/>
    <row r="606" ht="18.75" hidden="1" customHeight="1" x14ac:dyDescent="0.3"/>
    <row r="607" ht="18.75" hidden="1" customHeight="1" x14ac:dyDescent="0.3"/>
    <row r="608" ht="18.75" hidden="1" customHeight="1" x14ac:dyDescent="0.3"/>
    <row r="609" ht="18.75" hidden="1" customHeight="1" x14ac:dyDescent="0.3"/>
    <row r="610" ht="18.75" hidden="1" customHeight="1" x14ac:dyDescent="0.3"/>
    <row r="611" ht="18.75" hidden="1" customHeight="1" x14ac:dyDescent="0.3"/>
    <row r="612" ht="18.75" hidden="1" customHeight="1" x14ac:dyDescent="0.3"/>
    <row r="613" ht="18.75" hidden="1" customHeight="1" x14ac:dyDescent="0.3"/>
    <row r="614" ht="18.75" hidden="1" customHeight="1" x14ac:dyDescent="0.3"/>
    <row r="615" ht="18.75" hidden="1" customHeight="1" x14ac:dyDescent="0.3"/>
    <row r="616" ht="18.75" hidden="1" customHeight="1" x14ac:dyDescent="0.3"/>
    <row r="617" ht="18.75" hidden="1" customHeight="1" x14ac:dyDescent="0.3"/>
    <row r="618" ht="18.75" hidden="1" customHeight="1" x14ac:dyDescent="0.3"/>
    <row r="619" ht="18.75" hidden="1" customHeight="1" x14ac:dyDescent="0.3"/>
    <row r="620" ht="18.75" hidden="1" customHeight="1" x14ac:dyDescent="0.3"/>
    <row r="621" ht="18.75" hidden="1" customHeight="1" x14ac:dyDescent="0.3"/>
    <row r="622" ht="18.75" hidden="1" customHeight="1" x14ac:dyDescent="0.3"/>
    <row r="623" ht="18.75" hidden="1" customHeight="1" x14ac:dyDescent="0.3"/>
    <row r="624" ht="18.75" hidden="1" customHeight="1" x14ac:dyDescent="0.3"/>
    <row r="625" ht="18.75" hidden="1" customHeight="1" x14ac:dyDescent="0.3"/>
    <row r="626" ht="18.75" hidden="1" customHeight="1" x14ac:dyDescent="0.3"/>
    <row r="627" ht="18.75" hidden="1" customHeight="1" x14ac:dyDescent="0.3"/>
    <row r="628" ht="18.75" hidden="1" customHeight="1" x14ac:dyDescent="0.3"/>
    <row r="629" ht="18.75" hidden="1" customHeight="1" x14ac:dyDescent="0.3"/>
    <row r="630" ht="18.75" hidden="1" customHeight="1" x14ac:dyDescent="0.3"/>
    <row r="631" ht="18.75" hidden="1" customHeight="1" x14ac:dyDescent="0.3"/>
    <row r="632" ht="18.75" hidden="1" customHeight="1" x14ac:dyDescent="0.3"/>
    <row r="633" ht="18.75" hidden="1" customHeight="1" x14ac:dyDescent="0.3"/>
    <row r="634" ht="18.75" hidden="1" customHeight="1" x14ac:dyDescent="0.3"/>
    <row r="635" ht="18.75" hidden="1" customHeight="1" x14ac:dyDescent="0.3"/>
    <row r="636" ht="18.75" hidden="1" customHeight="1" x14ac:dyDescent="0.3"/>
    <row r="637" ht="18.75" hidden="1" customHeight="1" x14ac:dyDescent="0.3"/>
    <row r="638" ht="18.75" hidden="1" customHeight="1" x14ac:dyDescent="0.3"/>
    <row r="639" ht="18.75" hidden="1" customHeight="1" x14ac:dyDescent="0.3"/>
    <row r="640" ht="18.75" hidden="1" customHeight="1" x14ac:dyDescent="0.3"/>
    <row r="641" ht="18.75" hidden="1" customHeight="1" x14ac:dyDescent="0.3"/>
    <row r="642" ht="18.75" hidden="1" customHeight="1" x14ac:dyDescent="0.3"/>
    <row r="643" ht="18.75" hidden="1" customHeight="1" x14ac:dyDescent="0.3"/>
    <row r="644" ht="18.75" hidden="1" customHeight="1" x14ac:dyDescent="0.3"/>
    <row r="645" ht="18.75" hidden="1" customHeight="1" x14ac:dyDescent="0.3"/>
    <row r="646" ht="18.75" hidden="1" customHeight="1" x14ac:dyDescent="0.3"/>
    <row r="647" ht="18.75" hidden="1" customHeight="1" x14ac:dyDescent="0.3"/>
    <row r="648" ht="18.75" hidden="1" customHeight="1" x14ac:dyDescent="0.3"/>
    <row r="649" ht="18.75" hidden="1" customHeight="1" x14ac:dyDescent="0.3"/>
    <row r="650" ht="18.75" hidden="1" customHeight="1" x14ac:dyDescent="0.3"/>
    <row r="651" ht="18.75" hidden="1" customHeight="1" x14ac:dyDescent="0.3"/>
    <row r="652" ht="18.75" hidden="1" customHeight="1" x14ac:dyDescent="0.3"/>
    <row r="653" ht="18.75" hidden="1" customHeight="1" x14ac:dyDescent="0.3"/>
    <row r="654" ht="18.75" hidden="1" customHeight="1" x14ac:dyDescent="0.3"/>
    <row r="655" ht="18.75" hidden="1" customHeight="1" x14ac:dyDescent="0.3"/>
    <row r="656" ht="18.75" hidden="1" customHeight="1" x14ac:dyDescent="0.3"/>
    <row r="657" ht="18.75" hidden="1" customHeight="1" x14ac:dyDescent="0.3"/>
    <row r="658" ht="18.75" hidden="1" customHeight="1" x14ac:dyDescent="0.3"/>
    <row r="659" ht="18.75" hidden="1" customHeight="1" x14ac:dyDescent="0.3"/>
    <row r="660" ht="18.75" hidden="1" customHeight="1" x14ac:dyDescent="0.3"/>
    <row r="661" ht="18.75" hidden="1" customHeight="1" x14ac:dyDescent="0.3"/>
    <row r="662" ht="18.75" hidden="1" customHeight="1" x14ac:dyDescent="0.3"/>
    <row r="663" ht="18.75" hidden="1" customHeight="1" x14ac:dyDescent="0.3"/>
    <row r="664" ht="18.75" hidden="1" customHeight="1" x14ac:dyDescent="0.3"/>
    <row r="665" ht="18.75" hidden="1" customHeight="1" x14ac:dyDescent="0.3"/>
    <row r="666" ht="18.75" hidden="1" customHeight="1" x14ac:dyDescent="0.3"/>
    <row r="667" ht="18.75" hidden="1" customHeight="1" x14ac:dyDescent="0.3"/>
    <row r="668" ht="18.75" hidden="1" customHeight="1" x14ac:dyDescent="0.3"/>
    <row r="669" ht="18.75" hidden="1" customHeight="1" x14ac:dyDescent="0.3"/>
    <row r="670" ht="18.75" hidden="1" customHeight="1" x14ac:dyDescent="0.3"/>
    <row r="671" ht="18.75" hidden="1" customHeight="1" x14ac:dyDescent="0.3"/>
    <row r="672" ht="18.75" hidden="1" customHeight="1" x14ac:dyDescent="0.3"/>
    <row r="673" ht="18.75" hidden="1" customHeight="1" x14ac:dyDescent="0.3"/>
    <row r="674" ht="18.75" hidden="1" customHeight="1" x14ac:dyDescent="0.3"/>
    <row r="675" ht="18.75" hidden="1" customHeight="1" x14ac:dyDescent="0.3"/>
    <row r="676" ht="18.75" hidden="1" customHeight="1" x14ac:dyDescent="0.3"/>
    <row r="677" ht="18.75" hidden="1" customHeight="1" x14ac:dyDescent="0.3"/>
    <row r="678" ht="18.75" hidden="1" customHeight="1" x14ac:dyDescent="0.3"/>
    <row r="679" ht="18.75" hidden="1" customHeight="1" x14ac:dyDescent="0.3"/>
    <row r="680" ht="18.75" hidden="1" customHeight="1" x14ac:dyDescent="0.3"/>
    <row r="681" ht="18.75" hidden="1" customHeight="1" x14ac:dyDescent="0.3"/>
    <row r="682" ht="18.75" hidden="1" customHeight="1" x14ac:dyDescent="0.3"/>
    <row r="683" ht="18.75" hidden="1" customHeight="1" x14ac:dyDescent="0.3"/>
    <row r="684" ht="18.75" hidden="1" customHeight="1" x14ac:dyDescent="0.3"/>
    <row r="685" ht="18.75" hidden="1" customHeight="1" x14ac:dyDescent="0.3"/>
    <row r="686" ht="18.75" hidden="1" customHeight="1" x14ac:dyDescent="0.3"/>
    <row r="687" ht="18.75" hidden="1" customHeight="1" x14ac:dyDescent="0.3"/>
    <row r="688" ht="18.75" hidden="1" customHeight="1" x14ac:dyDescent="0.3"/>
    <row r="689" ht="18.75" hidden="1" customHeight="1" x14ac:dyDescent="0.3"/>
    <row r="690" ht="18.75" hidden="1" customHeight="1" x14ac:dyDescent="0.3"/>
    <row r="691" ht="18.75" hidden="1" customHeight="1" x14ac:dyDescent="0.3"/>
    <row r="692" ht="18.75" hidden="1" customHeight="1" x14ac:dyDescent="0.3"/>
    <row r="693" ht="18.75" hidden="1" customHeight="1" x14ac:dyDescent="0.3"/>
    <row r="694" ht="18.75" hidden="1" customHeight="1" x14ac:dyDescent="0.3"/>
    <row r="695" ht="18.75" hidden="1" customHeight="1" x14ac:dyDescent="0.3"/>
    <row r="696" ht="18.75" hidden="1" customHeight="1" x14ac:dyDescent="0.3"/>
    <row r="697" ht="18.75" hidden="1" customHeight="1" x14ac:dyDescent="0.3"/>
    <row r="698" ht="18.75" hidden="1" customHeight="1" x14ac:dyDescent="0.3"/>
    <row r="699" ht="18.75" hidden="1" customHeight="1" x14ac:dyDescent="0.3"/>
    <row r="700" ht="18.75" hidden="1" customHeight="1" x14ac:dyDescent="0.3"/>
    <row r="701" ht="18.75" hidden="1" customHeight="1" x14ac:dyDescent="0.3"/>
    <row r="702" ht="18.75" hidden="1" customHeight="1" x14ac:dyDescent="0.3"/>
    <row r="703" ht="18.75" hidden="1" customHeight="1" x14ac:dyDescent="0.3"/>
    <row r="704" ht="18.75" hidden="1" customHeight="1" x14ac:dyDescent="0.3"/>
    <row r="705" ht="18.75" hidden="1" customHeight="1" x14ac:dyDescent="0.3"/>
    <row r="706" ht="18.75" hidden="1" customHeight="1" x14ac:dyDescent="0.3"/>
    <row r="707" ht="18.75" hidden="1" customHeight="1" x14ac:dyDescent="0.3"/>
    <row r="708" ht="18.75" hidden="1" customHeight="1" x14ac:dyDescent="0.3"/>
    <row r="709" ht="18.75" hidden="1" customHeight="1" x14ac:dyDescent="0.3"/>
    <row r="710" ht="18.75" hidden="1" customHeight="1" x14ac:dyDescent="0.3"/>
    <row r="711" ht="18.75" hidden="1" customHeight="1" x14ac:dyDescent="0.3"/>
    <row r="712" ht="18.75" hidden="1" customHeight="1" x14ac:dyDescent="0.3"/>
    <row r="713" ht="18.75" hidden="1" customHeight="1" x14ac:dyDescent="0.3"/>
    <row r="714" ht="18.75" hidden="1" customHeight="1" x14ac:dyDescent="0.3"/>
    <row r="715" ht="18.75" hidden="1" customHeight="1" x14ac:dyDescent="0.3"/>
    <row r="716" ht="18.75" hidden="1" customHeight="1" x14ac:dyDescent="0.3"/>
    <row r="717" ht="18.75" hidden="1" customHeight="1" x14ac:dyDescent="0.3"/>
    <row r="718" ht="18.75" hidden="1" customHeight="1" x14ac:dyDescent="0.3"/>
    <row r="719" ht="18.75" hidden="1" customHeight="1" x14ac:dyDescent="0.3"/>
    <row r="720" ht="18.75" hidden="1" customHeight="1" x14ac:dyDescent="0.3"/>
    <row r="721" ht="18.75" hidden="1" customHeight="1" x14ac:dyDescent="0.3"/>
    <row r="722" ht="18.75" hidden="1" customHeight="1" x14ac:dyDescent="0.3"/>
    <row r="723" ht="18.75" hidden="1" customHeight="1" x14ac:dyDescent="0.3"/>
    <row r="724" ht="18.75" hidden="1" customHeight="1" x14ac:dyDescent="0.3"/>
    <row r="725" ht="18.75" hidden="1" customHeight="1" x14ac:dyDescent="0.3"/>
    <row r="726" ht="18.75" hidden="1" customHeight="1" x14ac:dyDescent="0.3"/>
    <row r="727" ht="18.75" hidden="1" customHeight="1" x14ac:dyDescent="0.3"/>
    <row r="728" ht="18.75" hidden="1" customHeight="1" x14ac:dyDescent="0.3"/>
    <row r="729" ht="18.75" hidden="1" customHeight="1" x14ac:dyDescent="0.3"/>
    <row r="730" ht="18.75" hidden="1" customHeight="1" x14ac:dyDescent="0.3"/>
    <row r="731" ht="18.75" hidden="1" customHeight="1" x14ac:dyDescent="0.3"/>
    <row r="732" ht="18.75" hidden="1" customHeight="1" x14ac:dyDescent="0.3"/>
    <row r="733" ht="18.75" hidden="1" customHeight="1" x14ac:dyDescent="0.3"/>
    <row r="734" ht="18.75" hidden="1" customHeight="1" x14ac:dyDescent="0.3"/>
    <row r="735" ht="18.75" hidden="1" customHeight="1" x14ac:dyDescent="0.3"/>
    <row r="736" ht="18.75" hidden="1" customHeight="1" x14ac:dyDescent="0.3"/>
    <row r="737" ht="18.75" hidden="1" customHeight="1" x14ac:dyDescent="0.3"/>
    <row r="738" ht="18.75" hidden="1" customHeight="1" x14ac:dyDescent="0.3"/>
    <row r="739" ht="18.75" hidden="1" customHeight="1" x14ac:dyDescent="0.3"/>
    <row r="740" ht="18.75" hidden="1" customHeight="1" x14ac:dyDescent="0.3"/>
    <row r="741" ht="18.75" hidden="1" customHeight="1" x14ac:dyDescent="0.3"/>
    <row r="742" ht="18.75" hidden="1" customHeight="1" x14ac:dyDescent="0.3"/>
    <row r="743" ht="18.75" hidden="1" customHeight="1" x14ac:dyDescent="0.3"/>
    <row r="744" ht="18.75" hidden="1" customHeight="1" x14ac:dyDescent="0.3"/>
    <row r="745" ht="18.75" hidden="1" customHeight="1" x14ac:dyDescent="0.3"/>
    <row r="746" ht="18.75" hidden="1" customHeight="1" x14ac:dyDescent="0.3"/>
    <row r="747" ht="18.75" hidden="1" customHeight="1" x14ac:dyDescent="0.3"/>
    <row r="748" ht="18.75" hidden="1" customHeight="1" x14ac:dyDescent="0.3"/>
    <row r="749" ht="18.75" hidden="1" customHeight="1" x14ac:dyDescent="0.3"/>
    <row r="750" ht="18.75" hidden="1" customHeight="1" x14ac:dyDescent="0.3"/>
    <row r="751" ht="18.75" hidden="1" customHeight="1" x14ac:dyDescent="0.3"/>
    <row r="752" ht="18.75" hidden="1" customHeight="1" x14ac:dyDescent="0.3"/>
    <row r="753" ht="18.75" hidden="1" customHeight="1" x14ac:dyDescent="0.3"/>
    <row r="754" ht="18.75" hidden="1" customHeight="1" x14ac:dyDescent="0.3"/>
    <row r="755" ht="18.75" hidden="1" customHeight="1" x14ac:dyDescent="0.3"/>
    <row r="756" ht="18.75" hidden="1" customHeight="1" x14ac:dyDescent="0.3"/>
    <row r="757" ht="18.75" hidden="1" customHeight="1" x14ac:dyDescent="0.3"/>
    <row r="758" ht="18.75" hidden="1" customHeight="1" x14ac:dyDescent="0.3"/>
    <row r="759" ht="18.75" hidden="1" customHeight="1" x14ac:dyDescent="0.3"/>
    <row r="760" ht="18.75" hidden="1" customHeight="1" x14ac:dyDescent="0.3"/>
    <row r="761" ht="18.75" hidden="1" customHeight="1" x14ac:dyDescent="0.3"/>
    <row r="762" ht="18.75" hidden="1" customHeight="1" x14ac:dyDescent="0.3"/>
    <row r="763" ht="18.75" hidden="1" customHeight="1" x14ac:dyDescent="0.3"/>
    <row r="764" ht="18.75" hidden="1" customHeight="1" x14ac:dyDescent="0.3"/>
    <row r="765" ht="18.75" hidden="1" customHeight="1" x14ac:dyDescent="0.3"/>
    <row r="766" ht="18.75" hidden="1" customHeight="1" x14ac:dyDescent="0.3"/>
    <row r="767" ht="18.75" hidden="1" customHeight="1" x14ac:dyDescent="0.3"/>
    <row r="768" ht="18.75" hidden="1" customHeight="1" x14ac:dyDescent="0.3"/>
    <row r="769" ht="18.75" hidden="1" customHeight="1" x14ac:dyDescent="0.3"/>
    <row r="770" ht="18.75" hidden="1" customHeight="1" x14ac:dyDescent="0.3"/>
    <row r="771" ht="18.75" hidden="1" customHeight="1" x14ac:dyDescent="0.3"/>
    <row r="772" ht="18.75" hidden="1" customHeight="1" x14ac:dyDescent="0.3"/>
    <row r="773" ht="18.75" hidden="1" customHeight="1" x14ac:dyDescent="0.3"/>
    <row r="774" ht="18.75" hidden="1" customHeight="1" x14ac:dyDescent="0.3"/>
    <row r="775" ht="18.75" hidden="1" customHeight="1" x14ac:dyDescent="0.3"/>
    <row r="776" ht="18.75" hidden="1" customHeight="1" x14ac:dyDescent="0.3"/>
    <row r="777" ht="18.75" hidden="1" customHeight="1" x14ac:dyDescent="0.3"/>
    <row r="778" ht="18.75" hidden="1" customHeight="1" x14ac:dyDescent="0.3"/>
    <row r="779" ht="18.75" hidden="1" customHeight="1" x14ac:dyDescent="0.3"/>
    <row r="780" ht="18.75" hidden="1" customHeight="1" x14ac:dyDescent="0.3"/>
    <row r="781" ht="18.75" hidden="1" customHeight="1" x14ac:dyDescent="0.3"/>
    <row r="782" ht="18.75" hidden="1" customHeight="1" x14ac:dyDescent="0.3"/>
    <row r="783" ht="18.75" hidden="1" customHeight="1" x14ac:dyDescent="0.3"/>
    <row r="784" ht="18.75" hidden="1" customHeight="1" x14ac:dyDescent="0.3"/>
    <row r="785" ht="18.75" hidden="1" customHeight="1" x14ac:dyDescent="0.3"/>
    <row r="786" ht="18.75" hidden="1" customHeight="1" x14ac:dyDescent="0.3"/>
    <row r="787" ht="18.75" hidden="1" customHeight="1" x14ac:dyDescent="0.3"/>
    <row r="788" ht="18.75" hidden="1" customHeight="1" x14ac:dyDescent="0.3"/>
    <row r="789" ht="18.75" hidden="1" customHeight="1" x14ac:dyDescent="0.3"/>
    <row r="790" ht="18.75" hidden="1" customHeight="1" x14ac:dyDescent="0.3"/>
    <row r="791" ht="18.75" hidden="1" customHeight="1" x14ac:dyDescent="0.3"/>
    <row r="792" ht="18.75" hidden="1" customHeight="1" x14ac:dyDescent="0.3"/>
    <row r="793" ht="18.75" hidden="1" customHeight="1" x14ac:dyDescent="0.3"/>
    <row r="794" ht="18.75" hidden="1" customHeight="1" x14ac:dyDescent="0.3"/>
    <row r="795" ht="18.75" hidden="1" customHeight="1" x14ac:dyDescent="0.3"/>
    <row r="796" ht="18.75" hidden="1" customHeight="1" x14ac:dyDescent="0.3"/>
    <row r="797" ht="18.75" hidden="1" customHeight="1" x14ac:dyDescent="0.3"/>
    <row r="798" ht="18.75" hidden="1" customHeight="1" x14ac:dyDescent="0.3"/>
    <row r="799" ht="18.75" hidden="1" customHeight="1" x14ac:dyDescent="0.3"/>
    <row r="800" ht="18.75" hidden="1" customHeight="1" x14ac:dyDescent="0.3"/>
    <row r="801" ht="18.75" hidden="1" customHeight="1" x14ac:dyDescent="0.3"/>
    <row r="802" ht="18.75" hidden="1" customHeight="1" x14ac:dyDescent="0.3"/>
    <row r="803" ht="18.75" hidden="1" customHeight="1" x14ac:dyDescent="0.3"/>
    <row r="804" ht="18.75" hidden="1" customHeight="1" x14ac:dyDescent="0.3"/>
    <row r="805" ht="18.75" hidden="1" customHeight="1" x14ac:dyDescent="0.3"/>
    <row r="806" ht="18.75" hidden="1" customHeight="1" x14ac:dyDescent="0.3"/>
    <row r="807" ht="18.75" hidden="1" customHeight="1" x14ac:dyDescent="0.3"/>
    <row r="808" ht="18.75" hidden="1" customHeight="1" x14ac:dyDescent="0.3"/>
    <row r="809" ht="18.75" hidden="1" customHeight="1" x14ac:dyDescent="0.3"/>
    <row r="810" ht="18.75" hidden="1" customHeight="1" x14ac:dyDescent="0.3"/>
  </sheetData>
  <sheetProtection algorithmName="SHA-512" hashValue="fBLko2FTeVxcSuTlnpPcpVu/Evqg4Q0P2gKqyPdFdwH+LOLNbFAyCDPR0wt/zlC7bNxZ+LpO1yuLDs7vLvOfKQ==" saltValue="NOQqfMQ6SxbzadyOc44Dvg==" spinCount="100000" sheet="1" formatCells="0" formatColumns="0" formatRows="0"/>
  <mergeCells count="13">
    <mergeCell ref="D16:H16"/>
    <mergeCell ref="D3:H3"/>
    <mergeCell ref="A1:F1"/>
    <mergeCell ref="D2:K2"/>
    <mergeCell ref="D13:E13"/>
    <mergeCell ref="E15:G15"/>
    <mergeCell ref="B7:B12"/>
    <mergeCell ref="D7:E7"/>
    <mergeCell ref="D8:E8"/>
    <mergeCell ref="D9:E9"/>
    <mergeCell ref="D10:E10"/>
    <mergeCell ref="D11:E11"/>
    <mergeCell ref="D12:E12"/>
  </mergeCells>
  <conditionalFormatting sqref="G13:Q13">
    <cfRule type="cellIs" dxfId="24" priority="5" operator="equal">
      <formula>"zagrożone upadłością"</formula>
    </cfRule>
    <cfRule type="cellIs" dxfId="23" priority="6" operator="equal">
      <formula>"bardzo słaba"</formula>
    </cfRule>
    <cfRule type="cellIs" dxfId="22" priority="7" operator="equal">
      <formula>"słaba"</formula>
    </cfRule>
  </conditionalFormatting>
  <conditionalFormatting sqref="E15:G15">
    <cfRule type="cellIs" dxfId="21" priority="1" operator="equal">
      <formula>"Brak Danych"</formula>
    </cfRule>
    <cfRule type="cellIs" dxfId="20" priority="3" operator="equal">
      <formula>"Brak zagrożenia upadłością"</formula>
    </cfRule>
    <cfRule type="cellIs" dxfId="19" priority="4" operator="equal">
      <formula>"Zagrożenie upadłością"</formula>
    </cfRule>
  </conditionalFormatting>
  <pageMargins left="0.59027777777777779" right="0.59027777777777779" top="0.59027777777777779" bottom="0.59097222222222223" header="0.51180555555555551" footer="0.31527777777777777"/>
  <pageSetup paperSize="8" scale="44" firstPageNumber="0" fitToHeight="0" orientation="landscape" r:id="rId1"/>
  <headerFooter alignWithMargins="0">
    <oddFooter>&amp;C&amp;8Strona &amp;P z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9867B-3125-4230-AB07-9E5301A24A12}">
  <dimension ref="A1:XFC52"/>
  <sheetViews>
    <sheetView showGridLines="0" topLeftCell="A13" workbookViewId="0">
      <selection activeCell="C26" sqref="C26"/>
    </sheetView>
  </sheetViews>
  <sheetFormatPr defaultColWidth="0" defaultRowHeight="12.75" zeroHeight="1" x14ac:dyDescent="0.2"/>
  <cols>
    <col min="1" max="1" width="5.140625" style="32" customWidth="1"/>
    <col min="2" max="2" width="93.5703125" style="32" customWidth="1"/>
    <col min="3" max="8" width="24.140625" style="32" customWidth="1"/>
    <col min="9" max="9" width="18.5703125" style="32" hidden="1" customWidth="1"/>
    <col min="10" max="10" width="12.28515625" style="32" hidden="1" customWidth="1"/>
    <col min="11" max="11" width="27.7109375" style="32" hidden="1" customWidth="1"/>
    <col min="12" max="12" width="11.28515625" style="32" hidden="1" customWidth="1"/>
    <col min="13" max="13" width="10.42578125" style="32" hidden="1" customWidth="1"/>
    <col min="14" max="14" width="9.42578125" style="32" hidden="1" customWidth="1"/>
    <col min="15" max="15" width="22.28515625" style="32" hidden="1" customWidth="1"/>
    <col min="16" max="16" width="9.140625" style="32" hidden="1" customWidth="1"/>
    <col min="17" max="17" width="17.7109375" style="32" hidden="1" customWidth="1"/>
    <col min="18" max="16384" width="9.140625" style="32" hidden="1"/>
  </cols>
  <sheetData>
    <row r="1" spans="1:16383" ht="21.75" customHeight="1" thickBot="1" x14ac:dyDescent="0.35">
      <c r="B1" s="56" t="s">
        <v>352</v>
      </c>
      <c r="C1" s="221">
        <v>0</v>
      </c>
      <c r="D1" s="221">
        <f>IF(C2+1=2030,"",C1+1)</f>
        <v>1</v>
      </c>
      <c r="E1" s="221">
        <f>IF(D2+1=2030,"",D1+1)</f>
        <v>2</v>
      </c>
      <c r="F1" s="221">
        <f t="shared" ref="F1:G1" si="0">IF(E2+1=2030,"",E1+1)</f>
        <v>3</v>
      </c>
      <c r="G1" s="221">
        <f t="shared" si="0"/>
        <v>4</v>
      </c>
      <c r="H1" s="221">
        <f>IF(G2+1&gt;2030,"",G1+1)</f>
        <v>5</v>
      </c>
    </row>
    <row r="2" spans="1:16383" s="38" customFormat="1" ht="60.75" customHeight="1" x14ac:dyDescent="0.3">
      <c r="B2" s="222" t="s">
        <v>362</v>
      </c>
      <c r="C2" s="205">
        <v>2020</v>
      </c>
      <c r="D2" s="103">
        <f>IF(D1&lt;&gt;"",C2+1,"")</f>
        <v>2021</v>
      </c>
      <c r="E2" s="103">
        <f t="shared" ref="E2:G2" si="1">IF(E1&lt;&gt;"",D2+1,"")</f>
        <v>2022</v>
      </c>
      <c r="F2" s="103">
        <f t="shared" si="1"/>
        <v>2023</v>
      </c>
      <c r="G2" s="103">
        <f t="shared" si="1"/>
        <v>2024</v>
      </c>
      <c r="H2" s="103">
        <f>IF(H1&lt;&gt;"",G2+1,"")</f>
        <v>2025</v>
      </c>
    </row>
    <row r="3" spans="1:16383" s="38" customFormat="1" ht="24.75" customHeight="1" x14ac:dyDescent="0.3">
      <c r="A3" s="169" t="s">
        <v>33</v>
      </c>
      <c r="B3" s="169" t="s">
        <v>333</v>
      </c>
      <c r="C3" s="209">
        <f>_xlfn.IFNA(INDEX('7. RZiS projekt'!$C$4:$J$52,MATCH($B3,'7. RZiS projekt'!$B$4:$B$52,0),MATCH(C$2,'7. RZiS projekt'!$C$3:$J$3,0)),"")</f>
        <v>0</v>
      </c>
      <c r="D3" s="209">
        <f>_xlfn.IFNA(INDEX('7. RZiS projekt'!$C$4:$M$52,MATCH($B3,'7. RZiS projekt'!$B$4:$B$52,0),MATCH(D$2,'7. RZiS projekt'!$C$3:$M$3,0)),"")</f>
        <v>0</v>
      </c>
      <c r="E3" s="209">
        <f>_xlfn.IFNA(INDEX('7. RZiS projekt'!$C$4:$M$52,MATCH($B3,'7. RZiS projekt'!$B$4:$B$52,0),MATCH(E$2,'7. RZiS projekt'!$C$3:$M$3,0)),"")</f>
        <v>0</v>
      </c>
      <c r="F3" s="209">
        <f>_xlfn.IFNA(INDEX('7. RZiS projekt'!$C$4:$M$52,MATCH($B3,'7. RZiS projekt'!$B$4:$B$52,0),MATCH(F$2,'7. RZiS projekt'!$C$3:$M$3,0)),"")</f>
        <v>0</v>
      </c>
      <c r="G3" s="209">
        <f>_xlfn.IFNA(INDEX('7. RZiS projekt'!$C$4:$M$52,MATCH($B3,'7. RZiS projekt'!$B$4:$B$52,0),MATCH(G$2,'7. RZiS projekt'!$C$3:$M$3,0)),"")</f>
        <v>0</v>
      </c>
      <c r="H3" s="209">
        <f>_xlfn.IFNA(INDEX('7. RZiS projekt'!$C$4:$M$52,MATCH($B3,'7. RZiS projekt'!$B$4:$B$52,0),MATCH(H$2,'7. RZiS projekt'!$C$3:$M$3,0)),"")</f>
        <v>0</v>
      </c>
      <c r="P3" s="38">
        <v>2020</v>
      </c>
    </row>
    <row r="4" spans="1:16383" s="38" customFormat="1" ht="24.75" customHeight="1" x14ac:dyDescent="0.3">
      <c r="A4" s="57" t="s">
        <v>35</v>
      </c>
      <c r="B4" s="57" t="s">
        <v>334</v>
      </c>
      <c r="C4" s="170">
        <f>SUM(C5:C12)</f>
        <v>0</v>
      </c>
      <c r="D4" s="170">
        <f t="shared" ref="D4:H4" si="2">SUM(D5:D12)</f>
        <v>0</v>
      </c>
      <c r="E4" s="170">
        <f t="shared" si="2"/>
        <v>0</v>
      </c>
      <c r="F4" s="170">
        <f t="shared" si="2"/>
        <v>0</v>
      </c>
      <c r="G4" s="170">
        <f t="shared" si="2"/>
        <v>0</v>
      </c>
      <c r="H4" s="170">
        <f t="shared" si="2"/>
        <v>0</v>
      </c>
      <c r="P4" s="38">
        <v>2021</v>
      </c>
    </row>
    <row r="5" spans="1:16383" s="38" customFormat="1" ht="24.75" customHeight="1" x14ac:dyDescent="0.3">
      <c r="A5" s="58"/>
      <c r="B5" s="58" t="str">
        <f>'7. RZiS projekt'!B11</f>
        <v xml:space="preserve">Amortyzacja </v>
      </c>
      <c r="C5" s="209">
        <f>_xlfn.IFNA(INDEX('7. RZiS projekt'!$C$4:$J$52,MATCH($B5,'7. RZiS projekt'!$B$4:$B$52,0),MATCH(C$2,'7. RZiS projekt'!$C$3:$J$3,0)),"")</f>
        <v>0</v>
      </c>
      <c r="D5" s="209">
        <f>_xlfn.IFNA(INDEX('7. RZiS projekt'!$C$4:$M$52,MATCH($B5,'7. RZiS projekt'!$B$4:$B$52,0),MATCH(D$2,'7. RZiS projekt'!$C$3:$M$3,0)),"")</f>
        <v>0</v>
      </c>
      <c r="E5" s="209">
        <f>_xlfn.IFNA(INDEX('7. RZiS projekt'!$C$4:$M$52,MATCH($B5,'7. RZiS projekt'!$B$4:$B$52,0),MATCH(E$2,'7. RZiS projekt'!$C$3:$M$3,0)),"")</f>
        <v>0</v>
      </c>
      <c r="F5" s="209">
        <f>_xlfn.IFNA(INDEX('7. RZiS projekt'!$C$4:$M$52,MATCH($B5,'7. RZiS projekt'!$B$4:$B$52,0),MATCH(F$2,'7. RZiS projekt'!$C$3:$M$3,0)),"")</f>
        <v>0</v>
      </c>
      <c r="G5" s="209">
        <f>_xlfn.IFNA(INDEX('7. RZiS projekt'!$C$4:$M$52,MATCH($B5,'7. RZiS projekt'!$B$4:$B$52,0),MATCH(G$2,'7. RZiS projekt'!$C$3:$M$3,0)),"")</f>
        <v>0</v>
      </c>
      <c r="H5" s="209">
        <f>_xlfn.IFNA(INDEX('7. RZiS projekt'!$C$4:$M$52,MATCH($B5,'7. RZiS projekt'!$B$4:$B$52,0),MATCH(H$2,'7. RZiS projekt'!$C$3:$M$3,0)),"")</f>
        <v>0</v>
      </c>
      <c r="P5" s="38">
        <v>2022</v>
      </c>
    </row>
    <row r="6" spans="1:16383" s="38" customFormat="1" ht="24.75" customHeight="1" x14ac:dyDescent="0.3">
      <c r="A6" s="58"/>
      <c r="B6" s="58" t="str">
        <f>'7. RZiS projekt'!B12</f>
        <v xml:space="preserve">Zużycie materiałów i energii </v>
      </c>
      <c r="C6" s="209">
        <f>_xlfn.IFNA(INDEX('7. RZiS projekt'!$C$4:$J$52,MATCH($B6,'7. RZiS projekt'!$B$4:$B$52,0),MATCH(C$2,'7. RZiS projekt'!$C$3:$J$3,0)),"")</f>
        <v>0</v>
      </c>
      <c r="D6" s="209">
        <f>_xlfn.IFNA(INDEX('7. RZiS projekt'!$C$4:$J$52,MATCH($B6,'7. RZiS projekt'!$B$4:$B$52,0),MATCH(D$2,'7. RZiS projekt'!$C$3:$J$3,0)),"")</f>
        <v>0</v>
      </c>
      <c r="E6" s="209">
        <f>_xlfn.IFNA(INDEX('7. RZiS projekt'!$C$4:$J$52,MATCH($B6,'7. RZiS projekt'!$B$4:$B$52,0),MATCH(E$2,'7. RZiS projekt'!$C$3:$J$3,0)),"")</f>
        <v>0</v>
      </c>
      <c r="F6" s="209">
        <f>_xlfn.IFNA(INDEX('7. RZiS projekt'!$C$4:$M$52,MATCH($B6,'7. RZiS projekt'!$B$4:$B$52,0),MATCH(F$2,'7. RZiS projekt'!$C$3:$M$3,0)),"")</f>
        <v>0</v>
      </c>
      <c r="G6" s="209">
        <f>_xlfn.IFNA(INDEX('7. RZiS projekt'!$C$4:$M$52,MATCH($B6,'7. RZiS projekt'!$B$4:$B$52,0),MATCH(G$2,'7. RZiS projekt'!$C$3:$M$3,0)),"")</f>
        <v>0</v>
      </c>
      <c r="H6" s="209">
        <f>_xlfn.IFNA(INDEX('7. RZiS projekt'!$C$4:$M$52,MATCH($B6,'7. RZiS projekt'!$B$4:$B$52,0),MATCH(H$2,'7. RZiS projekt'!$C$3:$M$3,0)),"")</f>
        <v>0</v>
      </c>
      <c r="P6" s="38">
        <f>P5+1</f>
        <v>2023</v>
      </c>
    </row>
    <row r="7" spans="1:16383" s="38" customFormat="1" ht="24.75" customHeight="1" x14ac:dyDescent="0.3">
      <c r="A7" s="58"/>
      <c r="B7" s="58" t="str">
        <f>'7. RZiS projekt'!B13</f>
        <v xml:space="preserve">Usługi obce </v>
      </c>
      <c r="C7" s="209">
        <f>_xlfn.IFNA(INDEX('7. RZiS projekt'!$C$4:$J$52,MATCH($B7,'7. RZiS projekt'!$B$4:$B$52,0),MATCH(C$2,'7. RZiS projekt'!$C$3:$J$3,0)),"")</f>
        <v>0</v>
      </c>
      <c r="D7" s="209">
        <f>_xlfn.IFNA(INDEX('7. RZiS projekt'!$C$4:$J$52,MATCH($B7,'7. RZiS projekt'!$B$4:$B$52,0),MATCH(D$2,'7. RZiS projekt'!$C$3:$J$3,0)),"")</f>
        <v>0</v>
      </c>
      <c r="E7" s="209">
        <f>_xlfn.IFNA(INDEX('7. RZiS projekt'!$C$4:$J$52,MATCH($B7,'7. RZiS projekt'!$B$4:$B$52,0),MATCH(E$2,'7. RZiS projekt'!$C$3:$J$3,0)),"")</f>
        <v>0</v>
      </c>
      <c r="F7" s="209">
        <f>_xlfn.IFNA(INDEX('7. RZiS projekt'!$C$4:$M$52,MATCH($B7,'7. RZiS projekt'!$B$4:$B$52,0),MATCH(F$2,'7. RZiS projekt'!$C$3:$M$3,0)),"")</f>
        <v>0</v>
      </c>
      <c r="G7" s="209">
        <f>_xlfn.IFNA(INDEX('7. RZiS projekt'!$C$4:$M$52,MATCH($B7,'7. RZiS projekt'!$B$4:$B$52,0),MATCH(G$2,'7. RZiS projekt'!$C$3:$M$3,0)),"")</f>
        <v>0</v>
      </c>
      <c r="H7" s="209">
        <f>_xlfn.IFNA(INDEX('7. RZiS projekt'!$C$4:$M$52,MATCH($B7,'7. RZiS projekt'!$B$4:$B$52,0),MATCH(H$2,'7. RZiS projekt'!$C$3:$M$3,0)),"")</f>
        <v>0</v>
      </c>
      <c r="P7" s="38">
        <f>P6+1</f>
        <v>2024</v>
      </c>
    </row>
    <row r="8" spans="1:16383" s="38" customFormat="1" ht="24.75" customHeight="1" x14ac:dyDescent="0.3">
      <c r="A8" s="58"/>
      <c r="B8" s="58" t="str">
        <f>'7. RZiS projekt'!B14</f>
        <v>Podatki i opłaty</v>
      </c>
      <c r="C8" s="209">
        <f>_xlfn.IFNA(INDEX('7. RZiS projekt'!$C$4:$J$52,MATCH($B8,'7. RZiS projekt'!$B$4:$B$52,0),MATCH(C$2,'7. RZiS projekt'!$C$3:$J$3,0)),"")</f>
        <v>0</v>
      </c>
      <c r="D8" s="209">
        <f>_xlfn.IFNA(INDEX('7. RZiS projekt'!$C$4:$J$52,MATCH($B8,'7. RZiS projekt'!$B$4:$B$52,0),MATCH(D$2,'7. RZiS projekt'!$C$3:$J$3,0)),"")</f>
        <v>0</v>
      </c>
      <c r="E8" s="209">
        <f>_xlfn.IFNA(INDEX('7. RZiS projekt'!$C$4:$J$52,MATCH($B8,'7. RZiS projekt'!$B$4:$B$52,0),MATCH(E$2,'7. RZiS projekt'!$C$3:$J$3,0)),"")</f>
        <v>0</v>
      </c>
      <c r="F8" s="209">
        <f>_xlfn.IFNA(INDEX('7. RZiS projekt'!$C$4:$M$52,MATCH($B8,'7. RZiS projekt'!$B$4:$B$52,0),MATCH(F$2,'7. RZiS projekt'!$C$3:$M$3,0)),"")</f>
        <v>0</v>
      </c>
      <c r="G8" s="209">
        <f>_xlfn.IFNA(INDEX('7. RZiS projekt'!$C$4:$M$52,MATCH($B8,'7. RZiS projekt'!$B$4:$B$52,0),MATCH(G$2,'7. RZiS projekt'!$C$3:$M$3,0)),"")</f>
        <v>0</v>
      </c>
      <c r="H8" s="209">
        <f>_xlfn.IFNA(INDEX('7. RZiS projekt'!$C$4:$M$52,MATCH($B8,'7. RZiS projekt'!$B$4:$B$52,0),MATCH(H$2,'7. RZiS projekt'!$C$3:$M$3,0)),"")</f>
        <v>0</v>
      </c>
      <c r="P8" s="38">
        <f t="shared" ref="P8" si="3">P7+1</f>
        <v>2025</v>
      </c>
    </row>
    <row r="9" spans="1:16383" s="38" customFormat="1" ht="24.75" customHeight="1" x14ac:dyDescent="0.3">
      <c r="A9" s="58"/>
      <c r="B9" s="58" t="str">
        <f>'7. RZiS projekt'!B15</f>
        <v xml:space="preserve">Wynagrodzenia </v>
      </c>
      <c r="C9" s="209">
        <f>_xlfn.IFNA(INDEX('7. RZiS projekt'!$C$4:$J$52,MATCH($B9,'7. RZiS projekt'!$B$4:$B$52,0),MATCH(C$2,'7. RZiS projekt'!$C$3:$J$3,0)),"")</f>
        <v>0</v>
      </c>
      <c r="D9" s="209">
        <f>_xlfn.IFNA(INDEX('7. RZiS projekt'!$C$4:$J$52,MATCH($B9,'7. RZiS projekt'!$B$4:$B$52,0),MATCH(D$2,'7. RZiS projekt'!$C$3:$J$3,0)),"")</f>
        <v>0</v>
      </c>
      <c r="E9" s="209">
        <f>_xlfn.IFNA(INDEX('7. RZiS projekt'!$C$4:$J$52,MATCH($B9,'7. RZiS projekt'!$B$4:$B$52,0),MATCH(E$2,'7. RZiS projekt'!$C$3:$J$3,0)),"")</f>
        <v>0</v>
      </c>
      <c r="F9" s="209">
        <f>_xlfn.IFNA(INDEX('7. RZiS projekt'!$C$4:$M$52,MATCH($B9,'7. RZiS projekt'!$B$4:$B$52,0),MATCH(F$2,'7. RZiS projekt'!$C$3:$M$3,0)),"")</f>
        <v>0</v>
      </c>
      <c r="G9" s="209">
        <f>_xlfn.IFNA(INDEX('7. RZiS projekt'!$C$4:$M$52,MATCH($B9,'7. RZiS projekt'!$B$4:$B$52,0),MATCH(G$2,'7. RZiS projekt'!$C$3:$M$3,0)),"")</f>
        <v>0</v>
      </c>
      <c r="H9" s="209">
        <f>_xlfn.IFNA(INDEX('7. RZiS projekt'!$C$4:$M$52,MATCH($B9,'7. RZiS projekt'!$B$4:$B$52,0),MATCH(H$2,'7. RZiS projekt'!$C$3:$M$3,0)),"")</f>
        <v>0</v>
      </c>
    </row>
    <row r="10" spans="1:16383" s="38" customFormat="1" ht="24.75" customHeight="1" x14ac:dyDescent="0.3">
      <c r="A10" s="58"/>
      <c r="B10" s="58" t="str">
        <f>'7. RZiS projekt'!B16</f>
        <v>Ubezpieczenia społeczne i inne świadczenia</v>
      </c>
      <c r="C10" s="209">
        <f>_xlfn.IFNA(INDEX('7. RZiS projekt'!$C$4:$J$52,MATCH($B10,'7. RZiS projekt'!$B$4:$B$52,0),MATCH(C$2,'7. RZiS projekt'!$C$3:$J$3,0)),"")</f>
        <v>0</v>
      </c>
      <c r="D10" s="209">
        <f>_xlfn.IFNA(INDEX('7. RZiS projekt'!$C$4:$J$52,MATCH($B10,'7. RZiS projekt'!$B$4:$B$52,0),MATCH(D$2,'7. RZiS projekt'!$C$3:$J$3,0)),"")</f>
        <v>0</v>
      </c>
      <c r="E10" s="209">
        <f>_xlfn.IFNA(INDEX('7. RZiS projekt'!$C$4:$J$52,MATCH($B10,'7. RZiS projekt'!$B$4:$B$52,0),MATCH(E$2,'7. RZiS projekt'!$C$3:$J$3,0)),"")</f>
        <v>0</v>
      </c>
      <c r="F10" s="209">
        <f>_xlfn.IFNA(INDEX('7. RZiS projekt'!$C$4:$M$52,MATCH($B10,'7. RZiS projekt'!$B$4:$B$52,0),MATCH(F$2,'7. RZiS projekt'!$C$3:$M$3,0)),"")</f>
        <v>0</v>
      </c>
      <c r="G10" s="209">
        <f>_xlfn.IFNA(INDEX('7. RZiS projekt'!$C$4:$M$52,MATCH($B10,'7. RZiS projekt'!$B$4:$B$52,0),MATCH(G$2,'7. RZiS projekt'!$C$3:$M$3,0)),"")</f>
        <v>0</v>
      </c>
      <c r="H10" s="209">
        <f>_xlfn.IFNA(INDEX('7. RZiS projekt'!$C$4:$M$52,MATCH($B10,'7. RZiS projekt'!$B$4:$B$52,0),MATCH(H$2,'7. RZiS projekt'!$C$3:$M$3,0)),"")</f>
        <v>0</v>
      </c>
    </row>
    <row r="11" spans="1:16383" s="38" customFormat="1" ht="24.75" customHeight="1" x14ac:dyDescent="0.3">
      <c r="A11" s="58"/>
      <c r="B11" s="58" t="str">
        <f>'7. RZiS projekt'!B17</f>
        <v xml:space="preserve">Pozostałe koszty rodzajowe </v>
      </c>
      <c r="C11" s="209">
        <f>_xlfn.IFNA(INDEX('7. RZiS projekt'!$C$4:$J$52,MATCH($B11,'7. RZiS projekt'!$B$4:$B$52,0),MATCH(C$2,'7. RZiS projekt'!$C$3:$J$3,0)),"")</f>
        <v>0</v>
      </c>
      <c r="D11" s="209">
        <f>_xlfn.IFNA(INDEX('7. RZiS projekt'!$C$4:$J$52,MATCH($B11,'7. RZiS projekt'!$B$4:$B$52,0),MATCH(D$2,'7. RZiS projekt'!$C$3:$J$3,0)),"")</f>
        <v>0</v>
      </c>
      <c r="E11" s="209">
        <f>_xlfn.IFNA(INDEX('7. RZiS projekt'!$C$4:$J$52,MATCH($B11,'7. RZiS projekt'!$B$4:$B$52,0),MATCH(E$2,'7. RZiS projekt'!$C$3:$J$3,0)),"")</f>
        <v>0</v>
      </c>
      <c r="F11" s="209">
        <f>_xlfn.IFNA(INDEX('7. RZiS projekt'!$C$4:$M$52,MATCH($B11,'7. RZiS projekt'!$B$4:$B$52,0),MATCH(F$2,'7. RZiS projekt'!$C$3:$M$3,0)),"")</f>
        <v>0</v>
      </c>
      <c r="G11" s="209">
        <f>_xlfn.IFNA(INDEX('7. RZiS projekt'!$C$4:$M$52,MATCH($B11,'7. RZiS projekt'!$B$4:$B$52,0),MATCH(G$2,'7. RZiS projekt'!$C$3:$M$3,0)),"")</f>
        <v>0</v>
      </c>
      <c r="H11" s="209">
        <f>_xlfn.IFNA(INDEX('7. RZiS projekt'!$C$4:$M$52,MATCH($B11,'7. RZiS projekt'!$B$4:$B$52,0),MATCH(H$2,'7. RZiS projekt'!$C$3:$M$3,0)),"")</f>
        <v>0</v>
      </c>
    </row>
    <row r="12" spans="1:16383" s="38" customFormat="1" ht="24.75" customHeight="1" x14ac:dyDescent="0.3">
      <c r="A12" s="245"/>
      <c r="B12" s="58" t="str">
        <f>'7. RZiS projekt'!B18</f>
        <v xml:space="preserve">Wartość sprzedanych towarów i materiałów </v>
      </c>
      <c r="C12" s="209">
        <f>_xlfn.IFNA(INDEX('7. RZiS projekt'!$C$4:$J$52,MATCH($B12,'7. RZiS projekt'!$B$4:$B$52,0),MATCH(C$2,'7. RZiS projekt'!$C$3:$J$3,0)),"")</f>
        <v>0</v>
      </c>
      <c r="D12" s="209">
        <f>_xlfn.IFNA(INDEX('7. RZiS projekt'!$C$4:$J$52,MATCH($B12,'7. RZiS projekt'!$B$4:$B$52,0),MATCH(D$2,'7. RZiS projekt'!$C$3:$J$3,0)),"")</f>
        <v>0</v>
      </c>
      <c r="E12" s="209">
        <f>_xlfn.IFNA(INDEX('7. RZiS projekt'!$C$4:$J$52,MATCH($B12,'7. RZiS projekt'!$B$4:$B$52,0),MATCH(E$2,'7. RZiS projekt'!$C$3:$J$3,0)),"")</f>
        <v>0</v>
      </c>
      <c r="F12" s="209">
        <f>_xlfn.IFNA(INDEX('7. RZiS projekt'!$C$4:$M$52,MATCH($B12,'7. RZiS projekt'!$B$4:$B$52,0),MATCH(F$2,'7. RZiS projekt'!$C$3:$M$3,0)),"")</f>
        <v>0</v>
      </c>
      <c r="G12" s="209">
        <f>_xlfn.IFNA(INDEX('7. RZiS projekt'!$C$4:$M$52,MATCH($B12,'7. RZiS projekt'!$B$4:$B$52,0),MATCH(G$2,'7. RZiS projekt'!$C$3:$M$3,0)),"")</f>
        <v>0</v>
      </c>
      <c r="H12" s="209">
        <f>_xlfn.IFNA(INDEX('7. RZiS projekt'!$C$4:$M$52,MATCH($B12,'7. RZiS projekt'!$B$4:$B$52,0),MATCH(H$2,'7. RZiS projekt'!$C$3:$M$3,0)),"")</f>
        <v>0</v>
      </c>
    </row>
    <row r="13" spans="1:16383" s="38" customFormat="1" ht="24.75" customHeight="1" x14ac:dyDescent="0.3">
      <c r="A13" s="59" t="s">
        <v>36</v>
      </c>
      <c r="B13" s="59" t="s">
        <v>336</v>
      </c>
      <c r="C13" s="170">
        <f>IFERROR(IF(C2="","",C3-C4),"")</f>
        <v>0</v>
      </c>
      <c r="D13" s="170">
        <f t="shared" ref="D13:H13" si="4">IFERROR(IF(D2="","",D3-D4),"")</f>
        <v>0</v>
      </c>
      <c r="E13" s="170">
        <f t="shared" si="4"/>
        <v>0</v>
      </c>
      <c r="F13" s="170">
        <f t="shared" si="4"/>
        <v>0</v>
      </c>
      <c r="G13" s="170">
        <f t="shared" si="4"/>
        <v>0</v>
      </c>
      <c r="H13" s="170">
        <f t="shared" si="4"/>
        <v>0</v>
      </c>
    </row>
    <row r="14" spans="1:16383" s="38" customFormat="1" ht="24.75" customHeight="1" x14ac:dyDescent="0.3">
      <c r="A14" s="59" t="s">
        <v>75</v>
      </c>
      <c r="B14" s="59" t="s">
        <v>360</v>
      </c>
      <c r="C14" s="211"/>
      <c r="D14" s="211"/>
      <c r="E14" s="211"/>
      <c r="F14" s="211"/>
      <c r="G14" s="211"/>
      <c r="H14" s="211"/>
      <c r="I14" s="245"/>
    </row>
    <row r="15" spans="1:16383" s="38" customFormat="1" ht="24.75" customHeight="1" x14ac:dyDescent="0.3">
      <c r="A15" s="59" t="s">
        <v>77</v>
      </c>
      <c r="B15" s="59" t="s">
        <v>338</v>
      </c>
      <c r="C15" s="170">
        <f>ROUND(IF(C13&gt;0,C13*C14,0),2)</f>
        <v>0</v>
      </c>
      <c r="D15" s="170">
        <f t="shared" ref="D15:H15" si="5">ROUND(IF(D13&gt;0,D13*D14,0),2)</f>
        <v>0</v>
      </c>
      <c r="E15" s="170">
        <f t="shared" si="5"/>
        <v>0</v>
      </c>
      <c r="F15" s="170">
        <f t="shared" si="5"/>
        <v>0</v>
      </c>
      <c r="G15" s="170">
        <f t="shared" si="5"/>
        <v>0</v>
      </c>
      <c r="H15" s="170">
        <f t="shared" si="5"/>
        <v>0</v>
      </c>
      <c r="I15" s="246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7"/>
      <c r="EB15" s="247"/>
      <c r="EC15" s="247"/>
      <c r="ED15" s="247"/>
      <c r="EE15" s="247"/>
      <c r="EF15" s="247"/>
      <c r="EG15" s="247"/>
      <c r="EH15" s="247"/>
      <c r="EI15" s="247"/>
      <c r="EJ15" s="247"/>
      <c r="EK15" s="247"/>
      <c r="EL15" s="247"/>
      <c r="EM15" s="247"/>
      <c r="EN15" s="247"/>
      <c r="EO15" s="247"/>
      <c r="EP15" s="247"/>
      <c r="EQ15" s="247"/>
      <c r="ER15" s="247"/>
      <c r="ES15" s="247"/>
      <c r="ET15" s="247"/>
      <c r="EU15" s="247"/>
      <c r="EV15" s="247"/>
      <c r="EW15" s="247"/>
      <c r="EX15" s="247"/>
      <c r="EY15" s="247"/>
      <c r="EZ15" s="247"/>
      <c r="FA15" s="247"/>
      <c r="FB15" s="247"/>
      <c r="FC15" s="247"/>
      <c r="FD15" s="247"/>
      <c r="FE15" s="247"/>
      <c r="FF15" s="247"/>
      <c r="FG15" s="247"/>
      <c r="FH15" s="247"/>
      <c r="FI15" s="247"/>
      <c r="FJ15" s="247"/>
      <c r="FK15" s="247"/>
      <c r="FL15" s="247"/>
      <c r="FM15" s="247"/>
      <c r="FN15" s="247"/>
      <c r="FO15" s="247"/>
      <c r="FP15" s="247"/>
      <c r="FQ15" s="247"/>
      <c r="FR15" s="247"/>
      <c r="FS15" s="247"/>
      <c r="FT15" s="247"/>
      <c r="FU15" s="247"/>
      <c r="FV15" s="247"/>
      <c r="FW15" s="247"/>
      <c r="FX15" s="247"/>
      <c r="FY15" s="247"/>
      <c r="FZ15" s="247"/>
      <c r="GA15" s="247"/>
      <c r="GB15" s="247"/>
      <c r="GC15" s="247"/>
      <c r="GD15" s="247"/>
      <c r="GE15" s="247"/>
      <c r="GF15" s="247"/>
      <c r="GG15" s="247"/>
      <c r="GH15" s="247"/>
      <c r="GI15" s="247"/>
      <c r="GJ15" s="247"/>
      <c r="GK15" s="247"/>
      <c r="GL15" s="247"/>
      <c r="GM15" s="247"/>
      <c r="GN15" s="247"/>
      <c r="GO15" s="247"/>
      <c r="GP15" s="247"/>
      <c r="GQ15" s="247"/>
      <c r="GR15" s="247"/>
      <c r="GS15" s="247"/>
      <c r="GT15" s="247"/>
      <c r="GU15" s="247"/>
      <c r="GV15" s="247"/>
      <c r="GW15" s="247"/>
      <c r="GX15" s="247"/>
      <c r="GY15" s="247"/>
      <c r="GZ15" s="247"/>
      <c r="HA15" s="247"/>
      <c r="HB15" s="247"/>
      <c r="HC15" s="247"/>
      <c r="HD15" s="247"/>
      <c r="HE15" s="247"/>
      <c r="HF15" s="247"/>
      <c r="HG15" s="247"/>
      <c r="HH15" s="247"/>
      <c r="HI15" s="247"/>
      <c r="HJ15" s="247"/>
      <c r="HK15" s="247"/>
      <c r="HL15" s="247"/>
      <c r="HM15" s="247"/>
      <c r="HN15" s="247"/>
      <c r="HO15" s="247"/>
      <c r="HP15" s="247"/>
      <c r="HQ15" s="247"/>
      <c r="HR15" s="247"/>
      <c r="HS15" s="247"/>
      <c r="HT15" s="247"/>
      <c r="HU15" s="247"/>
      <c r="HV15" s="247"/>
      <c r="HW15" s="247"/>
      <c r="HX15" s="247"/>
      <c r="HY15" s="247"/>
      <c r="HZ15" s="247"/>
      <c r="IA15" s="247"/>
      <c r="IB15" s="247"/>
      <c r="IC15" s="247"/>
      <c r="ID15" s="247"/>
      <c r="IE15" s="247"/>
      <c r="IF15" s="247"/>
      <c r="IG15" s="247"/>
      <c r="IH15" s="247"/>
      <c r="II15" s="247"/>
      <c r="IJ15" s="247"/>
      <c r="IK15" s="247"/>
      <c r="IL15" s="247"/>
      <c r="IM15" s="247"/>
      <c r="IN15" s="247"/>
      <c r="IO15" s="247"/>
      <c r="IP15" s="247"/>
      <c r="IQ15" s="247"/>
      <c r="IR15" s="247"/>
      <c r="IS15" s="247"/>
      <c r="IT15" s="247"/>
      <c r="IU15" s="247"/>
      <c r="IV15" s="247"/>
      <c r="IW15" s="247"/>
      <c r="IX15" s="247"/>
      <c r="IY15" s="247"/>
      <c r="IZ15" s="247"/>
      <c r="JA15" s="247"/>
      <c r="JB15" s="247"/>
      <c r="JC15" s="247"/>
      <c r="JD15" s="247"/>
      <c r="JE15" s="247"/>
      <c r="JF15" s="247"/>
      <c r="JG15" s="247"/>
      <c r="JH15" s="247"/>
      <c r="JI15" s="247"/>
      <c r="JJ15" s="247"/>
      <c r="JK15" s="247"/>
      <c r="JL15" s="247"/>
      <c r="JM15" s="247"/>
      <c r="JN15" s="247"/>
      <c r="JO15" s="247"/>
      <c r="JP15" s="247"/>
      <c r="JQ15" s="247"/>
      <c r="JR15" s="247"/>
      <c r="JS15" s="247"/>
      <c r="JT15" s="247"/>
      <c r="JU15" s="247"/>
      <c r="JV15" s="247"/>
      <c r="JW15" s="247"/>
      <c r="JX15" s="247"/>
      <c r="JY15" s="247"/>
      <c r="JZ15" s="247"/>
      <c r="KA15" s="247"/>
      <c r="KB15" s="247"/>
      <c r="KC15" s="247"/>
      <c r="KD15" s="247"/>
      <c r="KE15" s="247"/>
      <c r="KF15" s="247"/>
      <c r="KG15" s="247"/>
      <c r="KH15" s="247"/>
      <c r="KI15" s="247"/>
      <c r="KJ15" s="247"/>
      <c r="KK15" s="247"/>
      <c r="KL15" s="247"/>
      <c r="KM15" s="247"/>
      <c r="KN15" s="247"/>
      <c r="KO15" s="247"/>
      <c r="KP15" s="247"/>
      <c r="KQ15" s="247"/>
      <c r="KR15" s="247"/>
      <c r="KS15" s="247"/>
      <c r="KT15" s="247"/>
      <c r="KU15" s="247"/>
      <c r="KV15" s="247"/>
      <c r="KW15" s="247"/>
      <c r="KX15" s="247"/>
      <c r="KY15" s="247"/>
      <c r="KZ15" s="247"/>
      <c r="LA15" s="247"/>
      <c r="LB15" s="247"/>
      <c r="LC15" s="247"/>
      <c r="LD15" s="247"/>
      <c r="LE15" s="247"/>
      <c r="LF15" s="247"/>
      <c r="LG15" s="247"/>
      <c r="LH15" s="247"/>
      <c r="LI15" s="247"/>
      <c r="LJ15" s="247"/>
      <c r="LK15" s="247"/>
      <c r="LL15" s="247"/>
      <c r="LM15" s="247"/>
      <c r="LN15" s="247"/>
      <c r="LO15" s="247"/>
      <c r="LP15" s="247"/>
      <c r="LQ15" s="247"/>
      <c r="LR15" s="247"/>
      <c r="LS15" s="247"/>
      <c r="LT15" s="247"/>
      <c r="LU15" s="247"/>
      <c r="LV15" s="247"/>
      <c r="LW15" s="247"/>
      <c r="LX15" s="247"/>
      <c r="LY15" s="247"/>
      <c r="LZ15" s="247"/>
      <c r="MA15" s="247"/>
      <c r="MB15" s="247"/>
      <c r="MC15" s="247"/>
      <c r="MD15" s="247"/>
      <c r="ME15" s="247"/>
      <c r="MF15" s="247"/>
      <c r="MG15" s="247"/>
      <c r="MH15" s="247"/>
      <c r="MI15" s="247"/>
      <c r="MJ15" s="247"/>
      <c r="MK15" s="247"/>
      <c r="ML15" s="247"/>
      <c r="MM15" s="247"/>
      <c r="MN15" s="247"/>
      <c r="MO15" s="247"/>
      <c r="MP15" s="247"/>
      <c r="MQ15" s="247"/>
      <c r="MR15" s="247"/>
      <c r="MS15" s="247"/>
      <c r="MT15" s="247"/>
      <c r="MU15" s="247"/>
      <c r="MV15" s="247"/>
      <c r="MW15" s="247"/>
      <c r="MX15" s="247"/>
      <c r="MY15" s="247"/>
      <c r="MZ15" s="247"/>
      <c r="NA15" s="247"/>
      <c r="NB15" s="247"/>
      <c r="NC15" s="247"/>
      <c r="ND15" s="247"/>
      <c r="NE15" s="247"/>
      <c r="NF15" s="247"/>
      <c r="NG15" s="247"/>
      <c r="NH15" s="247"/>
      <c r="NI15" s="247"/>
      <c r="NJ15" s="247"/>
      <c r="NK15" s="247"/>
      <c r="NL15" s="247"/>
      <c r="NM15" s="247"/>
      <c r="NN15" s="247"/>
      <c r="NO15" s="247"/>
      <c r="NP15" s="247"/>
      <c r="NQ15" s="247"/>
      <c r="NR15" s="247"/>
      <c r="NS15" s="247"/>
      <c r="NT15" s="247"/>
      <c r="NU15" s="247"/>
      <c r="NV15" s="247"/>
      <c r="NW15" s="247"/>
      <c r="NX15" s="247"/>
      <c r="NY15" s="247"/>
      <c r="NZ15" s="247"/>
      <c r="OA15" s="247"/>
      <c r="OB15" s="247"/>
      <c r="OC15" s="247"/>
      <c r="OD15" s="247"/>
      <c r="OE15" s="247"/>
      <c r="OF15" s="247"/>
      <c r="OG15" s="247"/>
      <c r="OH15" s="247"/>
      <c r="OI15" s="247"/>
      <c r="OJ15" s="247"/>
      <c r="OK15" s="247"/>
      <c r="OL15" s="247"/>
      <c r="OM15" s="247"/>
      <c r="ON15" s="247"/>
      <c r="OO15" s="247"/>
      <c r="OP15" s="247"/>
      <c r="OQ15" s="247"/>
      <c r="OR15" s="247"/>
      <c r="OS15" s="247"/>
      <c r="OT15" s="247"/>
      <c r="OU15" s="247"/>
      <c r="OV15" s="247"/>
      <c r="OW15" s="247"/>
      <c r="OX15" s="247"/>
      <c r="OY15" s="247"/>
      <c r="OZ15" s="247"/>
      <c r="PA15" s="247"/>
      <c r="PB15" s="247"/>
      <c r="PC15" s="247"/>
      <c r="PD15" s="247"/>
      <c r="PE15" s="247"/>
      <c r="PF15" s="247"/>
      <c r="PG15" s="247"/>
      <c r="PH15" s="247"/>
      <c r="PI15" s="247"/>
      <c r="PJ15" s="247"/>
      <c r="PK15" s="247"/>
      <c r="PL15" s="247"/>
      <c r="PM15" s="247"/>
      <c r="PN15" s="247"/>
      <c r="PO15" s="247"/>
      <c r="PP15" s="247"/>
      <c r="PQ15" s="247"/>
      <c r="PR15" s="247"/>
      <c r="PS15" s="247"/>
      <c r="PT15" s="247"/>
      <c r="PU15" s="247"/>
      <c r="PV15" s="247"/>
      <c r="PW15" s="247"/>
      <c r="PX15" s="247"/>
      <c r="PY15" s="247"/>
      <c r="PZ15" s="247"/>
      <c r="QA15" s="247"/>
      <c r="QB15" s="247"/>
      <c r="QC15" s="247"/>
      <c r="QD15" s="247"/>
      <c r="QE15" s="247"/>
      <c r="QF15" s="247"/>
      <c r="QG15" s="247"/>
      <c r="QH15" s="247"/>
      <c r="QI15" s="247"/>
      <c r="QJ15" s="247"/>
      <c r="QK15" s="247"/>
      <c r="QL15" s="247"/>
      <c r="QM15" s="247"/>
      <c r="QN15" s="247"/>
      <c r="QO15" s="247"/>
      <c r="QP15" s="247"/>
      <c r="QQ15" s="247"/>
      <c r="QR15" s="247"/>
      <c r="QS15" s="247"/>
      <c r="QT15" s="247"/>
      <c r="QU15" s="247"/>
      <c r="QV15" s="247"/>
      <c r="QW15" s="247"/>
      <c r="QX15" s="247"/>
      <c r="QY15" s="247"/>
      <c r="QZ15" s="247"/>
      <c r="RA15" s="247"/>
      <c r="RB15" s="247"/>
      <c r="RC15" s="247"/>
      <c r="RD15" s="247"/>
      <c r="RE15" s="247"/>
      <c r="RF15" s="247"/>
      <c r="RG15" s="247"/>
      <c r="RH15" s="247"/>
      <c r="RI15" s="247"/>
      <c r="RJ15" s="247"/>
      <c r="RK15" s="247"/>
      <c r="RL15" s="247"/>
      <c r="RM15" s="247"/>
      <c r="RN15" s="247"/>
      <c r="RO15" s="247"/>
      <c r="RP15" s="247"/>
      <c r="RQ15" s="247"/>
      <c r="RR15" s="247"/>
      <c r="RS15" s="247"/>
      <c r="RT15" s="247"/>
      <c r="RU15" s="247"/>
      <c r="RV15" s="247"/>
      <c r="RW15" s="247"/>
      <c r="RX15" s="247"/>
      <c r="RY15" s="247"/>
      <c r="RZ15" s="247"/>
      <c r="SA15" s="247"/>
      <c r="SB15" s="247"/>
      <c r="SC15" s="247"/>
      <c r="SD15" s="247"/>
      <c r="SE15" s="247"/>
      <c r="SF15" s="247"/>
      <c r="SG15" s="247"/>
      <c r="SH15" s="247"/>
      <c r="SI15" s="247"/>
      <c r="SJ15" s="247"/>
      <c r="SK15" s="247"/>
      <c r="SL15" s="247"/>
      <c r="SM15" s="247"/>
      <c r="SN15" s="247"/>
      <c r="SO15" s="247"/>
      <c r="SP15" s="247"/>
      <c r="SQ15" s="247"/>
      <c r="SR15" s="247"/>
      <c r="SS15" s="247"/>
      <c r="ST15" s="247"/>
      <c r="SU15" s="247"/>
      <c r="SV15" s="247"/>
      <c r="SW15" s="247"/>
      <c r="SX15" s="247"/>
      <c r="SY15" s="247"/>
      <c r="SZ15" s="247"/>
      <c r="TA15" s="247"/>
      <c r="TB15" s="247"/>
      <c r="TC15" s="247"/>
      <c r="TD15" s="247"/>
      <c r="TE15" s="247"/>
      <c r="TF15" s="247"/>
      <c r="TG15" s="247"/>
      <c r="TH15" s="247"/>
      <c r="TI15" s="247"/>
      <c r="TJ15" s="247"/>
      <c r="TK15" s="247"/>
      <c r="TL15" s="247"/>
      <c r="TM15" s="247"/>
      <c r="TN15" s="247"/>
      <c r="TO15" s="247"/>
      <c r="TP15" s="247"/>
      <c r="TQ15" s="247"/>
      <c r="TR15" s="247"/>
      <c r="TS15" s="247"/>
      <c r="TT15" s="247"/>
      <c r="TU15" s="247"/>
      <c r="TV15" s="247"/>
      <c r="TW15" s="247"/>
      <c r="TX15" s="247"/>
      <c r="TY15" s="247"/>
      <c r="TZ15" s="247"/>
      <c r="UA15" s="247"/>
      <c r="UB15" s="247"/>
      <c r="UC15" s="247"/>
      <c r="UD15" s="247"/>
      <c r="UE15" s="247"/>
      <c r="UF15" s="247"/>
      <c r="UG15" s="247"/>
      <c r="UH15" s="247"/>
      <c r="UI15" s="247"/>
      <c r="UJ15" s="247"/>
      <c r="UK15" s="247"/>
      <c r="UL15" s="247"/>
      <c r="UM15" s="247"/>
      <c r="UN15" s="247"/>
      <c r="UO15" s="247"/>
      <c r="UP15" s="247"/>
      <c r="UQ15" s="247"/>
      <c r="UR15" s="247"/>
      <c r="US15" s="247"/>
      <c r="UT15" s="247"/>
      <c r="UU15" s="247"/>
      <c r="UV15" s="247"/>
      <c r="UW15" s="247"/>
      <c r="UX15" s="247"/>
      <c r="UY15" s="247"/>
      <c r="UZ15" s="247"/>
      <c r="VA15" s="247"/>
      <c r="VB15" s="247"/>
      <c r="VC15" s="247"/>
      <c r="VD15" s="247"/>
      <c r="VE15" s="247"/>
      <c r="VF15" s="247"/>
      <c r="VG15" s="247"/>
      <c r="VH15" s="247"/>
      <c r="VI15" s="247"/>
      <c r="VJ15" s="247"/>
      <c r="VK15" s="247"/>
      <c r="VL15" s="247"/>
      <c r="VM15" s="247"/>
      <c r="VN15" s="247"/>
      <c r="VO15" s="247"/>
      <c r="VP15" s="247"/>
      <c r="VQ15" s="247"/>
      <c r="VR15" s="247"/>
      <c r="VS15" s="247"/>
      <c r="VT15" s="247"/>
      <c r="VU15" s="247"/>
      <c r="VV15" s="247"/>
      <c r="VW15" s="247"/>
      <c r="VX15" s="247"/>
      <c r="VY15" s="247"/>
      <c r="VZ15" s="247"/>
      <c r="WA15" s="247"/>
      <c r="WB15" s="247"/>
      <c r="WC15" s="247"/>
      <c r="WD15" s="247"/>
      <c r="WE15" s="247"/>
      <c r="WF15" s="247"/>
      <c r="WG15" s="247"/>
      <c r="WH15" s="247"/>
      <c r="WI15" s="247"/>
      <c r="WJ15" s="247"/>
      <c r="WK15" s="247"/>
      <c r="WL15" s="247"/>
      <c r="WM15" s="247"/>
      <c r="WN15" s="247"/>
      <c r="WO15" s="247"/>
      <c r="WP15" s="247"/>
      <c r="WQ15" s="247"/>
      <c r="WR15" s="247"/>
      <c r="WS15" s="247"/>
      <c r="WT15" s="247"/>
      <c r="WU15" s="247"/>
      <c r="WV15" s="247"/>
      <c r="WW15" s="247"/>
      <c r="WX15" s="247"/>
      <c r="WY15" s="247"/>
      <c r="WZ15" s="247"/>
      <c r="XA15" s="247"/>
      <c r="XB15" s="247"/>
      <c r="XC15" s="247"/>
      <c r="XD15" s="247"/>
      <c r="XE15" s="247"/>
      <c r="XF15" s="247"/>
      <c r="XG15" s="247"/>
      <c r="XH15" s="247"/>
      <c r="XI15" s="247"/>
      <c r="XJ15" s="247"/>
      <c r="XK15" s="247"/>
      <c r="XL15" s="247"/>
      <c r="XM15" s="247"/>
      <c r="XN15" s="247"/>
      <c r="XO15" s="247"/>
      <c r="XP15" s="247"/>
      <c r="XQ15" s="247"/>
      <c r="XR15" s="247"/>
      <c r="XS15" s="247"/>
      <c r="XT15" s="247"/>
      <c r="XU15" s="247"/>
      <c r="XV15" s="247"/>
      <c r="XW15" s="247"/>
      <c r="XX15" s="247"/>
      <c r="XY15" s="247"/>
      <c r="XZ15" s="247"/>
      <c r="YA15" s="247"/>
      <c r="YB15" s="247"/>
      <c r="YC15" s="247"/>
      <c r="YD15" s="247"/>
      <c r="YE15" s="247"/>
      <c r="YF15" s="247"/>
      <c r="YG15" s="247"/>
      <c r="YH15" s="247"/>
      <c r="YI15" s="247"/>
      <c r="YJ15" s="247"/>
      <c r="YK15" s="247"/>
      <c r="YL15" s="247"/>
      <c r="YM15" s="247"/>
      <c r="YN15" s="247"/>
      <c r="YO15" s="247"/>
      <c r="YP15" s="247"/>
      <c r="YQ15" s="247"/>
      <c r="YR15" s="247"/>
      <c r="YS15" s="247"/>
      <c r="YT15" s="247"/>
      <c r="YU15" s="247"/>
      <c r="YV15" s="247"/>
      <c r="YW15" s="247"/>
      <c r="YX15" s="247"/>
      <c r="YY15" s="247"/>
      <c r="YZ15" s="247"/>
      <c r="ZA15" s="247"/>
      <c r="ZB15" s="247"/>
      <c r="ZC15" s="247"/>
      <c r="ZD15" s="247"/>
      <c r="ZE15" s="247"/>
      <c r="ZF15" s="247"/>
      <c r="ZG15" s="247"/>
      <c r="ZH15" s="247"/>
      <c r="ZI15" s="247"/>
      <c r="ZJ15" s="247"/>
      <c r="ZK15" s="247"/>
      <c r="ZL15" s="247"/>
      <c r="ZM15" s="247"/>
      <c r="ZN15" s="247"/>
      <c r="ZO15" s="247"/>
      <c r="ZP15" s="247"/>
      <c r="ZQ15" s="247"/>
      <c r="ZR15" s="247"/>
      <c r="ZS15" s="247"/>
      <c r="ZT15" s="247"/>
      <c r="ZU15" s="247"/>
      <c r="ZV15" s="247"/>
      <c r="ZW15" s="247"/>
      <c r="ZX15" s="247"/>
      <c r="ZY15" s="247"/>
      <c r="ZZ15" s="247"/>
      <c r="AAA15" s="247"/>
      <c r="AAB15" s="247"/>
      <c r="AAC15" s="247"/>
      <c r="AAD15" s="247"/>
      <c r="AAE15" s="247"/>
      <c r="AAF15" s="247"/>
      <c r="AAG15" s="247"/>
      <c r="AAH15" s="247"/>
      <c r="AAI15" s="247"/>
      <c r="AAJ15" s="247"/>
      <c r="AAK15" s="247"/>
      <c r="AAL15" s="247"/>
      <c r="AAM15" s="247"/>
      <c r="AAN15" s="247"/>
      <c r="AAO15" s="247"/>
      <c r="AAP15" s="247"/>
      <c r="AAQ15" s="247"/>
      <c r="AAR15" s="247"/>
      <c r="AAS15" s="247"/>
      <c r="AAT15" s="247"/>
      <c r="AAU15" s="247"/>
      <c r="AAV15" s="247"/>
      <c r="AAW15" s="247"/>
      <c r="AAX15" s="247"/>
      <c r="AAY15" s="247"/>
      <c r="AAZ15" s="247"/>
      <c r="ABA15" s="247"/>
      <c r="ABB15" s="247"/>
      <c r="ABC15" s="247"/>
      <c r="ABD15" s="247"/>
      <c r="ABE15" s="247"/>
      <c r="ABF15" s="247"/>
      <c r="ABG15" s="247"/>
      <c r="ABH15" s="247"/>
      <c r="ABI15" s="247"/>
      <c r="ABJ15" s="247"/>
      <c r="ABK15" s="247"/>
      <c r="ABL15" s="247"/>
      <c r="ABM15" s="247"/>
      <c r="ABN15" s="247"/>
      <c r="ABO15" s="247"/>
      <c r="ABP15" s="247"/>
      <c r="ABQ15" s="247"/>
      <c r="ABR15" s="247"/>
      <c r="ABS15" s="247"/>
      <c r="ABT15" s="247"/>
      <c r="ABU15" s="247"/>
      <c r="ABV15" s="247"/>
      <c r="ABW15" s="247"/>
      <c r="ABX15" s="247"/>
      <c r="ABY15" s="247"/>
      <c r="ABZ15" s="247"/>
      <c r="ACA15" s="247"/>
      <c r="ACB15" s="247"/>
      <c r="ACC15" s="247"/>
      <c r="ACD15" s="247"/>
      <c r="ACE15" s="247"/>
      <c r="ACF15" s="247"/>
      <c r="ACG15" s="247"/>
      <c r="ACH15" s="247"/>
      <c r="ACI15" s="247"/>
      <c r="ACJ15" s="247"/>
      <c r="ACK15" s="247"/>
      <c r="ACL15" s="247"/>
      <c r="ACM15" s="247"/>
      <c r="ACN15" s="247"/>
      <c r="ACO15" s="247"/>
      <c r="ACP15" s="247"/>
      <c r="ACQ15" s="247"/>
      <c r="ACR15" s="247"/>
      <c r="ACS15" s="247"/>
      <c r="ACT15" s="247"/>
      <c r="ACU15" s="247"/>
      <c r="ACV15" s="247"/>
      <c r="ACW15" s="247"/>
      <c r="ACX15" s="247"/>
      <c r="ACY15" s="247"/>
      <c r="ACZ15" s="247"/>
      <c r="ADA15" s="247"/>
      <c r="ADB15" s="247"/>
      <c r="ADC15" s="247"/>
      <c r="ADD15" s="247"/>
      <c r="ADE15" s="247"/>
      <c r="ADF15" s="247"/>
      <c r="ADG15" s="247"/>
      <c r="ADH15" s="247"/>
      <c r="ADI15" s="247"/>
      <c r="ADJ15" s="247"/>
      <c r="ADK15" s="247"/>
      <c r="ADL15" s="247"/>
      <c r="ADM15" s="247"/>
      <c r="ADN15" s="247"/>
      <c r="ADO15" s="247"/>
      <c r="ADP15" s="247"/>
      <c r="ADQ15" s="247"/>
      <c r="ADR15" s="247"/>
      <c r="ADS15" s="247"/>
      <c r="ADT15" s="247"/>
      <c r="ADU15" s="247"/>
      <c r="ADV15" s="247"/>
      <c r="ADW15" s="247"/>
      <c r="ADX15" s="247"/>
      <c r="ADY15" s="247"/>
      <c r="ADZ15" s="247"/>
      <c r="AEA15" s="247"/>
      <c r="AEB15" s="247"/>
      <c r="AEC15" s="247"/>
      <c r="AED15" s="247"/>
      <c r="AEE15" s="247"/>
      <c r="AEF15" s="247"/>
      <c r="AEG15" s="247"/>
      <c r="AEH15" s="247"/>
      <c r="AEI15" s="247"/>
      <c r="AEJ15" s="247"/>
      <c r="AEK15" s="247"/>
      <c r="AEL15" s="247"/>
      <c r="AEM15" s="247"/>
      <c r="AEN15" s="247"/>
      <c r="AEO15" s="247"/>
      <c r="AEP15" s="247"/>
      <c r="AEQ15" s="247"/>
      <c r="AER15" s="247"/>
      <c r="AES15" s="247"/>
      <c r="AET15" s="247"/>
      <c r="AEU15" s="247"/>
      <c r="AEV15" s="247"/>
      <c r="AEW15" s="247"/>
      <c r="AEX15" s="247"/>
      <c r="AEY15" s="247"/>
      <c r="AEZ15" s="247"/>
      <c r="AFA15" s="247"/>
      <c r="AFB15" s="247"/>
      <c r="AFC15" s="247"/>
      <c r="AFD15" s="247"/>
      <c r="AFE15" s="247"/>
      <c r="AFF15" s="247"/>
      <c r="AFG15" s="247"/>
      <c r="AFH15" s="247"/>
      <c r="AFI15" s="247"/>
      <c r="AFJ15" s="247"/>
      <c r="AFK15" s="247"/>
      <c r="AFL15" s="247"/>
      <c r="AFM15" s="247"/>
      <c r="AFN15" s="247"/>
      <c r="AFO15" s="247"/>
      <c r="AFP15" s="247"/>
      <c r="AFQ15" s="247"/>
      <c r="AFR15" s="247"/>
      <c r="AFS15" s="247"/>
      <c r="AFT15" s="247"/>
      <c r="AFU15" s="247"/>
      <c r="AFV15" s="247"/>
      <c r="AFW15" s="247"/>
      <c r="AFX15" s="247"/>
      <c r="AFY15" s="247"/>
      <c r="AFZ15" s="247"/>
      <c r="AGA15" s="247"/>
      <c r="AGB15" s="247"/>
      <c r="AGC15" s="247"/>
      <c r="AGD15" s="247"/>
      <c r="AGE15" s="247"/>
      <c r="AGF15" s="247"/>
      <c r="AGG15" s="247"/>
      <c r="AGH15" s="247"/>
      <c r="AGI15" s="247"/>
      <c r="AGJ15" s="247"/>
      <c r="AGK15" s="247"/>
      <c r="AGL15" s="247"/>
      <c r="AGM15" s="247"/>
      <c r="AGN15" s="247"/>
      <c r="AGO15" s="247"/>
      <c r="AGP15" s="247"/>
      <c r="AGQ15" s="247"/>
      <c r="AGR15" s="247"/>
      <c r="AGS15" s="247"/>
      <c r="AGT15" s="247"/>
      <c r="AGU15" s="247"/>
      <c r="AGV15" s="247"/>
      <c r="AGW15" s="247"/>
      <c r="AGX15" s="247"/>
      <c r="AGY15" s="247"/>
      <c r="AGZ15" s="247"/>
      <c r="AHA15" s="247"/>
      <c r="AHB15" s="247"/>
      <c r="AHC15" s="247"/>
      <c r="AHD15" s="247"/>
      <c r="AHE15" s="247"/>
      <c r="AHF15" s="247"/>
      <c r="AHG15" s="247"/>
      <c r="AHH15" s="247"/>
      <c r="AHI15" s="247"/>
      <c r="AHJ15" s="247"/>
      <c r="AHK15" s="247"/>
      <c r="AHL15" s="247"/>
      <c r="AHM15" s="247"/>
      <c r="AHN15" s="247"/>
      <c r="AHO15" s="247"/>
      <c r="AHP15" s="247"/>
      <c r="AHQ15" s="247"/>
      <c r="AHR15" s="247"/>
      <c r="AHS15" s="247"/>
      <c r="AHT15" s="247"/>
      <c r="AHU15" s="247"/>
      <c r="AHV15" s="247"/>
      <c r="AHW15" s="247"/>
      <c r="AHX15" s="247"/>
      <c r="AHY15" s="247"/>
      <c r="AHZ15" s="247"/>
      <c r="AIA15" s="247"/>
      <c r="AIB15" s="247"/>
      <c r="AIC15" s="247"/>
      <c r="AID15" s="247"/>
      <c r="AIE15" s="247"/>
      <c r="AIF15" s="247"/>
      <c r="AIG15" s="247"/>
      <c r="AIH15" s="247"/>
      <c r="AII15" s="247"/>
      <c r="AIJ15" s="247"/>
      <c r="AIK15" s="247"/>
      <c r="AIL15" s="247"/>
      <c r="AIM15" s="247"/>
      <c r="AIN15" s="247"/>
      <c r="AIO15" s="247"/>
      <c r="AIP15" s="247"/>
      <c r="AIQ15" s="247"/>
      <c r="AIR15" s="247"/>
      <c r="AIS15" s="247"/>
      <c r="AIT15" s="247"/>
      <c r="AIU15" s="247"/>
      <c r="AIV15" s="247"/>
      <c r="AIW15" s="247"/>
      <c r="AIX15" s="247"/>
      <c r="AIY15" s="247"/>
      <c r="AIZ15" s="247"/>
      <c r="AJA15" s="247"/>
      <c r="AJB15" s="247"/>
      <c r="AJC15" s="247"/>
      <c r="AJD15" s="247"/>
      <c r="AJE15" s="247"/>
      <c r="AJF15" s="247"/>
      <c r="AJG15" s="247"/>
      <c r="AJH15" s="247"/>
      <c r="AJI15" s="247"/>
      <c r="AJJ15" s="247"/>
      <c r="AJK15" s="247"/>
      <c r="AJL15" s="247"/>
      <c r="AJM15" s="247"/>
      <c r="AJN15" s="247"/>
      <c r="AJO15" s="247"/>
      <c r="AJP15" s="247"/>
      <c r="AJQ15" s="247"/>
      <c r="AJR15" s="247"/>
      <c r="AJS15" s="247"/>
      <c r="AJT15" s="247"/>
      <c r="AJU15" s="247"/>
      <c r="AJV15" s="247"/>
      <c r="AJW15" s="247"/>
      <c r="AJX15" s="247"/>
      <c r="AJY15" s="247"/>
      <c r="AJZ15" s="247"/>
      <c r="AKA15" s="247"/>
      <c r="AKB15" s="247"/>
      <c r="AKC15" s="247"/>
      <c r="AKD15" s="247"/>
      <c r="AKE15" s="247"/>
      <c r="AKF15" s="247"/>
      <c r="AKG15" s="247"/>
      <c r="AKH15" s="247"/>
      <c r="AKI15" s="247"/>
      <c r="AKJ15" s="247"/>
      <c r="AKK15" s="247"/>
      <c r="AKL15" s="247"/>
      <c r="AKM15" s="247"/>
      <c r="AKN15" s="247"/>
      <c r="AKO15" s="247"/>
      <c r="AKP15" s="247"/>
      <c r="AKQ15" s="247"/>
      <c r="AKR15" s="247"/>
      <c r="AKS15" s="247"/>
      <c r="AKT15" s="247"/>
      <c r="AKU15" s="247"/>
      <c r="AKV15" s="247"/>
      <c r="AKW15" s="247"/>
      <c r="AKX15" s="247"/>
      <c r="AKY15" s="247"/>
      <c r="AKZ15" s="247"/>
      <c r="ALA15" s="247"/>
      <c r="ALB15" s="247"/>
      <c r="ALC15" s="247"/>
      <c r="ALD15" s="247"/>
      <c r="ALE15" s="247"/>
      <c r="ALF15" s="247"/>
      <c r="ALG15" s="247"/>
      <c r="ALH15" s="247"/>
      <c r="ALI15" s="247"/>
      <c r="ALJ15" s="247"/>
      <c r="ALK15" s="247"/>
      <c r="ALL15" s="247"/>
      <c r="ALM15" s="247"/>
      <c r="ALN15" s="247"/>
      <c r="ALO15" s="247"/>
      <c r="ALP15" s="247"/>
      <c r="ALQ15" s="247"/>
      <c r="ALR15" s="247"/>
      <c r="ALS15" s="247"/>
      <c r="ALT15" s="247"/>
      <c r="ALU15" s="247"/>
      <c r="ALV15" s="247"/>
      <c r="ALW15" s="247"/>
      <c r="ALX15" s="247"/>
      <c r="ALY15" s="247"/>
      <c r="ALZ15" s="247"/>
      <c r="AMA15" s="247"/>
      <c r="AMB15" s="247"/>
      <c r="AMC15" s="247"/>
      <c r="AMD15" s="247"/>
      <c r="AME15" s="247"/>
      <c r="AMF15" s="247"/>
      <c r="AMG15" s="247"/>
      <c r="AMH15" s="247"/>
      <c r="AMI15" s="247"/>
      <c r="AMJ15" s="247"/>
      <c r="AMK15" s="247"/>
      <c r="AML15" s="247"/>
      <c r="AMM15" s="247"/>
      <c r="AMN15" s="247"/>
      <c r="AMO15" s="247"/>
      <c r="AMP15" s="247"/>
      <c r="AMQ15" s="247"/>
      <c r="AMR15" s="247"/>
      <c r="AMS15" s="247"/>
      <c r="AMT15" s="247"/>
      <c r="AMU15" s="247"/>
      <c r="AMV15" s="247"/>
      <c r="AMW15" s="247"/>
      <c r="AMX15" s="247"/>
      <c r="AMY15" s="247"/>
      <c r="AMZ15" s="247"/>
      <c r="ANA15" s="247"/>
      <c r="ANB15" s="247"/>
      <c r="ANC15" s="247"/>
      <c r="AND15" s="247"/>
      <c r="ANE15" s="247"/>
      <c r="ANF15" s="247"/>
      <c r="ANG15" s="247"/>
      <c r="ANH15" s="247"/>
      <c r="ANI15" s="247"/>
      <c r="ANJ15" s="247"/>
      <c r="ANK15" s="247"/>
      <c r="ANL15" s="247"/>
      <c r="ANM15" s="247"/>
      <c r="ANN15" s="247"/>
      <c r="ANO15" s="247"/>
      <c r="ANP15" s="247"/>
      <c r="ANQ15" s="247"/>
      <c r="ANR15" s="247"/>
      <c r="ANS15" s="247"/>
      <c r="ANT15" s="247"/>
      <c r="ANU15" s="247"/>
      <c r="ANV15" s="247"/>
      <c r="ANW15" s="247"/>
      <c r="ANX15" s="247"/>
      <c r="ANY15" s="247"/>
      <c r="ANZ15" s="247"/>
      <c r="AOA15" s="247"/>
      <c r="AOB15" s="247"/>
      <c r="AOC15" s="247"/>
      <c r="AOD15" s="247"/>
      <c r="AOE15" s="247"/>
      <c r="AOF15" s="247"/>
      <c r="AOG15" s="247"/>
      <c r="AOH15" s="247"/>
      <c r="AOI15" s="247"/>
      <c r="AOJ15" s="247"/>
      <c r="AOK15" s="247"/>
      <c r="AOL15" s="247"/>
      <c r="AOM15" s="247"/>
      <c r="AON15" s="247"/>
      <c r="AOO15" s="247"/>
      <c r="AOP15" s="247"/>
      <c r="AOQ15" s="247"/>
      <c r="AOR15" s="247"/>
      <c r="AOS15" s="247"/>
      <c r="AOT15" s="247"/>
      <c r="AOU15" s="247"/>
      <c r="AOV15" s="247"/>
      <c r="AOW15" s="247"/>
      <c r="AOX15" s="247"/>
      <c r="AOY15" s="247"/>
      <c r="AOZ15" s="247"/>
      <c r="APA15" s="247"/>
      <c r="APB15" s="247"/>
      <c r="APC15" s="247"/>
      <c r="APD15" s="247"/>
      <c r="APE15" s="247"/>
      <c r="APF15" s="247"/>
      <c r="APG15" s="247"/>
      <c r="APH15" s="247"/>
      <c r="API15" s="247"/>
      <c r="APJ15" s="247"/>
      <c r="APK15" s="247"/>
      <c r="APL15" s="247"/>
      <c r="APM15" s="247"/>
      <c r="APN15" s="247"/>
      <c r="APO15" s="247"/>
      <c r="APP15" s="247"/>
      <c r="APQ15" s="247"/>
      <c r="APR15" s="247"/>
      <c r="APS15" s="247"/>
      <c r="APT15" s="247"/>
      <c r="APU15" s="247"/>
      <c r="APV15" s="247"/>
      <c r="APW15" s="247"/>
      <c r="APX15" s="247"/>
      <c r="APY15" s="247"/>
      <c r="APZ15" s="247"/>
      <c r="AQA15" s="247"/>
      <c r="AQB15" s="247"/>
      <c r="AQC15" s="247"/>
      <c r="AQD15" s="247"/>
      <c r="AQE15" s="247"/>
      <c r="AQF15" s="247"/>
      <c r="AQG15" s="247"/>
      <c r="AQH15" s="247"/>
      <c r="AQI15" s="247"/>
      <c r="AQJ15" s="247"/>
      <c r="AQK15" s="247"/>
      <c r="AQL15" s="247"/>
      <c r="AQM15" s="247"/>
      <c r="AQN15" s="247"/>
      <c r="AQO15" s="247"/>
      <c r="AQP15" s="247"/>
      <c r="AQQ15" s="247"/>
      <c r="AQR15" s="247"/>
      <c r="AQS15" s="247"/>
      <c r="AQT15" s="247"/>
      <c r="AQU15" s="247"/>
      <c r="AQV15" s="247"/>
      <c r="AQW15" s="247"/>
      <c r="AQX15" s="247"/>
      <c r="AQY15" s="247"/>
      <c r="AQZ15" s="247"/>
      <c r="ARA15" s="247"/>
      <c r="ARB15" s="247"/>
      <c r="ARC15" s="247"/>
      <c r="ARD15" s="247"/>
      <c r="ARE15" s="247"/>
      <c r="ARF15" s="247"/>
      <c r="ARG15" s="247"/>
      <c r="ARH15" s="247"/>
      <c r="ARI15" s="247"/>
      <c r="ARJ15" s="247"/>
      <c r="ARK15" s="247"/>
      <c r="ARL15" s="247"/>
      <c r="ARM15" s="247"/>
      <c r="ARN15" s="247"/>
      <c r="ARO15" s="247"/>
      <c r="ARP15" s="247"/>
      <c r="ARQ15" s="247"/>
      <c r="ARR15" s="247"/>
      <c r="ARS15" s="247"/>
      <c r="ART15" s="247"/>
      <c r="ARU15" s="247"/>
      <c r="ARV15" s="247"/>
      <c r="ARW15" s="247"/>
      <c r="ARX15" s="247"/>
      <c r="ARY15" s="247"/>
      <c r="ARZ15" s="247"/>
      <c r="ASA15" s="247"/>
      <c r="ASB15" s="247"/>
      <c r="ASC15" s="247"/>
      <c r="ASD15" s="247"/>
      <c r="ASE15" s="247"/>
      <c r="ASF15" s="247"/>
      <c r="ASG15" s="247"/>
      <c r="ASH15" s="247"/>
      <c r="ASI15" s="247"/>
      <c r="ASJ15" s="247"/>
      <c r="ASK15" s="247"/>
      <c r="ASL15" s="247"/>
      <c r="ASM15" s="247"/>
      <c r="ASN15" s="247"/>
      <c r="ASO15" s="247"/>
      <c r="ASP15" s="247"/>
      <c r="ASQ15" s="247"/>
      <c r="ASR15" s="247"/>
      <c r="ASS15" s="247"/>
      <c r="AST15" s="247"/>
      <c r="ASU15" s="247"/>
      <c r="ASV15" s="247"/>
      <c r="ASW15" s="247"/>
      <c r="ASX15" s="247"/>
      <c r="ASY15" s="247"/>
      <c r="ASZ15" s="247"/>
      <c r="ATA15" s="247"/>
      <c r="ATB15" s="247"/>
      <c r="ATC15" s="247"/>
      <c r="ATD15" s="247"/>
      <c r="ATE15" s="247"/>
      <c r="ATF15" s="247"/>
      <c r="ATG15" s="247"/>
      <c r="ATH15" s="247"/>
      <c r="ATI15" s="247"/>
      <c r="ATJ15" s="247"/>
      <c r="ATK15" s="247"/>
      <c r="ATL15" s="247"/>
      <c r="ATM15" s="247"/>
      <c r="ATN15" s="247"/>
      <c r="ATO15" s="247"/>
      <c r="ATP15" s="247"/>
      <c r="ATQ15" s="247"/>
      <c r="ATR15" s="247"/>
      <c r="ATS15" s="247"/>
      <c r="ATT15" s="247"/>
      <c r="ATU15" s="247"/>
      <c r="ATV15" s="247"/>
      <c r="ATW15" s="247"/>
      <c r="ATX15" s="247"/>
      <c r="ATY15" s="247"/>
      <c r="ATZ15" s="247"/>
      <c r="AUA15" s="247"/>
      <c r="AUB15" s="247"/>
      <c r="AUC15" s="247"/>
      <c r="AUD15" s="247"/>
      <c r="AUE15" s="247"/>
      <c r="AUF15" s="247"/>
      <c r="AUG15" s="247"/>
      <c r="AUH15" s="247"/>
      <c r="AUI15" s="247"/>
      <c r="AUJ15" s="247"/>
      <c r="AUK15" s="247"/>
      <c r="AUL15" s="247"/>
      <c r="AUM15" s="247"/>
      <c r="AUN15" s="247"/>
      <c r="AUO15" s="247"/>
      <c r="AUP15" s="247"/>
      <c r="AUQ15" s="247"/>
      <c r="AUR15" s="247"/>
      <c r="AUS15" s="247"/>
      <c r="AUT15" s="247"/>
      <c r="AUU15" s="247"/>
      <c r="AUV15" s="247"/>
      <c r="AUW15" s="247"/>
      <c r="AUX15" s="247"/>
      <c r="AUY15" s="247"/>
      <c r="AUZ15" s="247"/>
      <c r="AVA15" s="247"/>
      <c r="AVB15" s="247"/>
      <c r="AVC15" s="247"/>
      <c r="AVD15" s="247"/>
      <c r="AVE15" s="247"/>
      <c r="AVF15" s="247"/>
      <c r="AVG15" s="247"/>
      <c r="AVH15" s="247"/>
      <c r="AVI15" s="247"/>
      <c r="AVJ15" s="247"/>
      <c r="AVK15" s="247"/>
      <c r="AVL15" s="247"/>
      <c r="AVM15" s="247"/>
      <c r="AVN15" s="247"/>
      <c r="AVO15" s="247"/>
      <c r="AVP15" s="247"/>
      <c r="AVQ15" s="247"/>
      <c r="AVR15" s="247"/>
      <c r="AVS15" s="247"/>
      <c r="AVT15" s="247"/>
      <c r="AVU15" s="247"/>
      <c r="AVV15" s="247"/>
      <c r="AVW15" s="247"/>
      <c r="AVX15" s="247"/>
      <c r="AVY15" s="247"/>
      <c r="AVZ15" s="247"/>
      <c r="AWA15" s="247"/>
      <c r="AWB15" s="247"/>
      <c r="AWC15" s="247"/>
      <c r="AWD15" s="247"/>
      <c r="AWE15" s="247"/>
      <c r="AWF15" s="247"/>
      <c r="AWG15" s="247"/>
      <c r="AWH15" s="247"/>
      <c r="AWI15" s="247"/>
      <c r="AWJ15" s="247"/>
      <c r="AWK15" s="247"/>
      <c r="AWL15" s="247"/>
      <c r="AWM15" s="247"/>
      <c r="AWN15" s="247"/>
      <c r="AWO15" s="247"/>
      <c r="AWP15" s="247"/>
      <c r="AWQ15" s="247"/>
      <c r="AWR15" s="247"/>
      <c r="AWS15" s="247"/>
      <c r="AWT15" s="247"/>
      <c r="AWU15" s="247"/>
      <c r="AWV15" s="247"/>
      <c r="AWW15" s="247"/>
      <c r="AWX15" s="247"/>
      <c r="AWY15" s="247"/>
      <c r="AWZ15" s="247"/>
      <c r="AXA15" s="247"/>
      <c r="AXB15" s="247"/>
      <c r="AXC15" s="247"/>
      <c r="AXD15" s="247"/>
      <c r="AXE15" s="247"/>
      <c r="AXF15" s="247"/>
      <c r="AXG15" s="247"/>
      <c r="AXH15" s="247"/>
      <c r="AXI15" s="247"/>
      <c r="AXJ15" s="247"/>
      <c r="AXK15" s="247"/>
      <c r="AXL15" s="247"/>
      <c r="AXM15" s="247"/>
      <c r="AXN15" s="247"/>
      <c r="AXO15" s="247"/>
      <c r="AXP15" s="247"/>
      <c r="AXQ15" s="247"/>
      <c r="AXR15" s="247"/>
      <c r="AXS15" s="247"/>
      <c r="AXT15" s="247"/>
      <c r="AXU15" s="247"/>
      <c r="AXV15" s="247"/>
      <c r="AXW15" s="247"/>
      <c r="AXX15" s="247"/>
      <c r="AXY15" s="247"/>
      <c r="AXZ15" s="247"/>
      <c r="AYA15" s="247"/>
      <c r="AYB15" s="247"/>
      <c r="AYC15" s="247"/>
      <c r="AYD15" s="247"/>
      <c r="AYE15" s="247"/>
      <c r="AYF15" s="247"/>
      <c r="AYG15" s="247"/>
      <c r="AYH15" s="247"/>
      <c r="AYI15" s="247"/>
      <c r="AYJ15" s="247"/>
      <c r="AYK15" s="247"/>
      <c r="AYL15" s="247"/>
      <c r="AYM15" s="247"/>
      <c r="AYN15" s="247"/>
      <c r="AYO15" s="247"/>
      <c r="AYP15" s="247"/>
      <c r="AYQ15" s="247"/>
      <c r="AYR15" s="247"/>
      <c r="AYS15" s="247"/>
      <c r="AYT15" s="247"/>
      <c r="AYU15" s="247"/>
      <c r="AYV15" s="247"/>
      <c r="AYW15" s="247"/>
      <c r="AYX15" s="247"/>
      <c r="AYY15" s="247"/>
      <c r="AYZ15" s="247"/>
      <c r="AZA15" s="247"/>
      <c r="AZB15" s="247"/>
      <c r="AZC15" s="247"/>
      <c r="AZD15" s="247"/>
      <c r="AZE15" s="247"/>
      <c r="AZF15" s="247"/>
      <c r="AZG15" s="247"/>
      <c r="AZH15" s="247"/>
      <c r="AZI15" s="247"/>
      <c r="AZJ15" s="247"/>
      <c r="AZK15" s="247"/>
      <c r="AZL15" s="247"/>
      <c r="AZM15" s="247"/>
      <c r="AZN15" s="247"/>
      <c r="AZO15" s="247"/>
      <c r="AZP15" s="247"/>
      <c r="AZQ15" s="247"/>
      <c r="AZR15" s="247"/>
      <c r="AZS15" s="247"/>
      <c r="AZT15" s="247"/>
      <c r="AZU15" s="247"/>
      <c r="AZV15" s="247"/>
      <c r="AZW15" s="247"/>
      <c r="AZX15" s="247"/>
      <c r="AZY15" s="247"/>
      <c r="AZZ15" s="247"/>
      <c r="BAA15" s="247"/>
      <c r="BAB15" s="247"/>
      <c r="BAC15" s="247"/>
      <c r="BAD15" s="247"/>
      <c r="BAE15" s="247"/>
      <c r="BAF15" s="247"/>
      <c r="BAG15" s="247"/>
      <c r="BAH15" s="247"/>
      <c r="BAI15" s="247"/>
      <c r="BAJ15" s="247"/>
      <c r="BAK15" s="247"/>
      <c r="BAL15" s="247"/>
      <c r="BAM15" s="247"/>
      <c r="BAN15" s="247"/>
      <c r="BAO15" s="247"/>
      <c r="BAP15" s="247"/>
      <c r="BAQ15" s="247"/>
      <c r="BAR15" s="247"/>
      <c r="BAS15" s="247"/>
      <c r="BAT15" s="247"/>
      <c r="BAU15" s="247"/>
      <c r="BAV15" s="247"/>
      <c r="BAW15" s="247"/>
      <c r="BAX15" s="247"/>
      <c r="BAY15" s="247"/>
      <c r="BAZ15" s="247"/>
      <c r="BBA15" s="247"/>
      <c r="BBB15" s="247"/>
      <c r="BBC15" s="247"/>
      <c r="BBD15" s="247"/>
      <c r="BBE15" s="247"/>
      <c r="BBF15" s="247"/>
      <c r="BBG15" s="247"/>
      <c r="BBH15" s="247"/>
      <c r="BBI15" s="247"/>
      <c r="BBJ15" s="247"/>
      <c r="BBK15" s="247"/>
      <c r="BBL15" s="247"/>
      <c r="BBM15" s="247"/>
      <c r="BBN15" s="247"/>
      <c r="BBO15" s="247"/>
      <c r="BBP15" s="247"/>
      <c r="BBQ15" s="247"/>
      <c r="BBR15" s="247"/>
      <c r="BBS15" s="247"/>
      <c r="BBT15" s="247"/>
      <c r="BBU15" s="247"/>
      <c r="BBV15" s="247"/>
      <c r="BBW15" s="247"/>
      <c r="BBX15" s="247"/>
      <c r="BBY15" s="247"/>
      <c r="BBZ15" s="247"/>
      <c r="BCA15" s="247"/>
      <c r="BCB15" s="247"/>
      <c r="BCC15" s="247"/>
      <c r="BCD15" s="247"/>
      <c r="BCE15" s="247"/>
      <c r="BCF15" s="247"/>
      <c r="BCG15" s="247"/>
      <c r="BCH15" s="247"/>
      <c r="BCI15" s="247"/>
      <c r="BCJ15" s="247"/>
      <c r="BCK15" s="247"/>
      <c r="BCL15" s="247"/>
      <c r="BCM15" s="247"/>
      <c r="BCN15" s="247"/>
      <c r="BCO15" s="247"/>
      <c r="BCP15" s="247"/>
      <c r="BCQ15" s="247"/>
      <c r="BCR15" s="247"/>
      <c r="BCS15" s="247"/>
      <c r="BCT15" s="247"/>
      <c r="BCU15" s="247"/>
      <c r="BCV15" s="247"/>
      <c r="BCW15" s="247"/>
      <c r="BCX15" s="247"/>
      <c r="BCY15" s="247"/>
      <c r="BCZ15" s="247"/>
      <c r="BDA15" s="247"/>
      <c r="BDB15" s="247"/>
      <c r="BDC15" s="247"/>
      <c r="BDD15" s="247"/>
      <c r="BDE15" s="247"/>
      <c r="BDF15" s="247"/>
      <c r="BDG15" s="247"/>
      <c r="BDH15" s="247"/>
      <c r="BDI15" s="247"/>
      <c r="BDJ15" s="247"/>
      <c r="BDK15" s="247"/>
      <c r="BDL15" s="247"/>
      <c r="BDM15" s="247"/>
      <c r="BDN15" s="247"/>
      <c r="BDO15" s="247"/>
      <c r="BDP15" s="247"/>
      <c r="BDQ15" s="247"/>
      <c r="BDR15" s="247"/>
      <c r="BDS15" s="247"/>
      <c r="BDT15" s="247"/>
      <c r="BDU15" s="247"/>
      <c r="BDV15" s="247"/>
      <c r="BDW15" s="247"/>
      <c r="BDX15" s="247"/>
      <c r="BDY15" s="247"/>
      <c r="BDZ15" s="247"/>
      <c r="BEA15" s="247"/>
      <c r="BEB15" s="247"/>
      <c r="BEC15" s="247"/>
      <c r="BED15" s="247"/>
      <c r="BEE15" s="247"/>
      <c r="BEF15" s="247"/>
      <c r="BEG15" s="247"/>
      <c r="BEH15" s="247"/>
      <c r="BEI15" s="247"/>
      <c r="BEJ15" s="247"/>
      <c r="BEK15" s="247"/>
      <c r="BEL15" s="247"/>
      <c r="BEM15" s="247"/>
      <c r="BEN15" s="247"/>
      <c r="BEO15" s="247"/>
      <c r="BEP15" s="247"/>
      <c r="BEQ15" s="247"/>
      <c r="BER15" s="247"/>
      <c r="BES15" s="247"/>
      <c r="BET15" s="247"/>
      <c r="BEU15" s="247"/>
      <c r="BEV15" s="247"/>
      <c r="BEW15" s="247"/>
      <c r="BEX15" s="247"/>
      <c r="BEY15" s="247"/>
      <c r="BEZ15" s="247"/>
      <c r="BFA15" s="247"/>
      <c r="BFB15" s="247"/>
      <c r="BFC15" s="247"/>
      <c r="BFD15" s="247"/>
      <c r="BFE15" s="247"/>
      <c r="BFF15" s="247"/>
      <c r="BFG15" s="247"/>
      <c r="BFH15" s="247"/>
      <c r="BFI15" s="247"/>
      <c r="BFJ15" s="247"/>
      <c r="BFK15" s="247"/>
      <c r="BFL15" s="247"/>
      <c r="BFM15" s="247"/>
      <c r="BFN15" s="247"/>
      <c r="BFO15" s="247"/>
      <c r="BFP15" s="247"/>
      <c r="BFQ15" s="247"/>
      <c r="BFR15" s="247"/>
      <c r="BFS15" s="247"/>
      <c r="BFT15" s="247"/>
      <c r="BFU15" s="247"/>
      <c r="BFV15" s="247"/>
      <c r="BFW15" s="247"/>
      <c r="BFX15" s="247"/>
      <c r="BFY15" s="247"/>
      <c r="BFZ15" s="247"/>
      <c r="BGA15" s="247"/>
      <c r="BGB15" s="247"/>
      <c r="BGC15" s="247"/>
      <c r="BGD15" s="247"/>
      <c r="BGE15" s="247"/>
      <c r="BGF15" s="247"/>
      <c r="BGG15" s="247"/>
      <c r="BGH15" s="247"/>
      <c r="BGI15" s="247"/>
      <c r="BGJ15" s="247"/>
      <c r="BGK15" s="247"/>
      <c r="BGL15" s="247"/>
      <c r="BGM15" s="247"/>
      <c r="BGN15" s="247"/>
      <c r="BGO15" s="247"/>
      <c r="BGP15" s="247"/>
      <c r="BGQ15" s="247"/>
      <c r="BGR15" s="247"/>
      <c r="BGS15" s="247"/>
      <c r="BGT15" s="247"/>
      <c r="BGU15" s="247"/>
      <c r="BGV15" s="247"/>
      <c r="BGW15" s="247"/>
      <c r="BGX15" s="247"/>
      <c r="BGY15" s="247"/>
      <c r="BGZ15" s="247"/>
      <c r="BHA15" s="247"/>
      <c r="BHB15" s="247"/>
      <c r="BHC15" s="247"/>
      <c r="BHD15" s="247"/>
      <c r="BHE15" s="247"/>
      <c r="BHF15" s="247"/>
      <c r="BHG15" s="247"/>
      <c r="BHH15" s="247"/>
      <c r="BHI15" s="247"/>
      <c r="BHJ15" s="247"/>
      <c r="BHK15" s="247"/>
      <c r="BHL15" s="247"/>
      <c r="BHM15" s="247"/>
      <c r="BHN15" s="247"/>
      <c r="BHO15" s="247"/>
      <c r="BHP15" s="247"/>
      <c r="BHQ15" s="247"/>
      <c r="BHR15" s="247"/>
      <c r="BHS15" s="247"/>
      <c r="BHT15" s="247"/>
      <c r="BHU15" s="247"/>
      <c r="BHV15" s="247"/>
      <c r="BHW15" s="247"/>
      <c r="BHX15" s="247"/>
      <c r="BHY15" s="247"/>
      <c r="BHZ15" s="247"/>
      <c r="BIA15" s="247"/>
      <c r="BIB15" s="247"/>
      <c r="BIC15" s="247"/>
      <c r="BID15" s="247"/>
      <c r="BIE15" s="247"/>
      <c r="BIF15" s="247"/>
      <c r="BIG15" s="247"/>
      <c r="BIH15" s="247"/>
      <c r="BII15" s="247"/>
      <c r="BIJ15" s="247"/>
      <c r="BIK15" s="247"/>
      <c r="BIL15" s="247"/>
      <c r="BIM15" s="247"/>
      <c r="BIN15" s="247"/>
      <c r="BIO15" s="247"/>
      <c r="BIP15" s="247"/>
      <c r="BIQ15" s="247"/>
      <c r="BIR15" s="247"/>
      <c r="BIS15" s="247"/>
      <c r="BIT15" s="247"/>
      <c r="BIU15" s="247"/>
      <c r="BIV15" s="247"/>
      <c r="BIW15" s="247"/>
      <c r="BIX15" s="247"/>
      <c r="BIY15" s="247"/>
      <c r="BIZ15" s="247"/>
      <c r="BJA15" s="247"/>
      <c r="BJB15" s="247"/>
      <c r="BJC15" s="247"/>
      <c r="BJD15" s="247"/>
      <c r="BJE15" s="247"/>
      <c r="BJF15" s="247"/>
      <c r="BJG15" s="247"/>
      <c r="BJH15" s="247"/>
      <c r="BJI15" s="247"/>
      <c r="BJJ15" s="247"/>
      <c r="BJK15" s="247"/>
      <c r="BJL15" s="247"/>
      <c r="BJM15" s="247"/>
      <c r="BJN15" s="247"/>
      <c r="BJO15" s="247"/>
      <c r="BJP15" s="247"/>
      <c r="BJQ15" s="247"/>
      <c r="BJR15" s="247"/>
      <c r="BJS15" s="247"/>
      <c r="BJT15" s="247"/>
      <c r="BJU15" s="247"/>
      <c r="BJV15" s="247"/>
      <c r="BJW15" s="247"/>
      <c r="BJX15" s="247"/>
      <c r="BJY15" s="247"/>
      <c r="BJZ15" s="247"/>
      <c r="BKA15" s="247"/>
      <c r="BKB15" s="247"/>
      <c r="BKC15" s="247"/>
      <c r="BKD15" s="247"/>
      <c r="BKE15" s="247"/>
      <c r="BKF15" s="247"/>
      <c r="BKG15" s="247"/>
      <c r="BKH15" s="247"/>
      <c r="BKI15" s="247"/>
      <c r="BKJ15" s="247"/>
      <c r="BKK15" s="247"/>
      <c r="BKL15" s="247"/>
      <c r="BKM15" s="247"/>
      <c r="BKN15" s="247"/>
      <c r="BKO15" s="247"/>
      <c r="BKP15" s="247"/>
      <c r="BKQ15" s="247"/>
      <c r="BKR15" s="247"/>
      <c r="BKS15" s="247"/>
      <c r="BKT15" s="247"/>
      <c r="BKU15" s="247"/>
      <c r="BKV15" s="247"/>
      <c r="BKW15" s="247"/>
      <c r="BKX15" s="247"/>
      <c r="BKY15" s="247"/>
      <c r="BKZ15" s="247"/>
      <c r="BLA15" s="247"/>
      <c r="BLB15" s="247"/>
      <c r="BLC15" s="247"/>
      <c r="BLD15" s="247"/>
      <c r="BLE15" s="247"/>
      <c r="BLF15" s="247"/>
      <c r="BLG15" s="247"/>
      <c r="BLH15" s="247"/>
      <c r="BLI15" s="247"/>
      <c r="BLJ15" s="247"/>
      <c r="BLK15" s="247"/>
      <c r="BLL15" s="247"/>
      <c r="BLM15" s="247"/>
      <c r="BLN15" s="247"/>
      <c r="BLO15" s="247"/>
      <c r="BLP15" s="247"/>
      <c r="BLQ15" s="247"/>
      <c r="BLR15" s="247"/>
      <c r="BLS15" s="247"/>
      <c r="BLT15" s="247"/>
      <c r="BLU15" s="247"/>
      <c r="BLV15" s="247"/>
      <c r="BLW15" s="247"/>
      <c r="BLX15" s="247"/>
      <c r="BLY15" s="247"/>
      <c r="BLZ15" s="247"/>
      <c r="BMA15" s="247"/>
      <c r="BMB15" s="247"/>
      <c r="BMC15" s="247"/>
      <c r="BMD15" s="247"/>
      <c r="BME15" s="247"/>
      <c r="BMF15" s="247"/>
      <c r="BMG15" s="247"/>
      <c r="BMH15" s="247"/>
      <c r="BMI15" s="247"/>
      <c r="BMJ15" s="247"/>
      <c r="BMK15" s="247"/>
      <c r="BML15" s="247"/>
      <c r="BMM15" s="247"/>
      <c r="BMN15" s="247"/>
      <c r="BMO15" s="247"/>
      <c r="BMP15" s="247"/>
      <c r="BMQ15" s="247"/>
      <c r="BMR15" s="247"/>
      <c r="BMS15" s="247"/>
      <c r="BMT15" s="247"/>
      <c r="BMU15" s="247"/>
      <c r="BMV15" s="247"/>
      <c r="BMW15" s="247"/>
      <c r="BMX15" s="247"/>
      <c r="BMY15" s="247"/>
      <c r="BMZ15" s="247"/>
      <c r="BNA15" s="247"/>
      <c r="BNB15" s="247"/>
      <c r="BNC15" s="247"/>
      <c r="BND15" s="247"/>
      <c r="BNE15" s="247"/>
      <c r="BNF15" s="247"/>
      <c r="BNG15" s="247"/>
      <c r="BNH15" s="247"/>
      <c r="BNI15" s="247"/>
      <c r="BNJ15" s="247"/>
      <c r="BNK15" s="247"/>
      <c r="BNL15" s="247"/>
      <c r="BNM15" s="247"/>
      <c r="BNN15" s="247"/>
      <c r="BNO15" s="247"/>
      <c r="BNP15" s="247"/>
      <c r="BNQ15" s="247"/>
      <c r="BNR15" s="247"/>
      <c r="BNS15" s="247"/>
      <c r="BNT15" s="247"/>
      <c r="BNU15" s="247"/>
      <c r="BNV15" s="247"/>
      <c r="BNW15" s="247"/>
      <c r="BNX15" s="247"/>
      <c r="BNY15" s="247"/>
      <c r="BNZ15" s="247"/>
      <c r="BOA15" s="247"/>
      <c r="BOB15" s="247"/>
      <c r="BOC15" s="247"/>
      <c r="BOD15" s="247"/>
      <c r="BOE15" s="247"/>
      <c r="BOF15" s="247"/>
      <c r="BOG15" s="247"/>
      <c r="BOH15" s="247"/>
      <c r="BOI15" s="247"/>
      <c r="BOJ15" s="247"/>
      <c r="BOK15" s="247"/>
      <c r="BOL15" s="247"/>
      <c r="BOM15" s="247"/>
      <c r="BON15" s="247"/>
      <c r="BOO15" s="247"/>
      <c r="BOP15" s="247"/>
      <c r="BOQ15" s="247"/>
      <c r="BOR15" s="247"/>
      <c r="BOS15" s="247"/>
      <c r="BOT15" s="247"/>
      <c r="BOU15" s="247"/>
      <c r="BOV15" s="247"/>
      <c r="BOW15" s="247"/>
      <c r="BOX15" s="247"/>
      <c r="BOY15" s="247"/>
      <c r="BOZ15" s="247"/>
      <c r="BPA15" s="247"/>
      <c r="BPB15" s="247"/>
      <c r="BPC15" s="247"/>
      <c r="BPD15" s="247"/>
      <c r="BPE15" s="247"/>
      <c r="BPF15" s="247"/>
      <c r="BPG15" s="247"/>
      <c r="BPH15" s="247"/>
      <c r="BPI15" s="247"/>
      <c r="BPJ15" s="247"/>
      <c r="BPK15" s="247"/>
      <c r="BPL15" s="247"/>
      <c r="BPM15" s="247"/>
      <c r="BPN15" s="247"/>
      <c r="BPO15" s="247"/>
      <c r="BPP15" s="247"/>
      <c r="BPQ15" s="247"/>
      <c r="BPR15" s="247"/>
      <c r="BPS15" s="247"/>
      <c r="BPT15" s="247"/>
      <c r="BPU15" s="247"/>
      <c r="BPV15" s="247"/>
      <c r="BPW15" s="247"/>
      <c r="BPX15" s="247"/>
      <c r="BPY15" s="247"/>
      <c r="BPZ15" s="247"/>
      <c r="BQA15" s="247"/>
      <c r="BQB15" s="247"/>
      <c r="BQC15" s="247"/>
      <c r="BQD15" s="247"/>
      <c r="BQE15" s="247"/>
      <c r="BQF15" s="247"/>
      <c r="BQG15" s="247"/>
      <c r="BQH15" s="247"/>
      <c r="BQI15" s="247"/>
      <c r="BQJ15" s="247"/>
      <c r="BQK15" s="247"/>
      <c r="BQL15" s="247"/>
      <c r="BQM15" s="247"/>
      <c r="BQN15" s="247"/>
      <c r="BQO15" s="247"/>
      <c r="BQP15" s="247"/>
      <c r="BQQ15" s="247"/>
      <c r="BQR15" s="247"/>
      <c r="BQS15" s="247"/>
      <c r="BQT15" s="247"/>
      <c r="BQU15" s="247"/>
      <c r="BQV15" s="247"/>
      <c r="BQW15" s="247"/>
      <c r="BQX15" s="247"/>
      <c r="BQY15" s="247"/>
      <c r="BQZ15" s="247"/>
      <c r="BRA15" s="247"/>
      <c r="BRB15" s="247"/>
      <c r="BRC15" s="247"/>
      <c r="BRD15" s="247"/>
      <c r="BRE15" s="247"/>
      <c r="BRF15" s="247"/>
      <c r="BRG15" s="247"/>
      <c r="BRH15" s="247"/>
      <c r="BRI15" s="247"/>
      <c r="BRJ15" s="247"/>
      <c r="BRK15" s="247"/>
      <c r="BRL15" s="247"/>
      <c r="BRM15" s="247"/>
      <c r="BRN15" s="247"/>
      <c r="BRO15" s="247"/>
      <c r="BRP15" s="247"/>
      <c r="BRQ15" s="247"/>
      <c r="BRR15" s="247"/>
      <c r="BRS15" s="247"/>
      <c r="BRT15" s="247"/>
      <c r="BRU15" s="247"/>
      <c r="BRV15" s="247"/>
      <c r="BRW15" s="247"/>
      <c r="BRX15" s="247"/>
      <c r="BRY15" s="247"/>
      <c r="BRZ15" s="247"/>
      <c r="BSA15" s="247"/>
      <c r="BSB15" s="247"/>
      <c r="BSC15" s="247"/>
      <c r="BSD15" s="247"/>
      <c r="BSE15" s="247"/>
      <c r="BSF15" s="247"/>
      <c r="BSG15" s="247"/>
      <c r="BSH15" s="247"/>
      <c r="BSI15" s="247"/>
      <c r="BSJ15" s="247"/>
      <c r="BSK15" s="247"/>
      <c r="BSL15" s="247"/>
      <c r="BSM15" s="247"/>
      <c r="BSN15" s="247"/>
      <c r="BSO15" s="247"/>
      <c r="BSP15" s="247"/>
      <c r="BSQ15" s="247"/>
      <c r="BSR15" s="247"/>
      <c r="BSS15" s="247"/>
      <c r="BST15" s="247"/>
      <c r="BSU15" s="247"/>
      <c r="BSV15" s="247"/>
      <c r="BSW15" s="247"/>
      <c r="BSX15" s="247"/>
      <c r="BSY15" s="247"/>
      <c r="BSZ15" s="247"/>
      <c r="BTA15" s="247"/>
      <c r="BTB15" s="247"/>
      <c r="BTC15" s="247"/>
      <c r="BTD15" s="247"/>
      <c r="BTE15" s="247"/>
      <c r="BTF15" s="247"/>
      <c r="BTG15" s="247"/>
      <c r="BTH15" s="247"/>
      <c r="BTI15" s="247"/>
      <c r="BTJ15" s="247"/>
      <c r="BTK15" s="247"/>
      <c r="BTL15" s="247"/>
      <c r="BTM15" s="247"/>
      <c r="BTN15" s="247"/>
      <c r="BTO15" s="247"/>
      <c r="BTP15" s="247"/>
      <c r="BTQ15" s="247"/>
      <c r="BTR15" s="247"/>
      <c r="BTS15" s="247"/>
      <c r="BTT15" s="247"/>
      <c r="BTU15" s="247"/>
      <c r="BTV15" s="247"/>
      <c r="BTW15" s="247"/>
      <c r="BTX15" s="247"/>
      <c r="BTY15" s="247"/>
      <c r="BTZ15" s="247"/>
      <c r="BUA15" s="247"/>
      <c r="BUB15" s="247"/>
      <c r="BUC15" s="247"/>
      <c r="BUD15" s="247"/>
      <c r="BUE15" s="247"/>
      <c r="BUF15" s="247"/>
      <c r="BUG15" s="247"/>
      <c r="BUH15" s="247"/>
      <c r="BUI15" s="247"/>
      <c r="BUJ15" s="247"/>
      <c r="BUK15" s="247"/>
      <c r="BUL15" s="247"/>
      <c r="BUM15" s="247"/>
      <c r="BUN15" s="247"/>
      <c r="BUO15" s="247"/>
      <c r="BUP15" s="247"/>
      <c r="BUQ15" s="247"/>
      <c r="BUR15" s="247"/>
      <c r="BUS15" s="247"/>
      <c r="BUT15" s="247"/>
      <c r="BUU15" s="247"/>
      <c r="BUV15" s="247"/>
      <c r="BUW15" s="247"/>
      <c r="BUX15" s="247"/>
      <c r="BUY15" s="247"/>
      <c r="BUZ15" s="247"/>
      <c r="BVA15" s="247"/>
      <c r="BVB15" s="247"/>
      <c r="BVC15" s="247"/>
      <c r="BVD15" s="247"/>
      <c r="BVE15" s="247"/>
      <c r="BVF15" s="247"/>
      <c r="BVG15" s="247"/>
      <c r="BVH15" s="247"/>
      <c r="BVI15" s="247"/>
      <c r="BVJ15" s="247"/>
      <c r="BVK15" s="247"/>
      <c r="BVL15" s="247"/>
      <c r="BVM15" s="247"/>
      <c r="BVN15" s="247"/>
      <c r="BVO15" s="247"/>
      <c r="BVP15" s="247"/>
      <c r="BVQ15" s="247"/>
      <c r="BVR15" s="247"/>
      <c r="BVS15" s="247"/>
      <c r="BVT15" s="247"/>
      <c r="BVU15" s="247"/>
      <c r="BVV15" s="247"/>
      <c r="BVW15" s="247"/>
      <c r="BVX15" s="247"/>
      <c r="BVY15" s="247"/>
      <c r="BVZ15" s="247"/>
      <c r="BWA15" s="247"/>
      <c r="BWB15" s="247"/>
      <c r="BWC15" s="247"/>
      <c r="BWD15" s="247"/>
      <c r="BWE15" s="247"/>
      <c r="BWF15" s="247"/>
      <c r="BWG15" s="247"/>
      <c r="BWH15" s="247"/>
      <c r="BWI15" s="247"/>
      <c r="BWJ15" s="247"/>
      <c r="BWK15" s="247"/>
      <c r="BWL15" s="247"/>
      <c r="BWM15" s="247"/>
      <c r="BWN15" s="247"/>
      <c r="BWO15" s="247"/>
      <c r="BWP15" s="247"/>
      <c r="BWQ15" s="247"/>
      <c r="BWR15" s="247"/>
      <c r="BWS15" s="247"/>
      <c r="BWT15" s="247"/>
      <c r="BWU15" s="247"/>
      <c r="BWV15" s="247"/>
      <c r="BWW15" s="247"/>
      <c r="BWX15" s="247"/>
      <c r="BWY15" s="247"/>
      <c r="BWZ15" s="247"/>
      <c r="BXA15" s="247"/>
      <c r="BXB15" s="247"/>
      <c r="BXC15" s="247"/>
      <c r="BXD15" s="247"/>
      <c r="BXE15" s="247"/>
      <c r="BXF15" s="247"/>
      <c r="BXG15" s="247"/>
      <c r="BXH15" s="247"/>
      <c r="BXI15" s="247"/>
      <c r="BXJ15" s="247"/>
      <c r="BXK15" s="247"/>
      <c r="BXL15" s="247"/>
      <c r="BXM15" s="247"/>
      <c r="BXN15" s="247"/>
      <c r="BXO15" s="247"/>
      <c r="BXP15" s="247"/>
      <c r="BXQ15" s="247"/>
      <c r="BXR15" s="247"/>
      <c r="BXS15" s="247"/>
      <c r="BXT15" s="247"/>
      <c r="BXU15" s="247"/>
      <c r="BXV15" s="247"/>
      <c r="BXW15" s="247"/>
      <c r="BXX15" s="247"/>
      <c r="BXY15" s="247"/>
      <c r="BXZ15" s="247"/>
      <c r="BYA15" s="247"/>
      <c r="BYB15" s="247"/>
      <c r="BYC15" s="247"/>
      <c r="BYD15" s="247"/>
      <c r="BYE15" s="247"/>
      <c r="BYF15" s="247"/>
      <c r="BYG15" s="247"/>
      <c r="BYH15" s="247"/>
      <c r="BYI15" s="247"/>
      <c r="BYJ15" s="247"/>
      <c r="BYK15" s="247"/>
      <c r="BYL15" s="247"/>
      <c r="BYM15" s="247"/>
      <c r="BYN15" s="247"/>
      <c r="BYO15" s="247"/>
      <c r="BYP15" s="247"/>
      <c r="BYQ15" s="247"/>
      <c r="BYR15" s="247"/>
      <c r="BYS15" s="247"/>
      <c r="BYT15" s="247"/>
      <c r="BYU15" s="247"/>
      <c r="BYV15" s="247"/>
      <c r="BYW15" s="247"/>
      <c r="BYX15" s="247"/>
      <c r="BYY15" s="247"/>
      <c r="BYZ15" s="247"/>
      <c r="BZA15" s="247"/>
      <c r="BZB15" s="247"/>
      <c r="BZC15" s="247"/>
      <c r="BZD15" s="247"/>
      <c r="BZE15" s="247"/>
      <c r="BZF15" s="247"/>
      <c r="BZG15" s="247"/>
      <c r="BZH15" s="247"/>
      <c r="BZI15" s="247"/>
      <c r="BZJ15" s="247"/>
      <c r="BZK15" s="247"/>
      <c r="BZL15" s="247"/>
      <c r="BZM15" s="247"/>
      <c r="BZN15" s="247"/>
      <c r="BZO15" s="247"/>
      <c r="BZP15" s="247"/>
      <c r="BZQ15" s="247"/>
      <c r="BZR15" s="247"/>
      <c r="BZS15" s="247"/>
      <c r="BZT15" s="247"/>
      <c r="BZU15" s="247"/>
      <c r="BZV15" s="247"/>
      <c r="BZW15" s="247"/>
      <c r="BZX15" s="247"/>
      <c r="BZY15" s="247"/>
      <c r="BZZ15" s="247"/>
      <c r="CAA15" s="247"/>
      <c r="CAB15" s="247"/>
      <c r="CAC15" s="247"/>
      <c r="CAD15" s="247"/>
      <c r="CAE15" s="247"/>
      <c r="CAF15" s="247"/>
      <c r="CAG15" s="247"/>
      <c r="CAH15" s="247"/>
      <c r="CAI15" s="247"/>
      <c r="CAJ15" s="247"/>
      <c r="CAK15" s="247"/>
      <c r="CAL15" s="247"/>
      <c r="CAM15" s="247"/>
      <c r="CAN15" s="247"/>
      <c r="CAO15" s="247"/>
      <c r="CAP15" s="247"/>
      <c r="CAQ15" s="247"/>
      <c r="CAR15" s="247"/>
      <c r="CAS15" s="247"/>
      <c r="CAT15" s="247"/>
      <c r="CAU15" s="247"/>
      <c r="CAV15" s="247"/>
      <c r="CAW15" s="247"/>
      <c r="CAX15" s="247"/>
      <c r="CAY15" s="247"/>
      <c r="CAZ15" s="247"/>
      <c r="CBA15" s="247"/>
      <c r="CBB15" s="247"/>
      <c r="CBC15" s="247"/>
      <c r="CBD15" s="247"/>
      <c r="CBE15" s="247"/>
      <c r="CBF15" s="247"/>
      <c r="CBG15" s="247"/>
      <c r="CBH15" s="247"/>
      <c r="CBI15" s="247"/>
      <c r="CBJ15" s="247"/>
      <c r="CBK15" s="247"/>
      <c r="CBL15" s="247"/>
      <c r="CBM15" s="247"/>
      <c r="CBN15" s="247"/>
      <c r="CBO15" s="247"/>
      <c r="CBP15" s="247"/>
      <c r="CBQ15" s="247"/>
      <c r="CBR15" s="247"/>
      <c r="CBS15" s="247"/>
      <c r="CBT15" s="247"/>
      <c r="CBU15" s="247"/>
      <c r="CBV15" s="247"/>
      <c r="CBW15" s="247"/>
      <c r="CBX15" s="247"/>
      <c r="CBY15" s="247"/>
      <c r="CBZ15" s="247"/>
      <c r="CCA15" s="247"/>
      <c r="CCB15" s="247"/>
      <c r="CCC15" s="247"/>
      <c r="CCD15" s="247"/>
      <c r="CCE15" s="247"/>
      <c r="CCF15" s="247"/>
      <c r="CCG15" s="247"/>
      <c r="CCH15" s="247"/>
      <c r="CCI15" s="247"/>
      <c r="CCJ15" s="247"/>
      <c r="CCK15" s="247"/>
      <c r="CCL15" s="247"/>
      <c r="CCM15" s="247"/>
      <c r="CCN15" s="247"/>
      <c r="CCO15" s="247"/>
      <c r="CCP15" s="247"/>
      <c r="CCQ15" s="247"/>
      <c r="CCR15" s="247"/>
      <c r="CCS15" s="247"/>
      <c r="CCT15" s="247"/>
      <c r="CCU15" s="247"/>
      <c r="CCV15" s="247"/>
      <c r="CCW15" s="247"/>
      <c r="CCX15" s="247"/>
      <c r="CCY15" s="247"/>
      <c r="CCZ15" s="247"/>
      <c r="CDA15" s="247"/>
      <c r="CDB15" s="247"/>
      <c r="CDC15" s="247"/>
      <c r="CDD15" s="247"/>
      <c r="CDE15" s="247"/>
      <c r="CDF15" s="247"/>
      <c r="CDG15" s="247"/>
      <c r="CDH15" s="247"/>
      <c r="CDI15" s="247"/>
      <c r="CDJ15" s="247"/>
      <c r="CDK15" s="247"/>
      <c r="CDL15" s="247"/>
      <c r="CDM15" s="247"/>
      <c r="CDN15" s="247"/>
      <c r="CDO15" s="247"/>
      <c r="CDP15" s="247"/>
      <c r="CDQ15" s="247"/>
      <c r="CDR15" s="247"/>
      <c r="CDS15" s="247"/>
      <c r="CDT15" s="247"/>
      <c r="CDU15" s="247"/>
      <c r="CDV15" s="247"/>
      <c r="CDW15" s="247"/>
      <c r="CDX15" s="247"/>
      <c r="CDY15" s="247"/>
      <c r="CDZ15" s="247"/>
      <c r="CEA15" s="247"/>
      <c r="CEB15" s="247"/>
      <c r="CEC15" s="247"/>
      <c r="CED15" s="247"/>
      <c r="CEE15" s="247"/>
      <c r="CEF15" s="247"/>
      <c r="CEG15" s="247"/>
      <c r="CEH15" s="247"/>
      <c r="CEI15" s="247"/>
      <c r="CEJ15" s="247"/>
      <c r="CEK15" s="247"/>
      <c r="CEL15" s="247"/>
      <c r="CEM15" s="247"/>
      <c r="CEN15" s="247"/>
      <c r="CEO15" s="247"/>
      <c r="CEP15" s="247"/>
      <c r="CEQ15" s="247"/>
      <c r="CER15" s="247"/>
      <c r="CES15" s="247"/>
      <c r="CET15" s="247"/>
      <c r="CEU15" s="247"/>
      <c r="CEV15" s="247"/>
      <c r="CEW15" s="247"/>
      <c r="CEX15" s="247"/>
      <c r="CEY15" s="247"/>
      <c r="CEZ15" s="247"/>
      <c r="CFA15" s="247"/>
      <c r="CFB15" s="247"/>
      <c r="CFC15" s="247"/>
      <c r="CFD15" s="247"/>
      <c r="CFE15" s="247"/>
      <c r="CFF15" s="247"/>
      <c r="CFG15" s="247"/>
      <c r="CFH15" s="247"/>
      <c r="CFI15" s="247"/>
      <c r="CFJ15" s="247"/>
      <c r="CFK15" s="247"/>
      <c r="CFL15" s="247"/>
      <c r="CFM15" s="247"/>
      <c r="CFN15" s="247"/>
      <c r="CFO15" s="247"/>
      <c r="CFP15" s="247"/>
      <c r="CFQ15" s="247"/>
      <c r="CFR15" s="247"/>
      <c r="CFS15" s="247"/>
      <c r="CFT15" s="247"/>
      <c r="CFU15" s="247"/>
      <c r="CFV15" s="247"/>
      <c r="CFW15" s="247"/>
      <c r="CFX15" s="247"/>
      <c r="CFY15" s="247"/>
      <c r="CFZ15" s="247"/>
      <c r="CGA15" s="247"/>
      <c r="CGB15" s="247"/>
      <c r="CGC15" s="247"/>
      <c r="CGD15" s="247"/>
      <c r="CGE15" s="247"/>
      <c r="CGF15" s="247"/>
      <c r="CGG15" s="247"/>
      <c r="CGH15" s="247"/>
      <c r="CGI15" s="247"/>
      <c r="CGJ15" s="247"/>
      <c r="CGK15" s="247"/>
      <c r="CGL15" s="247"/>
      <c r="CGM15" s="247"/>
      <c r="CGN15" s="247"/>
      <c r="CGO15" s="247"/>
      <c r="CGP15" s="247"/>
      <c r="CGQ15" s="247"/>
      <c r="CGR15" s="247"/>
      <c r="CGS15" s="247"/>
      <c r="CGT15" s="247"/>
      <c r="CGU15" s="247"/>
      <c r="CGV15" s="247"/>
      <c r="CGW15" s="247"/>
      <c r="CGX15" s="247"/>
      <c r="CGY15" s="247"/>
      <c r="CGZ15" s="247"/>
      <c r="CHA15" s="247"/>
      <c r="CHB15" s="247"/>
      <c r="CHC15" s="247"/>
      <c r="CHD15" s="247"/>
      <c r="CHE15" s="247"/>
      <c r="CHF15" s="247"/>
      <c r="CHG15" s="247"/>
      <c r="CHH15" s="247"/>
      <c r="CHI15" s="247"/>
      <c r="CHJ15" s="247"/>
      <c r="CHK15" s="247"/>
      <c r="CHL15" s="247"/>
      <c r="CHM15" s="247"/>
      <c r="CHN15" s="247"/>
      <c r="CHO15" s="247"/>
      <c r="CHP15" s="247"/>
      <c r="CHQ15" s="247"/>
      <c r="CHR15" s="247"/>
      <c r="CHS15" s="247"/>
      <c r="CHT15" s="247"/>
      <c r="CHU15" s="247"/>
      <c r="CHV15" s="247"/>
      <c r="CHW15" s="247"/>
      <c r="CHX15" s="247"/>
      <c r="CHY15" s="247"/>
      <c r="CHZ15" s="247"/>
      <c r="CIA15" s="247"/>
      <c r="CIB15" s="247"/>
      <c r="CIC15" s="247"/>
      <c r="CID15" s="247"/>
      <c r="CIE15" s="247"/>
      <c r="CIF15" s="247"/>
      <c r="CIG15" s="247"/>
      <c r="CIH15" s="247"/>
      <c r="CII15" s="247"/>
      <c r="CIJ15" s="247"/>
      <c r="CIK15" s="247"/>
      <c r="CIL15" s="247"/>
      <c r="CIM15" s="247"/>
      <c r="CIN15" s="247"/>
      <c r="CIO15" s="247"/>
      <c r="CIP15" s="247"/>
      <c r="CIQ15" s="247"/>
      <c r="CIR15" s="247"/>
      <c r="CIS15" s="247"/>
      <c r="CIT15" s="247"/>
      <c r="CIU15" s="247"/>
      <c r="CIV15" s="247"/>
      <c r="CIW15" s="247"/>
      <c r="CIX15" s="247"/>
      <c r="CIY15" s="247"/>
      <c r="CIZ15" s="247"/>
      <c r="CJA15" s="247"/>
      <c r="CJB15" s="247"/>
      <c r="CJC15" s="247"/>
      <c r="CJD15" s="247"/>
      <c r="CJE15" s="247"/>
      <c r="CJF15" s="247"/>
      <c r="CJG15" s="247"/>
      <c r="CJH15" s="247"/>
      <c r="CJI15" s="247"/>
      <c r="CJJ15" s="247"/>
      <c r="CJK15" s="247"/>
      <c r="CJL15" s="247"/>
      <c r="CJM15" s="247"/>
      <c r="CJN15" s="247"/>
      <c r="CJO15" s="247"/>
      <c r="CJP15" s="247"/>
      <c r="CJQ15" s="247"/>
      <c r="CJR15" s="247"/>
      <c r="CJS15" s="247"/>
      <c r="CJT15" s="247"/>
      <c r="CJU15" s="247"/>
      <c r="CJV15" s="247"/>
      <c r="CJW15" s="247"/>
      <c r="CJX15" s="247"/>
      <c r="CJY15" s="247"/>
      <c r="CJZ15" s="247"/>
      <c r="CKA15" s="247"/>
      <c r="CKB15" s="247"/>
      <c r="CKC15" s="247"/>
      <c r="CKD15" s="247"/>
      <c r="CKE15" s="247"/>
      <c r="CKF15" s="247"/>
      <c r="CKG15" s="247"/>
      <c r="CKH15" s="247"/>
      <c r="CKI15" s="247"/>
      <c r="CKJ15" s="247"/>
      <c r="CKK15" s="247"/>
      <c r="CKL15" s="247"/>
      <c r="CKM15" s="247"/>
      <c r="CKN15" s="247"/>
      <c r="CKO15" s="247"/>
      <c r="CKP15" s="247"/>
      <c r="CKQ15" s="247"/>
      <c r="CKR15" s="247"/>
      <c r="CKS15" s="247"/>
      <c r="CKT15" s="247"/>
      <c r="CKU15" s="247"/>
      <c r="CKV15" s="247"/>
      <c r="CKW15" s="247"/>
      <c r="CKX15" s="247"/>
      <c r="CKY15" s="247"/>
      <c r="CKZ15" s="247"/>
      <c r="CLA15" s="247"/>
      <c r="CLB15" s="247"/>
      <c r="CLC15" s="247"/>
      <c r="CLD15" s="247"/>
      <c r="CLE15" s="247"/>
      <c r="CLF15" s="247"/>
      <c r="CLG15" s="247"/>
      <c r="CLH15" s="247"/>
      <c r="CLI15" s="247"/>
      <c r="CLJ15" s="247"/>
      <c r="CLK15" s="247"/>
      <c r="CLL15" s="247"/>
      <c r="CLM15" s="247"/>
      <c r="CLN15" s="247"/>
      <c r="CLO15" s="247"/>
      <c r="CLP15" s="247"/>
      <c r="CLQ15" s="247"/>
      <c r="CLR15" s="247"/>
      <c r="CLS15" s="247"/>
      <c r="CLT15" s="247"/>
      <c r="CLU15" s="247"/>
      <c r="CLV15" s="247"/>
      <c r="CLW15" s="247"/>
      <c r="CLX15" s="247"/>
      <c r="CLY15" s="247"/>
      <c r="CLZ15" s="247"/>
      <c r="CMA15" s="247"/>
      <c r="CMB15" s="247"/>
      <c r="CMC15" s="247"/>
      <c r="CMD15" s="247"/>
      <c r="CME15" s="247"/>
      <c r="CMF15" s="247"/>
      <c r="CMG15" s="247"/>
      <c r="CMH15" s="247"/>
      <c r="CMI15" s="247"/>
      <c r="CMJ15" s="247"/>
      <c r="CMK15" s="247"/>
      <c r="CML15" s="247"/>
      <c r="CMM15" s="247"/>
      <c r="CMN15" s="247"/>
      <c r="CMO15" s="247"/>
      <c r="CMP15" s="247"/>
      <c r="CMQ15" s="247"/>
      <c r="CMR15" s="247"/>
      <c r="CMS15" s="247"/>
      <c r="CMT15" s="247"/>
      <c r="CMU15" s="247"/>
      <c r="CMV15" s="247"/>
      <c r="CMW15" s="247"/>
      <c r="CMX15" s="247"/>
      <c r="CMY15" s="247"/>
      <c r="CMZ15" s="247"/>
      <c r="CNA15" s="247"/>
      <c r="CNB15" s="247"/>
      <c r="CNC15" s="247"/>
      <c r="CND15" s="247"/>
      <c r="CNE15" s="247"/>
      <c r="CNF15" s="247"/>
      <c r="CNG15" s="247"/>
      <c r="CNH15" s="247"/>
      <c r="CNI15" s="247"/>
      <c r="CNJ15" s="247"/>
      <c r="CNK15" s="247"/>
      <c r="CNL15" s="247"/>
      <c r="CNM15" s="247"/>
      <c r="CNN15" s="247"/>
      <c r="CNO15" s="247"/>
      <c r="CNP15" s="247"/>
      <c r="CNQ15" s="247"/>
      <c r="CNR15" s="247"/>
      <c r="CNS15" s="247"/>
      <c r="CNT15" s="247"/>
      <c r="CNU15" s="247"/>
      <c r="CNV15" s="247"/>
      <c r="CNW15" s="247"/>
      <c r="CNX15" s="247"/>
      <c r="CNY15" s="247"/>
      <c r="CNZ15" s="247"/>
      <c r="COA15" s="247"/>
      <c r="COB15" s="247"/>
      <c r="COC15" s="247"/>
      <c r="COD15" s="247"/>
      <c r="COE15" s="247"/>
      <c r="COF15" s="247"/>
      <c r="COG15" s="247"/>
      <c r="COH15" s="247"/>
      <c r="COI15" s="247"/>
      <c r="COJ15" s="247"/>
      <c r="COK15" s="247"/>
      <c r="COL15" s="247"/>
      <c r="COM15" s="247"/>
      <c r="CON15" s="247"/>
      <c r="COO15" s="247"/>
      <c r="COP15" s="247"/>
      <c r="COQ15" s="247"/>
      <c r="COR15" s="247"/>
      <c r="COS15" s="247"/>
      <c r="COT15" s="247"/>
      <c r="COU15" s="247"/>
      <c r="COV15" s="247"/>
      <c r="COW15" s="247"/>
      <c r="COX15" s="247"/>
      <c r="COY15" s="247"/>
      <c r="COZ15" s="247"/>
      <c r="CPA15" s="247"/>
      <c r="CPB15" s="247"/>
      <c r="CPC15" s="247"/>
      <c r="CPD15" s="247"/>
      <c r="CPE15" s="247"/>
      <c r="CPF15" s="247"/>
      <c r="CPG15" s="247"/>
      <c r="CPH15" s="247"/>
      <c r="CPI15" s="247"/>
      <c r="CPJ15" s="247"/>
      <c r="CPK15" s="247"/>
      <c r="CPL15" s="247"/>
      <c r="CPM15" s="247"/>
      <c r="CPN15" s="247"/>
      <c r="CPO15" s="247"/>
      <c r="CPP15" s="247"/>
      <c r="CPQ15" s="247"/>
      <c r="CPR15" s="247"/>
      <c r="CPS15" s="247"/>
      <c r="CPT15" s="247"/>
      <c r="CPU15" s="247"/>
      <c r="CPV15" s="247"/>
      <c r="CPW15" s="247"/>
      <c r="CPX15" s="247"/>
      <c r="CPY15" s="247"/>
      <c r="CPZ15" s="247"/>
      <c r="CQA15" s="247"/>
      <c r="CQB15" s="247"/>
      <c r="CQC15" s="247"/>
      <c r="CQD15" s="247"/>
      <c r="CQE15" s="247"/>
      <c r="CQF15" s="247"/>
      <c r="CQG15" s="247"/>
      <c r="CQH15" s="247"/>
      <c r="CQI15" s="247"/>
      <c r="CQJ15" s="247"/>
      <c r="CQK15" s="247"/>
      <c r="CQL15" s="247"/>
      <c r="CQM15" s="247"/>
      <c r="CQN15" s="247"/>
      <c r="CQO15" s="247"/>
      <c r="CQP15" s="247"/>
      <c r="CQQ15" s="247"/>
      <c r="CQR15" s="247"/>
      <c r="CQS15" s="247"/>
      <c r="CQT15" s="247"/>
      <c r="CQU15" s="247"/>
      <c r="CQV15" s="247"/>
      <c r="CQW15" s="247"/>
      <c r="CQX15" s="247"/>
      <c r="CQY15" s="247"/>
      <c r="CQZ15" s="247"/>
      <c r="CRA15" s="247"/>
      <c r="CRB15" s="247"/>
      <c r="CRC15" s="247"/>
      <c r="CRD15" s="247"/>
      <c r="CRE15" s="247"/>
      <c r="CRF15" s="247"/>
      <c r="CRG15" s="247"/>
      <c r="CRH15" s="247"/>
      <c r="CRI15" s="247"/>
      <c r="CRJ15" s="247"/>
      <c r="CRK15" s="247"/>
      <c r="CRL15" s="247"/>
      <c r="CRM15" s="247"/>
      <c r="CRN15" s="247"/>
      <c r="CRO15" s="247"/>
      <c r="CRP15" s="247"/>
      <c r="CRQ15" s="247"/>
      <c r="CRR15" s="247"/>
      <c r="CRS15" s="247"/>
      <c r="CRT15" s="247"/>
      <c r="CRU15" s="247"/>
      <c r="CRV15" s="247"/>
      <c r="CRW15" s="247"/>
      <c r="CRX15" s="247"/>
      <c r="CRY15" s="247"/>
      <c r="CRZ15" s="247"/>
      <c r="CSA15" s="247"/>
      <c r="CSB15" s="247"/>
      <c r="CSC15" s="247"/>
      <c r="CSD15" s="247"/>
      <c r="CSE15" s="247"/>
      <c r="CSF15" s="247"/>
      <c r="CSG15" s="247"/>
      <c r="CSH15" s="247"/>
      <c r="CSI15" s="247"/>
      <c r="CSJ15" s="247"/>
      <c r="CSK15" s="247"/>
      <c r="CSL15" s="247"/>
      <c r="CSM15" s="247"/>
      <c r="CSN15" s="247"/>
      <c r="CSO15" s="247"/>
      <c r="CSP15" s="247"/>
      <c r="CSQ15" s="247"/>
      <c r="CSR15" s="247"/>
      <c r="CSS15" s="247"/>
      <c r="CST15" s="247"/>
      <c r="CSU15" s="247"/>
      <c r="CSV15" s="247"/>
      <c r="CSW15" s="247"/>
      <c r="CSX15" s="247"/>
      <c r="CSY15" s="247"/>
      <c r="CSZ15" s="247"/>
      <c r="CTA15" s="247"/>
      <c r="CTB15" s="247"/>
      <c r="CTC15" s="247"/>
      <c r="CTD15" s="247"/>
      <c r="CTE15" s="247"/>
      <c r="CTF15" s="247"/>
      <c r="CTG15" s="247"/>
      <c r="CTH15" s="247"/>
      <c r="CTI15" s="247"/>
      <c r="CTJ15" s="247"/>
      <c r="CTK15" s="247"/>
      <c r="CTL15" s="247"/>
      <c r="CTM15" s="247"/>
      <c r="CTN15" s="247"/>
      <c r="CTO15" s="247"/>
      <c r="CTP15" s="247"/>
      <c r="CTQ15" s="247"/>
      <c r="CTR15" s="247"/>
      <c r="CTS15" s="247"/>
      <c r="CTT15" s="247"/>
      <c r="CTU15" s="247"/>
      <c r="CTV15" s="247"/>
      <c r="CTW15" s="247"/>
      <c r="CTX15" s="247"/>
      <c r="CTY15" s="247"/>
      <c r="CTZ15" s="247"/>
      <c r="CUA15" s="247"/>
      <c r="CUB15" s="247"/>
      <c r="CUC15" s="247"/>
      <c r="CUD15" s="247"/>
      <c r="CUE15" s="247"/>
      <c r="CUF15" s="247"/>
      <c r="CUG15" s="247"/>
      <c r="CUH15" s="247"/>
      <c r="CUI15" s="247"/>
      <c r="CUJ15" s="247"/>
      <c r="CUK15" s="247"/>
      <c r="CUL15" s="247"/>
      <c r="CUM15" s="247"/>
      <c r="CUN15" s="247"/>
      <c r="CUO15" s="247"/>
      <c r="CUP15" s="247"/>
      <c r="CUQ15" s="247"/>
      <c r="CUR15" s="247"/>
      <c r="CUS15" s="247"/>
      <c r="CUT15" s="247"/>
      <c r="CUU15" s="247"/>
      <c r="CUV15" s="247"/>
      <c r="CUW15" s="247"/>
      <c r="CUX15" s="247"/>
      <c r="CUY15" s="247"/>
      <c r="CUZ15" s="247"/>
      <c r="CVA15" s="247"/>
      <c r="CVB15" s="247"/>
      <c r="CVC15" s="247"/>
      <c r="CVD15" s="247"/>
      <c r="CVE15" s="247"/>
      <c r="CVF15" s="247"/>
      <c r="CVG15" s="247"/>
      <c r="CVH15" s="247"/>
      <c r="CVI15" s="247"/>
      <c r="CVJ15" s="247"/>
      <c r="CVK15" s="247"/>
      <c r="CVL15" s="247"/>
      <c r="CVM15" s="247"/>
      <c r="CVN15" s="247"/>
      <c r="CVO15" s="247"/>
      <c r="CVP15" s="247"/>
      <c r="CVQ15" s="247"/>
      <c r="CVR15" s="247"/>
      <c r="CVS15" s="247"/>
      <c r="CVT15" s="247"/>
      <c r="CVU15" s="247"/>
      <c r="CVV15" s="247"/>
      <c r="CVW15" s="247"/>
      <c r="CVX15" s="247"/>
      <c r="CVY15" s="247"/>
      <c r="CVZ15" s="247"/>
      <c r="CWA15" s="247"/>
      <c r="CWB15" s="247"/>
      <c r="CWC15" s="247"/>
      <c r="CWD15" s="247"/>
      <c r="CWE15" s="247"/>
      <c r="CWF15" s="247"/>
      <c r="CWG15" s="247"/>
      <c r="CWH15" s="247"/>
      <c r="CWI15" s="247"/>
      <c r="CWJ15" s="247"/>
      <c r="CWK15" s="247"/>
      <c r="CWL15" s="247"/>
      <c r="CWM15" s="247"/>
      <c r="CWN15" s="247"/>
      <c r="CWO15" s="247"/>
      <c r="CWP15" s="247"/>
      <c r="CWQ15" s="247"/>
      <c r="CWR15" s="247"/>
      <c r="CWS15" s="247"/>
      <c r="CWT15" s="247"/>
      <c r="CWU15" s="247"/>
      <c r="CWV15" s="247"/>
      <c r="CWW15" s="247"/>
      <c r="CWX15" s="247"/>
      <c r="CWY15" s="247"/>
      <c r="CWZ15" s="247"/>
      <c r="CXA15" s="247"/>
      <c r="CXB15" s="247"/>
      <c r="CXC15" s="247"/>
      <c r="CXD15" s="247"/>
      <c r="CXE15" s="247"/>
      <c r="CXF15" s="247"/>
      <c r="CXG15" s="247"/>
      <c r="CXH15" s="247"/>
      <c r="CXI15" s="247"/>
      <c r="CXJ15" s="247"/>
      <c r="CXK15" s="247"/>
      <c r="CXL15" s="247"/>
      <c r="CXM15" s="247"/>
      <c r="CXN15" s="247"/>
      <c r="CXO15" s="247"/>
      <c r="CXP15" s="247"/>
      <c r="CXQ15" s="247"/>
      <c r="CXR15" s="247"/>
      <c r="CXS15" s="247"/>
      <c r="CXT15" s="247"/>
      <c r="CXU15" s="247"/>
      <c r="CXV15" s="247"/>
      <c r="CXW15" s="247"/>
      <c r="CXX15" s="247"/>
      <c r="CXY15" s="247"/>
      <c r="CXZ15" s="247"/>
      <c r="CYA15" s="247"/>
      <c r="CYB15" s="247"/>
      <c r="CYC15" s="247"/>
      <c r="CYD15" s="247"/>
      <c r="CYE15" s="247"/>
      <c r="CYF15" s="247"/>
      <c r="CYG15" s="247"/>
      <c r="CYH15" s="247"/>
      <c r="CYI15" s="247"/>
      <c r="CYJ15" s="247"/>
      <c r="CYK15" s="247"/>
      <c r="CYL15" s="247"/>
      <c r="CYM15" s="247"/>
      <c r="CYN15" s="247"/>
      <c r="CYO15" s="247"/>
      <c r="CYP15" s="247"/>
      <c r="CYQ15" s="247"/>
      <c r="CYR15" s="247"/>
      <c r="CYS15" s="247"/>
      <c r="CYT15" s="247"/>
      <c r="CYU15" s="247"/>
      <c r="CYV15" s="247"/>
      <c r="CYW15" s="247"/>
      <c r="CYX15" s="247"/>
      <c r="CYY15" s="247"/>
      <c r="CYZ15" s="247"/>
      <c r="CZA15" s="247"/>
      <c r="CZB15" s="247"/>
      <c r="CZC15" s="247"/>
      <c r="CZD15" s="247"/>
      <c r="CZE15" s="247"/>
      <c r="CZF15" s="247"/>
      <c r="CZG15" s="247"/>
      <c r="CZH15" s="247"/>
      <c r="CZI15" s="247"/>
      <c r="CZJ15" s="247"/>
      <c r="CZK15" s="247"/>
      <c r="CZL15" s="247"/>
      <c r="CZM15" s="247"/>
      <c r="CZN15" s="247"/>
      <c r="CZO15" s="247"/>
      <c r="CZP15" s="247"/>
      <c r="CZQ15" s="247"/>
      <c r="CZR15" s="247"/>
      <c r="CZS15" s="247"/>
      <c r="CZT15" s="247"/>
      <c r="CZU15" s="247"/>
      <c r="CZV15" s="247"/>
      <c r="CZW15" s="247"/>
      <c r="CZX15" s="247"/>
      <c r="CZY15" s="247"/>
      <c r="CZZ15" s="247"/>
      <c r="DAA15" s="247"/>
      <c r="DAB15" s="247"/>
      <c r="DAC15" s="247"/>
      <c r="DAD15" s="247"/>
      <c r="DAE15" s="247"/>
      <c r="DAF15" s="247"/>
      <c r="DAG15" s="247"/>
      <c r="DAH15" s="247"/>
      <c r="DAI15" s="247"/>
      <c r="DAJ15" s="247"/>
      <c r="DAK15" s="247"/>
      <c r="DAL15" s="247"/>
      <c r="DAM15" s="247"/>
      <c r="DAN15" s="247"/>
      <c r="DAO15" s="247"/>
      <c r="DAP15" s="247"/>
      <c r="DAQ15" s="247"/>
      <c r="DAR15" s="247"/>
      <c r="DAS15" s="247"/>
      <c r="DAT15" s="247"/>
      <c r="DAU15" s="247"/>
      <c r="DAV15" s="247"/>
      <c r="DAW15" s="247"/>
      <c r="DAX15" s="247"/>
      <c r="DAY15" s="247"/>
      <c r="DAZ15" s="247"/>
      <c r="DBA15" s="247"/>
      <c r="DBB15" s="247"/>
      <c r="DBC15" s="247"/>
      <c r="DBD15" s="247"/>
      <c r="DBE15" s="247"/>
      <c r="DBF15" s="247"/>
      <c r="DBG15" s="247"/>
      <c r="DBH15" s="247"/>
      <c r="DBI15" s="247"/>
      <c r="DBJ15" s="247"/>
      <c r="DBK15" s="247"/>
      <c r="DBL15" s="247"/>
      <c r="DBM15" s="247"/>
      <c r="DBN15" s="247"/>
      <c r="DBO15" s="247"/>
      <c r="DBP15" s="247"/>
      <c r="DBQ15" s="247"/>
      <c r="DBR15" s="247"/>
      <c r="DBS15" s="247"/>
      <c r="DBT15" s="247"/>
      <c r="DBU15" s="247"/>
      <c r="DBV15" s="247"/>
      <c r="DBW15" s="247"/>
      <c r="DBX15" s="247"/>
      <c r="DBY15" s="247"/>
      <c r="DBZ15" s="247"/>
      <c r="DCA15" s="247"/>
      <c r="DCB15" s="247"/>
      <c r="DCC15" s="247"/>
      <c r="DCD15" s="247"/>
      <c r="DCE15" s="247"/>
      <c r="DCF15" s="247"/>
      <c r="DCG15" s="247"/>
      <c r="DCH15" s="247"/>
      <c r="DCI15" s="247"/>
      <c r="DCJ15" s="247"/>
      <c r="DCK15" s="247"/>
      <c r="DCL15" s="247"/>
      <c r="DCM15" s="247"/>
      <c r="DCN15" s="247"/>
      <c r="DCO15" s="247"/>
      <c r="DCP15" s="247"/>
      <c r="DCQ15" s="247"/>
      <c r="DCR15" s="247"/>
      <c r="DCS15" s="247"/>
      <c r="DCT15" s="247"/>
      <c r="DCU15" s="247"/>
      <c r="DCV15" s="247"/>
      <c r="DCW15" s="247"/>
      <c r="DCX15" s="247"/>
      <c r="DCY15" s="247"/>
      <c r="DCZ15" s="247"/>
      <c r="DDA15" s="247"/>
      <c r="DDB15" s="247"/>
      <c r="DDC15" s="247"/>
      <c r="DDD15" s="247"/>
      <c r="DDE15" s="247"/>
      <c r="DDF15" s="247"/>
      <c r="DDG15" s="247"/>
      <c r="DDH15" s="247"/>
      <c r="DDI15" s="247"/>
      <c r="DDJ15" s="247"/>
      <c r="DDK15" s="247"/>
      <c r="DDL15" s="247"/>
      <c r="DDM15" s="247"/>
      <c r="DDN15" s="247"/>
      <c r="DDO15" s="247"/>
      <c r="DDP15" s="247"/>
      <c r="DDQ15" s="247"/>
      <c r="DDR15" s="247"/>
      <c r="DDS15" s="247"/>
      <c r="DDT15" s="247"/>
      <c r="DDU15" s="247"/>
      <c r="DDV15" s="247"/>
      <c r="DDW15" s="247"/>
      <c r="DDX15" s="247"/>
      <c r="DDY15" s="247"/>
      <c r="DDZ15" s="247"/>
      <c r="DEA15" s="247"/>
      <c r="DEB15" s="247"/>
      <c r="DEC15" s="247"/>
      <c r="DED15" s="247"/>
      <c r="DEE15" s="247"/>
      <c r="DEF15" s="247"/>
      <c r="DEG15" s="247"/>
      <c r="DEH15" s="247"/>
      <c r="DEI15" s="247"/>
      <c r="DEJ15" s="247"/>
      <c r="DEK15" s="247"/>
      <c r="DEL15" s="247"/>
      <c r="DEM15" s="247"/>
      <c r="DEN15" s="247"/>
      <c r="DEO15" s="247"/>
      <c r="DEP15" s="247"/>
      <c r="DEQ15" s="247"/>
      <c r="DER15" s="247"/>
      <c r="DES15" s="247"/>
      <c r="DET15" s="247"/>
      <c r="DEU15" s="247"/>
      <c r="DEV15" s="247"/>
      <c r="DEW15" s="247"/>
      <c r="DEX15" s="247"/>
      <c r="DEY15" s="247"/>
      <c r="DEZ15" s="247"/>
      <c r="DFA15" s="247"/>
      <c r="DFB15" s="247"/>
      <c r="DFC15" s="247"/>
      <c r="DFD15" s="247"/>
      <c r="DFE15" s="247"/>
      <c r="DFF15" s="247"/>
      <c r="DFG15" s="247"/>
      <c r="DFH15" s="247"/>
      <c r="DFI15" s="247"/>
      <c r="DFJ15" s="247"/>
      <c r="DFK15" s="247"/>
      <c r="DFL15" s="247"/>
      <c r="DFM15" s="247"/>
      <c r="DFN15" s="247"/>
      <c r="DFO15" s="247"/>
      <c r="DFP15" s="247"/>
      <c r="DFQ15" s="247"/>
      <c r="DFR15" s="247"/>
      <c r="DFS15" s="247"/>
      <c r="DFT15" s="247"/>
      <c r="DFU15" s="247"/>
      <c r="DFV15" s="247"/>
      <c r="DFW15" s="247"/>
      <c r="DFX15" s="247"/>
      <c r="DFY15" s="247"/>
      <c r="DFZ15" s="247"/>
      <c r="DGA15" s="247"/>
      <c r="DGB15" s="247"/>
      <c r="DGC15" s="247"/>
      <c r="DGD15" s="247"/>
      <c r="DGE15" s="247"/>
      <c r="DGF15" s="247"/>
      <c r="DGG15" s="247"/>
      <c r="DGH15" s="247"/>
      <c r="DGI15" s="247"/>
      <c r="DGJ15" s="247"/>
      <c r="DGK15" s="247"/>
      <c r="DGL15" s="247"/>
      <c r="DGM15" s="247"/>
      <c r="DGN15" s="247"/>
      <c r="DGO15" s="247"/>
      <c r="DGP15" s="247"/>
      <c r="DGQ15" s="247"/>
      <c r="DGR15" s="247"/>
      <c r="DGS15" s="247"/>
      <c r="DGT15" s="247"/>
      <c r="DGU15" s="247"/>
      <c r="DGV15" s="247"/>
      <c r="DGW15" s="247"/>
      <c r="DGX15" s="247"/>
      <c r="DGY15" s="247"/>
      <c r="DGZ15" s="247"/>
      <c r="DHA15" s="247"/>
      <c r="DHB15" s="247"/>
      <c r="DHC15" s="247"/>
      <c r="DHD15" s="247"/>
      <c r="DHE15" s="247"/>
      <c r="DHF15" s="247"/>
      <c r="DHG15" s="247"/>
      <c r="DHH15" s="247"/>
      <c r="DHI15" s="247"/>
      <c r="DHJ15" s="247"/>
      <c r="DHK15" s="247"/>
      <c r="DHL15" s="247"/>
      <c r="DHM15" s="247"/>
      <c r="DHN15" s="247"/>
      <c r="DHO15" s="247"/>
      <c r="DHP15" s="247"/>
      <c r="DHQ15" s="247"/>
      <c r="DHR15" s="247"/>
      <c r="DHS15" s="247"/>
      <c r="DHT15" s="247"/>
      <c r="DHU15" s="247"/>
      <c r="DHV15" s="247"/>
      <c r="DHW15" s="247"/>
      <c r="DHX15" s="247"/>
      <c r="DHY15" s="247"/>
      <c r="DHZ15" s="247"/>
      <c r="DIA15" s="247"/>
      <c r="DIB15" s="247"/>
      <c r="DIC15" s="247"/>
      <c r="DID15" s="247"/>
      <c r="DIE15" s="247"/>
      <c r="DIF15" s="247"/>
      <c r="DIG15" s="247"/>
      <c r="DIH15" s="247"/>
      <c r="DII15" s="247"/>
      <c r="DIJ15" s="247"/>
      <c r="DIK15" s="247"/>
      <c r="DIL15" s="247"/>
      <c r="DIM15" s="247"/>
      <c r="DIN15" s="247"/>
      <c r="DIO15" s="247"/>
      <c r="DIP15" s="247"/>
      <c r="DIQ15" s="247"/>
      <c r="DIR15" s="247"/>
      <c r="DIS15" s="247"/>
      <c r="DIT15" s="247"/>
      <c r="DIU15" s="247"/>
      <c r="DIV15" s="247"/>
      <c r="DIW15" s="247"/>
      <c r="DIX15" s="247"/>
      <c r="DIY15" s="247"/>
      <c r="DIZ15" s="247"/>
      <c r="DJA15" s="247"/>
      <c r="DJB15" s="247"/>
      <c r="DJC15" s="247"/>
      <c r="DJD15" s="247"/>
      <c r="DJE15" s="247"/>
      <c r="DJF15" s="247"/>
      <c r="DJG15" s="247"/>
      <c r="DJH15" s="247"/>
      <c r="DJI15" s="247"/>
      <c r="DJJ15" s="247"/>
      <c r="DJK15" s="247"/>
      <c r="DJL15" s="247"/>
      <c r="DJM15" s="247"/>
      <c r="DJN15" s="247"/>
      <c r="DJO15" s="247"/>
      <c r="DJP15" s="247"/>
      <c r="DJQ15" s="247"/>
      <c r="DJR15" s="247"/>
      <c r="DJS15" s="247"/>
      <c r="DJT15" s="247"/>
      <c r="DJU15" s="247"/>
      <c r="DJV15" s="247"/>
      <c r="DJW15" s="247"/>
      <c r="DJX15" s="247"/>
      <c r="DJY15" s="247"/>
      <c r="DJZ15" s="247"/>
      <c r="DKA15" s="247"/>
      <c r="DKB15" s="247"/>
      <c r="DKC15" s="247"/>
      <c r="DKD15" s="247"/>
      <c r="DKE15" s="247"/>
      <c r="DKF15" s="247"/>
      <c r="DKG15" s="247"/>
      <c r="DKH15" s="247"/>
      <c r="DKI15" s="247"/>
      <c r="DKJ15" s="247"/>
      <c r="DKK15" s="247"/>
      <c r="DKL15" s="247"/>
      <c r="DKM15" s="247"/>
      <c r="DKN15" s="247"/>
      <c r="DKO15" s="247"/>
      <c r="DKP15" s="247"/>
      <c r="DKQ15" s="247"/>
      <c r="DKR15" s="247"/>
      <c r="DKS15" s="247"/>
      <c r="DKT15" s="247"/>
      <c r="DKU15" s="247"/>
      <c r="DKV15" s="247"/>
      <c r="DKW15" s="247"/>
      <c r="DKX15" s="247"/>
      <c r="DKY15" s="247"/>
      <c r="DKZ15" s="247"/>
      <c r="DLA15" s="247"/>
      <c r="DLB15" s="247"/>
      <c r="DLC15" s="247"/>
      <c r="DLD15" s="247"/>
      <c r="DLE15" s="247"/>
      <c r="DLF15" s="247"/>
      <c r="DLG15" s="247"/>
      <c r="DLH15" s="247"/>
      <c r="DLI15" s="247"/>
      <c r="DLJ15" s="247"/>
      <c r="DLK15" s="247"/>
      <c r="DLL15" s="247"/>
      <c r="DLM15" s="247"/>
      <c r="DLN15" s="247"/>
      <c r="DLO15" s="247"/>
      <c r="DLP15" s="247"/>
      <c r="DLQ15" s="247"/>
      <c r="DLR15" s="247"/>
      <c r="DLS15" s="247"/>
      <c r="DLT15" s="247"/>
      <c r="DLU15" s="247"/>
      <c r="DLV15" s="247"/>
      <c r="DLW15" s="247"/>
      <c r="DLX15" s="247"/>
      <c r="DLY15" s="247"/>
      <c r="DLZ15" s="247"/>
      <c r="DMA15" s="247"/>
      <c r="DMB15" s="247"/>
      <c r="DMC15" s="247"/>
      <c r="DMD15" s="247"/>
      <c r="DME15" s="247"/>
      <c r="DMF15" s="247"/>
      <c r="DMG15" s="247"/>
      <c r="DMH15" s="247"/>
      <c r="DMI15" s="247"/>
      <c r="DMJ15" s="247"/>
      <c r="DMK15" s="247"/>
      <c r="DML15" s="247"/>
      <c r="DMM15" s="247"/>
      <c r="DMN15" s="247"/>
      <c r="DMO15" s="247"/>
      <c r="DMP15" s="247"/>
      <c r="DMQ15" s="247"/>
      <c r="DMR15" s="247"/>
      <c r="DMS15" s="247"/>
      <c r="DMT15" s="247"/>
      <c r="DMU15" s="247"/>
      <c r="DMV15" s="247"/>
      <c r="DMW15" s="247"/>
      <c r="DMX15" s="247"/>
      <c r="DMY15" s="247"/>
      <c r="DMZ15" s="247"/>
      <c r="DNA15" s="247"/>
      <c r="DNB15" s="247"/>
      <c r="DNC15" s="247"/>
      <c r="DND15" s="247"/>
      <c r="DNE15" s="247"/>
      <c r="DNF15" s="247"/>
      <c r="DNG15" s="247"/>
      <c r="DNH15" s="247"/>
      <c r="DNI15" s="247"/>
      <c r="DNJ15" s="247"/>
      <c r="DNK15" s="247"/>
      <c r="DNL15" s="247"/>
      <c r="DNM15" s="247"/>
      <c r="DNN15" s="247"/>
      <c r="DNO15" s="247"/>
      <c r="DNP15" s="247"/>
      <c r="DNQ15" s="247"/>
      <c r="DNR15" s="247"/>
      <c r="DNS15" s="247"/>
      <c r="DNT15" s="247"/>
      <c r="DNU15" s="247"/>
      <c r="DNV15" s="247"/>
      <c r="DNW15" s="247"/>
      <c r="DNX15" s="247"/>
      <c r="DNY15" s="247"/>
      <c r="DNZ15" s="247"/>
      <c r="DOA15" s="247"/>
      <c r="DOB15" s="247"/>
      <c r="DOC15" s="247"/>
      <c r="DOD15" s="247"/>
      <c r="DOE15" s="247"/>
      <c r="DOF15" s="247"/>
      <c r="DOG15" s="247"/>
      <c r="DOH15" s="247"/>
      <c r="DOI15" s="247"/>
      <c r="DOJ15" s="247"/>
      <c r="DOK15" s="247"/>
      <c r="DOL15" s="247"/>
      <c r="DOM15" s="247"/>
      <c r="DON15" s="247"/>
      <c r="DOO15" s="247"/>
      <c r="DOP15" s="247"/>
      <c r="DOQ15" s="247"/>
      <c r="DOR15" s="247"/>
      <c r="DOS15" s="247"/>
      <c r="DOT15" s="247"/>
      <c r="DOU15" s="247"/>
      <c r="DOV15" s="247"/>
      <c r="DOW15" s="247"/>
      <c r="DOX15" s="247"/>
      <c r="DOY15" s="247"/>
      <c r="DOZ15" s="247"/>
      <c r="DPA15" s="247"/>
      <c r="DPB15" s="247"/>
      <c r="DPC15" s="247"/>
      <c r="DPD15" s="247"/>
      <c r="DPE15" s="247"/>
      <c r="DPF15" s="247"/>
      <c r="DPG15" s="247"/>
      <c r="DPH15" s="247"/>
      <c r="DPI15" s="247"/>
      <c r="DPJ15" s="247"/>
      <c r="DPK15" s="247"/>
      <c r="DPL15" s="247"/>
      <c r="DPM15" s="247"/>
      <c r="DPN15" s="247"/>
      <c r="DPO15" s="247"/>
      <c r="DPP15" s="247"/>
      <c r="DPQ15" s="247"/>
      <c r="DPR15" s="247"/>
      <c r="DPS15" s="247"/>
      <c r="DPT15" s="247"/>
      <c r="DPU15" s="247"/>
      <c r="DPV15" s="247"/>
      <c r="DPW15" s="247"/>
      <c r="DPX15" s="247"/>
      <c r="DPY15" s="247"/>
      <c r="DPZ15" s="247"/>
      <c r="DQA15" s="247"/>
      <c r="DQB15" s="247"/>
      <c r="DQC15" s="247"/>
      <c r="DQD15" s="247"/>
      <c r="DQE15" s="247"/>
      <c r="DQF15" s="247"/>
      <c r="DQG15" s="247"/>
      <c r="DQH15" s="247"/>
      <c r="DQI15" s="247"/>
      <c r="DQJ15" s="247"/>
      <c r="DQK15" s="247"/>
      <c r="DQL15" s="247"/>
      <c r="DQM15" s="247"/>
      <c r="DQN15" s="247"/>
      <c r="DQO15" s="247"/>
      <c r="DQP15" s="247"/>
      <c r="DQQ15" s="247"/>
      <c r="DQR15" s="247"/>
      <c r="DQS15" s="247"/>
      <c r="DQT15" s="247"/>
      <c r="DQU15" s="247"/>
      <c r="DQV15" s="247"/>
      <c r="DQW15" s="247"/>
      <c r="DQX15" s="247"/>
      <c r="DQY15" s="247"/>
      <c r="DQZ15" s="247"/>
      <c r="DRA15" s="247"/>
      <c r="DRB15" s="247"/>
      <c r="DRC15" s="247"/>
      <c r="DRD15" s="247"/>
      <c r="DRE15" s="247"/>
      <c r="DRF15" s="247"/>
      <c r="DRG15" s="247"/>
      <c r="DRH15" s="247"/>
      <c r="DRI15" s="247"/>
      <c r="DRJ15" s="247"/>
      <c r="DRK15" s="247"/>
      <c r="DRL15" s="247"/>
      <c r="DRM15" s="247"/>
      <c r="DRN15" s="247"/>
      <c r="DRO15" s="247"/>
      <c r="DRP15" s="247"/>
      <c r="DRQ15" s="247"/>
      <c r="DRR15" s="247"/>
      <c r="DRS15" s="247"/>
      <c r="DRT15" s="247"/>
      <c r="DRU15" s="247"/>
      <c r="DRV15" s="247"/>
      <c r="DRW15" s="247"/>
      <c r="DRX15" s="247"/>
      <c r="DRY15" s="247"/>
      <c r="DRZ15" s="247"/>
      <c r="DSA15" s="247"/>
      <c r="DSB15" s="247"/>
      <c r="DSC15" s="247"/>
      <c r="DSD15" s="247"/>
      <c r="DSE15" s="247"/>
      <c r="DSF15" s="247"/>
      <c r="DSG15" s="247"/>
      <c r="DSH15" s="247"/>
      <c r="DSI15" s="247"/>
      <c r="DSJ15" s="247"/>
      <c r="DSK15" s="247"/>
      <c r="DSL15" s="247"/>
      <c r="DSM15" s="247"/>
      <c r="DSN15" s="247"/>
      <c r="DSO15" s="247"/>
      <c r="DSP15" s="247"/>
      <c r="DSQ15" s="247"/>
      <c r="DSR15" s="247"/>
      <c r="DSS15" s="247"/>
      <c r="DST15" s="247"/>
      <c r="DSU15" s="247"/>
      <c r="DSV15" s="247"/>
      <c r="DSW15" s="247"/>
      <c r="DSX15" s="247"/>
      <c r="DSY15" s="247"/>
      <c r="DSZ15" s="247"/>
      <c r="DTA15" s="247"/>
      <c r="DTB15" s="247"/>
      <c r="DTC15" s="247"/>
      <c r="DTD15" s="247"/>
      <c r="DTE15" s="247"/>
      <c r="DTF15" s="247"/>
      <c r="DTG15" s="247"/>
      <c r="DTH15" s="247"/>
      <c r="DTI15" s="247"/>
      <c r="DTJ15" s="247"/>
      <c r="DTK15" s="247"/>
      <c r="DTL15" s="247"/>
      <c r="DTM15" s="247"/>
      <c r="DTN15" s="247"/>
      <c r="DTO15" s="247"/>
      <c r="DTP15" s="247"/>
      <c r="DTQ15" s="247"/>
      <c r="DTR15" s="247"/>
      <c r="DTS15" s="247"/>
      <c r="DTT15" s="247"/>
      <c r="DTU15" s="247"/>
      <c r="DTV15" s="247"/>
      <c r="DTW15" s="247"/>
      <c r="DTX15" s="247"/>
      <c r="DTY15" s="247"/>
      <c r="DTZ15" s="247"/>
      <c r="DUA15" s="247"/>
      <c r="DUB15" s="247"/>
      <c r="DUC15" s="247"/>
      <c r="DUD15" s="247"/>
      <c r="DUE15" s="247"/>
      <c r="DUF15" s="247"/>
      <c r="DUG15" s="247"/>
      <c r="DUH15" s="247"/>
      <c r="DUI15" s="247"/>
      <c r="DUJ15" s="247"/>
      <c r="DUK15" s="247"/>
      <c r="DUL15" s="247"/>
      <c r="DUM15" s="247"/>
      <c r="DUN15" s="247"/>
      <c r="DUO15" s="247"/>
      <c r="DUP15" s="247"/>
      <c r="DUQ15" s="247"/>
      <c r="DUR15" s="247"/>
      <c r="DUS15" s="247"/>
      <c r="DUT15" s="247"/>
      <c r="DUU15" s="247"/>
      <c r="DUV15" s="247"/>
      <c r="DUW15" s="247"/>
      <c r="DUX15" s="247"/>
      <c r="DUY15" s="247"/>
      <c r="DUZ15" s="247"/>
      <c r="DVA15" s="247"/>
      <c r="DVB15" s="247"/>
      <c r="DVC15" s="247"/>
      <c r="DVD15" s="247"/>
      <c r="DVE15" s="247"/>
      <c r="DVF15" s="247"/>
      <c r="DVG15" s="247"/>
      <c r="DVH15" s="247"/>
      <c r="DVI15" s="247"/>
      <c r="DVJ15" s="247"/>
      <c r="DVK15" s="247"/>
      <c r="DVL15" s="247"/>
      <c r="DVM15" s="247"/>
      <c r="DVN15" s="247"/>
      <c r="DVO15" s="247"/>
      <c r="DVP15" s="247"/>
      <c r="DVQ15" s="247"/>
      <c r="DVR15" s="247"/>
      <c r="DVS15" s="247"/>
      <c r="DVT15" s="247"/>
      <c r="DVU15" s="247"/>
      <c r="DVV15" s="247"/>
      <c r="DVW15" s="247"/>
      <c r="DVX15" s="247"/>
      <c r="DVY15" s="247"/>
      <c r="DVZ15" s="247"/>
      <c r="DWA15" s="247"/>
      <c r="DWB15" s="247"/>
      <c r="DWC15" s="247"/>
      <c r="DWD15" s="247"/>
      <c r="DWE15" s="247"/>
      <c r="DWF15" s="247"/>
      <c r="DWG15" s="247"/>
      <c r="DWH15" s="247"/>
      <c r="DWI15" s="247"/>
      <c r="DWJ15" s="247"/>
      <c r="DWK15" s="247"/>
      <c r="DWL15" s="247"/>
      <c r="DWM15" s="247"/>
      <c r="DWN15" s="247"/>
      <c r="DWO15" s="247"/>
      <c r="DWP15" s="247"/>
      <c r="DWQ15" s="247"/>
      <c r="DWR15" s="247"/>
      <c r="DWS15" s="247"/>
      <c r="DWT15" s="247"/>
      <c r="DWU15" s="247"/>
      <c r="DWV15" s="247"/>
      <c r="DWW15" s="247"/>
      <c r="DWX15" s="247"/>
      <c r="DWY15" s="247"/>
      <c r="DWZ15" s="247"/>
      <c r="DXA15" s="247"/>
      <c r="DXB15" s="247"/>
      <c r="DXC15" s="247"/>
      <c r="DXD15" s="247"/>
      <c r="DXE15" s="247"/>
      <c r="DXF15" s="247"/>
      <c r="DXG15" s="247"/>
      <c r="DXH15" s="247"/>
      <c r="DXI15" s="247"/>
      <c r="DXJ15" s="247"/>
      <c r="DXK15" s="247"/>
      <c r="DXL15" s="247"/>
      <c r="DXM15" s="247"/>
      <c r="DXN15" s="247"/>
      <c r="DXO15" s="247"/>
      <c r="DXP15" s="247"/>
      <c r="DXQ15" s="247"/>
      <c r="DXR15" s="247"/>
      <c r="DXS15" s="247"/>
      <c r="DXT15" s="247"/>
      <c r="DXU15" s="247"/>
      <c r="DXV15" s="247"/>
      <c r="DXW15" s="247"/>
      <c r="DXX15" s="247"/>
      <c r="DXY15" s="247"/>
      <c r="DXZ15" s="247"/>
      <c r="DYA15" s="247"/>
      <c r="DYB15" s="247"/>
      <c r="DYC15" s="247"/>
      <c r="DYD15" s="247"/>
      <c r="DYE15" s="247"/>
      <c r="DYF15" s="247"/>
      <c r="DYG15" s="247"/>
      <c r="DYH15" s="247"/>
      <c r="DYI15" s="247"/>
      <c r="DYJ15" s="247"/>
      <c r="DYK15" s="247"/>
      <c r="DYL15" s="247"/>
      <c r="DYM15" s="247"/>
      <c r="DYN15" s="247"/>
      <c r="DYO15" s="247"/>
      <c r="DYP15" s="247"/>
      <c r="DYQ15" s="247"/>
      <c r="DYR15" s="247"/>
      <c r="DYS15" s="247"/>
      <c r="DYT15" s="247"/>
      <c r="DYU15" s="247"/>
      <c r="DYV15" s="247"/>
      <c r="DYW15" s="247"/>
      <c r="DYX15" s="247"/>
      <c r="DYY15" s="247"/>
      <c r="DYZ15" s="247"/>
      <c r="DZA15" s="247"/>
      <c r="DZB15" s="247"/>
      <c r="DZC15" s="247"/>
      <c r="DZD15" s="247"/>
      <c r="DZE15" s="247"/>
      <c r="DZF15" s="247"/>
      <c r="DZG15" s="247"/>
      <c r="DZH15" s="247"/>
      <c r="DZI15" s="247"/>
      <c r="DZJ15" s="247"/>
      <c r="DZK15" s="247"/>
      <c r="DZL15" s="247"/>
      <c r="DZM15" s="247"/>
      <c r="DZN15" s="247"/>
      <c r="DZO15" s="247"/>
      <c r="DZP15" s="247"/>
      <c r="DZQ15" s="247"/>
      <c r="DZR15" s="247"/>
      <c r="DZS15" s="247"/>
      <c r="DZT15" s="247"/>
      <c r="DZU15" s="247"/>
      <c r="DZV15" s="247"/>
      <c r="DZW15" s="247"/>
      <c r="DZX15" s="247"/>
      <c r="DZY15" s="247"/>
      <c r="DZZ15" s="247"/>
      <c r="EAA15" s="247"/>
      <c r="EAB15" s="247"/>
      <c r="EAC15" s="247"/>
      <c r="EAD15" s="247"/>
      <c r="EAE15" s="247"/>
      <c r="EAF15" s="247"/>
      <c r="EAG15" s="247"/>
      <c r="EAH15" s="247"/>
      <c r="EAI15" s="247"/>
      <c r="EAJ15" s="247"/>
      <c r="EAK15" s="247"/>
      <c r="EAL15" s="247"/>
      <c r="EAM15" s="247"/>
      <c r="EAN15" s="247"/>
      <c r="EAO15" s="247"/>
      <c r="EAP15" s="247"/>
      <c r="EAQ15" s="247"/>
      <c r="EAR15" s="247"/>
      <c r="EAS15" s="247"/>
      <c r="EAT15" s="247"/>
      <c r="EAU15" s="247"/>
      <c r="EAV15" s="247"/>
      <c r="EAW15" s="247"/>
      <c r="EAX15" s="247"/>
      <c r="EAY15" s="247"/>
      <c r="EAZ15" s="247"/>
      <c r="EBA15" s="247"/>
      <c r="EBB15" s="247"/>
      <c r="EBC15" s="247"/>
      <c r="EBD15" s="247"/>
      <c r="EBE15" s="247"/>
      <c r="EBF15" s="247"/>
      <c r="EBG15" s="247"/>
      <c r="EBH15" s="247"/>
      <c r="EBI15" s="247"/>
      <c r="EBJ15" s="247"/>
      <c r="EBK15" s="247"/>
      <c r="EBL15" s="247"/>
      <c r="EBM15" s="247"/>
      <c r="EBN15" s="247"/>
      <c r="EBO15" s="247"/>
      <c r="EBP15" s="247"/>
      <c r="EBQ15" s="247"/>
      <c r="EBR15" s="247"/>
      <c r="EBS15" s="247"/>
      <c r="EBT15" s="247"/>
      <c r="EBU15" s="247"/>
      <c r="EBV15" s="247"/>
      <c r="EBW15" s="247"/>
      <c r="EBX15" s="247"/>
      <c r="EBY15" s="247"/>
      <c r="EBZ15" s="247"/>
      <c r="ECA15" s="247"/>
      <c r="ECB15" s="247"/>
      <c r="ECC15" s="247"/>
      <c r="ECD15" s="247"/>
      <c r="ECE15" s="247"/>
      <c r="ECF15" s="247"/>
      <c r="ECG15" s="247"/>
      <c r="ECH15" s="247"/>
      <c r="ECI15" s="247"/>
      <c r="ECJ15" s="247"/>
      <c r="ECK15" s="247"/>
      <c r="ECL15" s="247"/>
      <c r="ECM15" s="247"/>
      <c r="ECN15" s="247"/>
      <c r="ECO15" s="247"/>
      <c r="ECP15" s="247"/>
      <c r="ECQ15" s="247"/>
      <c r="ECR15" s="247"/>
      <c r="ECS15" s="247"/>
      <c r="ECT15" s="247"/>
      <c r="ECU15" s="247"/>
      <c r="ECV15" s="247"/>
      <c r="ECW15" s="247"/>
      <c r="ECX15" s="247"/>
      <c r="ECY15" s="247"/>
      <c r="ECZ15" s="247"/>
      <c r="EDA15" s="247"/>
      <c r="EDB15" s="247"/>
      <c r="EDC15" s="247"/>
      <c r="EDD15" s="247"/>
      <c r="EDE15" s="247"/>
      <c r="EDF15" s="247"/>
      <c r="EDG15" s="247"/>
      <c r="EDH15" s="247"/>
      <c r="EDI15" s="247"/>
      <c r="EDJ15" s="247"/>
      <c r="EDK15" s="247"/>
      <c r="EDL15" s="247"/>
      <c r="EDM15" s="247"/>
      <c r="EDN15" s="247"/>
      <c r="EDO15" s="247"/>
      <c r="EDP15" s="247"/>
      <c r="EDQ15" s="247"/>
      <c r="EDR15" s="247"/>
      <c r="EDS15" s="247"/>
      <c r="EDT15" s="247"/>
      <c r="EDU15" s="247"/>
      <c r="EDV15" s="247"/>
      <c r="EDW15" s="247"/>
      <c r="EDX15" s="247"/>
      <c r="EDY15" s="247"/>
      <c r="EDZ15" s="247"/>
      <c r="EEA15" s="247"/>
      <c r="EEB15" s="247"/>
      <c r="EEC15" s="247"/>
      <c r="EED15" s="247"/>
      <c r="EEE15" s="247"/>
      <c r="EEF15" s="247"/>
      <c r="EEG15" s="247"/>
      <c r="EEH15" s="247"/>
      <c r="EEI15" s="247"/>
      <c r="EEJ15" s="247"/>
      <c r="EEK15" s="247"/>
      <c r="EEL15" s="247"/>
      <c r="EEM15" s="247"/>
      <c r="EEN15" s="247"/>
      <c r="EEO15" s="247"/>
      <c r="EEP15" s="247"/>
      <c r="EEQ15" s="247"/>
      <c r="EER15" s="247"/>
      <c r="EES15" s="247"/>
      <c r="EET15" s="247"/>
      <c r="EEU15" s="247"/>
      <c r="EEV15" s="247"/>
      <c r="EEW15" s="247"/>
      <c r="EEX15" s="247"/>
      <c r="EEY15" s="247"/>
      <c r="EEZ15" s="247"/>
      <c r="EFA15" s="247"/>
      <c r="EFB15" s="247"/>
      <c r="EFC15" s="247"/>
      <c r="EFD15" s="247"/>
      <c r="EFE15" s="247"/>
      <c r="EFF15" s="247"/>
      <c r="EFG15" s="247"/>
      <c r="EFH15" s="247"/>
      <c r="EFI15" s="247"/>
      <c r="EFJ15" s="247"/>
      <c r="EFK15" s="247"/>
      <c r="EFL15" s="247"/>
      <c r="EFM15" s="247"/>
      <c r="EFN15" s="247"/>
      <c r="EFO15" s="247"/>
      <c r="EFP15" s="247"/>
      <c r="EFQ15" s="247"/>
      <c r="EFR15" s="247"/>
      <c r="EFS15" s="247"/>
      <c r="EFT15" s="247"/>
      <c r="EFU15" s="247"/>
      <c r="EFV15" s="247"/>
      <c r="EFW15" s="247"/>
      <c r="EFX15" s="247"/>
      <c r="EFY15" s="247"/>
      <c r="EFZ15" s="247"/>
      <c r="EGA15" s="247"/>
      <c r="EGB15" s="247"/>
      <c r="EGC15" s="247"/>
      <c r="EGD15" s="247"/>
      <c r="EGE15" s="247"/>
      <c r="EGF15" s="247"/>
      <c r="EGG15" s="247"/>
      <c r="EGH15" s="247"/>
      <c r="EGI15" s="247"/>
      <c r="EGJ15" s="247"/>
      <c r="EGK15" s="247"/>
      <c r="EGL15" s="247"/>
      <c r="EGM15" s="247"/>
      <c r="EGN15" s="247"/>
      <c r="EGO15" s="247"/>
      <c r="EGP15" s="247"/>
      <c r="EGQ15" s="247"/>
      <c r="EGR15" s="247"/>
      <c r="EGS15" s="247"/>
      <c r="EGT15" s="247"/>
      <c r="EGU15" s="247"/>
      <c r="EGV15" s="247"/>
      <c r="EGW15" s="247"/>
      <c r="EGX15" s="247"/>
      <c r="EGY15" s="247"/>
      <c r="EGZ15" s="247"/>
      <c r="EHA15" s="247"/>
      <c r="EHB15" s="247"/>
      <c r="EHC15" s="247"/>
      <c r="EHD15" s="247"/>
      <c r="EHE15" s="247"/>
      <c r="EHF15" s="247"/>
      <c r="EHG15" s="247"/>
      <c r="EHH15" s="247"/>
      <c r="EHI15" s="247"/>
      <c r="EHJ15" s="247"/>
      <c r="EHK15" s="247"/>
      <c r="EHL15" s="247"/>
      <c r="EHM15" s="247"/>
      <c r="EHN15" s="247"/>
      <c r="EHO15" s="247"/>
      <c r="EHP15" s="247"/>
      <c r="EHQ15" s="247"/>
      <c r="EHR15" s="247"/>
      <c r="EHS15" s="247"/>
      <c r="EHT15" s="247"/>
      <c r="EHU15" s="247"/>
      <c r="EHV15" s="247"/>
      <c r="EHW15" s="247"/>
      <c r="EHX15" s="247"/>
      <c r="EHY15" s="247"/>
      <c r="EHZ15" s="247"/>
      <c r="EIA15" s="247"/>
      <c r="EIB15" s="247"/>
      <c r="EIC15" s="247"/>
      <c r="EID15" s="247"/>
      <c r="EIE15" s="247"/>
      <c r="EIF15" s="247"/>
      <c r="EIG15" s="247"/>
      <c r="EIH15" s="247"/>
      <c r="EII15" s="247"/>
      <c r="EIJ15" s="247"/>
      <c r="EIK15" s="247"/>
      <c r="EIL15" s="247"/>
      <c r="EIM15" s="247"/>
      <c r="EIN15" s="247"/>
      <c r="EIO15" s="247"/>
      <c r="EIP15" s="247"/>
      <c r="EIQ15" s="247"/>
      <c r="EIR15" s="247"/>
      <c r="EIS15" s="247"/>
      <c r="EIT15" s="247"/>
      <c r="EIU15" s="247"/>
      <c r="EIV15" s="247"/>
      <c r="EIW15" s="247"/>
      <c r="EIX15" s="247"/>
      <c r="EIY15" s="247"/>
      <c r="EIZ15" s="247"/>
      <c r="EJA15" s="247"/>
      <c r="EJB15" s="247"/>
      <c r="EJC15" s="247"/>
      <c r="EJD15" s="247"/>
      <c r="EJE15" s="247"/>
      <c r="EJF15" s="247"/>
      <c r="EJG15" s="247"/>
      <c r="EJH15" s="247"/>
      <c r="EJI15" s="247"/>
      <c r="EJJ15" s="247"/>
      <c r="EJK15" s="247"/>
      <c r="EJL15" s="247"/>
      <c r="EJM15" s="247"/>
      <c r="EJN15" s="247"/>
      <c r="EJO15" s="247"/>
      <c r="EJP15" s="247"/>
      <c r="EJQ15" s="247"/>
      <c r="EJR15" s="247"/>
      <c r="EJS15" s="247"/>
      <c r="EJT15" s="247"/>
      <c r="EJU15" s="247"/>
      <c r="EJV15" s="247"/>
      <c r="EJW15" s="247"/>
      <c r="EJX15" s="247"/>
      <c r="EJY15" s="247"/>
      <c r="EJZ15" s="247"/>
      <c r="EKA15" s="247"/>
      <c r="EKB15" s="247"/>
      <c r="EKC15" s="247"/>
      <c r="EKD15" s="247"/>
      <c r="EKE15" s="247"/>
      <c r="EKF15" s="247"/>
      <c r="EKG15" s="247"/>
      <c r="EKH15" s="247"/>
      <c r="EKI15" s="247"/>
      <c r="EKJ15" s="247"/>
      <c r="EKK15" s="247"/>
      <c r="EKL15" s="247"/>
      <c r="EKM15" s="247"/>
      <c r="EKN15" s="247"/>
      <c r="EKO15" s="247"/>
      <c r="EKP15" s="247"/>
      <c r="EKQ15" s="247"/>
      <c r="EKR15" s="247"/>
      <c r="EKS15" s="247"/>
      <c r="EKT15" s="247"/>
      <c r="EKU15" s="247"/>
      <c r="EKV15" s="247"/>
      <c r="EKW15" s="247"/>
      <c r="EKX15" s="247"/>
      <c r="EKY15" s="247"/>
      <c r="EKZ15" s="247"/>
      <c r="ELA15" s="247"/>
      <c r="ELB15" s="247"/>
      <c r="ELC15" s="247"/>
      <c r="ELD15" s="247"/>
      <c r="ELE15" s="247"/>
      <c r="ELF15" s="247"/>
      <c r="ELG15" s="247"/>
      <c r="ELH15" s="247"/>
      <c r="ELI15" s="247"/>
      <c r="ELJ15" s="247"/>
      <c r="ELK15" s="247"/>
      <c r="ELL15" s="247"/>
      <c r="ELM15" s="247"/>
      <c r="ELN15" s="247"/>
      <c r="ELO15" s="247"/>
      <c r="ELP15" s="247"/>
      <c r="ELQ15" s="247"/>
      <c r="ELR15" s="247"/>
      <c r="ELS15" s="247"/>
      <c r="ELT15" s="247"/>
      <c r="ELU15" s="247"/>
      <c r="ELV15" s="247"/>
      <c r="ELW15" s="247"/>
      <c r="ELX15" s="247"/>
      <c r="ELY15" s="247"/>
      <c r="ELZ15" s="247"/>
      <c r="EMA15" s="247"/>
      <c r="EMB15" s="247"/>
      <c r="EMC15" s="247"/>
      <c r="EMD15" s="247"/>
      <c r="EME15" s="247"/>
      <c r="EMF15" s="247"/>
      <c r="EMG15" s="247"/>
      <c r="EMH15" s="247"/>
      <c r="EMI15" s="247"/>
      <c r="EMJ15" s="247"/>
      <c r="EMK15" s="247"/>
      <c r="EML15" s="247"/>
      <c r="EMM15" s="247"/>
      <c r="EMN15" s="247"/>
      <c r="EMO15" s="247"/>
      <c r="EMP15" s="247"/>
      <c r="EMQ15" s="247"/>
      <c r="EMR15" s="247"/>
      <c r="EMS15" s="247"/>
      <c r="EMT15" s="247"/>
      <c r="EMU15" s="247"/>
      <c r="EMV15" s="247"/>
      <c r="EMW15" s="247"/>
      <c r="EMX15" s="247"/>
      <c r="EMY15" s="247"/>
      <c r="EMZ15" s="247"/>
      <c r="ENA15" s="247"/>
      <c r="ENB15" s="247"/>
      <c r="ENC15" s="247"/>
      <c r="END15" s="247"/>
      <c r="ENE15" s="247"/>
      <c r="ENF15" s="247"/>
      <c r="ENG15" s="247"/>
      <c r="ENH15" s="247"/>
      <c r="ENI15" s="247"/>
      <c r="ENJ15" s="247"/>
      <c r="ENK15" s="247"/>
      <c r="ENL15" s="247"/>
      <c r="ENM15" s="247"/>
      <c r="ENN15" s="247"/>
      <c r="ENO15" s="247"/>
      <c r="ENP15" s="247"/>
      <c r="ENQ15" s="247"/>
      <c r="ENR15" s="247"/>
      <c r="ENS15" s="247"/>
      <c r="ENT15" s="247"/>
      <c r="ENU15" s="247"/>
      <c r="ENV15" s="247"/>
      <c r="ENW15" s="247"/>
      <c r="ENX15" s="247"/>
      <c r="ENY15" s="247"/>
      <c r="ENZ15" s="247"/>
      <c r="EOA15" s="247"/>
      <c r="EOB15" s="247"/>
      <c r="EOC15" s="247"/>
      <c r="EOD15" s="247"/>
      <c r="EOE15" s="247"/>
      <c r="EOF15" s="247"/>
      <c r="EOG15" s="247"/>
      <c r="EOH15" s="247"/>
      <c r="EOI15" s="247"/>
      <c r="EOJ15" s="247"/>
      <c r="EOK15" s="247"/>
      <c r="EOL15" s="247"/>
      <c r="EOM15" s="247"/>
      <c r="EON15" s="247"/>
      <c r="EOO15" s="247"/>
      <c r="EOP15" s="247"/>
      <c r="EOQ15" s="247"/>
      <c r="EOR15" s="247"/>
      <c r="EOS15" s="247"/>
      <c r="EOT15" s="247"/>
      <c r="EOU15" s="247"/>
      <c r="EOV15" s="247"/>
      <c r="EOW15" s="247"/>
      <c r="EOX15" s="247"/>
      <c r="EOY15" s="247"/>
      <c r="EOZ15" s="247"/>
      <c r="EPA15" s="247"/>
      <c r="EPB15" s="247"/>
      <c r="EPC15" s="247"/>
      <c r="EPD15" s="247"/>
      <c r="EPE15" s="247"/>
      <c r="EPF15" s="247"/>
      <c r="EPG15" s="247"/>
      <c r="EPH15" s="247"/>
      <c r="EPI15" s="247"/>
      <c r="EPJ15" s="247"/>
      <c r="EPK15" s="247"/>
      <c r="EPL15" s="247"/>
      <c r="EPM15" s="247"/>
      <c r="EPN15" s="247"/>
      <c r="EPO15" s="247"/>
      <c r="EPP15" s="247"/>
      <c r="EPQ15" s="247"/>
      <c r="EPR15" s="247"/>
      <c r="EPS15" s="247"/>
      <c r="EPT15" s="247"/>
      <c r="EPU15" s="247"/>
      <c r="EPV15" s="247"/>
      <c r="EPW15" s="247"/>
      <c r="EPX15" s="247"/>
      <c r="EPY15" s="247"/>
      <c r="EPZ15" s="247"/>
      <c r="EQA15" s="247"/>
      <c r="EQB15" s="247"/>
      <c r="EQC15" s="247"/>
      <c r="EQD15" s="247"/>
      <c r="EQE15" s="247"/>
      <c r="EQF15" s="247"/>
      <c r="EQG15" s="247"/>
      <c r="EQH15" s="247"/>
      <c r="EQI15" s="247"/>
      <c r="EQJ15" s="247"/>
      <c r="EQK15" s="247"/>
      <c r="EQL15" s="247"/>
      <c r="EQM15" s="247"/>
      <c r="EQN15" s="247"/>
      <c r="EQO15" s="247"/>
      <c r="EQP15" s="247"/>
      <c r="EQQ15" s="247"/>
      <c r="EQR15" s="247"/>
      <c r="EQS15" s="247"/>
      <c r="EQT15" s="247"/>
      <c r="EQU15" s="247"/>
      <c r="EQV15" s="247"/>
      <c r="EQW15" s="247"/>
      <c r="EQX15" s="247"/>
      <c r="EQY15" s="247"/>
      <c r="EQZ15" s="247"/>
      <c r="ERA15" s="247"/>
      <c r="ERB15" s="247"/>
      <c r="ERC15" s="247"/>
      <c r="ERD15" s="247"/>
      <c r="ERE15" s="247"/>
      <c r="ERF15" s="247"/>
      <c r="ERG15" s="247"/>
      <c r="ERH15" s="247"/>
      <c r="ERI15" s="247"/>
      <c r="ERJ15" s="247"/>
      <c r="ERK15" s="247"/>
      <c r="ERL15" s="247"/>
      <c r="ERM15" s="247"/>
      <c r="ERN15" s="247"/>
      <c r="ERO15" s="247"/>
      <c r="ERP15" s="247"/>
      <c r="ERQ15" s="247"/>
      <c r="ERR15" s="247"/>
      <c r="ERS15" s="247"/>
      <c r="ERT15" s="247"/>
      <c r="ERU15" s="247"/>
      <c r="ERV15" s="247"/>
      <c r="ERW15" s="247"/>
      <c r="ERX15" s="247"/>
      <c r="ERY15" s="247"/>
      <c r="ERZ15" s="247"/>
      <c r="ESA15" s="247"/>
      <c r="ESB15" s="247"/>
      <c r="ESC15" s="247"/>
      <c r="ESD15" s="247"/>
      <c r="ESE15" s="247"/>
      <c r="ESF15" s="247"/>
      <c r="ESG15" s="247"/>
      <c r="ESH15" s="247"/>
      <c r="ESI15" s="247"/>
      <c r="ESJ15" s="247"/>
      <c r="ESK15" s="247"/>
      <c r="ESL15" s="247"/>
      <c r="ESM15" s="247"/>
      <c r="ESN15" s="247"/>
      <c r="ESO15" s="247"/>
      <c r="ESP15" s="247"/>
      <c r="ESQ15" s="247"/>
      <c r="ESR15" s="247"/>
      <c r="ESS15" s="247"/>
      <c r="EST15" s="247"/>
      <c r="ESU15" s="247"/>
      <c r="ESV15" s="247"/>
      <c r="ESW15" s="247"/>
      <c r="ESX15" s="247"/>
      <c r="ESY15" s="247"/>
      <c r="ESZ15" s="247"/>
      <c r="ETA15" s="247"/>
      <c r="ETB15" s="247"/>
      <c r="ETC15" s="247"/>
      <c r="ETD15" s="247"/>
      <c r="ETE15" s="247"/>
      <c r="ETF15" s="247"/>
      <c r="ETG15" s="247"/>
      <c r="ETH15" s="247"/>
      <c r="ETI15" s="247"/>
      <c r="ETJ15" s="247"/>
      <c r="ETK15" s="247"/>
      <c r="ETL15" s="247"/>
      <c r="ETM15" s="247"/>
      <c r="ETN15" s="247"/>
      <c r="ETO15" s="247"/>
      <c r="ETP15" s="247"/>
      <c r="ETQ15" s="247"/>
      <c r="ETR15" s="247"/>
      <c r="ETS15" s="247"/>
      <c r="ETT15" s="247"/>
      <c r="ETU15" s="247"/>
      <c r="ETV15" s="247"/>
      <c r="ETW15" s="247"/>
      <c r="ETX15" s="247"/>
      <c r="ETY15" s="247"/>
      <c r="ETZ15" s="247"/>
      <c r="EUA15" s="247"/>
      <c r="EUB15" s="247"/>
      <c r="EUC15" s="247"/>
      <c r="EUD15" s="247"/>
      <c r="EUE15" s="247"/>
      <c r="EUF15" s="247"/>
      <c r="EUG15" s="247"/>
      <c r="EUH15" s="247"/>
      <c r="EUI15" s="247"/>
      <c r="EUJ15" s="247"/>
      <c r="EUK15" s="247"/>
      <c r="EUL15" s="247"/>
      <c r="EUM15" s="247"/>
      <c r="EUN15" s="247"/>
      <c r="EUO15" s="247"/>
      <c r="EUP15" s="247"/>
      <c r="EUQ15" s="247"/>
      <c r="EUR15" s="247"/>
      <c r="EUS15" s="247"/>
      <c r="EUT15" s="247"/>
      <c r="EUU15" s="247"/>
      <c r="EUV15" s="247"/>
      <c r="EUW15" s="247"/>
      <c r="EUX15" s="247"/>
      <c r="EUY15" s="247"/>
      <c r="EUZ15" s="247"/>
      <c r="EVA15" s="247"/>
      <c r="EVB15" s="247"/>
      <c r="EVC15" s="247"/>
      <c r="EVD15" s="247"/>
      <c r="EVE15" s="247"/>
      <c r="EVF15" s="247"/>
      <c r="EVG15" s="247"/>
      <c r="EVH15" s="247"/>
      <c r="EVI15" s="247"/>
      <c r="EVJ15" s="247"/>
      <c r="EVK15" s="247"/>
      <c r="EVL15" s="247"/>
      <c r="EVM15" s="247"/>
      <c r="EVN15" s="247"/>
      <c r="EVO15" s="247"/>
      <c r="EVP15" s="247"/>
      <c r="EVQ15" s="247"/>
      <c r="EVR15" s="247"/>
      <c r="EVS15" s="247"/>
      <c r="EVT15" s="247"/>
      <c r="EVU15" s="247"/>
      <c r="EVV15" s="247"/>
      <c r="EVW15" s="247"/>
      <c r="EVX15" s="247"/>
      <c r="EVY15" s="247"/>
      <c r="EVZ15" s="247"/>
      <c r="EWA15" s="247"/>
      <c r="EWB15" s="247"/>
      <c r="EWC15" s="247"/>
      <c r="EWD15" s="247"/>
      <c r="EWE15" s="247"/>
      <c r="EWF15" s="247"/>
      <c r="EWG15" s="247"/>
      <c r="EWH15" s="247"/>
      <c r="EWI15" s="247"/>
      <c r="EWJ15" s="247"/>
      <c r="EWK15" s="247"/>
      <c r="EWL15" s="247"/>
      <c r="EWM15" s="247"/>
      <c r="EWN15" s="247"/>
      <c r="EWO15" s="247"/>
      <c r="EWP15" s="247"/>
      <c r="EWQ15" s="247"/>
      <c r="EWR15" s="247"/>
      <c r="EWS15" s="247"/>
      <c r="EWT15" s="247"/>
      <c r="EWU15" s="247"/>
      <c r="EWV15" s="247"/>
      <c r="EWW15" s="247"/>
      <c r="EWX15" s="247"/>
      <c r="EWY15" s="247"/>
      <c r="EWZ15" s="247"/>
      <c r="EXA15" s="247"/>
      <c r="EXB15" s="247"/>
      <c r="EXC15" s="247"/>
      <c r="EXD15" s="247"/>
      <c r="EXE15" s="247"/>
      <c r="EXF15" s="247"/>
      <c r="EXG15" s="247"/>
      <c r="EXH15" s="247"/>
      <c r="EXI15" s="247"/>
      <c r="EXJ15" s="247"/>
      <c r="EXK15" s="247"/>
      <c r="EXL15" s="247"/>
      <c r="EXM15" s="247"/>
      <c r="EXN15" s="247"/>
      <c r="EXO15" s="247"/>
      <c r="EXP15" s="247"/>
      <c r="EXQ15" s="247"/>
      <c r="EXR15" s="247"/>
      <c r="EXS15" s="247"/>
      <c r="EXT15" s="247"/>
      <c r="EXU15" s="247"/>
      <c r="EXV15" s="247"/>
      <c r="EXW15" s="247"/>
      <c r="EXX15" s="247"/>
      <c r="EXY15" s="247"/>
      <c r="EXZ15" s="247"/>
      <c r="EYA15" s="247"/>
      <c r="EYB15" s="247"/>
      <c r="EYC15" s="247"/>
      <c r="EYD15" s="247"/>
      <c r="EYE15" s="247"/>
      <c r="EYF15" s="247"/>
      <c r="EYG15" s="247"/>
      <c r="EYH15" s="247"/>
      <c r="EYI15" s="247"/>
      <c r="EYJ15" s="247"/>
      <c r="EYK15" s="247"/>
      <c r="EYL15" s="247"/>
      <c r="EYM15" s="247"/>
      <c r="EYN15" s="247"/>
      <c r="EYO15" s="247"/>
      <c r="EYP15" s="247"/>
      <c r="EYQ15" s="247"/>
      <c r="EYR15" s="247"/>
      <c r="EYS15" s="247"/>
      <c r="EYT15" s="247"/>
      <c r="EYU15" s="247"/>
      <c r="EYV15" s="247"/>
      <c r="EYW15" s="247"/>
      <c r="EYX15" s="247"/>
      <c r="EYY15" s="247"/>
      <c r="EYZ15" s="247"/>
      <c r="EZA15" s="247"/>
      <c r="EZB15" s="247"/>
      <c r="EZC15" s="247"/>
      <c r="EZD15" s="247"/>
      <c r="EZE15" s="247"/>
      <c r="EZF15" s="247"/>
      <c r="EZG15" s="247"/>
      <c r="EZH15" s="247"/>
      <c r="EZI15" s="247"/>
      <c r="EZJ15" s="247"/>
      <c r="EZK15" s="247"/>
      <c r="EZL15" s="247"/>
      <c r="EZM15" s="247"/>
      <c r="EZN15" s="247"/>
      <c r="EZO15" s="247"/>
      <c r="EZP15" s="247"/>
      <c r="EZQ15" s="247"/>
      <c r="EZR15" s="247"/>
      <c r="EZS15" s="247"/>
      <c r="EZT15" s="247"/>
      <c r="EZU15" s="247"/>
      <c r="EZV15" s="247"/>
      <c r="EZW15" s="247"/>
      <c r="EZX15" s="247"/>
      <c r="EZY15" s="247"/>
      <c r="EZZ15" s="247"/>
      <c r="FAA15" s="247"/>
      <c r="FAB15" s="247"/>
      <c r="FAC15" s="247"/>
      <c r="FAD15" s="247"/>
      <c r="FAE15" s="247"/>
      <c r="FAF15" s="247"/>
      <c r="FAG15" s="247"/>
      <c r="FAH15" s="247"/>
      <c r="FAI15" s="247"/>
      <c r="FAJ15" s="247"/>
      <c r="FAK15" s="247"/>
      <c r="FAL15" s="247"/>
      <c r="FAM15" s="247"/>
      <c r="FAN15" s="247"/>
      <c r="FAO15" s="247"/>
      <c r="FAP15" s="247"/>
      <c r="FAQ15" s="247"/>
      <c r="FAR15" s="247"/>
      <c r="FAS15" s="247"/>
      <c r="FAT15" s="247"/>
      <c r="FAU15" s="247"/>
      <c r="FAV15" s="247"/>
      <c r="FAW15" s="247"/>
      <c r="FAX15" s="247"/>
      <c r="FAY15" s="247"/>
      <c r="FAZ15" s="247"/>
      <c r="FBA15" s="247"/>
      <c r="FBB15" s="247"/>
      <c r="FBC15" s="247"/>
      <c r="FBD15" s="247"/>
      <c r="FBE15" s="247"/>
      <c r="FBF15" s="247"/>
      <c r="FBG15" s="247"/>
      <c r="FBH15" s="247"/>
      <c r="FBI15" s="247"/>
      <c r="FBJ15" s="247"/>
      <c r="FBK15" s="247"/>
      <c r="FBL15" s="247"/>
      <c r="FBM15" s="247"/>
      <c r="FBN15" s="247"/>
      <c r="FBO15" s="247"/>
      <c r="FBP15" s="247"/>
      <c r="FBQ15" s="247"/>
      <c r="FBR15" s="247"/>
      <c r="FBS15" s="247"/>
      <c r="FBT15" s="247"/>
      <c r="FBU15" s="247"/>
      <c r="FBV15" s="247"/>
      <c r="FBW15" s="247"/>
      <c r="FBX15" s="247"/>
      <c r="FBY15" s="247"/>
      <c r="FBZ15" s="247"/>
      <c r="FCA15" s="247"/>
      <c r="FCB15" s="247"/>
      <c r="FCC15" s="247"/>
      <c r="FCD15" s="247"/>
      <c r="FCE15" s="247"/>
      <c r="FCF15" s="247"/>
      <c r="FCG15" s="247"/>
      <c r="FCH15" s="247"/>
      <c r="FCI15" s="247"/>
      <c r="FCJ15" s="247"/>
      <c r="FCK15" s="247"/>
      <c r="FCL15" s="247"/>
      <c r="FCM15" s="247"/>
      <c r="FCN15" s="247"/>
      <c r="FCO15" s="247"/>
      <c r="FCP15" s="247"/>
      <c r="FCQ15" s="247"/>
      <c r="FCR15" s="247"/>
      <c r="FCS15" s="247"/>
      <c r="FCT15" s="247"/>
      <c r="FCU15" s="247"/>
      <c r="FCV15" s="247"/>
      <c r="FCW15" s="247"/>
      <c r="FCX15" s="247"/>
      <c r="FCY15" s="247"/>
      <c r="FCZ15" s="247"/>
      <c r="FDA15" s="247"/>
      <c r="FDB15" s="247"/>
      <c r="FDC15" s="247"/>
      <c r="FDD15" s="247"/>
      <c r="FDE15" s="247"/>
      <c r="FDF15" s="247"/>
      <c r="FDG15" s="247"/>
      <c r="FDH15" s="247"/>
      <c r="FDI15" s="247"/>
      <c r="FDJ15" s="247"/>
      <c r="FDK15" s="247"/>
      <c r="FDL15" s="247"/>
      <c r="FDM15" s="247"/>
      <c r="FDN15" s="247"/>
      <c r="FDO15" s="247"/>
      <c r="FDP15" s="247"/>
      <c r="FDQ15" s="247"/>
      <c r="FDR15" s="247"/>
      <c r="FDS15" s="247"/>
      <c r="FDT15" s="247"/>
      <c r="FDU15" s="247"/>
      <c r="FDV15" s="247"/>
      <c r="FDW15" s="247"/>
      <c r="FDX15" s="247"/>
      <c r="FDY15" s="247"/>
      <c r="FDZ15" s="247"/>
      <c r="FEA15" s="247"/>
      <c r="FEB15" s="247"/>
      <c r="FEC15" s="247"/>
      <c r="FED15" s="247"/>
      <c r="FEE15" s="247"/>
      <c r="FEF15" s="247"/>
      <c r="FEG15" s="247"/>
      <c r="FEH15" s="247"/>
      <c r="FEI15" s="247"/>
      <c r="FEJ15" s="247"/>
      <c r="FEK15" s="247"/>
      <c r="FEL15" s="247"/>
      <c r="FEM15" s="247"/>
      <c r="FEN15" s="247"/>
      <c r="FEO15" s="247"/>
      <c r="FEP15" s="247"/>
      <c r="FEQ15" s="247"/>
      <c r="FER15" s="247"/>
      <c r="FES15" s="247"/>
      <c r="FET15" s="247"/>
      <c r="FEU15" s="247"/>
      <c r="FEV15" s="247"/>
      <c r="FEW15" s="247"/>
      <c r="FEX15" s="247"/>
      <c r="FEY15" s="247"/>
      <c r="FEZ15" s="247"/>
      <c r="FFA15" s="247"/>
      <c r="FFB15" s="247"/>
      <c r="FFC15" s="247"/>
      <c r="FFD15" s="247"/>
      <c r="FFE15" s="247"/>
      <c r="FFF15" s="247"/>
      <c r="FFG15" s="247"/>
      <c r="FFH15" s="247"/>
      <c r="FFI15" s="247"/>
      <c r="FFJ15" s="247"/>
      <c r="FFK15" s="247"/>
      <c r="FFL15" s="247"/>
      <c r="FFM15" s="247"/>
      <c r="FFN15" s="247"/>
      <c r="FFO15" s="247"/>
      <c r="FFP15" s="247"/>
      <c r="FFQ15" s="247"/>
      <c r="FFR15" s="247"/>
      <c r="FFS15" s="247"/>
      <c r="FFT15" s="247"/>
      <c r="FFU15" s="247"/>
      <c r="FFV15" s="247"/>
      <c r="FFW15" s="247"/>
      <c r="FFX15" s="247"/>
      <c r="FFY15" s="247"/>
      <c r="FFZ15" s="247"/>
      <c r="FGA15" s="247"/>
      <c r="FGB15" s="247"/>
      <c r="FGC15" s="247"/>
      <c r="FGD15" s="247"/>
      <c r="FGE15" s="247"/>
      <c r="FGF15" s="247"/>
      <c r="FGG15" s="247"/>
      <c r="FGH15" s="247"/>
      <c r="FGI15" s="247"/>
      <c r="FGJ15" s="247"/>
      <c r="FGK15" s="247"/>
      <c r="FGL15" s="247"/>
      <c r="FGM15" s="247"/>
      <c r="FGN15" s="247"/>
      <c r="FGO15" s="247"/>
      <c r="FGP15" s="247"/>
      <c r="FGQ15" s="247"/>
      <c r="FGR15" s="247"/>
      <c r="FGS15" s="247"/>
      <c r="FGT15" s="247"/>
      <c r="FGU15" s="247"/>
      <c r="FGV15" s="247"/>
      <c r="FGW15" s="247"/>
      <c r="FGX15" s="247"/>
      <c r="FGY15" s="247"/>
      <c r="FGZ15" s="247"/>
      <c r="FHA15" s="247"/>
      <c r="FHB15" s="247"/>
      <c r="FHC15" s="247"/>
      <c r="FHD15" s="247"/>
      <c r="FHE15" s="247"/>
      <c r="FHF15" s="247"/>
      <c r="FHG15" s="247"/>
      <c r="FHH15" s="247"/>
      <c r="FHI15" s="247"/>
      <c r="FHJ15" s="247"/>
      <c r="FHK15" s="247"/>
      <c r="FHL15" s="247"/>
      <c r="FHM15" s="247"/>
      <c r="FHN15" s="247"/>
      <c r="FHO15" s="247"/>
      <c r="FHP15" s="247"/>
      <c r="FHQ15" s="247"/>
      <c r="FHR15" s="247"/>
      <c r="FHS15" s="247"/>
      <c r="FHT15" s="247"/>
      <c r="FHU15" s="247"/>
      <c r="FHV15" s="247"/>
      <c r="FHW15" s="247"/>
      <c r="FHX15" s="247"/>
      <c r="FHY15" s="247"/>
      <c r="FHZ15" s="247"/>
      <c r="FIA15" s="247"/>
      <c r="FIB15" s="247"/>
      <c r="FIC15" s="247"/>
      <c r="FID15" s="247"/>
      <c r="FIE15" s="247"/>
      <c r="FIF15" s="247"/>
      <c r="FIG15" s="247"/>
      <c r="FIH15" s="247"/>
      <c r="FII15" s="247"/>
      <c r="FIJ15" s="247"/>
      <c r="FIK15" s="247"/>
      <c r="FIL15" s="247"/>
      <c r="FIM15" s="247"/>
      <c r="FIN15" s="247"/>
      <c r="FIO15" s="247"/>
      <c r="FIP15" s="247"/>
      <c r="FIQ15" s="247"/>
      <c r="FIR15" s="247"/>
      <c r="FIS15" s="247"/>
      <c r="FIT15" s="247"/>
      <c r="FIU15" s="247"/>
      <c r="FIV15" s="247"/>
      <c r="FIW15" s="247"/>
      <c r="FIX15" s="247"/>
      <c r="FIY15" s="247"/>
      <c r="FIZ15" s="247"/>
      <c r="FJA15" s="247"/>
      <c r="FJB15" s="247"/>
      <c r="FJC15" s="247"/>
      <c r="FJD15" s="247"/>
      <c r="FJE15" s="247"/>
      <c r="FJF15" s="247"/>
      <c r="FJG15" s="247"/>
      <c r="FJH15" s="247"/>
      <c r="FJI15" s="247"/>
      <c r="FJJ15" s="247"/>
      <c r="FJK15" s="247"/>
      <c r="FJL15" s="247"/>
      <c r="FJM15" s="247"/>
      <c r="FJN15" s="247"/>
      <c r="FJO15" s="247"/>
      <c r="FJP15" s="247"/>
      <c r="FJQ15" s="247"/>
      <c r="FJR15" s="247"/>
      <c r="FJS15" s="247"/>
      <c r="FJT15" s="247"/>
      <c r="FJU15" s="247"/>
      <c r="FJV15" s="247"/>
      <c r="FJW15" s="247"/>
      <c r="FJX15" s="247"/>
      <c r="FJY15" s="247"/>
      <c r="FJZ15" s="247"/>
      <c r="FKA15" s="247"/>
      <c r="FKB15" s="247"/>
      <c r="FKC15" s="247"/>
      <c r="FKD15" s="247"/>
      <c r="FKE15" s="247"/>
      <c r="FKF15" s="247"/>
      <c r="FKG15" s="247"/>
      <c r="FKH15" s="247"/>
      <c r="FKI15" s="247"/>
      <c r="FKJ15" s="247"/>
      <c r="FKK15" s="247"/>
      <c r="FKL15" s="247"/>
      <c r="FKM15" s="247"/>
      <c r="FKN15" s="247"/>
      <c r="FKO15" s="247"/>
      <c r="FKP15" s="247"/>
      <c r="FKQ15" s="247"/>
      <c r="FKR15" s="247"/>
      <c r="FKS15" s="247"/>
      <c r="FKT15" s="247"/>
      <c r="FKU15" s="247"/>
      <c r="FKV15" s="247"/>
      <c r="FKW15" s="247"/>
      <c r="FKX15" s="247"/>
      <c r="FKY15" s="247"/>
      <c r="FKZ15" s="247"/>
      <c r="FLA15" s="247"/>
      <c r="FLB15" s="247"/>
      <c r="FLC15" s="247"/>
      <c r="FLD15" s="247"/>
      <c r="FLE15" s="247"/>
      <c r="FLF15" s="247"/>
      <c r="FLG15" s="247"/>
      <c r="FLH15" s="247"/>
      <c r="FLI15" s="247"/>
      <c r="FLJ15" s="247"/>
      <c r="FLK15" s="247"/>
      <c r="FLL15" s="247"/>
      <c r="FLM15" s="247"/>
      <c r="FLN15" s="247"/>
      <c r="FLO15" s="247"/>
      <c r="FLP15" s="247"/>
      <c r="FLQ15" s="247"/>
      <c r="FLR15" s="247"/>
      <c r="FLS15" s="247"/>
      <c r="FLT15" s="247"/>
      <c r="FLU15" s="247"/>
      <c r="FLV15" s="247"/>
      <c r="FLW15" s="247"/>
      <c r="FLX15" s="247"/>
      <c r="FLY15" s="247"/>
      <c r="FLZ15" s="247"/>
      <c r="FMA15" s="247"/>
      <c r="FMB15" s="247"/>
      <c r="FMC15" s="247"/>
      <c r="FMD15" s="247"/>
      <c r="FME15" s="247"/>
      <c r="FMF15" s="247"/>
      <c r="FMG15" s="247"/>
      <c r="FMH15" s="247"/>
      <c r="FMI15" s="247"/>
      <c r="FMJ15" s="247"/>
      <c r="FMK15" s="247"/>
      <c r="FML15" s="247"/>
      <c r="FMM15" s="247"/>
      <c r="FMN15" s="247"/>
      <c r="FMO15" s="247"/>
      <c r="FMP15" s="247"/>
      <c r="FMQ15" s="247"/>
      <c r="FMR15" s="247"/>
      <c r="FMS15" s="247"/>
      <c r="FMT15" s="247"/>
      <c r="FMU15" s="247"/>
      <c r="FMV15" s="247"/>
      <c r="FMW15" s="247"/>
      <c r="FMX15" s="247"/>
      <c r="FMY15" s="247"/>
      <c r="FMZ15" s="247"/>
      <c r="FNA15" s="247"/>
      <c r="FNB15" s="247"/>
      <c r="FNC15" s="247"/>
      <c r="FND15" s="247"/>
      <c r="FNE15" s="247"/>
      <c r="FNF15" s="247"/>
      <c r="FNG15" s="247"/>
      <c r="FNH15" s="247"/>
      <c r="FNI15" s="247"/>
      <c r="FNJ15" s="247"/>
      <c r="FNK15" s="247"/>
      <c r="FNL15" s="247"/>
      <c r="FNM15" s="247"/>
      <c r="FNN15" s="247"/>
      <c r="FNO15" s="247"/>
      <c r="FNP15" s="247"/>
      <c r="FNQ15" s="247"/>
      <c r="FNR15" s="247"/>
      <c r="FNS15" s="247"/>
      <c r="FNT15" s="247"/>
      <c r="FNU15" s="247"/>
      <c r="FNV15" s="247"/>
      <c r="FNW15" s="247"/>
      <c r="FNX15" s="247"/>
      <c r="FNY15" s="247"/>
      <c r="FNZ15" s="247"/>
      <c r="FOA15" s="247"/>
      <c r="FOB15" s="247"/>
      <c r="FOC15" s="247"/>
      <c r="FOD15" s="247"/>
      <c r="FOE15" s="247"/>
      <c r="FOF15" s="247"/>
      <c r="FOG15" s="247"/>
      <c r="FOH15" s="247"/>
      <c r="FOI15" s="247"/>
      <c r="FOJ15" s="247"/>
      <c r="FOK15" s="247"/>
      <c r="FOL15" s="247"/>
      <c r="FOM15" s="247"/>
      <c r="FON15" s="247"/>
      <c r="FOO15" s="247"/>
      <c r="FOP15" s="247"/>
      <c r="FOQ15" s="247"/>
      <c r="FOR15" s="247"/>
      <c r="FOS15" s="247"/>
      <c r="FOT15" s="247"/>
      <c r="FOU15" s="247"/>
      <c r="FOV15" s="247"/>
      <c r="FOW15" s="247"/>
      <c r="FOX15" s="247"/>
      <c r="FOY15" s="247"/>
      <c r="FOZ15" s="247"/>
      <c r="FPA15" s="247"/>
      <c r="FPB15" s="247"/>
      <c r="FPC15" s="247"/>
      <c r="FPD15" s="247"/>
      <c r="FPE15" s="247"/>
      <c r="FPF15" s="247"/>
      <c r="FPG15" s="247"/>
      <c r="FPH15" s="247"/>
      <c r="FPI15" s="247"/>
      <c r="FPJ15" s="247"/>
      <c r="FPK15" s="247"/>
      <c r="FPL15" s="247"/>
      <c r="FPM15" s="247"/>
      <c r="FPN15" s="247"/>
      <c r="FPO15" s="247"/>
      <c r="FPP15" s="247"/>
      <c r="FPQ15" s="247"/>
      <c r="FPR15" s="247"/>
      <c r="FPS15" s="247"/>
      <c r="FPT15" s="247"/>
      <c r="FPU15" s="247"/>
      <c r="FPV15" s="247"/>
      <c r="FPW15" s="247"/>
      <c r="FPX15" s="247"/>
      <c r="FPY15" s="247"/>
      <c r="FPZ15" s="247"/>
      <c r="FQA15" s="247"/>
      <c r="FQB15" s="247"/>
      <c r="FQC15" s="247"/>
      <c r="FQD15" s="247"/>
      <c r="FQE15" s="247"/>
      <c r="FQF15" s="247"/>
      <c r="FQG15" s="247"/>
      <c r="FQH15" s="247"/>
      <c r="FQI15" s="247"/>
      <c r="FQJ15" s="247"/>
      <c r="FQK15" s="247"/>
      <c r="FQL15" s="247"/>
      <c r="FQM15" s="247"/>
      <c r="FQN15" s="247"/>
      <c r="FQO15" s="247"/>
      <c r="FQP15" s="247"/>
      <c r="FQQ15" s="247"/>
      <c r="FQR15" s="247"/>
      <c r="FQS15" s="247"/>
      <c r="FQT15" s="247"/>
      <c r="FQU15" s="247"/>
      <c r="FQV15" s="247"/>
      <c r="FQW15" s="247"/>
      <c r="FQX15" s="247"/>
      <c r="FQY15" s="247"/>
      <c r="FQZ15" s="247"/>
      <c r="FRA15" s="247"/>
      <c r="FRB15" s="247"/>
      <c r="FRC15" s="247"/>
      <c r="FRD15" s="247"/>
      <c r="FRE15" s="247"/>
      <c r="FRF15" s="247"/>
      <c r="FRG15" s="247"/>
      <c r="FRH15" s="247"/>
      <c r="FRI15" s="247"/>
      <c r="FRJ15" s="247"/>
      <c r="FRK15" s="247"/>
      <c r="FRL15" s="247"/>
      <c r="FRM15" s="247"/>
      <c r="FRN15" s="247"/>
      <c r="FRO15" s="247"/>
      <c r="FRP15" s="247"/>
      <c r="FRQ15" s="247"/>
      <c r="FRR15" s="247"/>
      <c r="FRS15" s="247"/>
      <c r="FRT15" s="247"/>
      <c r="FRU15" s="247"/>
      <c r="FRV15" s="247"/>
      <c r="FRW15" s="247"/>
      <c r="FRX15" s="247"/>
      <c r="FRY15" s="247"/>
      <c r="FRZ15" s="247"/>
      <c r="FSA15" s="247"/>
      <c r="FSB15" s="247"/>
      <c r="FSC15" s="247"/>
      <c r="FSD15" s="247"/>
      <c r="FSE15" s="247"/>
      <c r="FSF15" s="247"/>
      <c r="FSG15" s="247"/>
      <c r="FSH15" s="247"/>
      <c r="FSI15" s="247"/>
      <c r="FSJ15" s="247"/>
      <c r="FSK15" s="247"/>
      <c r="FSL15" s="247"/>
      <c r="FSM15" s="247"/>
      <c r="FSN15" s="247"/>
      <c r="FSO15" s="247"/>
      <c r="FSP15" s="247"/>
      <c r="FSQ15" s="247"/>
      <c r="FSR15" s="247"/>
      <c r="FSS15" s="247"/>
      <c r="FST15" s="247"/>
      <c r="FSU15" s="247"/>
      <c r="FSV15" s="247"/>
      <c r="FSW15" s="247"/>
      <c r="FSX15" s="247"/>
      <c r="FSY15" s="247"/>
      <c r="FSZ15" s="247"/>
      <c r="FTA15" s="247"/>
      <c r="FTB15" s="247"/>
      <c r="FTC15" s="247"/>
      <c r="FTD15" s="247"/>
      <c r="FTE15" s="247"/>
      <c r="FTF15" s="247"/>
      <c r="FTG15" s="247"/>
      <c r="FTH15" s="247"/>
      <c r="FTI15" s="247"/>
      <c r="FTJ15" s="247"/>
      <c r="FTK15" s="247"/>
      <c r="FTL15" s="247"/>
      <c r="FTM15" s="247"/>
      <c r="FTN15" s="247"/>
      <c r="FTO15" s="247"/>
      <c r="FTP15" s="247"/>
      <c r="FTQ15" s="247"/>
      <c r="FTR15" s="247"/>
      <c r="FTS15" s="247"/>
      <c r="FTT15" s="247"/>
      <c r="FTU15" s="247"/>
      <c r="FTV15" s="247"/>
      <c r="FTW15" s="247"/>
      <c r="FTX15" s="247"/>
      <c r="FTY15" s="247"/>
      <c r="FTZ15" s="247"/>
      <c r="FUA15" s="247"/>
      <c r="FUB15" s="247"/>
      <c r="FUC15" s="247"/>
      <c r="FUD15" s="247"/>
      <c r="FUE15" s="247"/>
      <c r="FUF15" s="247"/>
      <c r="FUG15" s="247"/>
      <c r="FUH15" s="247"/>
      <c r="FUI15" s="247"/>
      <c r="FUJ15" s="247"/>
      <c r="FUK15" s="247"/>
      <c r="FUL15" s="247"/>
      <c r="FUM15" s="247"/>
      <c r="FUN15" s="247"/>
      <c r="FUO15" s="247"/>
      <c r="FUP15" s="247"/>
      <c r="FUQ15" s="247"/>
      <c r="FUR15" s="247"/>
      <c r="FUS15" s="247"/>
      <c r="FUT15" s="247"/>
      <c r="FUU15" s="247"/>
      <c r="FUV15" s="247"/>
      <c r="FUW15" s="247"/>
      <c r="FUX15" s="247"/>
      <c r="FUY15" s="247"/>
      <c r="FUZ15" s="247"/>
      <c r="FVA15" s="247"/>
      <c r="FVB15" s="247"/>
      <c r="FVC15" s="247"/>
      <c r="FVD15" s="247"/>
      <c r="FVE15" s="247"/>
      <c r="FVF15" s="247"/>
      <c r="FVG15" s="247"/>
      <c r="FVH15" s="247"/>
      <c r="FVI15" s="247"/>
      <c r="FVJ15" s="247"/>
      <c r="FVK15" s="247"/>
      <c r="FVL15" s="247"/>
      <c r="FVM15" s="247"/>
      <c r="FVN15" s="247"/>
      <c r="FVO15" s="247"/>
      <c r="FVP15" s="247"/>
      <c r="FVQ15" s="247"/>
      <c r="FVR15" s="247"/>
      <c r="FVS15" s="247"/>
      <c r="FVT15" s="247"/>
      <c r="FVU15" s="247"/>
      <c r="FVV15" s="247"/>
      <c r="FVW15" s="247"/>
      <c r="FVX15" s="247"/>
      <c r="FVY15" s="247"/>
      <c r="FVZ15" s="247"/>
      <c r="FWA15" s="247"/>
      <c r="FWB15" s="247"/>
      <c r="FWC15" s="247"/>
      <c r="FWD15" s="247"/>
      <c r="FWE15" s="247"/>
      <c r="FWF15" s="247"/>
      <c r="FWG15" s="247"/>
      <c r="FWH15" s="247"/>
      <c r="FWI15" s="247"/>
      <c r="FWJ15" s="247"/>
      <c r="FWK15" s="247"/>
      <c r="FWL15" s="247"/>
      <c r="FWM15" s="247"/>
      <c r="FWN15" s="247"/>
      <c r="FWO15" s="247"/>
      <c r="FWP15" s="247"/>
      <c r="FWQ15" s="247"/>
      <c r="FWR15" s="247"/>
      <c r="FWS15" s="247"/>
      <c r="FWT15" s="247"/>
      <c r="FWU15" s="247"/>
      <c r="FWV15" s="247"/>
      <c r="FWW15" s="247"/>
      <c r="FWX15" s="247"/>
      <c r="FWY15" s="247"/>
      <c r="FWZ15" s="247"/>
      <c r="FXA15" s="247"/>
      <c r="FXB15" s="247"/>
      <c r="FXC15" s="247"/>
      <c r="FXD15" s="247"/>
      <c r="FXE15" s="247"/>
      <c r="FXF15" s="247"/>
      <c r="FXG15" s="247"/>
      <c r="FXH15" s="247"/>
      <c r="FXI15" s="247"/>
      <c r="FXJ15" s="247"/>
      <c r="FXK15" s="247"/>
      <c r="FXL15" s="247"/>
      <c r="FXM15" s="247"/>
      <c r="FXN15" s="247"/>
      <c r="FXO15" s="247"/>
      <c r="FXP15" s="247"/>
      <c r="FXQ15" s="247"/>
      <c r="FXR15" s="247"/>
      <c r="FXS15" s="247"/>
      <c r="FXT15" s="247"/>
      <c r="FXU15" s="247"/>
      <c r="FXV15" s="247"/>
      <c r="FXW15" s="247"/>
      <c r="FXX15" s="247"/>
      <c r="FXY15" s="247"/>
      <c r="FXZ15" s="247"/>
      <c r="FYA15" s="247"/>
      <c r="FYB15" s="247"/>
      <c r="FYC15" s="247"/>
      <c r="FYD15" s="247"/>
      <c r="FYE15" s="247"/>
      <c r="FYF15" s="247"/>
      <c r="FYG15" s="247"/>
      <c r="FYH15" s="247"/>
      <c r="FYI15" s="247"/>
      <c r="FYJ15" s="247"/>
      <c r="FYK15" s="247"/>
      <c r="FYL15" s="247"/>
      <c r="FYM15" s="247"/>
      <c r="FYN15" s="247"/>
      <c r="FYO15" s="247"/>
      <c r="FYP15" s="247"/>
      <c r="FYQ15" s="247"/>
      <c r="FYR15" s="247"/>
      <c r="FYS15" s="247"/>
      <c r="FYT15" s="247"/>
      <c r="FYU15" s="247"/>
      <c r="FYV15" s="247"/>
      <c r="FYW15" s="247"/>
      <c r="FYX15" s="247"/>
      <c r="FYY15" s="247"/>
      <c r="FYZ15" s="247"/>
      <c r="FZA15" s="247"/>
      <c r="FZB15" s="247"/>
      <c r="FZC15" s="247"/>
      <c r="FZD15" s="247"/>
      <c r="FZE15" s="247"/>
      <c r="FZF15" s="247"/>
      <c r="FZG15" s="247"/>
      <c r="FZH15" s="247"/>
      <c r="FZI15" s="247"/>
      <c r="FZJ15" s="247"/>
      <c r="FZK15" s="247"/>
      <c r="FZL15" s="247"/>
      <c r="FZM15" s="247"/>
      <c r="FZN15" s="247"/>
      <c r="FZO15" s="247"/>
      <c r="FZP15" s="247"/>
      <c r="FZQ15" s="247"/>
      <c r="FZR15" s="247"/>
      <c r="FZS15" s="247"/>
      <c r="FZT15" s="247"/>
      <c r="FZU15" s="247"/>
      <c r="FZV15" s="247"/>
      <c r="FZW15" s="247"/>
      <c r="FZX15" s="247"/>
      <c r="FZY15" s="247"/>
      <c r="FZZ15" s="247"/>
      <c r="GAA15" s="247"/>
      <c r="GAB15" s="247"/>
      <c r="GAC15" s="247"/>
      <c r="GAD15" s="247"/>
      <c r="GAE15" s="247"/>
      <c r="GAF15" s="247"/>
      <c r="GAG15" s="247"/>
      <c r="GAH15" s="247"/>
      <c r="GAI15" s="247"/>
      <c r="GAJ15" s="247"/>
      <c r="GAK15" s="247"/>
      <c r="GAL15" s="247"/>
      <c r="GAM15" s="247"/>
      <c r="GAN15" s="247"/>
      <c r="GAO15" s="247"/>
      <c r="GAP15" s="247"/>
      <c r="GAQ15" s="247"/>
      <c r="GAR15" s="247"/>
      <c r="GAS15" s="247"/>
      <c r="GAT15" s="247"/>
      <c r="GAU15" s="247"/>
      <c r="GAV15" s="247"/>
      <c r="GAW15" s="247"/>
      <c r="GAX15" s="247"/>
      <c r="GAY15" s="247"/>
      <c r="GAZ15" s="247"/>
      <c r="GBA15" s="247"/>
      <c r="GBB15" s="247"/>
      <c r="GBC15" s="247"/>
      <c r="GBD15" s="247"/>
      <c r="GBE15" s="247"/>
      <c r="GBF15" s="247"/>
      <c r="GBG15" s="247"/>
      <c r="GBH15" s="247"/>
      <c r="GBI15" s="247"/>
      <c r="GBJ15" s="247"/>
      <c r="GBK15" s="247"/>
      <c r="GBL15" s="247"/>
      <c r="GBM15" s="247"/>
      <c r="GBN15" s="247"/>
      <c r="GBO15" s="247"/>
      <c r="GBP15" s="247"/>
      <c r="GBQ15" s="247"/>
      <c r="GBR15" s="247"/>
      <c r="GBS15" s="247"/>
      <c r="GBT15" s="247"/>
      <c r="GBU15" s="247"/>
      <c r="GBV15" s="247"/>
      <c r="GBW15" s="247"/>
      <c r="GBX15" s="247"/>
      <c r="GBY15" s="247"/>
      <c r="GBZ15" s="247"/>
      <c r="GCA15" s="247"/>
      <c r="GCB15" s="247"/>
      <c r="GCC15" s="247"/>
      <c r="GCD15" s="247"/>
      <c r="GCE15" s="247"/>
      <c r="GCF15" s="247"/>
      <c r="GCG15" s="247"/>
      <c r="GCH15" s="247"/>
      <c r="GCI15" s="247"/>
      <c r="GCJ15" s="247"/>
      <c r="GCK15" s="247"/>
      <c r="GCL15" s="247"/>
      <c r="GCM15" s="247"/>
      <c r="GCN15" s="247"/>
      <c r="GCO15" s="247"/>
      <c r="GCP15" s="247"/>
      <c r="GCQ15" s="247"/>
      <c r="GCR15" s="247"/>
      <c r="GCS15" s="247"/>
      <c r="GCT15" s="247"/>
      <c r="GCU15" s="247"/>
      <c r="GCV15" s="247"/>
      <c r="GCW15" s="247"/>
      <c r="GCX15" s="247"/>
      <c r="GCY15" s="247"/>
      <c r="GCZ15" s="247"/>
      <c r="GDA15" s="247"/>
      <c r="GDB15" s="247"/>
      <c r="GDC15" s="247"/>
      <c r="GDD15" s="247"/>
      <c r="GDE15" s="247"/>
      <c r="GDF15" s="247"/>
      <c r="GDG15" s="247"/>
      <c r="GDH15" s="247"/>
      <c r="GDI15" s="247"/>
      <c r="GDJ15" s="247"/>
      <c r="GDK15" s="247"/>
      <c r="GDL15" s="247"/>
      <c r="GDM15" s="247"/>
      <c r="GDN15" s="247"/>
      <c r="GDO15" s="247"/>
      <c r="GDP15" s="247"/>
      <c r="GDQ15" s="247"/>
      <c r="GDR15" s="247"/>
      <c r="GDS15" s="247"/>
      <c r="GDT15" s="247"/>
      <c r="GDU15" s="247"/>
      <c r="GDV15" s="247"/>
      <c r="GDW15" s="247"/>
      <c r="GDX15" s="247"/>
      <c r="GDY15" s="247"/>
      <c r="GDZ15" s="247"/>
      <c r="GEA15" s="247"/>
      <c r="GEB15" s="247"/>
      <c r="GEC15" s="247"/>
      <c r="GED15" s="247"/>
      <c r="GEE15" s="247"/>
      <c r="GEF15" s="247"/>
      <c r="GEG15" s="247"/>
      <c r="GEH15" s="247"/>
      <c r="GEI15" s="247"/>
      <c r="GEJ15" s="247"/>
      <c r="GEK15" s="247"/>
      <c r="GEL15" s="247"/>
      <c r="GEM15" s="247"/>
      <c r="GEN15" s="247"/>
      <c r="GEO15" s="247"/>
      <c r="GEP15" s="247"/>
      <c r="GEQ15" s="247"/>
      <c r="GER15" s="247"/>
      <c r="GES15" s="247"/>
      <c r="GET15" s="247"/>
      <c r="GEU15" s="247"/>
      <c r="GEV15" s="247"/>
      <c r="GEW15" s="247"/>
      <c r="GEX15" s="247"/>
      <c r="GEY15" s="247"/>
      <c r="GEZ15" s="247"/>
      <c r="GFA15" s="247"/>
      <c r="GFB15" s="247"/>
      <c r="GFC15" s="247"/>
      <c r="GFD15" s="247"/>
      <c r="GFE15" s="247"/>
      <c r="GFF15" s="247"/>
      <c r="GFG15" s="247"/>
      <c r="GFH15" s="247"/>
      <c r="GFI15" s="247"/>
      <c r="GFJ15" s="247"/>
      <c r="GFK15" s="247"/>
      <c r="GFL15" s="247"/>
      <c r="GFM15" s="247"/>
      <c r="GFN15" s="247"/>
      <c r="GFO15" s="247"/>
      <c r="GFP15" s="247"/>
      <c r="GFQ15" s="247"/>
      <c r="GFR15" s="247"/>
      <c r="GFS15" s="247"/>
      <c r="GFT15" s="247"/>
      <c r="GFU15" s="247"/>
      <c r="GFV15" s="247"/>
      <c r="GFW15" s="247"/>
      <c r="GFX15" s="247"/>
      <c r="GFY15" s="247"/>
      <c r="GFZ15" s="247"/>
      <c r="GGA15" s="247"/>
      <c r="GGB15" s="247"/>
      <c r="GGC15" s="247"/>
      <c r="GGD15" s="247"/>
      <c r="GGE15" s="247"/>
      <c r="GGF15" s="247"/>
      <c r="GGG15" s="247"/>
      <c r="GGH15" s="247"/>
      <c r="GGI15" s="247"/>
      <c r="GGJ15" s="247"/>
      <c r="GGK15" s="247"/>
      <c r="GGL15" s="247"/>
      <c r="GGM15" s="247"/>
      <c r="GGN15" s="247"/>
      <c r="GGO15" s="247"/>
      <c r="GGP15" s="247"/>
      <c r="GGQ15" s="247"/>
      <c r="GGR15" s="247"/>
      <c r="GGS15" s="247"/>
      <c r="GGT15" s="247"/>
      <c r="GGU15" s="247"/>
      <c r="GGV15" s="247"/>
      <c r="GGW15" s="247"/>
      <c r="GGX15" s="247"/>
      <c r="GGY15" s="247"/>
      <c r="GGZ15" s="247"/>
      <c r="GHA15" s="247"/>
      <c r="GHB15" s="247"/>
      <c r="GHC15" s="247"/>
      <c r="GHD15" s="247"/>
      <c r="GHE15" s="247"/>
      <c r="GHF15" s="247"/>
      <c r="GHG15" s="247"/>
      <c r="GHH15" s="247"/>
      <c r="GHI15" s="247"/>
      <c r="GHJ15" s="247"/>
      <c r="GHK15" s="247"/>
      <c r="GHL15" s="247"/>
      <c r="GHM15" s="247"/>
      <c r="GHN15" s="247"/>
      <c r="GHO15" s="247"/>
      <c r="GHP15" s="247"/>
      <c r="GHQ15" s="247"/>
      <c r="GHR15" s="247"/>
      <c r="GHS15" s="247"/>
      <c r="GHT15" s="247"/>
      <c r="GHU15" s="247"/>
      <c r="GHV15" s="247"/>
      <c r="GHW15" s="247"/>
      <c r="GHX15" s="247"/>
      <c r="GHY15" s="247"/>
      <c r="GHZ15" s="247"/>
      <c r="GIA15" s="247"/>
      <c r="GIB15" s="247"/>
      <c r="GIC15" s="247"/>
      <c r="GID15" s="247"/>
      <c r="GIE15" s="247"/>
      <c r="GIF15" s="247"/>
      <c r="GIG15" s="247"/>
      <c r="GIH15" s="247"/>
      <c r="GII15" s="247"/>
      <c r="GIJ15" s="247"/>
      <c r="GIK15" s="247"/>
      <c r="GIL15" s="247"/>
      <c r="GIM15" s="247"/>
      <c r="GIN15" s="247"/>
      <c r="GIO15" s="247"/>
      <c r="GIP15" s="247"/>
      <c r="GIQ15" s="247"/>
      <c r="GIR15" s="247"/>
      <c r="GIS15" s="247"/>
      <c r="GIT15" s="247"/>
      <c r="GIU15" s="247"/>
      <c r="GIV15" s="247"/>
      <c r="GIW15" s="247"/>
      <c r="GIX15" s="247"/>
      <c r="GIY15" s="247"/>
      <c r="GIZ15" s="247"/>
      <c r="GJA15" s="247"/>
      <c r="GJB15" s="247"/>
      <c r="GJC15" s="247"/>
      <c r="GJD15" s="247"/>
      <c r="GJE15" s="247"/>
      <c r="GJF15" s="247"/>
      <c r="GJG15" s="247"/>
      <c r="GJH15" s="247"/>
      <c r="GJI15" s="247"/>
      <c r="GJJ15" s="247"/>
      <c r="GJK15" s="247"/>
      <c r="GJL15" s="247"/>
      <c r="GJM15" s="247"/>
      <c r="GJN15" s="247"/>
      <c r="GJO15" s="247"/>
      <c r="GJP15" s="247"/>
      <c r="GJQ15" s="247"/>
      <c r="GJR15" s="247"/>
      <c r="GJS15" s="247"/>
      <c r="GJT15" s="247"/>
      <c r="GJU15" s="247"/>
      <c r="GJV15" s="247"/>
      <c r="GJW15" s="247"/>
      <c r="GJX15" s="247"/>
      <c r="GJY15" s="247"/>
      <c r="GJZ15" s="247"/>
      <c r="GKA15" s="247"/>
      <c r="GKB15" s="247"/>
      <c r="GKC15" s="247"/>
      <c r="GKD15" s="247"/>
      <c r="GKE15" s="247"/>
      <c r="GKF15" s="247"/>
      <c r="GKG15" s="247"/>
      <c r="GKH15" s="247"/>
      <c r="GKI15" s="247"/>
      <c r="GKJ15" s="247"/>
      <c r="GKK15" s="247"/>
      <c r="GKL15" s="247"/>
      <c r="GKM15" s="247"/>
      <c r="GKN15" s="247"/>
      <c r="GKO15" s="247"/>
      <c r="GKP15" s="247"/>
      <c r="GKQ15" s="247"/>
      <c r="GKR15" s="247"/>
      <c r="GKS15" s="247"/>
      <c r="GKT15" s="247"/>
      <c r="GKU15" s="247"/>
      <c r="GKV15" s="247"/>
      <c r="GKW15" s="247"/>
      <c r="GKX15" s="247"/>
      <c r="GKY15" s="247"/>
      <c r="GKZ15" s="247"/>
      <c r="GLA15" s="247"/>
      <c r="GLB15" s="247"/>
      <c r="GLC15" s="247"/>
      <c r="GLD15" s="247"/>
      <c r="GLE15" s="247"/>
      <c r="GLF15" s="247"/>
      <c r="GLG15" s="247"/>
      <c r="GLH15" s="247"/>
      <c r="GLI15" s="247"/>
      <c r="GLJ15" s="247"/>
      <c r="GLK15" s="247"/>
      <c r="GLL15" s="247"/>
      <c r="GLM15" s="247"/>
      <c r="GLN15" s="247"/>
      <c r="GLO15" s="247"/>
      <c r="GLP15" s="247"/>
      <c r="GLQ15" s="247"/>
      <c r="GLR15" s="247"/>
      <c r="GLS15" s="247"/>
      <c r="GLT15" s="247"/>
      <c r="GLU15" s="247"/>
      <c r="GLV15" s="247"/>
      <c r="GLW15" s="247"/>
      <c r="GLX15" s="247"/>
      <c r="GLY15" s="247"/>
      <c r="GLZ15" s="247"/>
      <c r="GMA15" s="247"/>
      <c r="GMB15" s="247"/>
      <c r="GMC15" s="247"/>
      <c r="GMD15" s="247"/>
      <c r="GME15" s="247"/>
      <c r="GMF15" s="247"/>
      <c r="GMG15" s="247"/>
      <c r="GMH15" s="247"/>
      <c r="GMI15" s="247"/>
      <c r="GMJ15" s="247"/>
      <c r="GMK15" s="247"/>
      <c r="GML15" s="247"/>
      <c r="GMM15" s="247"/>
      <c r="GMN15" s="247"/>
      <c r="GMO15" s="247"/>
      <c r="GMP15" s="247"/>
      <c r="GMQ15" s="247"/>
      <c r="GMR15" s="247"/>
      <c r="GMS15" s="247"/>
      <c r="GMT15" s="247"/>
      <c r="GMU15" s="247"/>
      <c r="GMV15" s="247"/>
      <c r="GMW15" s="247"/>
      <c r="GMX15" s="247"/>
      <c r="GMY15" s="247"/>
      <c r="GMZ15" s="247"/>
      <c r="GNA15" s="247"/>
      <c r="GNB15" s="247"/>
      <c r="GNC15" s="247"/>
      <c r="GND15" s="247"/>
      <c r="GNE15" s="247"/>
      <c r="GNF15" s="247"/>
      <c r="GNG15" s="247"/>
      <c r="GNH15" s="247"/>
      <c r="GNI15" s="247"/>
      <c r="GNJ15" s="247"/>
      <c r="GNK15" s="247"/>
      <c r="GNL15" s="247"/>
      <c r="GNM15" s="247"/>
      <c r="GNN15" s="247"/>
      <c r="GNO15" s="247"/>
      <c r="GNP15" s="247"/>
      <c r="GNQ15" s="247"/>
      <c r="GNR15" s="247"/>
      <c r="GNS15" s="247"/>
      <c r="GNT15" s="247"/>
      <c r="GNU15" s="247"/>
      <c r="GNV15" s="247"/>
      <c r="GNW15" s="247"/>
      <c r="GNX15" s="247"/>
      <c r="GNY15" s="247"/>
      <c r="GNZ15" s="247"/>
      <c r="GOA15" s="247"/>
      <c r="GOB15" s="247"/>
      <c r="GOC15" s="247"/>
      <c r="GOD15" s="247"/>
      <c r="GOE15" s="247"/>
      <c r="GOF15" s="247"/>
      <c r="GOG15" s="247"/>
      <c r="GOH15" s="247"/>
      <c r="GOI15" s="247"/>
      <c r="GOJ15" s="247"/>
      <c r="GOK15" s="247"/>
      <c r="GOL15" s="247"/>
      <c r="GOM15" s="247"/>
      <c r="GON15" s="247"/>
      <c r="GOO15" s="247"/>
      <c r="GOP15" s="247"/>
      <c r="GOQ15" s="247"/>
      <c r="GOR15" s="247"/>
      <c r="GOS15" s="247"/>
      <c r="GOT15" s="247"/>
      <c r="GOU15" s="247"/>
      <c r="GOV15" s="247"/>
      <c r="GOW15" s="247"/>
      <c r="GOX15" s="247"/>
      <c r="GOY15" s="247"/>
      <c r="GOZ15" s="247"/>
      <c r="GPA15" s="247"/>
      <c r="GPB15" s="247"/>
      <c r="GPC15" s="247"/>
      <c r="GPD15" s="247"/>
      <c r="GPE15" s="247"/>
      <c r="GPF15" s="247"/>
      <c r="GPG15" s="247"/>
      <c r="GPH15" s="247"/>
      <c r="GPI15" s="247"/>
      <c r="GPJ15" s="247"/>
      <c r="GPK15" s="247"/>
      <c r="GPL15" s="247"/>
      <c r="GPM15" s="247"/>
      <c r="GPN15" s="247"/>
      <c r="GPO15" s="247"/>
      <c r="GPP15" s="247"/>
      <c r="GPQ15" s="247"/>
      <c r="GPR15" s="247"/>
      <c r="GPS15" s="247"/>
      <c r="GPT15" s="247"/>
      <c r="GPU15" s="247"/>
      <c r="GPV15" s="247"/>
      <c r="GPW15" s="247"/>
      <c r="GPX15" s="247"/>
      <c r="GPY15" s="247"/>
      <c r="GPZ15" s="247"/>
      <c r="GQA15" s="247"/>
      <c r="GQB15" s="247"/>
      <c r="GQC15" s="247"/>
      <c r="GQD15" s="247"/>
      <c r="GQE15" s="247"/>
      <c r="GQF15" s="247"/>
      <c r="GQG15" s="247"/>
      <c r="GQH15" s="247"/>
      <c r="GQI15" s="247"/>
      <c r="GQJ15" s="247"/>
      <c r="GQK15" s="247"/>
      <c r="GQL15" s="247"/>
      <c r="GQM15" s="247"/>
      <c r="GQN15" s="247"/>
      <c r="GQO15" s="247"/>
      <c r="GQP15" s="247"/>
      <c r="GQQ15" s="247"/>
      <c r="GQR15" s="247"/>
      <c r="GQS15" s="247"/>
      <c r="GQT15" s="247"/>
      <c r="GQU15" s="247"/>
      <c r="GQV15" s="247"/>
      <c r="GQW15" s="247"/>
      <c r="GQX15" s="247"/>
      <c r="GQY15" s="247"/>
      <c r="GQZ15" s="247"/>
      <c r="GRA15" s="247"/>
      <c r="GRB15" s="247"/>
      <c r="GRC15" s="247"/>
      <c r="GRD15" s="247"/>
      <c r="GRE15" s="247"/>
      <c r="GRF15" s="247"/>
      <c r="GRG15" s="247"/>
      <c r="GRH15" s="247"/>
      <c r="GRI15" s="247"/>
      <c r="GRJ15" s="247"/>
      <c r="GRK15" s="247"/>
      <c r="GRL15" s="247"/>
      <c r="GRM15" s="247"/>
      <c r="GRN15" s="247"/>
      <c r="GRO15" s="247"/>
      <c r="GRP15" s="247"/>
      <c r="GRQ15" s="247"/>
      <c r="GRR15" s="247"/>
      <c r="GRS15" s="247"/>
      <c r="GRT15" s="247"/>
      <c r="GRU15" s="247"/>
      <c r="GRV15" s="247"/>
      <c r="GRW15" s="247"/>
      <c r="GRX15" s="247"/>
      <c r="GRY15" s="247"/>
      <c r="GRZ15" s="247"/>
      <c r="GSA15" s="247"/>
      <c r="GSB15" s="247"/>
      <c r="GSC15" s="247"/>
      <c r="GSD15" s="247"/>
      <c r="GSE15" s="247"/>
      <c r="GSF15" s="247"/>
      <c r="GSG15" s="247"/>
      <c r="GSH15" s="247"/>
      <c r="GSI15" s="247"/>
      <c r="GSJ15" s="247"/>
      <c r="GSK15" s="247"/>
      <c r="GSL15" s="247"/>
      <c r="GSM15" s="247"/>
      <c r="GSN15" s="247"/>
      <c r="GSO15" s="247"/>
      <c r="GSP15" s="247"/>
      <c r="GSQ15" s="247"/>
      <c r="GSR15" s="247"/>
      <c r="GSS15" s="247"/>
      <c r="GST15" s="247"/>
      <c r="GSU15" s="247"/>
      <c r="GSV15" s="247"/>
      <c r="GSW15" s="247"/>
      <c r="GSX15" s="247"/>
      <c r="GSY15" s="247"/>
      <c r="GSZ15" s="247"/>
      <c r="GTA15" s="247"/>
      <c r="GTB15" s="247"/>
      <c r="GTC15" s="247"/>
      <c r="GTD15" s="247"/>
      <c r="GTE15" s="247"/>
      <c r="GTF15" s="247"/>
      <c r="GTG15" s="247"/>
      <c r="GTH15" s="247"/>
      <c r="GTI15" s="247"/>
      <c r="GTJ15" s="247"/>
      <c r="GTK15" s="247"/>
      <c r="GTL15" s="247"/>
      <c r="GTM15" s="247"/>
      <c r="GTN15" s="247"/>
      <c r="GTO15" s="247"/>
      <c r="GTP15" s="247"/>
      <c r="GTQ15" s="247"/>
      <c r="GTR15" s="247"/>
      <c r="GTS15" s="247"/>
      <c r="GTT15" s="247"/>
      <c r="GTU15" s="247"/>
      <c r="GTV15" s="247"/>
      <c r="GTW15" s="247"/>
      <c r="GTX15" s="247"/>
      <c r="GTY15" s="247"/>
      <c r="GTZ15" s="247"/>
      <c r="GUA15" s="247"/>
      <c r="GUB15" s="247"/>
      <c r="GUC15" s="247"/>
      <c r="GUD15" s="247"/>
      <c r="GUE15" s="247"/>
      <c r="GUF15" s="247"/>
      <c r="GUG15" s="247"/>
      <c r="GUH15" s="247"/>
      <c r="GUI15" s="247"/>
      <c r="GUJ15" s="247"/>
      <c r="GUK15" s="247"/>
      <c r="GUL15" s="247"/>
      <c r="GUM15" s="247"/>
      <c r="GUN15" s="247"/>
      <c r="GUO15" s="247"/>
      <c r="GUP15" s="247"/>
      <c r="GUQ15" s="247"/>
      <c r="GUR15" s="247"/>
      <c r="GUS15" s="247"/>
      <c r="GUT15" s="247"/>
      <c r="GUU15" s="247"/>
      <c r="GUV15" s="247"/>
      <c r="GUW15" s="247"/>
      <c r="GUX15" s="247"/>
      <c r="GUY15" s="247"/>
      <c r="GUZ15" s="247"/>
      <c r="GVA15" s="247"/>
      <c r="GVB15" s="247"/>
      <c r="GVC15" s="247"/>
      <c r="GVD15" s="247"/>
      <c r="GVE15" s="247"/>
      <c r="GVF15" s="247"/>
      <c r="GVG15" s="247"/>
      <c r="GVH15" s="247"/>
      <c r="GVI15" s="247"/>
      <c r="GVJ15" s="247"/>
      <c r="GVK15" s="247"/>
      <c r="GVL15" s="247"/>
      <c r="GVM15" s="247"/>
      <c r="GVN15" s="247"/>
      <c r="GVO15" s="247"/>
      <c r="GVP15" s="247"/>
      <c r="GVQ15" s="247"/>
      <c r="GVR15" s="247"/>
      <c r="GVS15" s="247"/>
      <c r="GVT15" s="247"/>
      <c r="GVU15" s="247"/>
      <c r="GVV15" s="247"/>
      <c r="GVW15" s="247"/>
      <c r="GVX15" s="247"/>
      <c r="GVY15" s="247"/>
      <c r="GVZ15" s="247"/>
      <c r="GWA15" s="247"/>
      <c r="GWB15" s="247"/>
      <c r="GWC15" s="247"/>
      <c r="GWD15" s="247"/>
      <c r="GWE15" s="247"/>
      <c r="GWF15" s="247"/>
      <c r="GWG15" s="247"/>
      <c r="GWH15" s="247"/>
      <c r="GWI15" s="247"/>
      <c r="GWJ15" s="247"/>
      <c r="GWK15" s="247"/>
      <c r="GWL15" s="247"/>
      <c r="GWM15" s="247"/>
      <c r="GWN15" s="247"/>
      <c r="GWO15" s="247"/>
      <c r="GWP15" s="247"/>
      <c r="GWQ15" s="247"/>
      <c r="GWR15" s="247"/>
      <c r="GWS15" s="247"/>
      <c r="GWT15" s="247"/>
      <c r="GWU15" s="247"/>
      <c r="GWV15" s="247"/>
      <c r="GWW15" s="247"/>
      <c r="GWX15" s="247"/>
      <c r="GWY15" s="247"/>
      <c r="GWZ15" s="247"/>
      <c r="GXA15" s="247"/>
      <c r="GXB15" s="247"/>
      <c r="GXC15" s="247"/>
      <c r="GXD15" s="247"/>
      <c r="GXE15" s="247"/>
      <c r="GXF15" s="247"/>
      <c r="GXG15" s="247"/>
      <c r="GXH15" s="247"/>
      <c r="GXI15" s="247"/>
      <c r="GXJ15" s="247"/>
      <c r="GXK15" s="247"/>
      <c r="GXL15" s="247"/>
      <c r="GXM15" s="247"/>
      <c r="GXN15" s="247"/>
      <c r="GXO15" s="247"/>
      <c r="GXP15" s="247"/>
      <c r="GXQ15" s="247"/>
      <c r="GXR15" s="247"/>
      <c r="GXS15" s="247"/>
      <c r="GXT15" s="247"/>
      <c r="GXU15" s="247"/>
      <c r="GXV15" s="247"/>
      <c r="GXW15" s="247"/>
      <c r="GXX15" s="247"/>
      <c r="GXY15" s="247"/>
      <c r="GXZ15" s="247"/>
      <c r="GYA15" s="247"/>
      <c r="GYB15" s="247"/>
      <c r="GYC15" s="247"/>
      <c r="GYD15" s="247"/>
      <c r="GYE15" s="247"/>
      <c r="GYF15" s="247"/>
      <c r="GYG15" s="247"/>
      <c r="GYH15" s="247"/>
      <c r="GYI15" s="247"/>
      <c r="GYJ15" s="247"/>
      <c r="GYK15" s="247"/>
      <c r="GYL15" s="247"/>
      <c r="GYM15" s="247"/>
      <c r="GYN15" s="247"/>
      <c r="GYO15" s="247"/>
      <c r="GYP15" s="247"/>
      <c r="GYQ15" s="247"/>
      <c r="GYR15" s="247"/>
      <c r="GYS15" s="247"/>
      <c r="GYT15" s="247"/>
      <c r="GYU15" s="247"/>
      <c r="GYV15" s="247"/>
      <c r="GYW15" s="247"/>
      <c r="GYX15" s="247"/>
      <c r="GYY15" s="247"/>
      <c r="GYZ15" s="247"/>
      <c r="GZA15" s="247"/>
      <c r="GZB15" s="247"/>
      <c r="GZC15" s="247"/>
      <c r="GZD15" s="247"/>
      <c r="GZE15" s="247"/>
      <c r="GZF15" s="247"/>
      <c r="GZG15" s="247"/>
      <c r="GZH15" s="247"/>
      <c r="GZI15" s="247"/>
      <c r="GZJ15" s="247"/>
      <c r="GZK15" s="247"/>
      <c r="GZL15" s="247"/>
      <c r="GZM15" s="247"/>
      <c r="GZN15" s="247"/>
      <c r="GZO15" s="247"/>
      <c r="GZP15" s="247"/>
      <c r="GZQ15" s="247"/>
      <c r="GZR15" s="247"/>
      <c r="GZS15" s="247"/>
      <c r="GZT15" s="247"/>
      <c r="GZU15" s="247"/>
      <c r="GZV15" s="247"/>
      <c r="GZW15" s="247"/>
      <c r="GZX15" s="247"/>
      <c r="GZY15" s="247"/>
      <c r="GZZ15" s="247"/>
      <c r="HAA15" s="247"/>
      <c r="HAB15" s="247"/>
      <c r="HAC15" s="247"/>
      <c r="HAD15" s="247"/>
      <c r="HAE15" s="247"/>
      <c r="HAF15" s="247"/>
      <c r="HAG15" s="247"/>
      <c r="HAH15" s="247"/>
      <c r="HAI15" s="247"/>
      <c r="HAJ15" s="247"/>
      <c r="HAK15" s="247"/>
      <c r="HAL15" s="247"/>
      <c r="HAM15" s="247"/>
      <c r="HAN15" s="247"/>
      <c r="HAO15" s="247"/>
      <c r="HAP15" s="247"/>
      <c r="HAQ15" s="247"/>
      <c r="HAR15" s="247"/>
      <c r="HAS15" s="247"/>
      <c r="HAT15" s="247"/>
      <c r="HAU15" s="247"/>
      <c r="HAV15" s="247"/>
      <c r="HAW15" s="247"/>
      <c r="HAX15" s="247"/>
      <c r="HAY15" s="247"/>
      <c r="HAZ15" s="247"/>
      <c r="HBA15" s="247"/>
      <c r="HBB15" s="247"/>
      <c r="HBC15" s="247"/>
      <c r="HBD15" s="247"/>
      <c r="HBE15" s="247"/>
      <c r="HBF15" s="247"/>
      <c r="HBG15" s="247"/>
      <c r="HBH15" s="247"/>
      <c r="HBI15" s="247"/>
      <c r="HBJ15" s="247"/>
      <c r="HBK15" s="247"/>
      <c r="HBL15" s="247"/>
      <c r="HBM15" s="247"/>
      <c r="HBN15" s="247"/>
      <c r="HBO15" s="247"/>
      <c r="HBP15" s="247"/>
      <c r="HBQ15" s="247"/>
      <c r="HBR15" s="247"/>
      <c r="HBS15" s="247"/>
      <c r="HBT15" s="247"/>
      <c r="HBU15" s="247"/>
      <c r="HBV15" s="247"/>
      <c r="HBW15" s="247"/>
      <c r="HBX15" s="247"/>
      <c r="HBY15" s="247"/>
      <c r="HBZ15" s="247"/>
      <c r="HCA15" s="247"/>
      <c r="HCB15" s="247"/>
      <c r="HCC15" s="247"/>
      <c r="HCD15" s="247"/>
      <c r="HCE15" s="247"/>
      <c r="HCF15" s="247"/>
      <c r="HCG15" s="247"/>
      <c r="HCH15" s="247"/>
      <c r="HCI15" s="247"/>
      <c r="HCJ15" s="247"/>
      <c r="HCK15" s="247"/>
      <c r="HCL15" s="247"/>
      <c r="HCM15" s="247"/>
      <c r="HCN15" s="247"/>
      <c r="HCO15" s="247"/>
      <c r="HCP15" s="247"/>
      <c r="HCQ15" s="247"/>
      <c r="HCR15" s="247"/>
      <c r="HCS15" s="247"/>
      <c r="HCT15" s="247"/>
      <c r="HCU15" s="247"/>
      <c r="HCV15" s="247"/>
      <c r="HCW15" s="247"/>
      <c r="HCX15" s="247"/>
      <c r="HCY15" s="247"/>
      <c r="HCZ15" s="247"/>
      <c r="HDA15" s="247"/>
      <c r="HDB15" s="247"/>
      <c r="HDC15" s="247"/>
      <c r="HDD15" s="247"/>
      <c r="HDE15" s="247"/>
      <c r="HDF15" s="247"/>
      <c r="HDG15" s="247"/>
      <c r="HDH15" s="247"/>
      <c r="HDI15" s="247"/>
      <c r="HDJ15" s="247"/>
      <c r="HDK15" s="247"/>
      <c r="HDL15" s="247"/>
      <c r="HDM15" s="247"/>
      <c r="HDN15" s="247"/>
      <c r="HDO15" s="247"/>
      <c r="HDP15" s="247"/>
      <c r="HDQ15" s="247"/>
      <c r="HDR15" s="247"/>
      <c r="HDS15" s="247"/>
      <c r="HDT15" s="247"/>
      <c r="HDU15" s="247"/>
      <c r="HDV15" s="247"/>
      <c r="HDW15" s="247"/>
      <c r="HDX15" s="247"/>
      <c r="HDY15" s="247"/>
      <c r="HDZ15" s="247"/>
      <c r="HEA15" s="247"/>
      <c r="HEB15" s="247"/>
      <c r="HEC15" s="247"/>
      <c r="HED15" s="247"/>
      <c r="HEE15" s="247"/>
      <c r="HEF15" s="247"/>
      <c r="HEG15" s="247"/>
      <c r="HEH15" s="247"/>
      <c r="HEI15" s="247"/>
      <c r="HEJ15" s="247"/>
      <c r="HEK15" s="247"/>
      <c r="HEL15" s="247"/>
      <c r="HEM15" s="247"/>
      <c r="HEN15" s="247"/>
      <c r="HEO15" s="247"/>
      <c r="HEP15" s="247"/>
      <c r="HEQ15" s="247"/>
      <c r="HER15" s="247"/>
      <c r="HES15" s="247"/>
      <c r="HET15" s="247"/>
      <c r="HEU15" s="247"/>
      <c r="HEV15" s="247"/>
      <c r="HEW15" s="247"/>
      <c r="HEX15" s="247"/>
      <c r="HEY15" s="247"/>
      <c r="HEZ15" s="247"/>
      <c r="HFA15" s="247"/>
      <c r="HFB15" s="247"/>
      <c r="HFC15" s="247"/>
      <c r="HFD15" s="247"/>
      <c r="HFE15" s="247"/>
      <c r="HFF15" s="247"/>
      <c r="HFG15" s="247"/>
      <c r="HFH15" s="247"/>
      <c r="HFI15" s="247"/>
      <c r="HFJ15" s="247"/>
      <c r="HFK15" s="247"/>
      <c r="HFL15" s="247"/>
      <c r="HFM15" s="247"/>
      <c r="HFN15" s="247"/>
      <c r="HFO15" s="247"/>
      <c r="HFP15" s="247"/>
      <c r="HFQ15" s="247"/>
      <c r="HFR15" s="247"/>
      <c r="HFS15" s="247"/>
      <c r="HFT15" s="247"/>
      <c r="HFU15" s="247"/>
      <c r="HFV15" s="247"/>
      <c r="HFW15" s="247"/>
      <c r="HFX15" s="247"/>
      <c r="HFY15" s="247"/>
      <c r="HFZ15" s="247"/>
      <c r="HGA15" s="247"/>
      <c r="HGB15" s="247"/>
      <c r="HGC15" s="247"/>
      <c r="HGD15" s="247"/>
      <c r="HGE15" s="247"/>
      <c r="HGF15" s="247"/>
      <c r="HGG15" s="247"/>
      <c r="HGH15" s="247"/>
      <c r="HGI15" s="247"/>
      <c r="HGJ15" s="247"/>
      <c r="HGK15" s="247"/>
      <c r="HGL15" s="247"/>
      <c r="HGM15" s="247"/>
      <c r="HGN15" s="247"/>
      <c r="HGO15" s="247"/>
      <c r="HGP15" s="247"/>
      <c r="HGQ15" s="247"/>
      <c r="HGR15" s="247"/>
      <c r="HGS15" s="247"/>
      <c r="HGT15" s="247"/>
      <c r="HGU15" s="247"/>
      <c r="HGV15" s="247"/>
      <c r="HGW15" s="247"/>
      <c r="HGX15" s="247"/>
      <c r="HGY15" s="247"/>
      <c r="HGZ15" s="247"/>
      <c r="HHA15" s="247"/>
      <c r="HHB15" s="247"/>
      <c r="HHC15" s="247"/>
      <c r="HHD15" s="247"/>
      <c r="HHE15" s="247"/>
      <c r="HHF15" s="247"/>
      <c r="HHG15" s="247"/>
      <c r="HHH15" s="247"/>
      <c r="HHI15" s="247"/>
      <c r="HHJ15" s="247"/>
      <c r="HHK15" s="247"/>
      <c r="HHL15" s="247"/>
      <c r="HHM15" s="247"/>
      <c r="HHN15" s="247"/>
      <c r="HHO15" s="247"/>
      <c r="HHP15" s="247"/>
      <c r="HHQ15" s="247"/>
      <c r="HHR15" s="247"/>
      <c r="HHS15" s="247"/>
      <c r="HHT15" s="247"/>
      <c r="HHU15" s="247"/>
      <c r="HHV15" s="247"/>
      <c r="HHW15" s="247"/>
      <c r="HHX15" s="247"/>
      <c r="HHY15" s="247"/>
      <c r="HHZ15" s="247"/>
      <c r="HIA15" s="247"/>
      <c r="HIB15" s="247"/>
      <c r="HIC15" s="247"/>
      <c r="HID15" s="247"/>
      <c r="HIE15" s="247"/>
      <c r="HIF15" s="247"/>
      <c r="HIG15" s="247"/>
      <c r="HIH15" s="247"/>
      <c r="HII15" s="247"/>
      <c r="HIJ15" s="247"/>
      <c r="HIK15" s="247"/>
      <c r="HIL15" s="247"/>
      <c r="HIM15" s="247"/>
      <c r="HIN15" s="247"/>
      <c r="HIO15" s="247"/>
      <c r="HIP15" s="247"/>
      <c r="HIQ15" s="247"/>
      <c r="HIR15" s="247"/>
      <c r="HIS15" s="247"/>
      <c r="HIT15" s="247"/>
      <c r="HIU15" s="247"/>
      <c r="HIV15" s="247"/>
      <c r="HIW15" s="247"/>
      <c r="HIX15" s="247"/>
      <c r="HIY15" s="247"/>
      <c r="HIZ15" s="247"/>
      <c r="HJA15" s="247"/>
      <c r="HJB15" s="247"/>
      <c r="HJC15" s="247"/>
      <c r="HJD15" s="247"/>
      <c r="HJE15" s="247"/>
      <c r="HJF15" s="247"/>
      <c r="HJG15" s="247"/>
      <c r="HJH15" s="247"/>
      <c r="HJI15" s="247"/>
      <c r="HJJ15" s="247"/>
      <c r="HJK15" s="247"/>
      <c r="HJL15" s="247"/>
      <c r="HJM15" s="247"/>
      <c r="HJN15" s="247"/>
      <c r="HJO15" s="247"/>
      <c r="HJP15" s="247"/>
      <c r="HJQ15" s="247"/>
      <c r="HJR15" s="247"/>
      <c r="HJS15" s="247"/>
      <c r="HJT15" s="247"/>
      <c r="HJU15" s="247"/>
      <c r="HJV15" s="247"/>
      <c r="HJW15" s="247"/>
      <c r="HJX15" s="247"/>
      <c r="HJY15" s="247"/>
      <c r="HJZ15" s="247"/>
      <c r="HKA15" s="247"/>
      <c r="HKB15" s="247"/>
      <c r="HKC15" s="247"/>
      <c r="HKD15" s="247"/>
      <c r="HKE15" s="247"/>
      <c r="HKF15" s="247"/>
      <c r="HKG15" s="247"/>
      <c r="HKH15" s="247"/>
      <c r="HKI15" s="247"/>
      <c r="HKJ15" s="247"/>
      <c r="HKK15" s="247"/>
      <c r="HKL15" s="247"/>
      <c r="HKM15" s="247"/>
      <c r="HKN15" s="247"/>
      <c r="HKO15" s="247"/>
      <c r="HKP15" s="247"/>
      <c r="HKQ15" s="247"/>
      <c r="HKR15" s="247"/>
      <c r="HKS15" s="247"/>
      <c r="HKT15" s="247"/>
      <c r="HKU15" s="247"/>
      <c r="HKV15" s="247"/>
      <c r="HKW15" s="247"/>
      <c r="HKX15" s="247"/>
      <c r="HKY15" s="247"/>
      <c r="HKZ15" s="247"/>
      <c r="HLA15" s="247"/>
      <c r="HLB15" s="247"/>
      <c r="HLC15" s="247"/>
      <c r="HLD15" s="247"/>
      <c r="HLE15" s="247"/>
      <c r="HLF15" s="247"/>
      <c r="HLG15" s="247"/>
      <c r="HLH15" s="247"/>
      <c r="HLI15" s="247"/>
      <c r="HLJ15" s="247"/>
      <c r="HLK15" s="247"/>
      <c r="HLL15" s="247"/>
      <c r="HLM15" s="247"/>
      <c r="HLN15" s="247"/>
      <c r="HLO15" s="247"/>
      <c r="HLP15" s="247"/>
      <c r="HLQ15" s="247"/>
      <c r="HLR15" s="247"/>
      <c r="HLS15" s="247"/>
      <c r="HLT15" s="247"/>
      <c r="HLU15" s="247"/>
      <c r="HLV15" s="247"/>
      <c r="HLW15" s="247"/>
      <c r="HLX15" s="247"/>
      <c r="HLY15" s="247"/>
      <c r="HLZ15" s="247"/>
      <c r="HMA15" s="247"/>
      <c r="HMB15" s="247"/>
      <c r="HMC15" s="247"/>
      <c r="HMD15" s="247"/>
      <c r="HME15" s="247"/>
      <c r="HMF15" s="247"/>
      <c r="HMG15" s="247"/>
      <c r="HMH15" s="247"/>
      <c r="HMI15" s="247"/>
      <c r="HMJ15" s="247"/>
      <c r="HMK15" s="247"/>
      <c r="HML15" s="247"/>
      <c r="HMM15" s="247"/>
      <c r="HMN15" s="247"/>
      <c r="HMO15" s="247"/>
      <c r="HMP15" s="247"/>
      <c r="HMQ15" s="247"/>
      <c r="HMR15" s="247"/>
      <c r="HMS15" s="247"/>
      <c r="HMT15" s="247"/>
      <c r="HMU15" s="247"/>
      <c r="HMV15" s="247"/>
      <c r="HMW15" s="247"/>
      <c r="HMX15" s="247"/>
      <c r="HMY15" s="247"/>
      <c r="HMZ15" s="247"/>
      <c r="HNA15" s="247"/>
      <c r="HNB15" s="247"/>
      <c r="HNC15" s="247"/>
      <c r="HND15" s="247"/>
      <c r="HNE15" s="247"/>
      <c r="HNF15" s="247"/>
      <c r="HNG15" s="247"/>
      <c r="HNH15" s="247"/>
      <c r="HNI15" s="247"/>
      <c r="HNJ15" s="247"/>
      <c r="HNK15" s="247"/>
      <c r="HNL15" s="247"/>
      <c r="HNM15" s="247"/>
      <c r="HNN15" s="247"/>
      <c r="HNO15" s="247"/>
      <c r="HNP15" s="247"/>
      <c r="HNQ15" s="247"/>
      <c r="HNR15" s="247"/>
      <c r="HNS15" s="247"/>
      <c r="HNT15" s="247"/>
      <c r="HNU15" s="247"/>
      <c r="HNV15" s="247"/>
      <c r="HNW15" s="247"/>
      <c r="HNX15" s="247"/>
      <c r="HNY15" s="247"/>
      <c r="HNZ15" s="247"/>
      <c r="HOA15" s="247"/>
      <c r="HOB15" s="247"/>
      <c r="HOC15" s="247"/>
      <c r="HOD15" s="247"/>
      <c r="HOE15" s="247"/>
      <c r="HOF15" s="247"/>
      <c r="HOG15" s="247"/>
      <c r="HOH15" s="247"/>
      <c r="HOI15" s="247"/>
      <c r="HOJ15" s="247"/>
      <c r="HOK15" s="247"/>
      <c r="HOL15" s="247"/>
      <c r="HOM15" s="247"/>
      <c r="HON15" s="247"/>
      <c r="HOO15" s="247"/>
      <c r="HOP15" s="247"/>
      <c r="HOQ15" s="247"/>
      <c r="HOR15" s="247"/>
      <c r="HOS15" s="247"/>
      <c r="HOT15" s="247"/>
      <c r="HOU15" s="247"/>
      <c r="HOV15" s="247"/>
      <c r="HOW15" s="247"/>
      <c r="HOX15" s="247"/>
      <c r="HOY15" s="247"/>
      <c r="HOZ15" s="247"/>
      <c r="HPA15" s="247"/>
      <c r="HPB15" s="247"/>
      <c r="HPC15" s="247"/>
      <c r="HPD15" s="247"/>
      <c r="HPE15" s="247"/>
      <c r="HPF15" s="247"/>
      <c r="HPG15" s="247"/>
      <c r="HPH15" s="247"/>
      <c r="HPI15" s="247"/>
      <c r="HPJ15" s="247"/>
      <c r="HPK15" s="247"/>
      <c r="HPL15" s="247"/>
      <c r="HPM15" s="247"/>
      <c r="HPN15" s="247"/>
      <c r="HPO15" s="247"/>
      <c r="HPP15" s="247"/>
      <c r="HPQ15" s="247"/>
      <c r="HPR15" s="247"/>
      <c r="HPS15" s="247"/>
      <c r="HPT15" s="247"/>
      <c r="HPU15" s="247"/>
      <c r="HPV15" s="247"/>
      <c r="HPW15" s="247"/>
      <c r="HPX15" s="247"/>
      <c r="HPY15" s="247"/>
      <c r="HPZ15" s="247"/>
      <c r="HQA15" s="247"/>
      <c r="HQB15" s="247"/>
      <c r="HQC15" s="247"/>
      <c r="HQD15" s="247"/>
      <c r="HQE15" s="247"/>
      <c r="HQF15" s="247"/>
      <c r="HQG15" s="247"/>
      <c r="HQH15" s="247"/>
      <c r="HQI15" s="247"/>
      <c r="HQJ15" s="247"/>
      <c r="HQK15" s="247"/>
      <c r="HQL15" s="247"/>
      <c r="HQM15" s="247"/>
      <c r="HQN15" s="247"/>
      <c r="HQO15" s="247"/>
      <c r="HQP15" s="247"/>
      <c r="HQQ15" s="247"/>
      <c r="HQR15" s="247"/>
      <c r="HQS15" s="247"/>
      <c r="HQT15" s="247"/>
      <c r="HQU15" s="247"/>
      <c r="HQV15" s="247"/>
      <c r="HQW15" s="247"/>
      <c r="HQX15" s="247"/>
      <c r="HQY15" s="247"/>
      <c r="HQZ15" s="247"/>
      <c r="HRA15" s="247"/>
      <c r="HRB15" s="247"/>
      <c r="HRC15" s="247"/>
      <c r="HRD15" s="247"/>
      <c r="HRE15" s="247"/>
      <c r="HRF15" s="247"/>
      <c r="HRG15" s="247"/>
      <c r="HRH15" s="247"/>
      <c r="HRI15" s="247"/>
      <c r="HRJ15" s="247"/>
      <c r="HRK15" s="247"/>
      <c r="HRL15" s="247"/>
      <c r="HRM15" s="247"/>
      <c r="HRN15" s="247"/>
      <c r="HRO15" s="247"/>
      <c r="HRP15" s="247"/>
      <c r="HRQ15" s="247"/>
      <c r="HRR15" s="247"/>
      <c r="HRS15" s="247"/>
      <c r="HRT15" s="247"/>
      <c r="HRU15" s="247"/>
      <c r="HRV15" s="247"/>
      <c r="HRW15" s="247"/>
      <c r="HRX15" s="247"/>
      <c r="HRY15" s="247"/>
      <c r="HRZ15" s="247"/>
      <c r="HSA15" s="247"/>
      <c r="HSB15" s="247"/>
      <c r="HSC15" s="247"/>
      <c r="HSD15" s="247"/>
      <c r="HSE15" s="247"/>
      <c r="HSF15" s="247"/>
      <c r="HSG15" s="247"/>
      <c r="HSH15" s="247"/>
      <c r="HSI15" s="247"/>
      <c r="HSJ15" s="247"/>
      <c r="HSK15" s="247"/>
      <c r="HSL15" s="247"/>
      <c r="HSM15" s="247"/>
      <c r="HSN15" s="247"/>
      <c r="HSO15" s="247"/>
      <c r="HSP15" s="247"/>
      <c r="HSQ15" s="247"/>
      <c r="HSR15" s="247"/>
      <c r="HSS15" s="247"/>
      <c r="HST15" s="247"/>
      <c r="HSU15" s="247"/>
      <c r="HSV15" s="247"/>
      <c r="HSW15" s="247"/>
      <c r="HSX15" s="247"/>
      <c r="HSY15" s="247"/>
      <c r="HSZ15" s="247"/>
      <c r="HTA15" s="247"/>
      <c r="HTB15" s="247"/>
      <c r="HTC15" s="247"/>
      <c r="HTD15" s="247"/>
      <c r="HTE15" s="247"/>
      <c r="HTF15" s="247"/>
      <c r="HTG15" s="247"/>
      <c r="HTH15" s="247"/>
      <c r="HTI15" s="247"/>
      <c r="HTJ15" s="247"/>
      <c r="HTK15" s="247"/>
      <c r="HTL15" s="247"/>
      <c r="HTM15" s="247"/>
      <c r="HTN15" s="247"/>
      <c r="HTO15" s="247"/>
      <c r="HTP15" s="247"/>
      <c r="HTQ15" s="247"/>
      <c r="HTR15" s="247"/>
      <c r="HTS15" s="247"/>
      <c r="HTT15" s="247"/>
      <c r="HTU15" s="247"/>
      <c r="HTV15" s="247"/>
      <c r="HTW15" s="247"/>
      <c r="HTX15" s="247"/>
      <c r="HTY15" s="247"/>
      <c r="HTZ15" s="247"/>
      <c r="HUA15" s="247"/>
      <c r="HUB15" s="247"/>
      <c r="HUC15" s="247"/>
      <c r="HUD15" s="247"/>
      <c r="HUE15" s="247"/>
      <c r="HUF15" s="247"/>
      <c r="HUG15" s="247"/>
      <c r="HUH15" s="247"/>
      <c r="HUI15" s="247"/>
      <c r="HUJ15" s="247"/>
      <c r="HUK15" s="247"/>
      <c r="HUL15" s="247"/>
      <c r="HUM15" s="247"/>
      <c r="HUN15" s="247"/>
      <c r="HUO15" s="247"/>
      <c r="HUP15" s="247"/>
      <c r="HUQ15" s="247"/>
      <c r="HUR15" s="247"/>
      <c r="HUS15" s="247"/>
      <c r="HUT15" s="247"/>
      <c r="HUU15" s="247"/>
      <c r="HUV15" s="247"/>
      <c r="HUW15" s="247"/>
      <c r="HUX15" s="247"/>
      <c r="HUY15" s="247"/>
      <c r="HUZ15" s="247"/>
      <c r="HVA15" s="247"/>
      <c r="HVB15" s="247"/>
      <c r="HVC15" s="247"/>
      <c r="HVD15" s="247"/>
      <c r="HVE15" s="247"/>
      <c r="HVF15" s="247"/>
      <c r="HVG15" s="247"/>
      <c r="HVH15" s="247"/>
      <c r="HVI15" s="247"/>
      <c r="HVJ15" s="247"/>
      <c r="HVK15" s="247"/>
      <c r="HVL15" s="247"/>
      <c r="HVM15" s="247"/>
      <c r="HVN15" s="247"/>
      <c r="HVO15" s="247"/>
      <c r="HVP15" s="247"/>
      <c r="HVQ15" s="247"/>
      <c r="HVR15" s="247"/>
      <c r="HVS15" s="247"/>
      <c r="HVT15" s="247"/>
      <c r="HVU15" s="247"/>
      <c r="HVV15" s="247"/>
      <c r="HVW15" s="247"/>
      <c r="HVX15" s="247"/>
      <c r="HVY15" s="247"/>
      <c r="HVZ15" s="247"/>
      <c r="HWA15" s="247"/>
      <c r="HWB15" s="247"/>
      <c r="HWC15" s="247"/>
      <c r="HWD15" s="247"/>
      <c r="HWE15" s="247"/>
      <c r="HWF15" s="247"/>
      <c r="HWG15" s="247"/>
      <c r="HWH15" s="247"/>
      <c r="HWI15" s="247"/>
      <c r="HWJ15" s="247"/>
      <c r="HWK15" s="247"/>
      <c r="HWL15" s="247"/>
      <c r="HWM15" s="247"/>
      <c r="HWN15" s="247"/>
      <c r="HWO15" s="247"/>
      <c r="HWP15" s="247"/>
      <c r="HWQ15" s="247"/>
      <c r="HWR15" s="247"/>
      <c r="HWS15" s="247"/>
      <c r="HWT15" s="247"/>
      <c r="HWU15" s="247"/>
      <c r="HWV15" s="247"/>
      <c r="HWW15" s="247"/>
      <c r="HWX15" s="247"/>
      <c r="HWY15" s="247"/>
      <c r="HWZ15" s="247"/>
      <c r="HXA15" s="247"/>
      <c r="HXB15" s="247"/>
      <c r="HXC15" s="247"/>
      <c r="HXD15" s="247"/>
      <c r="HXE15" s="247"/>
      <c r="HXF15" s="247"/>
      <c r="HXG15" s="247"/>
      <c r="HXH15" s="247"/>
      <c r="HXI15" s="247"/>
      <c r="HXJ15" s="247"/>
      <c r="HXK15" s="247"/>
      <c r="HXL15" s="247"/>
      <c r="HXM15" s="247"/>
      <c r="HXN15" s="247"/>
      <c r="HXO15" s="247"/>
      <c r="HXP15" s="247"/>
      <c r="HXQ15" s="247"/>
      <c r="HXR15" s="247"/>
      <c r="HXS15" s="247"/>
      <c r="HXT15" s="247"/>
      <c r="HXU15" s="247"/>
      <c r="HXV15" s="247"/>
      <c r="HXW15" s="247"/>
      <c r="HXX15" s="247"/>
      <c r="HXY15" s="247"/>
      <c r="HXZ15" s="247"/>
      <c r="HYA15" s="247"/>
      <c r="HYB15" s="247"/>
      <c r="HYC15" s="247"/>
      <c r="HYD15" s="247"/>
      <c r="HYE15" s="247"/>
      <c r="HYF15" s="247"/>
      <c r="HYG15" s="247"/>
      <c r="HYH15" s="247"/>
      <c r="HYI15" s="247"/>
      <c r="HYJ15" s="247"/>
      <c r="HYK15" s="247"/>
      <c r="HYL15" s="247"/>
      <c r="HYM15" s="247"/>
      <c r="HYN15" s="247"/>
      <c r="HYO15" s="247"/>
      <c r="HYP15" s="247"/>
      <c r="HYQ15" s="247"/>
      <c r="HYR15" s="247"/>
      <c r="HYS15" s="247"/>
      <c r="HYT15" s="247"/>
      <c r="HYU15" s="247"/>
      <c r="HYV15" s="247"/>
      <c r="HYW15" s="247"/>
      <c r="HYX15" s="247"/>
      <c r="HYY15" s="247"/>
      <c r="HYZ15" s="247"/>
      <c r="HZA15" s="247"/>
      <c r="HZB15" s="247"/>
      <c r="HZC15" s="247"/>
      <c r="HZD15" s="247"/>
      <c r="HZE15" s="247"/>
      <c r="HZF15" s="247"/>
      <c r="HZG15" s="247"/>
      <c r="HZH15" s="247"/>
      <c r="HZI15" s="247"/>
      <c r="HZJ15" s="247"/>
      <c r="HZK15" s="247"/>
      <c r="HZL15" s="247"/>
      <c r="HZM15" s="247"/>
      <c r="HZN15" s="247"/>
      <c r="HZO15" s="247"/>
      <c r="HZP15" s="247"/>
      <c r="HZQ15" s="247"/>
      <c r="HZR15" s="247"/>
      <c r="HZS15" s="247"/>
      <c r="HZT15" s="247"/>
      <c r="HZU15" s="247"/>
      <c r="HZV15" s="247"/>
      <c r="HZW15" s="247"/>
      <c r="HZX15" s="247"/>
      <c r="HZY15" s="247"/>
      <c r="HZZ15" s="247"/>
      <c r="IAA15" s="247"/>
      <c r="IAB15" s="247"/>
      <c r="IAC15" s="247"/>
      <c r="IAD15" s="247"/>
      <c r="IAE15" s="247"/>
      <c r="IAF15" s="247"/>
      <c r="IAG15" s="247"/>
      <c r="IAH15" s="247"/>
      <c r="IAI15" s="247"/>
      <c r="IAJ15" s="247"/>
      <c r="IAK15" s="247"/>
      <c r="IAL15" s="247"/>
      <c r="IAM15" s="247"/>
      <c r="IAN15" s="247"/>
      <c r="IAO15" s="247"/>
      <c r="IAP15" s="247"/>
      <c r="IAQ15" s="247"/>
      <c r="IAR15" s="247"/>
      <c r="IAS15" s="247"/>
      <c r="IAT15" s="247"/>
      <c r="IAU15" s="247"/>
      <c r="IAV15" s="247"/>
      <c r="IAW15" s="247"/>
      <c r="IAX15" s="247"/>
      <c r="IAY15" s="247"/>
      <c r="IAZ15" s="247"/>
      <c r="IBA15" s="247"/>
      <c r="IBB15" s="247"/>
      <c r="IBC15" s="247"/>
      <c r="IBD15" s="247"/>
      <c r="IBE15" s="247"/>
      <c r="IBF15" s="247"/>
      <c r="IBG15" s="247"/>
      <c r="IBH15" s="247"/>
      <c r="IBI15" s="247"/>
      <c r="IBJ15" s="247"/>
      <c r="IBK15" s="247"/>
      <c r="IBL15" s="247"/>
      <c r="IBM15" s="247"/>
      <c r="IBN15" s="247"/>
      <c r="IBO15" s="247"/>
      <c r="IBP15" s="247"/>
      <c r="IBQ15" s="247"/>
      <c r="IBR15" s="247"/>
      <c r="IBS15" s="247"/>
      <c r="IBT15" s="247"/>
      <c r="IBU15" s="247"/>
      <c r="IBV15" s="247"/>
      <c r="IBW15" s="247"/>
      <c r="IBX15" s="247"/>
      <c r="IBY15" s="247"/>
      <c r="IBZ15" s="247"/>
      <c r="ICA15" s="247"/>
      <c r="ICB15" s="247"/>
      <c r="ICC15" s="247"/>
      <c r="ICD15" s="247"/>
      <c r="ICE15" s="247"/>
      <c r="ICF15" s="247"/>
      <c r="ICG15" s="247"/>
      <c r="ICH15" s="247"/>
      <c r="ICI15" s="247"/>
      <c r="ICJ15" s="247"/>
      <c r="ICK15" s="247"/>
      <c r="ICL15" s="247"/>
      <c r="ICM15" s="247"/>
      <c r="ICN15" s="247"/>
      <c r="ICO15" s="247"/>
      <c r="ICP15" s="247"/>
      <c r="ICQ15" s="247"/>
      <c r="ICR15" s="247"/>
      <c r="ICS15" s="247"/>
      <c r="ICT15" s="247"/>
      <c r="ICU15" s="247"/>
      <c r="ICV15" s="247"/>
      <c r="ICW15" s="247"/>
      <c r="ICX15" s="247"/>
      <c r="ICY15" s="247"/>
      <c r="ICZ15" s="247"/>
      <c r="IDA15" s="247"/>
      <c r="IDB15" s="247"/>
      <c r="IDC15" s="247"/>
      <c r="IDD15" s="247"/>
      <c r="IDE15" s="247"/>
      <c r="IDF15" s="247"/>
      <c r="IDG15" s="247"/>
      <c r="IDH15" s="247"/>
      <c r="IDI15" s="247"/>
      <c r="IDJ15" s="247"/>
      <c r="IDK15" s="247"/>
      <c r="IDL15" s="247"/>
      <c r="IDM15" s="247"/>
      <c r="IDN15" s="247"/>
      <c r="IDO15" s="247"/>
      <c r="IDP15" s="247"/>
      <c r="IDQ15" s="247"/>
      <c r="IDR15" s="247"/>
      <c r="IDS15" s="247"/>
      <c r="IDT15" s="247"/>
      <c r="IDU15" s="247"/>
      <c r="IDV15" s="247"/>
      <c r="IDW15" s="247"/>
      <c r="IDX15" s="247"/>
      <c r="IDY15" s="247"/>
      <c r="IDZ15" s="247"/>
      <c r="IEA15" s="247"/>
      <c r="IEB15" s="247"/>
      <c r="IEC15" s="247"/>
      <c r="IED15" s="247"/>
      <c r="IEE15" s="247"/>
      <c r="IEF15" s="247"/>
      <c r="IEG15" s="247"/>
      <c r="IEH15" s="247"/>
      <c r="IEI15" s="247"/>
      <c r="IEJ15" s="247"/>
      <c r="IEK15" s="247"/>
      <c r="IEL15" s="247"/>
      <c r="IEM15" s="247"/>
      <c r="IEN15" s="247"/>
      <c r="IEO15" s="247"/>
      <c r="IEP15" s="247"/>
      <c r="IEQ15" s="247"/>
      <c r="IER15" s="247"/>
      <c r="IES15" s="247"/>
      <c r="IET15" s="247"/>
      <c r="IEU15" s="247"/>
      <c r="IEV15" s="247"/>
      <c r="IEW15" s="247"/>
      <c r="IEX15" s="247"/>
      <c r="IEY15" s="247"/>
      <c r="IEZ15" s="247"/>
      <c r="IFA15" s="247"/>
      <c r="IFB15" s="247"/>
      <c r="IFC15" s="247"/>
      <c r="IFD15" s="247"/>
      <c r="IFE15" s="247"/>
      <c r="IFF15" s="247"/>
      <c r="IFG15" s="247"/>
      <c r="IFH15" s="247"/>
      <c r="IFI15" s="247"/>
      <c r="IFJ15" s="247"/>
      <c r="IFK15" s="247"/>
      <c r="IFL15" s="247"/>
      <c r="IFM15" s="247"/>
      <c r="IFN15" s="247"/>
      <c r="IFO15" s="247"/>
      <c r="IFP15" s="247"/>
      <c r="IFQ15" s="247"/>
      <c r="IFR15" s="247"/>
      <c r="IFS15" s="247"/>
      <c r="IFT15" s="247"/>
      <c r="IFU15" s="247"/>
      <c r="IFV15" s="247"/>
      <c r="IFW15" s="247"/>
      <c r="IFX15" s="247"/>
      <c r="IFY15" s="247"/>
      <c r="IFZ15" s="247"/>
      <c r="IGA15" s="247"/>
      <c r="IGB15" s="247"/>
      <c r="IGC15" s="247"/>
      <c r="IGD15" s="247"/>
      <c r="IGE15" s="247"/>
      <c r="IGF15" s="247"/>
      <c r="IGG15" s="247"/>
      <c r="IGH15" s="247"/>
      <c r="IGI15" s="247"/>
      <c r="IGJ15" s="247"/>
      <c r="IGK15" s="247"/>
      <c r="IGL15" s="247"/>
      <c r="IGM15" s="247"/>
      <c r="IGN15" s="247"/>
      <c r="IGO15" s="247"/>
      <c r="IGP15" s="247"/>
      <c r="IGQ15" s="247"/>
      <c r="IGR15" s="247"/>
      <c r="IGS15" s="247"/>
      <c r="IGT15" s="247"/>
      <c r="IGU15" s="247"/>
      <c r="IGV15" s="247"/>
      <c r="IGW15" s="247"/>
      <c r="IGX15" s="247"/>
      <c r="IGY15" s="247"/>
      <c r="IGZ15" s="247"/>
      <c r="IHA15" s="247"/>
      <c r="IHB15" s="247"/>
      <c r="IHC15" s="247"/>
      <c r="IHD15" s="247"/>
      <c r="IHE15" s="247"/>
      <c r="IHF15" s="247"/>
      <c r="IHG15" s="247"/>
      <c r="IHH15" s="247"/>
      <c r="IHI15" s="247"/>
      <c r="IHJ15" s="247"/>
      <c r="IHK15" s="247"/>
      <c r="IHL15" s="247"/>
      <c r="IHM15" s="247"/>
      <c r="IHN15" s="247"/>
      <c r="IHO15" s="247"/>
      <c r="IHP15" s="247"/>
      <c r="IHQ15" s="247"/>
      <c r="IHR15" s="247"/>
      <c r="IHS15" s="247"/>
      <c r="IHT15" s="247"/>
      <c r="IHU15" s="247"/>
      <c r="IHV15" s="247"/>
      <c r="IHW15" s="247"/>
      <c r="IHX15" s="247"/>
      <c r="IHY15" s="247"/>
      <c r="IHZ15" s="247"/>
      <c r="IIA15" s="247"/>
      <c r="IIB15" s="247"/>
      <c r="IIC15" s="247"/>
      <c r="IID15" s="247"/>
      <c r="IIE15" s="247"/>
      <c r="IIF15" s="247"/>
      <c r="IIG15" s="247"/>
      <c r="IIH15" s="247"/>
      <c r="III15" s="247"/>
      <c r="IIJ15" s="247"/>
      <c r="IIK15" s="247"/>
      <c r="IIL15" s="247"/>
      <c r="IIM15" s="247"/>
      <c r="IIN15" s="247"/>
      <c r="IIO15" s="247"/>
      <c r="IIP15" s="247"/>
      <c r="IIQ15" s="247"/>
      <c r="IIR15" s="247"/>
      <c r="IIS15" s="247"/>
      <c r="IIT15" s="247"/>
      <c r="IIU15" s="247"/>
      <c r="IIV15" s="247"/>
      <c r="IIW15" s="247"/>
      <c r="IIX15" s="247"/>
      <c r="IIY15" s="247"/>
      <c r="IIZ15" s="247"/>
      <c r="IJA15" s="247"/>
      <c r="IJB15" s="247"/>
      <c r="IJC15" s="247"/>
      <c r="IJD15" s="247"/>
      <c r="IJE15" s="247"/>
      <c r="IJF15" s="247"/>
      <c r="IJG15" s="247"/>
      <c r="IJH15" s="247"/>
      <c r="IJI15" s="247"/>
      <c r="IJJ15" s="247"/>
      <c r="IJK15" s="247"/>
      <c r="IJL15" s="247"/>
      <c r="IJM15" s="247"/>
      <c r="IJN15" s="247"/>
      <c r="IJO15" s="247"/>
      <c r="IJP15" s="247"/>
      <c r="IJQ15" s="247"/>
      <c r="IJR15" s="247"/>
      <c r="IJS15" s="247"/>
      <c r="IJT15" s="247"/>
      <c r="IJU15" s="247"/>
      <c r="IJV15" s="247"/>
      <c r="IJW15" s="247"/>
      <c r="IJX15" s="247"/>
      <c r="IJY15" s="247"/>
      <c r="IJZ15" s="247"/>
      <c r="IKA15" s="247"/>
      <c r="IKB15" s="247"/>
      <c r="IKC15" s="247"/>
      <c r="IKD15" s="247"/>
      <c r="IKE15" s="247"/>
      <c r="IKF15" s="247"/>
      <c r="IKG15" s="247"/>
      <c r="IKH15" s="247"/>
      <c r="IKI15" s="247"/>
      <c r="IKJ15" s="247"/>
      <c r="IKK15" s="247"/>
      <c r="IKL15" s="247"/>
      <c r="IKM15" s="247"/>
      <c r="IKN15" s="247"/>
      <c r="IKO15" s="247"/>
      <c r="IKP15" s="247"/>
      <c r="IKQ15" s="247"/>
      <c r="IKR15" s="247"/>
      <c r="IKS15" s="247"/>
      <c r="IKT15" s="247"/>
      <c r="IKU15" s="247"/>
      <c r="IKV15" s="247"/>
      <c r="IKW15" s="247"/>
      <c r="IKX15" s="247"/>
      <c r="IKY15" s="247"/>
      <c r="IKZ15" s="247"/>
      <c r="ILA15" s="247"/>
      <c r="ILB15" s="247"/>
      <c r="ILC15" s="247"/>
      <c r="ILD15" s="247"/>
      <c r="ILE15" s="247"/>
      <c r="ILF15" s="247"/>
      <c r="ILG15" s="247"/>
      <c r="ILH15" s="247"/>
      <c r="ILI15" s="247"/>
      <c r="ILJ15" s="247"/>
      <c r="ILK15" s="247"/>
      <c r="ILL15" s="247"/>
      <c r="ILM15" s="247"/>
      <c r="ILN15" s="247"/>
      <c r="ILO15" s="247"/>
      <c r="ILP15" s="247"/>
      <c r="ILQ15" s="247"/>
      <c r="ILR15" s="247"/>
      <c r="ILS15" s="247"/>
      <c r="ILT15" s="247"/>
      <c r="ILU15" s="247"/>
      <c r="ILV15" s="247"/>
      <c r="ILW15" s="247"/>
      <c r="ILX15" s="247"/>
      <c r="ILY15" s="247"/>
      <c r="ILZ15" s="247"/>
      <c r="IMA15" s="247"/>
      <c r="IMB15" s="247"/>
      <c r="IMC15" s="247"/>
      <c r="IMD15" s="247"/>
      <c r="IME15" s="247"/>
      <c r="IMF15" s="247"/>
      <c r="IMG15" s="247"/>
      <c r="IMH15" s="247"/>
      <c r="IMI15" s="247"/>
      <c r="IMJ15" s="247"/>
      <c r="IMK15" s="247"/>
      <c r="IML15" s="247"/>
      <c r="IMM15" s="247"/>
      <c r="IMN15" s="247"/>
      <c r="IMO15" s="247"/>
      <c r="IMP15" s="247"/>
      <c r="IMQ15" s="247"/>
      <c r="IMR15" s="247"/>
      <c r="IMS15" s="247"/>
      <c r="IMT15" s="247"/>
      <c r="IMU15" s="247"/>
      <c r="IMV15" s="247"/>
      <c r="IMW15" s="247"/>
      <c r="IMX15" s="247"/>
      <c r="IMY15" s="247"/>
      <c r="IMZ15" s="247"/>
      <c r="INA15" s="247"/>
      <c r="INB15" s="247"/>
      <c r="INC15" s="247"/>
      <c r="IND15" s="247"/>
      <c r="INE15" s="247"/>
      <c r="INF15" s="247"/>
      <c r="ING15" s="247"/>
      <c r="INH15" s="247"/>
      <c r="INI15" s="247"/>
      <c r="INJ15" s="247"/>
      <c r="INK15" s="247"/>
      <c r="INL15" s="247"/>
      <c r="INM15" s="247"/>
      <c r="INN15" s="247"/>
      <c r="INO15" s="247"/>
      <c r="INP15" s="247"/>
      <c r="INQ15" s="247"/>
      <c r="INR15" s="247"/>
      <c r="INS15" s="247"/>
      <c r="INT15" s="247"/>
      <c r="INU15" s="247"/>
      <c r="INV15" s="247"/>
      <c r="INW15" s="247"/>
      <c r="INX15" s="247"/>
      <c r="INY15" s="247"/>
      <c r="INZ15" s="247"/>
      <c r="IOA15" s="247"/>
      <c r="IOB15" s="247"/>
      <c r="IOC15" s="247"/>
      <c r="IOD15" s="247"/>
      <c r="IOE15" s="247"/>
      <c r="IOF15" s="247"/>
      <c r="IOG15" s="247"/>
      <c r="IOH15" s="247"/>
      <c r="IOI15" s="247"/>
      <c r="IOJ15" s="247"/>
      <c r="IOK15" s="247"/>
      <c r="IOL15" s="247"/>
      <c r="IOM15" s="247"/>
      <c r="ION15" s="247"/>
      <c r="IOO15" s="247"/>
      <c r="IOP15" s="247"/>
      <c r="IOQ15" s="247"/>
      <c r="IOR15" s="247"/>
      <c r="IOS15" s="247"/>
      <c r="IOT15" s="247"/>
      <c r="IOU15" s="247"/>
      <c r="IOV15" s="247"/>
      <c r="IOW15" s="247"/>
      <c r="IOX15" s="247"/>
      <c r="IOY15" s="247"/>
      <c r="IOZ15" s="247"/>
      <c r="IPA15" s="247"/>
      <c r="IPB15" s="247"/>
      <c r="IPC15" s="247"/>
      <c r="IPD15" s="247"/>
      <c r="IPE15" s="247"/>
      <c r="IPF15" s="247"/>
      <c r="IPG15" s="247"/>
      <c r="IPH15" s="247"/>
      <c r="IPI15" s="247"/>
      <c r="IPJ15" s="247"/>
      <c r="IPK15" s="247"/>
      <c r="IPL15" s="247"/>
      <c r="IPM15" s="247"/>
      <c r="IPN15" s="247"/>
      <c r="IPO15" s="247"/>
      <c r="IPP15" s="247"/>
      <c r="IPQ15" s="247"/>
      <c r="IPR15" s="247"/>
      <c r="IPS15" s="247"/>
      <c r="IPT15" s="247"/>
      <c r="IPU15" s="247"/>
      <c r="IPV15" s="247"/>
      <c r="IPW15" s="247"/>
      <c r="IPX15" s="247"/>
      <c r="IPY15" s="247"/>
      <c r="IPZ15" s="247"/>
      <c r="IQA15" s="247"/>
      <c r="IQB15" s="247"/>
      <c r="IQC15" s="247"/>
      <c r="IQD15" s="247"/>
      <c r="IQE15" s="247"/>
      <c r="IQF15" s="247"/>
      <c r="IQG15" s="247"/>
      <c r="IQH15" s="247"/>
      <c r="IQI15" s="247"/>
      <c r="IQJ15" s="247"/>
      <c r="IQK15" s="247"/>
      <c r="IQL15" s="247"/>
      <c r="IQM15" s="247"/>
      <c r="IQN15" s="247"/>
      <c r="IQO15" s="247"/>
      <c r="IQP15" s="247"/>
      <c r="IQQ15" s="247"/>
      <c r="IQR15" s="247"/>
      <c r="IQS15" s="247"/>
      <c r="IQT15" s="247"/>
      <c r="IQU15" s="247"/>
      <c r="IQV15" s="247"/>
      <c r="IQW15" s="247"/>
      <c r="IQX15" s="247"/>
      <c r="IQY15" s="247"/>
      <c r="IQZ15" s="247"/>
      <c r="IRA15" s="247"/>
      <c r="IRB15" s="247"/>
      <c r="IRC15" s="247"/>
      <c r="IRD15" s="247"/>
      <c r="IRE15" s="247"/>
      <c r="IRF15" s="247"/>
      <c r="IRG15" s="247"/>
      <c r="IRH15" s="247"/>
      <c r="IRI15" s="247"/>
      <c r="IRJ15" s="247"/>
      <c r="IRK15" s="247"/>
      <c r="IRL15" s="247"/>
      <c r="IRM15" s="247"/>
      <c r="IRN15" s="247"/>
      <c r="IRO15" s="247"/>
      <c r="IRP15" s="247"/>
      <c r="IRQ15" s="247"/>
      <c r="IRR15" s="247"/>
      <c r="IRS15" s="247"/>
      <c r="IRT15" s="247"/>
      <c r="IRU15" s="247"/>
      <c r="IRV15" s="247"/>
      <c r="IRW15" s="247"/>
      <c r="IRX15" s="247"/>
      <c r="IRY15" s="247"/>
      <c r="IRZ15" s="247"/>
      <c r="ISA15" s="247"/>
      <c r="ISB15" s="247"/>
      <c r="ISC15" s="247"/>
      <c r="ISD15" s="247"/>
      <c r="ISE15" s="247"/>
      <c r="ISF15" s="247"/>
      <c r="ISG15" s="247"/>
      <c r="ISH15" s="247"/>
      <c r="ISI15" s="247"/>
      <c r="ISJ15" s="247"/>
      <c r="ISK15" s="247"/>
      <c r="ISL15" s="247"/>
      <c r="ISM15" s="247"/>
      <c r="ISN15" s="247"/>
      <c r="ISO15" s="247"/>
      <c r="ISP15" s="247"/>
      <c r="ISQ15" s="247"/>
      <c r="ISR15" s="247"/>
      <c r="ISS15" s="247"/>
      <c r="IST15" s="247"/>
      <c r="ISU15" s="247"/>
      <c r="ISV15" s="247"/>
      <c r="ISW15" s="247"/>
      <c r="ISX15" s="247"/>
      <c r="ISY15" s="247"/>
      <c r="ISZ15" s="247"/>
      <c r="ITA15" s="247"/>
      <c r="ITB15" s="247"/>
      <c r="ITC15" s="247"/>
      <c r="ITD15" s="247"/>
      <c r="ITE15" s="247"/>
      <c r="ITF15" s="247"/>
      <c r="ITG15" s="247"/>
      <c r="ITH15" s="247"/>
      <c r="ITI15" s="247"/>
      <c r="ITJ15" s="247"/>
      <c r="ITK15" s="247"/>
      <c r="ITL15" s="247"/>
      <c r="ITM15" s="247"/>
      <c r="ITN15" s="247"/>
      <c r="ITO15" s="247"/>
      <c r="ITP15" s="247"/>
      <c r="ITQ15" s="247"/>
      <c r="ITR15" s="247"/>
      <c r="ITS15" s="247"/>
      <c r="ITT15" s="247"/>
      <c r="ITU15" s="247"/>
      <c r="ITV15" s="247"/>
      <c r="ITW15" s="247"/>
      <c r="ITX15" s="247"/>
      <c r="ITY15" s="247"/>
      <c r="ITZ15" s="247"/>
      <c r="IUA15" s="247"/>
      <c r="IUB15" s="247"/>
      <c r="IUC15" s="247"/>
      <c r="IUD15" s="247"/>
      <c r="IUE15" s="247"/>
      <c r="IUF15" s="247"/>
      <c r="IUG15" s="247"/>
      <c r="IUH15" s="247"/>
      <c r="IUI15" s="247"/>
      <c r="IUJ15" s="247"/>
      <c r="IUK15" s="247"/>
      <c r="IUL15" s="247"/>
      <c r="IUM15" s="247"/>
      <c r="IUN15" s="247"/>
      <c r="IUO15" s="247"/>
      <c r="IUP15" s="247"/>
      <c r="IUQ15" s="247"/>
      <c r="IUR15" s="247"/>
      <c r="IUS15" s="247"/>
      <c r="IUT15" s="247"/>
      <c r="IUU15" s="247"/>
      <c r="IUV15" s="247"/>
      <c r="IUW15" s="247"/>
      <c r="IUX15" s="247"/>
      <c r="IUY15" s="247"/>
      <c r="IUZ15" s="247"/>
      <c r="IVA15" s="247"/>
      <c r="IVB15" s="247"/>
      <c r="IVC15" s="247"/>
      <c r="IVD15" s="247"/>
      <c r="IVE15" s="247"/>
      <c r="IVF15" s="247"/>
      <c r="IVG15" s="247"/>
      <c r="IVH15" s="247"/>
      <c r="IVI15" s="247"/>
      <c r="IVJ15" s="247"/>
      <c r="IVK15" s="247"/>
      <c r="IVL15" s="247"/>
      <c r="IVM15" s="247"/>
      <c r="IVN15" s="247"/>
      <c r="IVO15" s="247"/>
      <c r="IVP15" s="247"/>
      <c r="IVQ15" s="247"/>
      <c r="IVR15" s="247"/>
      <c r="IVS15" s="247"/>
      <c r="IVT15" s="247"/>
      <c r="IVU15" s="247"/>
      <c r="IVV15" s="247"/>
      <c r="IVW15" s="247"/>
      <c r="IVX15" s="247"/>
      <c r="IVY15" s="247"/>
      <c r="IVZ15" s="247"/>
      <c r="IWA15" s="247"/>
      <c r="IWB15" s="247"/>
      <c r="IWC15" s="247"/>
      <c r="IWD15" s="247"/>
      <c r="IWE15" s="247"/>
      <c r="IWF15" s="247"/>
      <c r="IWG15" s="247"/>
      <c r="IWH15" s="247"/>
      <c r="IWI15" s="247"/>
      <c r="IWJ15" s="247"/>
      <c r="IWK15" s="247"/>
      <c r="IWL15" s="247"/>
      <c r="IWM15" s="247"/>
      <c r="IWN15" s="247"/>
      <c r="IWO15" s="247"/>
      <c r="IWP15" s="247"/>
      <c r="IWQ15" s="247"/>
      <c r="IWR15" s="247"/>
      <c r="IWS15" s="247"/>
      <c r="IWT15" s="247"/>
      <c r="IWU15" s="247"/>
      <c r="IWV15" s="247"/>
      <c r="IWW15" s="247"/>
      <c r="IWX15" s="247"/>
      <c r="IWY15" s="247"/>
      <c r="IWZ15" s="247"/>
      <c r="IXA15" s="247"/>
      <c r="IXB15" s="247"/>
      <c r="IXC15" s="247"/>
      <c r="IXD15" s="247"/>
      <c r="IXE15" s="247"/>
      <c r="IXF15" s="247"/>
      <c r="IXG15" s="247"/>
      <c r="IXH15" s="247"/>
      <c r="IXI15" s="247"/>
      <c r="IXJ15" s="247"/>
      <c r="IXK15" s="247"/>
      <c r="IXL15" s="247"/>
      <c r="IXM15" s="247"/>
      <c r="IXN15" s="247"/>
      <c r="IXO15" s="247"/>
      <c r="IXP15" s="247"/>
      <c r="IXQ15" s="247"/>
      <c r="IXR15" s="247"/>
      <c r="IXS15" s="247"/>
      <c r="IXT15" s="247"/>
      <c r="IXU15" s="247"/>
      <c r="IXV15" s="247"/>
      <c r="IXW15" s="247"/>
      <c r="IXX15" s="247"/>
      <c r="IXY15" s="247"/>
      <c r="IXZ15" s="247"/>
      <c r="IYA15" s="247"/>
      <c r="IYB15" s="247"/>
      <c r="IYC15" s="247"/>
      <c r="IYD15" s="247"/>
      <c r="IYE15" s="247"/>
      <c r="IYF15" s="247"/>
      <c r="IYG15" s="247"/>
      <c r="IYH15" s="247"/>
      <c r="IYI15" s="247"/>
      <c r="IYJ15" s="247"/>
      <c r="IYK15" s="247"/>
      <c r="IYL15" s="247"/>
      <c r="IYM15" s="247"/>
      <c r="IYN15" s="247"/>
      <c r="IYO15" s="247"/>
      <c r="IYP15" s="247"/>
      <c r="IYQ15" s="247"/>
      <c r="IYR15" s="247"/>
      <c r="IYS15" s="247"/>
      <c r="IYT15" s="247"/>
      <c r="IYU15" s="247"/>
      <c r="IYV15" s="247"/>
      <c r="IYW15" s="247"/>
      <c r="IYX15" s="247"/>
      <c r="IYY15" s="247"/>
      <c r="IYZ15" s="247"/>
      <c r="IZA15" s="247"/>
      <c r="IZB15" s="247"/>
      <c r="IZC15" s="247"/>
      <c r="IZD15" s="247"/>
      <c r="IZE15" s="247"/>
      <c r="IZF15" s="247"/>
      <c r="IZG15" s="247"/>
      <c r="IZH15" s="247"/>
      <c r="IZI15" s="247"/>
      <c r="IZJ15" s="247"/>
      <c r="IZK15" s="247"/>
      <c r="IZL15" s="247"/>
      <c r="IZM15" s="247"/>
      <c r="IZN15" s="247"/>
      <c r="IZO15" s="247"/>
      <c r="IZP15" s="247"/>
      <c r="IZQ15" s="247"/>
      <c r="IZR15" s="247"/>
      <c r="IZS15" s="247"/>
      <c r="IZT15" s="247"/>
      <c r="IZU15" s="247"/>
      <c r="IZV15" s="247"/>
      <c r="IZW15" s="247"/>
      <c r="IZX15" s="247"/>
      <c r="IZY15" s="247"/>
      <c r="IZZ15" s="247"/>
      <c r="JAA15" s="247"/>
      <c r="JAB15" s="247"/>
      <c r="JAC15" s="247"/>
      <c r="JAD15" s="247"/>
      <c r="JAE15" s="247"/>
      <c r="JAF15" s="247"/>
      <c r="JAG15" s="247"/>
      <c r="JAH15" s="247"/>
      <c r="JAI15" s="247"/>
      <c r="JAJ15" s="247"/>
      <c r="JAK15" s="247"/>
      <c r="JAL15" s="247"/>
      <c r="JAM15" s="247"/>
      <c r="JAN15" s="247"/>
      <c r="JAO15" s="247"/>
      <c r="JAP15" s="247"/>
      <c r="JAQ15" s="247"/>
      <c r="JAR15" s="247"/>
      <c r="JAS15" s="247"/>
      <c r="JAT15" s="247"/>
      <c r="JAU15" s="247"/>
      <c r="JAV15" s="247"/>
      <c r="JAW15" s="247"/>
      <c r="JAX15" s="247"/>
      <c r="JAY15" s="247"/>
      <c r="JAZ15" s="247"/>
      <c r="JBA15" s="247"/>
      <c r="JBB15" s="247"/>
      <c r="JBC15" s="247"/>
      <c r="JBD15" s="247"/>
      <c r="JBE15" s="247"/>
      <c r="JBF15" s="247"/>
      <c r="JBG15" s="247"/>
      <c r="JBH15" s="247"/>
      <c r="JBI15" s="247"/>
      <c r="JBJ15" s="247"/>
      <c r="JBK15" s="247"/>
      <c r="JBL15" s="247"/>
      <c r="JBM15" s="247"/>
      <c r="JBN15" s="247"/>
      <c r="JBO15" s="247"/>
      <c r="JBP15" s="247"/>
      <c r="JBQ15" s="247"/>
      <c r="JBR15" s="247"/>
      <c r="JBS15" s="247"/>
      <c r="JBT15" s="247"/>
      <c r="JBU15" s="247"/>
      <c r="JBV15" s="247"/>
      <c r="JBW15" s="247"/>
      <c r="JBX15" s="247"/>
      <c r="JBY15" s="247"/>
      <c r="JBZ15" s="247"/>
      <c r="JCA15" s="247"/>
      <c r="JCB15" s="247"/>
      <c r="JCC15" s="247"/>
      <c r="JCD15" s="247"/>
      <c r="JCE15" s="247"/>
      <c r="JCF15" s="247"/>
      <c r="JCG15" s="247"/>
      <c r="JCH15" s="247"/>
      <c r="JCI15" s="247"/>
      <c r="JCJ15" s="247"/>
      <c r="JCK15" s="247"/>
      <c r="JCL15" s="247"/>
      <c r="JCM15" s="247"/>
      <c r="JCN15" s="247"/>
      <c r="JCO15" s="247"/>
      <c r="JCP15" s="247"/>
      <c r="JCQ15" s="247"/>
      <c r="JCR15" s="247"/>
      <c r="JCS15" s="247"/>
      <c r="JCT15" s="247"/>
      <c r="JCU15" s="247"/>
      <c r="JCV15" s="247"/>
      <c r="JCW15" s="247"/>
      <c r="JCX15" s="247"/>
      <c r="JCY15" s="247"/>
      <c r="JCZ15" s="247"/>
      <c r="JDA15" s="247"/>
      <c r="JDB15" s="247"/>
      <c r="JDC15" s="247"/>
      <c r="JDD15" s="247"/>
      <c r="JDE15" s="247"/>
      <c r="JDF15" s="247"/>
      <c r="JDG15" s="247"/>
      <c r="JDH15" s="247"/>
      <c r="JDI15" s="247"/>
      <c r="JDJ15" s="247"/>
      <c r="JDK15" s="247"/>
      <c r="JDL15" s="247"/>
      <c r="JDM15" s="247"/>
      <c r="JDN15" s="247"/>
      <c r="JDO15" s="247"/>
      <c r="JDP15" s="247"/>
      <c r="JDQ15" s="247"/>
      <c r="JDR15" s="247"/>
      <c r="JDS15" s="247"/>
      <c r="JDT15" s="247"/>
      <c r="JDU15" s="247"/>
      <c r="JDV15" s="247"/>
      <c r="JDW15" s="247"/>
      <c r="JDX15" s="247"/>
      <c r="JDY15" s="247"/>
      <c r="JDZ15" s="247"/>
      <c r="JEA15" s="247"/>
      <c r="JEB15" s="247"/>
      <c r="JEC15" s="247"/>
      <c r="JED15" s="247"/>
      <c r="JEE15" s="247"/>
      <c r="JEF15" s="247"/>
      <c r="JEG15" s="247"/>
      <c r="JEH15" s="247"/>
      <c r="JEI15" s="247"/>
      <c r="JEJ15" s="247"/>
      <c r="JEK15" s="247"/>
      <c r="JEL15" s="247"/>
      <c r="JEM15" s="247"/>
      <c r="JEN15" s="247"/>
      <c r="JEO15" s="247"/>
      <c r="JEP15" s="247"/>
      <c r="JEQ15" s="247"/>
      <c r="JER15" s="247"/>
      <c r="JES15" s="247"/>
      <c r="JET15" s="247"/>
      <c r="JEU15" s="247"/>
      <c r="JEV15" s="247"/>
      <c r="JEW15" s="247"/>
      <c r="JEX15" s="247"/>
      <c r="JEY15" s="247"/>
      <c r="JEZ15" s="247"/>
      <c r="JFA15" s="247"/>
      <c r="JFB15" s="247"/>
      <c r="JFC15" s="247"/>
      <c r="JFD15" s="247"/>
      <c r="JFE15" s="247"/>
      <c r="JFF15" s="247"/>
      <c r="JFG15" s="247"/>
      <c r="JFH15" s="247"/>
      <c r="JFI15" s="247"/>
      <c r="JFJ15" s="247"/>
      <c r="JFK15" s="247"/>
      <c r="JFL15" s="247"/>
      <c r="JFM15" s="247"/>
      <c r="JFN15" s="247"/>
      <c r="JFO15" s="247"/>
      <c r="JFP15" s="247"/>
      <c r="JFQ15" s="247"/>
      <c r="JFR15" s="247"/>
      <c r="JFS15" s="247"/>
      <c r="JFT15" s="247"/>
      <c r="JFU15" s="247"/>
      <c r="JFV15" s="247"/>
      <c r="JFW15" s="247"/>
      <c r="JFX15" s="247"/>
      <c r="JFY15" s="247"/>
      <c r="JFZ15" s="247"/>
      <c r="JGA15" s="247"/>
      <c r="JGB15" s="247"/>
      <c r="JGC15" s="247"/>
      <c r="JGD15" s="247"/>
      <c r="JGE15" s="247"/>
      <c r="JGF15" s="247"/>
      <c r="JGG15" s="247"/>
      <c r="JGH15" s="247"/>
      <c r="JGI15" s="247"/>
      <c r="JGJ15" s="247"/>
      <c r="JGK15" s="247"/>
      <c r="JGL15" s="247"/>
      <c r="JGM15" s="247"/>
      <c r="JGN15" s="247"/>
      <c r="JGO15" s="247"/>
      <c r="JGP15" s="247"/>
      <c r="JGQ15" s="247"/>
      <c r="JGR15" s="247"/>
      <c r="JGS15" s="247"/>
      <c r="JGT15" s="247"/>
      <c r="JGU15" s="247"/>
      <c r="JGV15" s="247"/>
      <c r="JGW15" s="247"/>
      <c r="JGX15" s="247"/>
      <c r="JGY15" s="247"/>
      <c r="JGZ15" s="247"/>
      <c r="JHA15" s="247"/>
      <c r="JHB15" s="247"/>
      <c r="JHC15" s="247"/>
      <c r="JHD15" s="247"/>
      <c r="JHE15" s="247"/>
      <c r="JHF15" s="247"/>
      <c r="JHG15" s="247"/>
      <c r="JHH15" s="247"/>
      <c r="JHI15" s="247"/>
      <c r="JHJ15" s="247"/>
      <c r="JHK15" s="247"/>
      <c r="JHL15" s="247"/>
      <c r="JHM15" s="247"/>
      <c r="JHN15" s="247"/>
      <c r="JHO15" s="247"/>
      <c r="JHP15" s="247"/>
      <c r="JHQ15" s="247"/>
      <c r="JHR15" s="247"/>
      <c r="JHS15" s="247"/>
      <c r="JHT15" s="247"/>
      <c r="JHU15" s="247"/>
      <c r="JHV15" s="247"/>
      <c r="JHW15" s="247"/>
      <c r="JHX15" s="247"/>
      <c r="JHY15" s="247"/>
      <c r="JHZ15" s="247"/>
      <c r="JIA15" s="247"/>
      <c r="JIB15" s="247"/>
      <c r="JIC15" s="247"/>
      <c r="JID15" s="247"/>
      <c r="JIE15" s="247"/>
      <c r="JIF15" s="247"/>
      <c r="JIG15" s="247"/>
      <c r="JIH15" s="247"/>
      <c r="JII15" s="247"/>
      <c r="JIJ15" s="247"/>
      <c r="JIK15" s="247"/>
      <c r="JIL15" s="247"/>
      <c r="JIM15" s="247"/>
      <c r="JIN15" s="247"/>
      <c r="JIO15" s="247"/>
      <c r="JIP15" s="247"/>
      <c r="JIQ15" s="247"/>
      <c r="JIR15" s="247"/>
      <c r="JIS15" s="247"/>
      <c r="JIT15" s="247"/>
      <c r="JIU15" s="247"/>
      <c r="JIV15" s="247"/>
      <c r="JIW15" s="247"/>
      <c r="JIX15" s="247"/>
      <c r="JIY15" s="247"/>
      <c r="JIZ15" s="247"/>
      <c r="JJA15" s="247"/>
      <c r="JJB15" s="247"/>
      <c r="JJC15" s="247"/>
      <c r="JJD15" s="247"/>
      <c r="JJE15" s="247"/>
      <c r="JJF15" s="247"/>
      <c r="JJG15" s="247"/>
      <c r="JJH15" s="247"/>
      <c r="JJI15" s="247"/>
      <c r="JJJ15" s="247"/>
      <c r="JJK15" s="247"/>
      <c r="JJL15" s="247"/>
      <c r="JJM15" s="247"/>
      <c r="JJN15" s="247"/>
      <c r="JJO15" s="247"/>
      <c r="JJP15" s="247"/>
      <c r="JJQ15" s="247"/>
      <c r="JJR15" s="247"/>
      <c r="JJS15" s="247"/>
      <c r="JJT15" s="247"/>
      <c r="JJU15" s="247"/>
      <c r="JJV15" s="247"/>
      <c r="JJW15" s="247"/>
      <c r="JJX15" s="247"/>
      <c r="JJY15" s="247"/>
      <c r="JJZ15" s="247"/>
      <c r="JKA15" s="247"/>
      <c r="JKB15" s="247"/>
      <c r="JKC15" s="247"/>
      <c r="JKD15" s="247"/>
      <c r="JKE15" s="247"/>
      <c r="JKF15" s="247"/>
      <c r="JKG15" s="247"/>
      <c r="JKH15" s="247"/>
      <c r="JKI15" s="247"/>
      <c r="JKJ15" s="247"/>
      <c r="JKK15" s="247"/>
      <c r="JKL15" s="247"/>
      <c r="JKM15" s="247"/>
      <c r="JKN15" s="247"/>
      <c r="JKO15" s="247"/>
      <c r="JKP15" s="247"/>
      <c r="JKQ15" s="247"/>
      <c r="JKR15" s="247"/>
      <c r="JKS15" s="247"/>
      <c r="JKT15" s="247"/>
      <c r="JKU15" s="247"/>
      <c r="JKV15" s="247"/>
      <c r="JKW15" s="247"/>
      <c r="JKX15" s="247"/>
      <c r="JKY15" s="247"/>
      <c r="JKZ15" s="247"/>
      <c r="JLA15" s="247"/>
      <c r="JLB15" s="247"/>
      <c r="JLC15" s="247"/>
      <c r="JLD15" s="247"/>
      <c r="JLE15" s="247"/>
      <c r="JLF15" s="247"/>
      <c r="JLG15" s="247"/>
      <c r="JLH15" s="247"/>
      <c r="JLI15" s="247"/>
      <c r="JLJ15" s="247"/>
      <c r="JLK15" s="247"/>
      <c r="JLL15" s="247"/>
      <c r="JLM15" s="247"/>
      <c r="JLN15" s="247"/>
      <c r="JLO15" s="247"/>
      <c r="JLP15" s="247"/>
      <c r="JLQ15" s="247"/>
      <c r="JLR15" s="247"/>
      <c r="JLS15" s="247"/>
      <c r="JLT15" s="247"/>
      <c r="JLU15" s="247"/>
      <c r="JLV15" s="247"/>
      <c r="JLW15" s="247"/>
      <c r="JLX15" s="247"/>
      <c r="JLY15" s="247"/>
      <c r="JLZ15" s="247"/>
      <c r="JMA15" s="247"/>
      <c r="JMB15" s="247"/>
      <c r="JMC15" s="247"/>
      <c r="JMD15" s="247"/>
      <c r="JME15" s="247"/>
      <c r="JMF15" s="247"/>
      <c r="JMG15" s="247"/>
      <c r="JMH15" s="247"/>
      <c r="JMI15" s="247"/>
      <c r="JMJ15" s="247"/>
      <c r="JMK15" s="247"/>
      <c r="JML15" s="247"/>
      <c r="JMM15" s="247"/>
      <c r="JMN15" s="247"/>
      <c r="JMO15" s="247"/>
      <c r="JMP15" s="247"/>
      <c r="JMQ15" s="247"/>
      <c r="JMR15" s="247"/>
      <c r="JMS15" s="247"/>
      <c r="JMT15" s="247"/>
      <c r="JMU15" s="247"/>
      <c r="JMV15" s="247"/>
      <c r="JMW15" s="247"/>
      <c r="JMX15" s="247"/>
      <c r="JMY15" s="247"/>
      <c r="JMZ15" s="247"/>
      <c r="JNA15" s="247"/>
      <c r="JNB15" s="247"/>
      <c r="JNC15" s="247"/>
      <c r="JND15" s="247"/>
      <c r="JNE15" s="247"/>
      <c r="JNF15" s="247"/>
      <c r="JNG15" s="247"/>
      <c r="JNH15" s="247"/>
      <c r="JNI15" s="247"/>
      <c r="JNJ15" s="247"/>
      <c r="JNK15" s="247"/>
      <c r="JNL15" s="247"/>
      <c r="JNM15" s="247"/>
      <c r="JNN15" s="247"/>
      <c r="JNO15" s="247"/>
      <c r="JNP15" s="247"/>
      <c r="JNQ15" s="247"/>
      <c r="JNR15" s="247"/>
      <c r="JNS15" s="247"/>
      <c r="JNT15" s="247"/>
      <c r="JNU15" s="247"/>
      <c r="JNV15" s="247"/>
      <c r="JNW15" s="247"/>
      <c r="JNX15" s="247"/>
      <c r="JNY15" s="247"/>
      <c r="JNZ15" s="247"/>
      <c r="JOA15" s="247"/>
      <c r="JOB15" s="247"/>
      <c r="JOC15" s="247"/>
      <c r="JOD15" s="247"/>
      <c r="JOE15" s="247"/>
      <c r="JOF15" s="247"/>
      <c r="JOG15" s="247"/>
      <c r="JOH15" s="247"/>
      <c r="JOI15" s="247"/>
      <c r="JOJ15" s="247"/>
      <c r="JOK15" s="247"/>
      <c r="JOL15" s="247"/>
      <c r="JOM15" s="247"/>
      <c r="JON15" s="247"/>
      <c r="JOO15" s="247"/>
      <c r="JOP15" s="247"/>
      <c r="JOQ15" s="247"/>
      <c r="JOR15" s="247"/>
      <c r="JOS15" s="247"/>
      <c r="JOT15" s="247"/>
      <c r="JOU15" s="247"/>
      <c r="JOV15" s="247"/>
      <c r="JOW15" s="247"/>
      <c r="JOX15" s="247"/>
      <c r="JOY15" s="247"/>
      <c r="JOZ15" s="247"/>
      <c r="JPA15" s="247"/>
      <c r="JPB15" s="247"/>
      <c r="JPC15" s="247"/>
      <c r="JPD15" s="247"/>
      <c r="JPE15" s="247"/>
      <c r="JPF15" s="247"/>
      <c r="JPG15" s="247"/>
      <c r="JPH15" s="247"/>
      <c r="JPI15" s="247"/>
      <c r="JPJ15" s="247"/>
      <c r="JPK15" s="247"/>
      <c r="JPL15" s="247"/>
      <c r="JPM15" s="247"/>
      <c r="JPN15" s="247"/>
      <c r="JPO15" s="247"/>
      <c r="JPP15" s="247"/>
      <c r="JPQ15" s="247"/>
      <c r="JPR15" s="247"/>
      <c r="JPS15" s="247"/>
      <c r="JPT15" s="247"/>
      <c r="JPU15" s="247"/>
      <c r="JPV15" s="247"/>
      <c r="JPW15" s="247"/>
      <c r="JPX15" s="247"/>
      <c r="JPY15" s="247"/>
      <c r="JPZ15" s="247"/>
      <c r="JQA15" s="247"/>
      <c r="JQB15" s="247"/>
      <c r="JQC15" s="247"/>
      <c r="JQD15" s="247"/>
      <c r="JQE15" s="247"/>
      <c r="JQF15" s="247"/>
      <c r="JQG15" s="247"/>
      <c r="JQH15" s="247"/>
      <c r="JQI15" s="247"/>
      <c r="JQJ15" s="247"/>
      <c r="JQK15" s="247"/>
      <c r="JQL15" s="247"/>
      <c r="JQM15" s="247"/>
      <c r="JQN15" s="247"/>
      <c r="JQO15" s="247"/>
      <c r="JQP15" s="247"/>
      <c r="JQQ15" s="247"/>
      <c r="JQR15" s="247"/>
      <c r="JQS15" s="247"/>
      <c r="JQT15" s="247"/>
      <c r="JQU15" s="247"/>
      <c r="JQV15" s="247"/>
      <c r="JQW15" s="247"/>
      <c r="JQX15" s="247"/>
      <c r="JQY15" s="247"/>
      <c r="JQZ15" s="247"/>
      <c r="JRA15" s="247"/>
      <c r="JRB15" s="247"/>
      <c r="JRC15" s="247"/>
      <c r="JRD15" s="247"/>
      <c r="JRE15" s="247"/>
      <c r="JRF15" s="247"/>
      <c r="JRG15" s="247"/>
      <c r="JRH15" s="247"/>
      <c r="JRI15" s="247"/>
      <c r="JRJ15" s="247"/>
      <c r="JRK15" s="247"/>
      <c r="JRL15" s="247"/>
      <c r="JRM15" s="247"/>
      <c r="JRN15" s="247"/>
      <c r="JRO15" s="247"/>
      <c r="JRP15" s="247"/>
      <c r="JRQ15" s="247"/>
      <c r="JRR15" s="247"/>
      <c r="JRS15" s="247"/>
      <c r="JRT15" s="247"/>
      <c r="JRU15" s="247"/>
      <c r="JRV15" s="247"/>
      <c r="JRW15" s="247"/>
      <c r="JRX15" s="247"/>
      <c r="JRY15" s="247"/>
      <c r="JRZ15" s="247"/>
      <c r="JSA15" s="247"/>
      <c r="JSB15" s="247"/>
      <c r="JSC15" s="247"/>
      <c r="JSD15" s="247"/>
      <c r="JSE15" s="247"/>
      <c r="JSF15" s="247"/>
      <c r="JSG15" s="247"/>
      <c r="JSH15" s="247"/>
      <c r="JSI15" s="247"/>
      <c r="JSJ15" s="247"/>
      <c r="JSK15" s="247"/>
      <c r="JSL15" s="247"/>
      <c r="JSM15" s="247"/>
      <c r="JSN15" s="247"/>
      <c r="JSO15" s="247"/>
      <c r="JSP15" s="247"/>
      <c r="JSQ15" s="247"/>
      <c r="JSR15" s="247"/>
      <c r="JSS15" s="247"/>
      <c r="JST15" s="247"/>
      <c r="JSU15" s="247"/>
      <c r="JSV15" s="247"/>
      <c r="JSW15" s="247"/>
      <c r="JSX15" s="247"/>
      <c r="JSY15" s="247"/>
      <c r="JSZ15" s="247"/>
      <c r="JTA15" s="247"/>
      <c r="JTB15" s="247"/>
      <c r="JTC15" s="247"/>
      <c r="JTD15" s="247"/>
      <c r="JTE15" s="247"/>
      <c r="JTF15" s="247"/>
      <c r="JTG15" s="247"/>
      <c r="JTH15" s="247"/>
      <c r="JTI15" s="247"/>
      <c r="JTJ15" s="247"/>
      <c r="JTK15" s="247"/>
      <c r="JTL15" s="247"/>
      <c r="JTM15" s="247"/>
      <c r="JTN15" s="247"/>
      <c r="JTO15" s="247"/>
      <c r="JTP15" s="247"/>
      <c r="JTQ15" s="247"/>
      <c r="JTR15" s="247"/>
      <c r="JTS15" s="247"/>
      <c r="JTT15" s="247"/>
      <c r="JTU15" s="247"/>
      <c r="JTV15" s="247"/>
      <c r="JTW15" s="247"/>
      <c r="JTX15" s="247"/>
      <c r="JTY15" s="247"/>
      <c r="JTZ15" s="247"/>
      <c r="JUA15" s="247"/>
      <c r="JUB15" s="247"/>
      <c r="JUC15" s="247"/>
      <c r="JUD15" s="247"/>
      <c r="JUE15" s="247"/>
      <c r="JUF15" s="247"/>
      <c r="JUG15" s="247"/>
      <c r="JUH15" s="247"/>
      <c r="JUI15" s="247"/>
      <c r="JUJ15" s="247"/>
      <c r="JUK15" s="247"/>
      <c r="JUL15" s="247"/>
      <c r="JUM15" s="247"/>
      <c r="JUN15" s="247"/>
      <c r="JUO15" s="247"/>
      <c r="JUP15" s="247"/>
      <c r="JUQ15" s="247"/>
      <c r="JUR15" s="247"/>
      <c r="JUS15" s="247"/>
      <c r="JUT15" s="247"/>
      <c r="JUU15" s="247"/>
      <c r="JUV15" s="247"/>
      <c r="JUW15" s="247"/>
      <c r="JUX15" s="247"/>
      <c r="JUY15" s="247"/>
      <c r="JUZ15" s="247"/>
      <c r="JVA15" s="247"/>
      <c r="JVB15" s="247"/>
      <c r="JVC15" s="247"/>
      <c r="JVD15" s="247"/>
      <c r="JVE15" s="247"/>
      <c r="JVF15" s="247"/>
      <c r="JVG15" s="247"/>
      <c r="JVH15" s="247"/>
      <c r="JVI15" s="247"/>
      <c r="JVJ15" s="247"/>
      <c r="JVK15" s="247"/>
      <c r="JVL15" s="247"/>
      <c r="JVM15" s="247"/>
      <c r="JVN15" s="247"/>
      <c r="JVO15" s="247"/>
      <c r="JVP15" s="247"/>
      <c r="JVQ15" s="247"/>
      <c r="JVR15" s="247"/>
      <c r="JVS15" s="247"/>
      <c r="JVT15" s="247"/>
      <c r="JVU15" s="247"/>
      <c r="JVV15" s="247"/>
      <c r="JVW15" s="247"/>
      <c r="JVX15" s="247"/>
      <c r="JVY15" s="247"/>
      <c r="JVZ15" s="247"/>
      <c r="JWA15" s="247"/>
      <c r="JWB15" s="247"/>
      <c r="JWC15" s="247"/>
      <c r="JWD15" s="247"/>
      <c r="JWE15" s="247"/>
      <c r="JWF15" s="247"/>
      <c r="JWG15" s="247"/>
      <c r="JWH15" s="247"/>
      <c r="JWI15" s="247"/>
      <c r="JWJ15" s="247"/>
      <c r="JWK15" s="247"/>
      <c r="JWL15" s="247"/>
      <c r="JWM15" s="247"/>
      <c r="JWN15" s="247"/>
      <c r="JWO15" s="247"/>
      <c r="JWP15" s="247"/>
      <c r="JWQ15" s="247"/>
      <c r="JWR15" s="247"/>
      <c r="JWS15" s="247"/>
      <c r="JWT15" s="247"/>
      <c r="JWU15" s="247"/>
      <c r="JWV15" s="247"/>
      <c r="JWW15" s="247"/>
      <c r="JWX15" s="247"/>
      <c r="JWY15" s="247"/>
      <c r="JWZ15" s="247"/>
      <c r="JXA15" s="247"/>
      <c r="JXB15" s="247"/>
      <c r="JXC15" s="247"/>
      <c r="JXD15" s="247"/>
      <c r="JXE15" s="247"/>
      <c r="JXF15" s="247"/>
      <c r="JXG15" s="247"/>
      <c r="JXH15" s="247"/>
      <c r="JXI15" s="247"/>
      <c r="JXJ15" s="247"/>
      <c r="JXK15" s="247"/>
      <c r="JXL15" s="247"/>
      <c r="JXM15" s="247"/>
      <c r="JXN15" s="247"/>
      <c r="JXO15" s="247"/>
      <c r="JXP15" s="247"/>
      <c r="JXQ15" s="247"/>
      <c r="JXR15" s="247"/>
      <c r="JXS15" s="247"/>
      <c r="JXT15" s="247"/>
      <c r="JXU15" s="247"/>
      <c r="JXV15" s="247"/>
      <c r="JXW15" s="247"/>
      <c r="JXX15" s="247"/>
      <c r="JXY15" s="247"/>
      <c r="JXZ15" s="247"/>
      <c r="JYA15" s="247"/>
      <c r="JYB15" s="247"/>
      <c r="JYC15" s="247"/>
      <c r="JYD15" s="247"/>
      <c r="JYE15" s="247"/>
      <c r="JYF15" s="247"/>
      <c r="JYG15" s="247"/>
      <c r="JYH15" s="247"/>
      <c r="JYI15" s="247"/>
      <c r="JYJ15" s="247"/>
      <c r="JYK15" s="247"/>
      <c r="JYL15" s="247"/>
      <c r="JYM15" s="247"/>
      <c r="JYN15" s="247"/>
      <c r="JYO15" s="247"/>
      <c r="JYP15" s="247"/>
      <c r="JYQ15" s="247"/>
      <c r="JYR15" s="247"/>
      <c r="JYS15" s="247"/>
      <c r="JYT15" s="247"/>
      <c r="JYU15" s="247"/>
      <c r="JYV15" s="247"/>
      <c r="JYW15" s="247"/>
      <c r="JYX15" s="247"/>
      <c r="JYY15" s="247"/>
      <c r="JYZ15" s="247"/>
      <c r="JZA15" s="247"/>
      <c r="JZB15" s="247"/>
      <c r="JZC15" s="247"/>
      <c r="JZD15" s="247"/>
      <c r="JZE15" s="247"/>
      <c r="JZF15" s="247"/>
      <c r="JZG15" s="247"/>
      <c r="JZH15" s="247"/>
      <c r="JZI15" s="247"/>
      <c r="JZJ15" s="247"/>
      <c r="JZK15" s="247"/>
      <c r="JZL15" s="247"/>
      <c r="JZM15" s="247"/>
      <c r="JZN15" s="247"/>
      <c r="JZO15" s="247"/>
      <c r="JZP15" s="247"/>
      <c r="JZQ15" s="247"/>
      <c r="JZR15" s="247"/>
      <c r="JZS15" s="247"/>
      <c r="JZT15" s="247"/>
      <c r="JZU15" s="247"/>
      <c r="JZV15" s="247"/>
      <c r="JZW15" s="247"/>
      <c r="JZX15" s="247"/>
      <c r="JZY15" s="247"/>
      <c r="JZZ15" s="247"/>
      <c r="KAA15" s="247"/>
      <c r="KAB15" s="247"/>
      <c r="KAC15" s="247"/>
      <c r="KAD15" s="247"/>
      <c r="KAE15" s="247"/>
      <c r="KAF15" s="247"/>
      <c r="KAG15" s="247"/>
      <c r="KAH15" s="247"/>
      <c r="KAI15" s="247"/>
      <c r="KAJ15" s="247"/>
      <c r="KAK15" s="247"/>
      <c r="KAL15" s="247"/>
      <c r="KAM15" s="247"/>
      <c r="KAN15" s="247"/>
      <c r="KAO15" s="247"/>
      <c r="KAP15" s="247"/>
      <c r="KAQ15" s="247"/>
      <c r="KAR15" s="247"/>
      <c r="KAS15" s="247"/>
      <c r="KAT15" s="247"/>
      <c r="KAU15" s="247"/>
      <c r="KAV15" s="247"/>
      <c r="KAW15" s="247"/>
      <c r="KAX15" s="247"/>
      <c r="KAY15" s="247"/>
      <c r="KAZ15" s="247"/>
      <c r="KBA15" s="247"/>
      <c r="KBB15" s="247"/>
      <c r="KBC15" s="247"/>
      <c r="KBD15" s="247"/>
      <c r="KBE15" s="247"/>
      <c r="KBF15" s="247"/>
      <c r="KBG15" s="247"/>
      <c r="KBH15" s="247"/>
      <c r="KBI15" s="247"/>
      <c r="KBJ15" s="247"/>
      <c r="KBK15" s="247"/>
      <c r="KBL15" s="247"/>
      <c r="KBM15" s="247"/>
      <c r="KBN15" s="247"/>
      <c r="KBO15" s="247"/>
      <c r="KBP15" s="247"/>
      <c r="KBQ15" s="247"/>
      <c r="KBR15" s="247"/>
      <c r="KBS15" s="247"/>
      <c r="KBT15" s="247"/>
      <c r="KBU15" s="247"/>
      <c r="KBV15" s="247"/>
      <c r="KBW15" s="247"/>
      <c r="KBX15" s="247"/>
      <c r="KBY15" s="247"/>
      <c r="KBZ15" s="247"/>
      <c r="KCA15" s="247"/>
      <c r="KCB15" s="247"/>
      <c r="KCC15" s="247"/>
      <c r="KCD15" s="247"/>
      <c r="KCE15" s="247"/>
      <c r="KCF15" s="247"/>
      <c r="KCG15" s="247"/>
      <c r="KCH15" s="247"/>
      <c r="KCI15" s="247"/>
      <c r="KCJ15" s="247"/>
      <c r="KCK15" s="247"/>
      <c r="KCL15" s="247"/>
      <c r="KCM15" s="247"/>
      <c r="KCN15" s="247"/>
      <c r="KCO15" s="247"/>
      <c r="KCP15" s="247"/>
      <c r="KCQ15" s="247"/>
      <c r="KCR15" s="247"/>
      <c r="KCS15" s="247"/>
      <c r="KCT15" s="247"/>
      <c r="KCU15" s="247"/>
      <c r="KCV15" s="247"/>
      <c r="KCW15" s="247"/>
      <c r="KCX15" s="247"/>
      <c r="KCY15" s="247"/>
      <c r="KCZ15" s="247"/>
      <c r="KDA15" s="247"/>
      <c r="KDB15" s="247"/>
      <c r="KDC15" s="247"/>
      <c r="KDD15" s="247"/>
      <c r="KDE15" s="247"/>
      <c r="KDF15" s="247"/>
      <c r="KDG15" s="247"/>
      <c r="KDH15" s="247"/>
      <c r="KDI15" s="247"/>
      <c r="KDJ15" s="247"/>
      <c r="KDK15" s="247"/>
      <c r="KDL15" s="247"/>
      <c r="KDM15" s="247"/>
      <c r="KDN15" s="247"/>
      <c r="KDO15" s="247"/>
      <c r="KDP15" s="247"/>
      <c r="KDQ15" s="247"/>
      <c r="KDR15" s="247"/>
      <c r="KDS15" s="247"/>
      <c r="KDT15" s="247"/>
      <c r="KDU15" s="247"/>
      <c r="KDV15" s="247"/>
      <c r="KDW15" s="247"/>
      <c r="KDX15" s="247"/>
      <c r="KDY15" s="247"/>
      <c r="KDZ15" s="247"/>
      <c r="KEA15" s="247"/>
      <c r="KEB15" s="247"/>
      <c r="KEC15" s="247"/>
      <c r="KED15" s="247"/>
      <c r="KEE15" s="247"/>
      <c r="KEF15" s="247"/>
      <c r="KEG15" s="247"/>
      <c r="KEH15" s="247"/>
      <c r="KEI15" s="247"/>
      <c r="KEJ15" s="247"/>
      <c r="KEK15" s="247"/>
      <c r="KEL15" s="247"/>
      <c r="KEM15" s="247"/>
      <c r="KEN15" s="247"/>
      <c r="KEO15" s="247"/>
      <c r="KEP15" s="247"/>
      <c r="KEQ15" s="247"/>
      <c r="KER15" s="247"/>
      <c r="KES15" s="247"/>
      <c r="KET15" s="247"/>
      <c r="KEU15" s="247"/>
      <c r="KEV15" s="247"/>
      <c r="KEW15" s="247"/>
      <c r="KEX15" s="247"/>
      <c r="KEY15" s="247"/>
      <c r="KEZ15" s="247"/>
      <c r="KFA15" s="247"/>
      <c r="KFB15" s="247"/>
      <c r="KFC15" s="247"/>
      <c r="KFD15" s="247"/>
      <c r="KFE15" s="247"/>
      <c r="KFF15" s="247"/>
      <c r="KFG15" s="247"/>
      <c r="KFH15" s="247"/>
      <c r="KFI15" s="247"/>
      <c r="KFJ15" s="247"/>
      <c r="KFK15" s="247"/>
      <c r="KFL15" s="247"/>
      <c r="KFM15" s="247"/>
      <c r="KFN15" s="247"/>
      <c r="KFO15" s="247"/>
      <c r="KFP15" s="247"/>
      <c r="KFQ15" s="247"/>
      <c r="KFR15" s="247"/>
      <c r="KFS15" s="247"/>
      <c r="KFT15" s="247"/>
      <c r="KFU15" s="247"/>
      <c r="KFV15" s="247"/>
      <c r="KFW15" s="247"/>
      <c r="KFX15" s="247"/>
      <c r="KFY15" s="247"/>
      <c r="KFZ15" s="247"/>
      <c r="KGA15" s="247"/>
      <c r="KGB15" s="247"/>
      <c r="KGC15" s="247"/>
      <c r="KGD15" s="247"/>
      <c r="KGE15" s="247"/>
      <c r="KGF15" s="247"/>
      <c r="KGG15" s="247"/>
      <c r="KGH15" s="247"/>
      <c r="KGI15" s="247"/>
      <c r="KGJ15" s="247"/>
      <c r="KGK15" s="247"/>
      <c r="KGL15" s="247"/>
      <c r="KGM15" s="247"/>
      <c r="KGN15" s="247"/>
      <c r="KGO15" s="247"/>
      <c r="KGP15" s="247"/>
      <c r="KGQ15" s="247"/>
      <c r="KGR15" s="247"/>
      <c r="KGS15" s="247"/>
      <c r="KGT15" s="247"/>
      <c r="KGU15" s="247"/>
      <c r="KGV15" s="247"/>
      <c r="KGW15" s="247"/>
      <c r="KGX15" s="247"/>
      <c r="KGY15" s="247"/>
      <c r="KGZ15" s="247"/>
      <c r="KHA15" s="247"/>
      <c r="KHB15" s="247"/>
      <c r="KHC15" s="247"/>
      <c r="KHD15" s="247"/>
      <c r="KHE15" s="247"/>
      <c r="KHF15" s="247"/>
      <c r="KHG15" s="247"/>
      <c r="KHH15" s="247"/>
      <c r="KHI15" s="247"/>
      <c r="KHJ15" s="247"/>
      <c r="KHK15" s="247"/>
      <c r="KHL15" s="247"/>
      <c r="KHM15" s="247"/>
      <c r="KHN15" s="247"/>
      <c r="KHO15" s="247"/>
      <c r="KHP15" s="247"/>
      <c r="KHQ15" s="247"/>
      <c r="KHR15" s="247"/>
      <c r="KHS15" s="247"/>
      <c r="KHT15" s="247"/>
      <c r="KHU15" s="247"/>
      <c r="KHV15" s="247"/>
      <c r="KHW15" s="247"/>
      <c r="KHX15" s="247"/>
      <c r="KHY15" s="247"/>
      <c r="KHZ15" s="247"/>
      <c r="KIA15" s="247"/>
      <c r="KIB15" s="247"/>
      <c r="KIC15" s="247"/>
      <c r="KID15" s="247"/>
      <c r="KIE15" s="247"/>
      <c r="KIF15" s="247"/>
      <c r="KIG15" s="247"/>
      <c r="KIH15" s="247"/>
      <c r="KII15" s="247"/>
      <c r="KIJ15" s="247"/>
      <c r="KIK15" s="247"/>
      <c r="KIL15" s="247"/>
      <c r="KIM15" s="247"/>
      <c r="KIN15" s="247"/>
      <c r="KIO15" s="247"/>
      <c r="KIP15" s="247"/>
      <c r="KIQ15" s="247"/>
      <c r="KIR15" s="247"/>
      <c r="KIS15" s="247"/>
      <c r="KIT15" s="247"/>
      <c r="KIU15" s="247"/>
      <c r="KIV15" s="247"/>
      <c r="KIW15" s="247"/>
      <c r="KIX15" s="247"/>
      <c r="KIY15" s="247"/>
      <c r="KIZ15" s="247"/>
      <c r="KJA15" s="247"/>
      <c r="KJB15" s="247"/>
      <c r="KJC15" s="247"/>
      <c r="KJD15" s="247"/>
      <c r="KJE15" s="247"/>
      <c r="KJF15" s="247"/>
      <c r="KJG15" s="247"/>
      <c r="KJH15" s="247"/>
      <c r="KJI15" s="247"/>
      <c r="KJJ15" s="247"/>
      <c r="KJK15" s="247"/>
      <c r="KJL15" s="247"/>
      <c r="KJM15" s="247"/>
      <c r="KJN15" s="247"/>
      <c r="KJO15" s="247"/>
      <c r="KJP15" s="247"/>
      <c r="KJQ15" s="247"/>
      <c r="KJR15" s="247"/>
      <c r="KJS15" s="247"/>
      <c r="KJT15" s="247"/>
      <c r="KJU15" s="247"/>
      <c r="KJV15" s="247"/>
      <c r="KJW15" s="247"/>
      <c r="KJX15" s="247"/>
      <c r="KJY15" s="247"/>
      <c r="KJZ15" s="247"/>
      <c r="KKA15" s="247"/>
      <c r="KKB15" s="247"/>
      <c r="KKC15" s="247"/>
      <c r="KKD15" s="247"/>
      <c r="KKE15" s="247"/>
      <c r="KKF15" s="247"/>
      <c r="KKG15" s="247"/>
      <c r="KKH15" s="247"/>
      <c r="KKI15" s="247"/>
      <c r="KKJ15" s="247"/>
      <c r="KKK15" s="247"/>
      <c r="KKL15" s="247"/>
      <c r="KKM15" s="247"/>
      <c r="KKN15" s="247"/>
      <c r="KKO15" s="247"/>
      <c r="KKP15" s="247"/>
      <c r="KKQ15" s="247"/>
      <c r="KKR15" s="247"/>
      <c r="KKS15" s="247"/>
      <c r="KKT15" s="247"/>
      <c r="KKU15" s="247"/>
      <c r="KKV15" s="247"/>
      <c r="KKW15" s="247"/>
      <c r="KKX15" s="247"/>
      <c r="KKY15" s="247"/>
      <c r="KKZ15" s="247"/>
      <c r="KLA15" s="247"/>
      <c r="KLB15" s="247"/>
      <c r="KLC15" s="247"/>
      <c r="KLD15" s="247"/>
      <c r="KLE15" s="247"/>
      <c r="KLF15" s="247"/>
      <c r="KLG15" s="247"/>
      <c r="KLH15" s="247"/>
      <c r="KLI15" s="247"/>
      <c r="KLJ15" s="247"/>
      <c r="KLK15" s="247"/>
      <c r="KLL15" s="247"/>
      <c r="KLM15" s="247"/>
      <c r="KLN15" s="247"/>
      <c r="KLO15" s="247"/>
      <c r="KLP15" s="247"/>
      <c r="KLQ15" s="247"/>
      <c r="KLR15" s="247"/>
      <c r="KLS15" s="247"/>
      <c r="KLT15" s="247"/>
      <c r="KLU15" s="247"/>
      <c r="KLV15" s="247"/>
      <c r="KLW15" s="247"/>
      <c r="KLX15" s="247"/>
      <c r="KLY15" s="247"/>
      <c r="KLZ15" s="247"/>
      <c r="KMA15" s="247"/>
      <c r="KMB15" s="247"/>
      <c r="KMC15" s="247"/>
      <c r="KMD15" s="247"/>
      <c r="KME15" s="247"/>
      <c r="KMF15" s="247"/>
      <c r="KMG15" s="247"/>
      <c r="KMH15" s="247"/>
      <c r="KMI15" s="247"/>
      <c r="KMJ15" s="247"/>
      <c r="KMK15" s="247"/>
      <c r="KML15" s="247"/>
      <c r="KMM15" s="247"/>
      <c r="KMN15" s="247"/>
      <c r="KMO15" s="247"/>
      <c r="KMP15" s="247"/>
      <c r="KMQ15" s="247"/>
      <c r="KMR15" s="247"/>
      <c r="KMS15" s="247"/>
      <c r="KMT15" s="247"/>
      <c r="KMU15" s="247"/>
      <c r="KMV15" s="247"/>
      <c r="KMW15" s="247"/>
      <c r="KMX15" s="247"/>
      <c r="KMY15" s="247"/>
      <c r="KMZ15" s="247"/>
      <c r="KNA15" s="247"/>
      <c r="KNB15" s="247"/>
      <c r="KNC15" s="247"/>
      <c r="KND15" s="247"/>
      <c r="KNE15" s="247"/>
      <c r="KNF15" s="247"/>
      <c r="KNG15" s="247"/>
      <c r="KNH15" s="247"/>
      <c r="KNI15" s="247"/>
      <c r="KNJ15" s="247"/>
      <c r="KNK15" s="247"/>
      <c r="KNL15" s="247"/>
      <c r="KNM15" s="247"/>
      <c r="KNN15" s="247"/>
      <c r="KNO15" s="247"/>
      <c r="KNP15" s="247"/>
      <c r="KNQ15" s="247"/>
      <c r="KNR15" s="247"/>
      <c r="KNS15" s="247"/>
      <c r="KNT15" s="247"/>
      <c r="KNU15" s="247"/>
      <c r="KNV15" s="247"/>
      <c r="KNW15" s="247"/>
      <c r="KNX15" s="247"/>
      <c r="KNY15" s="247"/>
      <c r="KNZ15" s="247"/>
      <c r="KOA15" s="247"/>
      <c r="KOB15" s="247"/>
      <c r="KOC15" s="247"/>
      <c r="KOD15" s="247"/>
      <c r="KOE15" s="247"/>
      <c r="KOF15" s="247"/>
      <c r="KOG15" s="247"/>
      <c r="KOH15" s="247"/>
      <c r="KOI15" s="247"/>
      <c r="KOJ15" s="247"/>
      <c r="KOK15" s="247"/>
      <c r="KOL15" s="247"/>
      <c r="KOM15" s="247"/>
      <c r="KON15" s="247"/>
      <c r="KOO15" s="247"/>
      <c r="KOP15" s="247"/>
      <c r="KOQ15" s="247"/>
      <c r="KOR15" s="247"/>
      <c r="KOS15" s="247"/>
      <c r="KOT15" s="247"/>
      <c r="KOU15" s="247"/>
      <c r="KOV15" s="247"/>
      <c r="KOW15" s="247"/>
      <c r="KOX15" s="247"/>
      <c r="KOY15" s="247"/>
      <c r="KOZ15" s="247"/>
      <c r="KPA15" s="247"/>
      <c r="KPB15" s="247"/>
      <c r="KPC15" s="247"/>
      <c r="KPD15" s="247"/>
      <c r="KPE15" s="247"/>
      <c r="KPF15" s="247"/>
      <c r="KPG15" s="247"/>
      <c r="KPH15" s="247"/>
      <c r="KPI15" s="247"/>
      <c r="KPJ15" s="247"/>
      <c r="KPK15" s="247"/>
      <c r="KPL15" s="247"/>
      <c r="KPM15" s="247"/>
      <c r="KPN15" s="247"/>
      <c r="KPO15" s="247"/>
      <c r="KPP15" s="247"/>
      <c r="KPQ15" s="247"/>
      <c r="KPR15" s="247"/>
      <c r="KPS15" s="247"/>
      <c r="KPT15" s="247"/>
      <c r="KPU15" s="247"/>
      <c r="KPV15" s="247"/>
      <c r="KPW15" s="247"/>
      <c r="KPX15" s="247"/>
      <c r="KPY15" s="247"/>
      <c r="KPZ15" s="247"/>
      <c r="KQA15" s="247"/>
      <c r="KQB15" s="247"/>
      <c r="KQC15" s="247"/>
      <c r="KQD15" s="247"/>
      <c r="KQE15" s="247"/>
      <c r="KQF15" s="247"/>
      <c r="KQG15" s="247"/>
      <c r="KQH15" s="247"/>
      <c r="KQI15" s="247"/>
      <c r="KQJ15" s="247"/>
      <c r="KQK15" s="247"/>
      <c r="KQL15" s="247"/>
      <c r="KQM15" s="247"/>
      <c r="KQN15" s="247"/>
      <c r="KQO15" s="247"/>
      <c r="KQP15" s="247"/>
      <c r="KQQ15" s="247"/>
      <c r="KQR15" s="247"/>
      <c r="KQS15" s="247"/>
      <c r="KQT15" s="247"/>
      <c r="KQU15" s="247"/>
      <c r="KQV15" s="247"/>
      <c r="KQW15" s="247"/>
      <c r="KQX15" s="247"/>
      <c r="KQY15" s="247"/>
      <c r="KQZ15" s="247"/>
      <c r="KRA15" s="247"/>
      <c r="KRB15" s="247"/>
      <c r="KRC15" s="247"/>
      <c r="KRD15" s="247"/>
      <c r="KRE15" s="247"/>
      <c r="KRF15" s="247"/>
      <c r="KRG15" s="247"/>
      <c r="KRH15" s="247"/>
      <c r="KRI15" s="247"/>
      <c r="KRJ15" s="247"/>
      <c r="KRK15" s="247"/>
      <c r="KRL15" s="247"/>
      <c r="KRM15" s="247"/>
      <c r="KRN15" s="247"/>
      <c r="KRO15" s="247"/>
      <c r="KRP15" s="247"/>
      <c r="KRQ15" s="247"/>
      <c r="KRR15" s="247"/>
      <c r="KRS15" s="247"/>
      <c r="KRT15" s="247"/>
      <c r="KRU15" s="247"/>
      <c r="KRV15" s="247"/>
      <c r="KRW15" s="247"/>
      <c r="KRX15" s="247"/>
      <c r="KRY15" s="247"/>
      <c r="KRZ15" s="247"/>
      <c r="KSA15" s="247"/>
      <c r="KSB15" s="247"/>
      <c r="KSC15" s="247"/>
      <c r="KSD15" s="247"/>
      <c r="KSE15" s="247"/>
      <c r="KSF15" s="247"/>
      <c r="KSG15" s="247"/>
      <c r="KSH15" s="247"/>
      <c r="KSI15" s="247"/>
      <c r="KSJ15" s="247"/>
      <c r="KSK15" s="247"/>
      <c r="KSL15" s="247"/>
      <c r="KSM15" s="247"/>
      <c r="KSN15" s="247"/>
      <c r="KSO15" s="247"/>
      <c r="KSP15" s="247"/>
      <c r="KSQ15" s="247"/>
      <c r="KSR15" s="247"/>
      <c r="KSS15" s="247"/>
      <c r="KST15" s="247"/>
      <c r="KSU15" s="247"/>
      <c r="KSV15" s="247"/>
      <c r="KSW15" s="247"/>
      <c r="KSX15" s="247"/>
      <c r="KSY15" s="247"/>
      <c r="KSZ15" s="247"/>
      <c r="KTA15" s="247"/>
      <c r="KTB15" s="247"/>
      <c r="KTC15" s="247"/>
      <c r="KTD15" s="247"/>
      <c r="KTE15" s="247"/>
      <c r="KTF15" s="247"/>
      <c r="KTG15" s="247"/>
      <c r="KTH15" s="247"/>
      <c r="KTI15" s="247"/>
      <c r="KTJ15" s="247"/>
      <c r="KTK15" s="247"/>
      <c r="KTL15" s="247"/>
      <c r="KTM15" s="247"/>
      <c r="KTN15" s="247"/>
      <c r="KTO15" s="247"/>
      <c r="KTP15" s="247"/>
      <c r="KTQ15" s="247"/>
      <c r="KTR15" s="247"/>
      <c r="KTS15" s="247"/>
      <c r="KTT15" s="247"/>
      <c r="KTU15" s="247"/>
      <c r="KTV15" s="247"/>
      <c r="KTW15" s="247"/>
      <c r="KTX15" s="247"/>
      <c r="KTY15" s="247"/>
      <c r="KTZ15" s="247"/>
      <c r="KUA15" s="247"/>
      <c r="KUB15" s="247"/>
      <c r="KUC15" s="247"/>
      <c r="KUD15" s="247"/>
      <c r="KUE15" s="247"/>
      <c r="KUF15" s="247"/>
      <c r="KUG15" s="247"/>
      <c r="KUH15" s="247"/>
      <c r="KUI15" s="247"/>
      <c r="KUJ15" s="247"/>
      <c r="KUK15" s="247"/>
      <c r="KUL15" s="247"/>
      <c r="KUM15" s="247"/>
      <c r="KUN15" s="247"/>
      <c r="KUO15" s="247"/>
      <c r="KUP15" s="247"/>
      <c r="KUQ15" s="247"/>
      <c r="KUR15" s="247"/>
      <c r="KUS15" s="247"/>
      <c r="KUT15" s="247"/>
      <c r="KUU15" s="247"/>
      <c r="KUV15" s="247"/>
      <c r="KUW15" s="247"/>
      <c r="KUX15" s="247"/>
      <c r="KUY15" s="247"/>
      <c r="KUZ15" s="247"/>
      <c r="KVA15" s="247"/>
      <c r="KVB15" s="247"/>
      <c r="KVC15" s="247"/>
      <c r="KVD15" s="247"/>
      <c r="KVE15" s="247"/>
      <c r="KVF15" s="247"/>
      <c r="KVG15" s="247"/>
      <c r="KVH15" s="247"/>
      <c r="KVI15" s="247"/>
      <c r="KVJ15" s="247"/>
      <c r="KVK15" s="247"/>
      <c r="KVL15" s="247"/>
      <c r="KVM15" s="247"/>
      <c r="KVN15" s="247"/>
      <c r="KVO15" s="247"/>
      <c r="KVP15" s="247"/>
      <c r="KVQ15" s="247"/>
      <c r="KVR15" s="247"/>
      <c r="KVS15" s="247"/>
      <c r="KVT15" s="247"/>
      <c r="KVU15" s="247"/>
      <c r="KVV15" s="247"/>
      <c r="KVW15" s="247"/>
      <c r="KVX15" s="247"/>
      <c r="KVY15" s="247"/>
      <c r="KVZ15" s="247"/>
      <c r="KWA15" s="247"/>
      <c r="KWB15" s="247"/>
      <c r="KWC15" s="247"/>
      <c r="KWD15" s="247"/>
      <c r="KWE15" s="247"/>
      <c r="KWF15" s="247"/>
      <c r="KWG15" s="247"/>
      <c r="KWH15" s="247"/>
      <c r="KWI15" s="247"/>
      <c r="KWJ15" s="247"/>
      <c r="KWK15" s="247"/>
      <c r="KWL15" s="247"/>
      <c r="KWM15" s="247"/>
      <c r="KWN15" s="247"/>
      <c r="KWO15" s="247"/>
      <c r="KWP15" s="247"/>
      <c r="KWQ15" s="247"/>
      <c r="KWR15" s="247"/>
      <c r="KWS15" s="247"/>
      <c r="KWT15" s="247"/>
      <c r="KWU15" s="247"/>
      <c r="KWV15" s="247"/>
      <c r="KWW15" s="247"/>
      <c r="KWX15" s="247"/>
      <c r="KWY15" s="247"/>
      <c r="KWZ15" s="247"/>
      <c r="KXA15" s="247"/>
      <c r="KXB15" s="247"/>
      <c r="KXC15" s="247"/>
      <c r="KXD15" s="247"/>
      <c r="KXE15" s="247"/>
      <c r="KXF15" s="247"/>
      <c r="KXG15" s="247"/>
      <c r="KXH15" s="247"/>
      <c r="KXI15" s="247"/>
      <c r="KXJ15" s="247"/>
      <c r="KXK15" s="247"/>
      <c r="KXL15" s="247"/>
      <c r="KXM15" s="247"/>
      <c r="KXN15" s="247"/>
      <c r="KXO15" s="247"/>
      <c r="KXP15" s="247"/>
      <c r="KXQ15" s="247"/>
      <c r="KXR15" s="247"/>
      <c r="KXS15" s="247"/>
      <c r="KXT15" s="247"/>
      <c r="KXU15" s="247"/>
      <c r="KXV15" s="247"/>
      <c r="KXW15" s="247"/>
      <c r="KXX15" s="247"/>
      <c r="KXY15" s="247"/>
      <c r="KXZ15" s="247"/>
      <c r="KYA15" s="247"/>
      <c r="KYB15" s="247"/>
      <c r="KYC15" s="247"/>
      <c r="KYD15" s="247"/>
      <c r="KYE15" s="247"/>
      <c r="KYF15" s="247"/>
      <c r="KYG15" s="247"/>
      <c r="KYH15" s="247"/>
      <c r="KYI15" s="247"/>
      <c r="KYJ15" s="247"/>
      <c r="KYK15" s="247"/>
      <c r="KYL15" s="247"/>
      <c r="KYM15" s="247"/>
      <c r="KYN15" s="247"/>
      <c r="KYO15" s="247"/>
      <c r="KYP15" s="247"/>
      <c r="KYQ15" s="247"/>
      <c r="KYR15" s="247"/>
      <c r="KYS15" s="247"/>
      <c r="KYT15" s="247"/>
      <c r="KYU15" s="247"/>
      <c r="KYV15" s="247"/>
      <c r="KYW15" s="247"/>
      <c r="KYX15" s="247"/>
      <c r="KYY15" s="247"/>
      <c r="KYZ15" s="247"/>
      <c r="KZA15" s="247"/>
      <c r="KZB15" s="247"/>
      <c r="KZC15" s="247"/>
      <c r="KZD15" s="247"/>
      <c r="KZE15" s="247"/>
      <c r="KZF15" s="247"/>
      <c r="KZG15" s="247"/>
      <c r="KZH15" s="247"/>
      <c r="KZI15" s="247"/>
      <c r="KZJ15" s="247"/>
      <c r="KZK15" s="247"/>
      <c r="KZL15" s="247"/>
      <c r="KZM15" s="247"/>
      <c r="KZN15" s="247"/>
      <c r="KZO15" s="247"/>
      <c r="KZP15" s="247"/>
      <c r="KZQ15" s="247"/>
      <c r="KZR15" s="247"/>
      <c r="KZS15" s="247"/>
      <c r="KZT15" s="247"/>
      <c r="KZU15" s="247"/>
      <c r="KZV15" s="247"/>
      <c r="KZW15" s="247"/>
      <c r="KZX15" s="247"/>
      <c r="KZY15" s="247"/>
      <c r="KZZ15" s="247"/>
      <c r="LAA15" s="247"/>
      <c r="LAB15" s="247"/>
      <c r="LAC15" s="247"/>
      <c r="LAD15" s="247"/>
      <c r="LAE15" s="247"/>
      <c r="LAF15" s="247"/>
      <c r="LAG15" s="247"/>
      <c r="LAH15" s="247"/>
      <c r="LAI15" s="247"/>
      <c r="LAJ15" s="247"/>
      <c r="LAK15" s="247"/>
      <c r="LAL15" s="247"/>
      <c r="LAM15" s="247"/>
      <c r="LAN15" s="247"/>
      <c r="LAO15" s="247"/>
      <c r="LAP15" s="247"/>
      <c r="LAQ15" s="247"/>
      <c r="LAR15" s="247"/>
      <c r="LAS15" s="247"/>
      <c r="LAT15" s="247"/>
      <c r="LAU15" s="247"/>
      <c r="LAV15" s="247"/>
      <c r="LAW15" s="247"/>
      <c r="LAX15" s="247"/>
      <c r="LAY15" s="247"/>
      <c r="LAZ15" s="247"/>
      <c r="LBA15" s="247"/>
      <c r="LBB15" s="247"/>
      <c r="LBC15" s="247"/>
      <c r="LBD15" s="247"/>
      <c r="LBE15" s="247"/>
      <c r="LBF15" s="247"/>
      <c r="LBG15" s="247"/>
      <c r="LBH15" s="247"/>
      <c r="LBI15" s="247"/>
      <c r="LBJ15" s="247"/>
      <c r="LBK15" s="247"/>
      <c r="LBL15" s="247"/>
      <c r="LBM15" s="247"/>
      <c r="LBN15" s="247"/>
      <c r="LBO15" s="247"/>
      <c r="LBP15" s="247"/>
      <c r="LBQ15" s="247"/>
      <c r="LBR15" s="247"/>
      <c r="LBS15" s="247"/>
      <c r="LBT15" s="247"/>
      <c r="LBU15" s="247"/>
      <c r="LBV15" s="247"/>
      <c r="LBW15" s="247"/>
      <c r="LBX15" s="247"/>
      <c r="LBY15" s="247"/>
      <c r="LBZ15" s="247"/>
      <c r="LCA15" s="247"/>
      <c r="LCB15" s="247"/>
      <c r="LCC15" s="247"/>
      <c r="LCD15" s="247"/>
      <c r="LCE15" s="247"/>
      <c r="LCF15" s="247"/>
      <c r="LCG15" s="247"/>
      <c r="LCH15" s="247"/>
      <c r="LCI15" s="247"/>
      <c r="LCJ15" s="247"/>
      <c r="LCK15" s="247"/>
      <c r="LCL15" s="247"/>
      <c r="LCM15" s="247"/>
      <c r="LCN15" s="247"/>
      <c r="LCO15" s="247"/>
      <c r="LCP15" s="247"/>
      <c r="LCQ15" s="247"/>
      <c r="LCR15" s="247"/>
      <c r="LCS15" s="247"/>
      <c r="LCT15" s="247"/>
      <c r="LCU15" s="247"/>
      <c r="LCV15" s="247"/>
      <c r="LCW15" s="247"/>
      <c r="LCX15" s="247"/>
      <c r="LCY15" s="247"/>
      <c r="LCZ15" s="247"/>
      <c r="LDA15" s="247"/>
      <c r="LDB15" s="247"/>
      <c r="LDC15" s="247"/>
      <c r="LDD15" s="247"/>
      <c r="LDE15" s="247"/>
      <c r="LDF15" s="247"/>
      <c r="LDG15" s="247"/>
      <c r="LDH15" s="247"/>
      <c r="LDI15" s="247"/>
      <c r="LDJ15" s="247"/>
      <c r="LDK15" s="247"/>
      <c r="LDL15" s="247"/>
      <c r="LDM15" s="247"/>
      <c r="LDN15" s="247"/>
      <c r="LDO15" s="247"/>
      <c r="LDP15" s="247"/>
      <c r="LDQ15" s="247"/>
      <c r="LDR15" s="247"/>
      <c r="LDS15" s="247"/>
      <c r="LDT15" s="247"/>
      <c r="LDU15" s="247"/>
      <c r="LDV15" s="247"/>
      <c r="LDW15" s="247"/>
      <c r="LDX15" s="247"/>
      <c r="LDY15" s="247"/>
      <c r="LDZ15" s="247"/>
      <c r="LEA15" s="247"/>
      <c r="LEB15" s="247"/>
      <c r="LEC15" s="247"/>
      <c r="LED15" s="247"/>
      <c r="LEE15" s="247"/>
      <c r="LEF15" s="247"/>
      <c r="LEG15" s="247"/>
      <c r="LEH15" s="247"/>
      <c r="LEI15" s="247"/>
      <c r="LEJ15" s="247"/>
      <c r="LEK15" s="247"/>
      <c r="LEL15" s="247"/>
      <c r="LEM15" s="247"/>
      <c r="LEN15" s="247"/>
      <c r="LEO15" s="247"/>
      <c r="LEP15" s="247"/>
      <c r="LEQ15" s="247"/>
      <c r="LER15" s="247"/>
      <c r="LES15" s="247"/>
      <c r="LET15" s="247"/>
      <c r="LEU15" s="247"/>
      <c r="LEV15" s="247"/>
      <c r="LEW15" s="247"/>
      <c r="LEX15" s="247"/>
      <c r="LEY15" s="247"/>
      <c r="LEZ15" s="247"/>
      <c r="LFA15" s="247"/>
      <c r="LFB15" s="247"/>
      <c r="LFC15" s="247"/>
      <c r="LFD15" s="247"/>
      <c r="LFE15" s="247"/>
      <c r="LFF15" s="247"/>
      <c r="LFG15" s="247"/>
      <c r="LFH15" s="247"/>
      <c r="LFI15" s="247"/>
      <c r="LFJ15" s="247"/>
      <c r="LFK15" s="247"/>
      <c r="LFL15" s="247"/>
      <c r="LFM15" s="247"/>
      <c r="LFN15" s="247"/>
      <c r="LFO15" s="247"/>
      <c r="LFP15" s="247"/>
      <c r="LFQ15" s="247"/>
      <c r="LFR15" s="247"/>
      <c r="LFS15" s="247"/>
      <c r="LFT15" s="247"/>
      <c r="LFU15" s="247"/>
      <c r="LFV15" s="247"/>
      <c r="LFW15" s="247"/>
      <c r="LFX15" s="247"/>
      <c r="LFY15" s="247"/>
      <c r="LFZ15" s="247"/>
      <c r="LGA15" s="247"/>
      <c r="LGB15" s="247"/>
      <c r="LGC15" s="247"/>
      <c r="LGD15" s="247"/>
      <c r="LGE15" s="247"/>
      <c r="LGF15" s="247"/>
      <c r="LGG15" s="247"/>
      <c r="LGH15" s="247"/>
      <c r="LGI15" s="247"/>
      <c r="LGJ15" s="247"/>
      <c r="LGK15" s="247"/>
      <c r="LGL15" s="247"/>
      <c r="LGM15" s="247"/>
      <c r="LGN15" s="247"/>
      <c r="LGO15" s="247"/>
      <c r="LGP15" s="247"/>
      <c r="LGQ15" s="247"/>
      <c r="LGR15" s="247"/>
      <c r="LGS15" s="247"/>
      <c r="LGT15" s="247"/>
      <c r="LGU15" s="247"/>
      <c r="LGV15" s="247"/>
      <c r="LGW15" s="247"/>
      <c r="LGX15" s="247"/>
      <c r="LGY15" s="247"/>
      <c r="LGZ15" s="247"/>
      <c r="LHA15" s="247"/>
      <c r="LHB15" s="247"/>
      <c r="LHC15" s="247"/>
      <c r="LHD15" s="247"/>
      <c r="LHE15" s="247"/>
      <c r="LHF15" s="247"/>
      <c r="LHG15" s="247"/>
      <c r="LHH15" s="247"/>
      <c r="LHI15" s="247"/>
      <c r="LHJ15" s="247"/>
      <c r="LHK15" s="247"/>
      <c r="LHL15" s="247"/>
      <c r="LHM15" s="247"/>
      <c r="LHN15" s="247"/>
      <c r="LHO15" s="247"/>
      <c r="LHP15" s="247"/>
      <c r="LHQ15" s="247"/>
      <c r="LHR15" s="247"/>
      <c r="LHS15" s="247"/>
      <c r="LHT15" s="247"/>
      <c r="LHU15" s="247"/>
      <c r="LHV15" s="247"/>
      <c r="LHW15" s="247"/>
      <c r="LHX15" s="247"/>
      <c r="LHY15" s="247"/>
      <c r="LHZ15" s="247"/>
      <c r="LIA15" s="247"/>
      <c r="LIB15" s="247"/>
      <c r="LIC15" s="247"/>
      <c r="LID15" s="247"/>
      <c r="LIE15" s="247"/>
      <c r="LIF15" s="247"/>
      <c r="LIG15" s="247"/>
      <c r="LIH15" s="247"/>
      <c r="LII15" s="247"/>
      <c r="LIJ15" s="247"/>
      <c r="LIK15" s="247"/>
      <c r="LIL15" s="247"/>
      <c r="LIM15" s="247"/>
      <c r="LIN15" s="247"/>
      <c r="LIO15" s="247"/>
      <c r="LIP15" s="247"/>
      <c r="LIQ15" s="247"/>
      <c r="LIR15" s="247"/>
      <c r="LIS15" s="247"/>
      <c r="LIT15" s="247"/>
      <c r="LIU15" s="247"/>
      <c r="LIV15" s="247"/>
      <c r="LIW15" s="247"/>
      <c r="LIX15" s="247"/>
      <c r="LIY15" s="247"/>
      <c r="LIZ15" s="247"/>
      <c r="LJA15" s="247"/>
      <c r="LJB15" s="247"/>
      <c r="LJC15" s="247"/>
      <c r="LJD15" s="247"/>
      <c r="LJE15" s="247"/>
      <c r="LJF15" s="247"/>
      <c r="LJG15" s="247"/>
      <c r="LJH15" s="247"/>
      <c r="LJI15" s="247"/>
      <c r="LJJ15" s="247"/>
      <c r="LJK15" s="247"/>
      <c r="LJL15" s="247"/>
      <c r="LJM15" s="247"/>
      <c r="LJN15" s="247"/>
      <c r="LJO15" s="247"/>
      <c r="LJP15" s="247"/>
      <c r="LJQ15" s="247"/>
      <c r="LJR15" s="247"/>
      <c r="LJS15" s="247"/>
      <c r="LJT15" s="247"/>
      <c r="LJU15" s="247"/>
      <c r="LJV15" s="247"/>
      <c r="LJW15" s="247"/>
      <c r="LJX15" s="247"/>
      <c r="LJY15" s="247"/>
      <c r="LJZ15" s="247"/>
      <c r="LKA15" s="247"/>
      <c r="LKB15" s="247"/>
      <c r="LKC15" s="247"/>
      <c r="LKD15" s="247"/>
      <c r="LKE15" s="247"/>
      <c r="LKF15" s="247"/>
      <c r="LKG15" s="247"/>
      <c r="LKH15" s="247"/>
      <c r="LKI15" s="247"/>
      <c r="LKJ15" s="247"/>
      <c r="LKK15" s="247"/>
      <c r="LKL15" s="247"/>
      <c r="LKM15" s="247"/>
      <c r="LKN15" s="247"/>
      <c r="LKO15" s="247"/>
      <c r="LKP15" s="247"/>
      <c r="LKQ15" s="247"/>
      <c r="LKR15" s="247"/>
      <c r="LKS15" s="247"/>
      <c r="LKT15" s="247"/>
      <c r="LKU15" s="247"/>
      <c r="LKV15" s="247"/>
      <c r="LKW15" s="247"/>
      <c r="LKX15" s="247"/>
      <c r="LKY15" s="247"/>
      <c r="LKZ15" s="247"/>
      <c r="LLA15" s="247"/>
      <c r="LLB15" s="247"/>
      <c r="LLC15" s="247"/>
      <c r="LLD15" s="247"/>
      <c r="LLE15" s="247"/>
      <c r="LLF15" s="247"/>
      <c r="LLG15" s="247"/>
      <c r="LLH15" s="247"/>
      <c r="LLI15" s="247"/>
      <c r="LLJ15" s="247"/>
      <c r="LLK15" s="247"/>
      <c r="LLL15" s="247"/>
      <c r="LLM15" s="247"/>
      <c r="LLN15" s="247"/>
      <c r="LLO15" s="247"/>
      <c r="LLP15" s="247"/>
      <c r="LLQ15" s="247"/>
      <c r="LLR15" s="247"/>
      <c r="LLS15" s="247"/>
      <c r="LLT15" s="247"/>
      <c r="LLU15" s="247"/>
      <c r="LLV15" s="247"/>
      <c r="LLW15" s="247"/>
      <c r="LLX15" s="247"/>
      <c r="LLY15" s="247"/>
      <c r="LLZ15" s="247"/>
      <c r="LMA15" s="247"/>
      <c r="LMB15" s="247"/>
      <c r="LMC15" s="247"/>
      <c r="LMD15" s="247"/>
      <c r="LME15" s="247"/>
      <c r="LMF15" s="247"/>
      <c r="LMG15" s="247"/>
      <c r="LMH15" s="247"/>
      <c r="LMI15" s="247"/>
      <c r="LMJ15" s="247"/>
      <c r="LMK15" s="247"/>
      <c r="LML15" s="247"/>
      <c r="LMM15" s="247"/>
      <c r="LMN15" s="247"/>
      <c r="LMO15" s="247"/>
      <c r="LMP15" s="247"/>
      <c r="LMQ15" s="247"/>
      <c r="LMR15" s="247"/>
      <c r="LMS15" s="247"/>
      <c r="LMT15" s="247"/>
      <c r="LMU15" s="247"/>
      <c r="LMV15" s="247"/>
      <c r="LMW15" s="247"/>
      <c r="LMX15" s="247"/>
      <c r="LMY15" s="247"/>
      <c r="LMZ15" s="247"/>
      <c r="LNA15" s="247"/>
      <c r="LNB15" s="247"/>
      <c r="LNC15" s="247"/>
      <c r="LND15" s="247"/>
      <c r="LNE15" s="247"/>
      <c r="LNF15" s="247"/>
      <c r="LNG15" s="247"/>
      <c r="LNH15" s="247"/>
      <c r="LNI15" s="247"/>
      <c r="LNJ15" s="247"/>
      <c r="LNK15" s="247"/>
      <c r="LNL15" s="247"/>
      <c r="LNM15" s="247"/>
      <c r="LNN15" s="247"/>
      <c r="LNO15" s="247"/>
      <c r="LNP15" s="247"/>
      <c r="LNQ15" s="247"/>
      <c r="LNR15" s="247"/>
      <c r="LNS15" s="247"/>
      <c r="LNT15" s="247"/>
      <c r="LNU15" s="247"/>
      <c r="LNV15" s="247"/>
      <c r="LNW15" s="247"/>
      <c r="LNX15" s="247"/>
      <c r="LNY15" s="247"/>
      <c r="LNZ15" s="247"/>
      <c r="LOA15" s="247"/>
      <c r="LOB15" s="247"/>
      <c r="LOC15" s="247"/>
      <c r="LOD15" s="247"/>
      <c r="LOE15" s="247"/>
      <c r="LOF15" s="247"/>
      <c r="LOG15" s="247"/>
      <c r="LOH15" s="247"/>
      <c r="LOI15" s="247"/>
      <c r="LOJ15" s="247"/>
      <c r="LOK15" s="247"/>
      <c r="LOL15" s="247"/>
      <c r="LOM15" s="247"/>
      <c r="LON15" s="247"/>
      <c r="LOO15" s="247"/>
      <c r="LOP15" s="247"/>
      <c r="LOQ15" s="247"/>
      <c r="LOR15" s="247"/>
      <c r="LOS15" s="247"/>
      <c r="LOT15" s="247"/>
      <c r="LOU15" s="247"/>
      <c r="LOV15" s="247"/>
      <c r="LOW15" s="247"/>
      <c r="LOX15" s="247"/>
      <c r="LOY15" s="247"/>
      <c r="LOZ15" s="247"/>
      <c r="LPA15" s="247"/>
      <c r="LPB15" s="247"/>
      <c r="LPC15" s="247"/>
      <c r="LPD15" s="247"/>
      <c r="LPE15" s="247"/>
      <c r="LPF15" s="247"/>
      <c r="LPG15" s="247"/>
      <c r="LPH15" s="247"/>
      <c r="LPI15" s="247"/>
      <c r="LPJ15" s="247"/>
      <c r="LPK15" s="247"/>
      <c r="LPL15" s="247"/>
      <c r="LPM15" s="247"/>
      <c r="LPN15" s="247"/>
      <c r="LPO15" s="247"/>
      <c r="LPP15" s="247"/>
      <c r="LPQ15" s="247"/>
      <c r="LPR15" s="247"/>
      <c r="LPS15" s="247"/>
      <c r="LPT15" s="247"/>
      <c r="LPU15" s="247"/>
      <c r="LPV15" s="247"/>
      <c r="LPW15" s="247"/>
      <c r="LPX15" s="247"/>
      <c r="LPY15" s="247"/>
      <c r="LPZ15" s="247"/>
      <c r="LQA15" s="247"/>
      <c r="LQB15" s="247"/>
      <c r="LQC15" s="247"/>
      <c r="LQD15" s="247"/>
      <c r="LQE15" s="247"/>
      <c r="LQF15" s="247"/>
      <c r="LQG15" s="247"/>
      <c r="LQH15" s="247"/>
      <c r="LQI15" s="247"/>
      <c r="LQJ15" s="247"/>
      <c r="LQK15" s="247"/>
      <c r="LQL15" s="247"/>
      <c r="LQM15" s="247"/>
      <c r="LQN15" s="247"/>
      <c r="LQO15" s="247"/>
      <c r="LQP15" s="247"/>
      <c r="LQQ15" s="247"/>
      <c r="LQR15" s="247"/>
      <c r="LQS15" s="247"/>
      <c r="LQT15" s="247"/>
      <c r="LQU15" s="247"/>
      <c r="LQV15" s="247"/>
      <c r="LQW15" s="247"/>
      <c r="LQX15" s="247"/>
      <c r="LQY15" s="247"/>
      <c r="LQZ15" s="247"/>
      <c r="LRA15" s="247"/>
      <c r="LRB15" s="247"/>
      <c r="LRC15" s="247"/>
      <c r="LRD15" s="247"/>
      <c r="LRE15" s="247"/>
      <c r="LRF15" s="247"/>
      <c r="LRG15" s="247"/>
      <c r="LRH15" s="247"/>
      <c r="LRI15" s="247"/>
      <c r="LRJ15" s="247"/>
      <c r="LRK15" s="247"/>
      <c r="LRL15" s="247"/>
      <c r="LRM15" s="247"/>
      <c r="LRN15" s="247"/>
      <c r="LRO15" s="247"/>
      <c r="LRP15" s="247"/>
      <c r="LRQ15" s="247"/>
      <c r="LRR15" s="247"/>
      <c r="LRS15" s="247"/>
      <c r="LRT15" s="247"/>
      <c r="LRU15" s="247"/>
      <c r="LRV15" s="247"/>
      <c r="LRW15" s="247"/>
      <c r="LRX15" s="247"/>
      <c r="LRY15" s="247"/>
      <c r="LRZ15" s="247"/>
      <c r="LSA15" s="247"/>
      <c r="LSB15" s="247"/>
      <c r="LSC15" s="247"/>
      <c r="LSD15" s="247"/>
      <c r="LSE15" s="247"/>
      <c r="LSF15" s="247"/>
      <c r="LSG15" s="247"/>
      <c r="LSH15" s="247"/>
      <c r="LSI15" s="247"/>
      <c r="LSJ15" s="247"/>
      <c r="LSK15" s="247"/>
      <c r="LSL15" s="247"/>
      <c r="LSM15" s="247"/>
      <c r="LSN15" s="247"/>
      <c r="LSO15" s="247"/>
      <c r="LSP15" s="247"/>
      <c r="LSQ15" s="247"/>
      <c r="LSR15" s="247"/>
      <c r="LSS15" s="247"/>
      <c r="LST15" s="247"/>
      <c r="LSU15" s="247"/>
      <c r="LSV15" s="247"/>
      <c r="LSW15" s="247"/>
      <c r="LSX15" s="247"/>
      <c r="LSY15" s="247"/>
      <c r="LSZ15" s="247"/>
      <c r="LTA15" s="247"/>
      <c r="LTB15" s="247"/>
      <c r="LTC15" s="247"/>
      <c r="LTD15" s="247"/>
      <c r="LTE15" s="247"/>
      <c r="LTF15" s="247"/>
      <c r="LTG15" s="247"/>
      <c r="LTH15" s="247"/>
      <c r="LTI15" s="247"/>
      <c r="LTJ15" s="247"/>
      <c r="LTK15" s="247"/>
      <c r="LTL15" s="247"/>
      <c r="LTM15" s="247"/>
      <c r="LTN15" s="247"/>
      <c r="LTO15" s="247"/>
      <c r="LTP15" s="247"/>
      <c r="LTQ15" s="247"/>
      <c r="LTR15" s="247"/>
      <c r="LTS15" s="247"/>
      <c r="LTT15" s="247"/>
      <c r="LTU15" s="247"/>
      <c r="LTV15" s="247"/>
      <c r="LTW15" s="247"/>
      <c r="LTX15" s="247"/>
      <c r="LTY15" s="247"/>
      <c r="LTZ15" s="247"/>
      <c r="LUA15" s="247"/>
      <c r="LUB15" s="247"/>
      <c r="LUC15" s="247"/>
      <c r="LUD15" s="247"/>
      <c r="LUE15" s="247"/>
      <c r="LUF15" s="247"/>
      <c r="LUG15" s="247"/>
      <c r="LUH15" s="247"/>
      <c r="LUI15" s="247"/>
      <c r="LUJ15" s="247"/>
      <c r="LUK15" s="247"/>
      <c r="LUL15" s="247"/>
      <c r="LUM15" s="247"/>
      <c r="LUN15" s="247"/>
      <c r="LUO15" s="247"/>
      <c r="LUP15" s="247"/>
      <c r="LUQ15" s="247"/>
      <c r="LUR15" s="247"/>
      <c r="LUS15" s="247"/>
      <c r="LUT15" s="247"/>
      <c r="LUU15" s="247"/>
      <c r="LUV15" s="247"/>
      <c r="LUW15" s="247"/>
      <c r="LUX15" s="247"/>
      <c r="LUY15" s="247"/>
      <c r="LUZ15" s="247"/>
      <c r="LVA15" s="247"/>
      <c r="LVB15" s="247"/>
      <c r="LVC15" s="247"/>
      <c r="LVD15" s="247"/>
      <c r="LVE15" s="247"/>
      <c r="LVF15" s="247"/>
      <c r="LVG15" s="247"/>
      <c r="LVH15" s="247"/>
      <c r="LVI15" s="247"/>
      <c r="LVJ15" s="247"/>
      <c r="LVK15" s="247"/>
      <c r="LVL15" s="247"/>
      <c r="LVM15" s="247"/>
      <c r="LVN15" s="247"/>
      <c r="LVO15" s="247"/>
      <c r="LVP15" s="247"/>
      <c r="LVQ15" s="247"/>
      <c r="LVR15" s="247"/>
      <c r="LVS15" s="247"/>
      <c r="LVT15" s="247"/>
      <c r="LVU15" s="247"/>
      <c r="LVV15" s="247"/>
      <c r="LVW15" s="247"/>
      <c r="LVX15" s="247"/>
      <c r="LVY15" s="247"/>
      <c r="LVZ15" s="247"/>
      <c r="LWA15" s="247"/>
      <c r="LWB15" s="247"/>
      <c r="LWC15" s="247"/>
      <c r="LWD15" s="247"/>
      <c r="LWE15" s="247"/>
      <c r="LWF15" s="247"/>
      <c r="LWG15" s="247"/>
      <c r="LWH15" s="247"/>
      <c r="LWI15" s="247"/>
      <c r="LWJ15" s="247"/>
      <c r="LWK15" s="247"/>
      <c r="LWL15" s="247"/>
      <c r="LWM15" s="247"/>
      <c r="LWN15" s="247"/>
      <c r="LWO15" s="247"/>
      <c r="LWP15" s="247"/>
      <c r="LWQ15" s="247"/>
      <c r="LWR15" s="247"/>
      <c r="LWS15" s="247"/>
      <c r="LWT15" s="247"/>
      <c r="LWU15" s="247"/>
      <c r="LWV15" s="247"/>
      <c r="LWW15" s="247"/>
      <c r="LWX15" s="247"/>
      <c r="LWY15" s="247"/>
      <c r="LWZ15" s="247"/>
      <c r="LXA15" s="247"/>
      <c r="LXB15" s="247"/>
      <c r="LXC15" s="247"/>
      <c r="LXD15" s="247"/>
      <c r="LXE15" s="247"/>
      <c r="LXF15" s="247"/>
      <c r="LXG15" s="247"/>
      <c r="LXH15" s="247"/>
      <c r="LXI15" s="247"/>
      <c r="LXJ15" s="247"/>
      <c r="LXK15" s="247"/>
      <c r="LXL15" s="247"/>
      <c r="LXM15" s="247"/>
      <c r="LXN15" s="247"/>
      <c r="LXO15" s="247"/>
      <c r="LXP15" s="247"/>
      <c r="LXQ15" s="247"/>
      <c r="LXR15" s="247"/>
      <c r="LXS15" s="247"/>
      <c r="LXT15" s="247"/>
      <c r="LXU15" s="247"/>
      <c r="LXV15" s="247"/>
      <c r="LXW15" s="247"/>
      <c r="LXX15" s="247"/>
      <c r="LXY15" s="247"/>
      <c r="LXZ15" s="247"/>
      <c r="LYA15" s="247"/>
      <c r="LYB15" s="247"/>
      <c r="LYC15" s="247"/>
      <c r="LYD15" s="247"/>
      <c r="LYE15" s="247"/>
      <c r="LYF15" s="247"/>
      <c r="LYG15" s="247"/>
      <c r="LYH15" s="247"/>
      <c r="LYI15" s="247"/>
      <c r="LYJ15" s="247"/>
      <c r="LYK15" s="247"/>
      <c r="LYL15" s="247"/>
      <c r="LYM15" s="247"/>
      <c r="LYN15" s="247"/>
      <c r="LYO15" s="247"/>
      <c r="LYP15" s="247"/>
      <c r="LYQ15" s="247"/>
      <c r="LYR15" s="247"/>
      <c r="LYS15" s="247"/>
      <c r="LYT15" s="247"/>
      <c r="LYU15" s="247"/>
      <c r="LYV15" s="247"/>
      <c r="LYW15" s="247"/>
      <c r="LYX15" s="247"/>
      <c r="LYY15" s="247"/>
      <c r="LYZ15" s="247"/>
      <c r="LZA15" s="247"/>
      <c r="LZB15" s="247"/>
      <c r="LZC15" s="247"/>
      <c r="LZD15" s="247"/>
      <c r="LZE15" s="247"/>
      <c r="LZF15" s="247"/>
      <c r="LZG15" s="247"/>
      <c r="LZH15" s="247"/>
      <c r="LZI15" s="247"/>
      <c r="LZJ15" s="247"/>
      <c r="LZK15" s="247"/>
      <c r="LZL15" s="247"/>
      <c r="LZM15" s="247"/>
      <c r="LZN15" s="247"/>
      <c r="LZO15" s="247"/>
      <c r="LZP15" s="247"/>
      <c r="LZQ15" s="247"/>
      <c r="LZR15" s="247"/>
      <c r="LZS15" s="247"/>
      <c r="LZT15" s="247"/>
      <c r="LZU15" s="247"/>
      <c r="LZV15" s="247"/>
      <c r="LZW15" s="247"/>
      <c r="LZX15" s="247"/>
      <c r="LZY15" s="247"/>
      <c r="LZZ15" s="247"/>
      <c r="MAA15" s="247"/>
      <c r="MAB15" s="247"/>
      <c r="MAC15" s="247"/>
      <c r="MAD15" s="247"/>
      <c r="MAE15" s="247"/>
      <c r="MAF15" s="247"/>
      <c r="MAG15" s="247"/>
      <c r="MAH15" s="247"/>
      <c r="MAI15" s="247"/>
      <c r="MAJ15" s="247"/>
      <c r="MAK15" s="247"/>
      <c r="MAL15" s="247"/>
      <c r="MAM15" s="247"/>
      <c r="MAN15" s="247"/>
      <c r="MAO15" s="247"/>
      <c r="MAP15" s="247"/>
      <c r="MAQ15" s="247"/>
      <c r="MAR15" s="247"/>
      <c r="MAS15" s="247"/>
      <c r="MAT15" s="247"/>
      <c r="MAU15" s="247"/>
      <c r="MAV15" s="247"/>
      <c r="MAW15" s="247"/>
      <c r="MAX15" s="247"/>
      <c r="MAY15" s="247"/>
      <c r="MAZ15" s="247"/>
      <c r="MBA15" s="247"/>
      <c r="MBB15" s="247"/>
      <c r="MBC15" s="247"/>
      <c r="MBD15" s="247"/>
      <c r="MBE15" s="247"/>
      <c r="MBF15" s="247"/>
      <c r="MBG15" s="247"/>
      <c r="MBH15" s="247"/>
      <c r="MBI15" s="247"/>
      <c r="MBJ15" s="247"/>
      <c r="MBK15" s="247"/>
      <c r="MBL15" s="247"/>
      <c r="MBM15" s="247"/>
      <c r="MBN15" s="247"/>
      <c r="MBO15" s="247"/>
      <c r="MBP15" s="247"/>
      <c r="MBQ15" s="247"/>
      <c r="MBR15" s="247"/>
      <c r="MBS15" s="247"/>
      <c r="MBT15" s="247"/>
      <c r="MBU15" s="247"/>
      <c r="MBV15" s="247"/>
      <c r="MBW15" s="247"/>
      <c r="MBX15" s="247"/>
      <c r="MBY15" s="247"/>
      <c r="MBZ15" s="247"/>
      <c r="MCA15" s="247"/>
      <c r="MCB15" s="247"/>
      <c r="MCC15" s="247"/>
      <c r="MCD15" s="247"/>
      <c r="MCE15" s="247"/>
      <c r="MCF15" s="247"/>
      <c r="MCG15" s="247"/>
      <c r="MCH15" s="247"/>
      <c r="MCI15" s="247"/>
      <c r="MCJ15" s="247"/>
      <c r="MCK15" s="247"/>
      <c r="MCL15" s="247"/>
      <c r="MCM15" s="247"/>
      <c r="MCN15" s="247"/>
      <c r="MCO15" s="247"/>
      <c r="MCP15" s="247"/>
      <c r="MCQ15" s="247"/>
      <c r="MCR15" s="247"/>
      <c r="MCS15" s="247"/>
      <c r="MCT15" s="247"/>
      <c r="MCU15" s="247"/>
      <c r="MCV15" s="247"/>
      <c r="MCW15" s="247"/>
      <c r="MCX15" s="247"/>
      <c r="MCY15" s="247"/>
      <c r="MCZ15" s="247"/>
      <c r="MDA15" s="247"/>
      <c r="MDB15" s="247"/>
      <c r="MDC15" s="247"/>
      <c r="MDD15" s="247"/>
      <c r="MDE15" s="247"/>
      <c r="MDF15" s="247"/>
      <c r="MDG15" s="247"/>
      <c r="MDH15" s="247"/>
      <c r="MDI15" s="247"/>
      <c r="MDJ15" s="247"/>
      <c r="MDK15" s="247"/>
      <c r="MDL15" s="247"/>
      <c r="MDM15" s="247"/>
      <c r="MDN15" s="247"/>
      <c r="MDO15" s="247"/>
      <c r="MDP15" s="247"/>
      <c r="MDQ15" s="247"/>
      <c r="MDR15" s="247"/>
      <c r="MDS15" s="247"/>
      <c r="MDT15" s="247"/>
      <c r="MDU15" s="247"/>
      <c r="MDV15" s="247"/>
      <c r="MDW15" s="247"/>
      <c r="MDX15" s="247"/>
      <c r="MDY15" s="247"/>
      <c r="MDZ15" s="247"/>
      <c r="MEA15" s="247"/>
      <c r="MEB15" s="247"/>
      <c r="MEC15" s="247"/>
      <c r="MED15" s="247"/>
      <c r="MEE15" s="247"/>
      <c r="MEF15" s="247"/>
      <c r="MEG15" s="247"/>
      <c r="MEH15" s="247"/>
      <c r="MEI15" s="247"/>
      <c r="MEJ15" s="247"/>
      <c r="MEK15" s="247"/>
      <c r="MEL15" s="247"/>
      <c r="MEM15" s="247"/>
      <c r="MEN15" s="247"/>
      <c r="MEO15" s="247"/>
      <c r="MEP15" s="247"/>
      <c r="MEQ15" s="247"/>
      <c r="MER15" s="247"/>
      <c r="MES15" s="247"/>
      <c r="MET15" s="247"/>
      <c r="MEU15" s="247"/>
      <c r="MEV15" s="247"/>
      <c r="MEW15" s="247"/>
      <c r="MEX15" s="247"/>
      <c r="MEY15" s="247"/>
      <c r="MEZ15" s="247"/>
      <c r="MFA15" s="247"/>
      <c r="MFB15" s="247"/>
      <c r="MFC15" s="247"/>
      <c r="MFD15" s="247"/>
      <c r="MFE15" s="247"/>
      <c r="MFF15" s="247"/>
      <c r="MFG15" s="247"/>
      <c r="MFH15" s="247"/>
      <c r="MFI15" s="247"/>
      <c r="MFJ15" s="247"/>
      <c r="MFK15" s="247"/>
      <c r="MFL15" s="247"/>
      <c r="MFM15" s="247"/>
      <c r="MFN15" s="247"/>
      <c r="MFO15" s="247"/>
      <c r="MFP15" s="247"/>
      <c r="MFQ15" s="247"/>
      <c r="MFR15" s="247"/>
      <c r="MFS15" s="247"/>
      <c r="MFT15" s="247"/>
      <c r="MFU15" s="247"/>
      <c r="MFV15" s="247"/>
      <c r="MFW15" s="247"/>
      <c r="MFX15" s="247"/>
      <c r="MFY15" s="247"/>
      <c r="MFZ15" s="247"/>
      <c r="MGA15" s="247"/>
      <c r="MGB15" s="247"/>
      <c r="MGC15" s="247"/>
      <c r="MGD15" s="247"/>
      <c r="MGE15" s="247"/>
      <c r="MGF15" s="247"/>
      <c r="MGG15" s="247"/>
      <c r="MGH15" s="247"/>
      <c r="MGI15" s="247"/>
      <c r="MGJ15" s="247"/>
      <c r="MGK15" s="247"/>
      <c r="MGL15" s="247"/>
      <c r="MGM15" s="247"/>
      <c r="MGN15" s="247"/>
      <c r="MGO15" s="247"/>
      <c r="MGP15" s="247"/>
      <c r="MGQ15" s="247"/>
      <c r="MGR15" s="247"/>
      <c r="MGS15" s="247"/>
      <c r="MGT15" s="247"/>
      <c r="MGU15" s="247"/>
      <c r="MGV15" s="247"/>
      <c r="MGW15" s="247"/>
      <c r="MGX15" s="247"/>
      <c r="MGY15" s="247"/>
      <c r="MGZ15" s="247"/>
      <c r="MHA15" s="247"/>
      <c r="MHB15" s="247"/>
      <c r="MHC15" s="247"/>
      <c r="MHD15" s="247"/>
      <c r="MHE15" s="247"/>
      <c r="MHF15" s="247"/>
      <c r="MHG15" s="247"/>
      <c r="MHH15" s="247"/>
      <c r="MHI15" s="247"/>
      <c r="MHJ15" s="247"/>
      <c r="MHK15" s="247"/>
      <c r="MHL15" s="247"/>
      <c r="MHM15" s="247"/>
      <c r="MHN15" s="247"/>
      <c r="MHO15" s="247"/>
      <c r="MHP15" s="247"/>
      <c r="MHQ15" s="247"/>
      <c r="MHR15" s="247"/>
      <c r="MHS15" s="247"/>
      <c r="MHT15" s="247"/>
      <c r="MHU15" s="247"/>
      <c r="MHV15" s="247"/>
      <c r="MHW15" s="247"/>
      <c r="MHX15" s="247"/>
      <c r="MHY15" s="247"/>
      <c r="MHZ15" s="247"/>
      <c r="MIA15" s="247"/>
      <c r="MIB15" s="247"/>
      <c r="MIC15" s="247"/>
      <c r="MID15" s="247"/>
      <c r="MIE15" s="247"/>
      <c r="MIF15" s="247"/>
      <c r="MIG15" s="247"/>
      <c r="MIH15" s="247"/>
      <c r="MII15" s="247"/>
      <c r="MIJ15" s="247"/>
      <c r="MIK15" s="247"/>
      <c r="MIL15" s="247"/>
      <c r="MIM15" s="247"/>
      <c r="MIN15" s="247"/>
      <c r="MIO15" s="247"/>
      <c r="MIP15" s="247"/>
      <c r="MIQ15" s="247"/>
      <c r="MIR15" s="247"/>
      <c r="MIS15" s="247"/>
      <c r="MIT15" s="247"/>
      <c r="MIU15" s="247"/>
      <c r="MIV15" s="247"/>
      <c r="MIW15" s="247"/>
      <c r="MIX15" s="247"/>
      <c r="MIY15" s="247"/>
      <c r="MIZ15" s="247"/>
      <c r="MJA15" s="247"/>
      <c r="MJB15" s="247"/>
      <c r="MJC15" s="247"/>
      <c r="MJD15" s="247"/>
      <c r="MJE15" s="247"/>
      <c r="MJF15" s="247"/>
      <c r="MJG15" s="247"/>
      <c r="MJH15" s="247"/>
      <c r="MJI15" s="247"/>
      <c r="MJJ15" s="247"/>
      <c r="MJK15" s="247"/>
      <c r="MJL15" s="247"/>
      <c r="MJM15" s="247"/>
      <c r="MJN15" s="247"/>
      <c r="MJO15" s="247"/>
      <c r="MJP15" s="247"/>
      <c r="MJQ15" s="247"/>
      <c r="MJR15" s="247"/>
      <c r="MJS15" s="247"/>
      <c r="MJT15" s="247"/>
      <c r="MJU15" s="247"/>
      <c r="MJV15" s="247"/>
      <c r="MJW15" s="247"/>
      <c r="MJX15" s="247"/>
      <c r="MJY15" s="247"/>
      <c r="MJZ15" s="247"/>
      <c r="MKA15" s="247"/>
      <c r="MKB15" s="247"/>
      <c r="MKC15" s="247"/>
      <c r="MKD15" s="247"/>
      <c r="MKE15" s="247"/>
      <c r="MKF15" s="247"/>
      <c r="MKG15" s="247"/>
      <c r="MKH15" s="247"/>
      <c r="MKI15" s="247"/>
      <c r="MKJ15" s="247"/>
      <c r="MKK15" s="247"/>
      <c r="MKL15" s="247"/>
      <c r="MKM15" s="247"/>
      <c r="MKN15" s="247"/>
      <c r="MKO15" s="247"/>
      <c r="MKP15" s="247"/>
      <c r="MKQ15" s="247"/>
      <c r="MKR15" s="247"/>
      <c r="MKS15" s="247"/>
      <c r="MKT15" s="247"/>
      <c r="MKU15" s="247"/>
      <c r="MKV15" s="247"/>
      <c r="MKW15" s="247"/>
      <c r="MKX15" s="247"/>
      <c r="MKY15" s="247"/>
      <c r="MKZ15" s="247"/>
      <c r="MLA15" s="247"/>
      <c r="MLB15" s="247"/>
      <c r="MLC15" s="247"/>
      <c r="MLD15" s="247"/>
      <c r="MLE15" s="247"/>
      <c r="MLF15" s="247"/>
      <c r="MLG15" s="247"/>
      <c r="MLH15" s="247"/>
      <c r="MLI15" s="247"/>
      <c r="MLJ15" s="247"/>
      <c r="MLK15" s="247"/>
      <c r="MLL15" s="247"/>
      <c r="MLM15" s="247"/>
      <c r="MLN15" s="247"/>
      <c r="MLO15" s="247"/>
      <c r="MLP15" s="247"/>
      <c r="MLQ15" s="247"/>
      <c r="MLR15" s="247"/>
      <c r="MLS15" s="247"/>
      <c r="MLT15" s="247"/>
      <c r="MLU15" s="247"/>
      <c r="MLV15" s="247"/>
      <c r="MLW15" s="247"/>
      <c r="MLX15" s="247"/>
      <c r="MLY15" s="247"/>
      <c r="MLZ15" s="247"/>
      <c r="MMA15" s="247"/>
      <c r="MMB15" s="247"/>
      <c r="MMC15" s="247"/>
      <c r="MMD15" s="247"/>
      <c r="MME15" s="247"/>
      <c r="MMF15" s="247"/>
      <c r="MMG15" s="247"/>
      <c r="MMH15" s="247"/>
      <c r="MMI15" s="247"/>
      <c r="MMJ15" s="247"/>
      <c r="MMK15" s="247"/>
      <c r="MML15" s="247"/>
      <c r="MMM15" s="247"/>
      <c r="MMN15" s="247"/>
      <c r="MMO15" s="247"/>
      <c r="MMP15" s="247"/>
      <c r="MMQ15" s="247"/>
      <c r="MMR15" s="247"/>
      <c r="MMS15" s="247"/>
      <c r="MMT15" s="247"/>
      <c r="MMU15" s="247"/>
      <c r="MMV15" s="247"/>
      <c r="MMW15" s="247"/>
      <c r="MMX15" s="247"/>
      <c r="MMY15" s="247"/>
      <c r="MMZ15" s="247"/>
      <c r="MNA15" s="247"/>
      <c r="MNB15" s="247"/>
      <c r="MNC15" s="247"/>
      <c r="MND15" s="247"/>
      <c r="MNE15" s="247"/>
      <c r="MNF15" s="247"/>
      <c r="MNG15" s="247"/>
      <c r="MNH15" s="247"/>
      <c r="MNI15" s="247"/>
      <c r="MNJ15" s="247"/>
      <c r="MNK15" s="247"/>
      <c r="MNL15" s="247"/>
      <c r="MNM15" s="247"/>
      <c r="MNN15" s="247"/>
      <c r="MNO15" s="247"/>
      <c r="MNP15" s="247"/>
      <c r="MNQ15" s="247"/>
      <c r="MNR15" s="247"/>
      <c r="MNS15" s="247"/>
      <c r="MNT15" s="247"/>
      <c r="MNU15" s="247"/>
      <c r="MNV15" s="247"/>
      <c r="MNW15" s="247"/>
      <c r="MNX15" s="247"/>
      <c r="MNY15" s="247"/>
      <c r="MNZ15" s="247"/>
      <c r="MOA15" s="247"/>
      <c r="MOB15" s="247"/>
      <c r="MOC15" s="247"/>
      <c r="MOD15" s="247"/>
      <c r="MOE15" s="247"/>
      <c r="MOF15" s="247"/>
      <c r="MOG15" s="247"/>
      <c r="MOH15" s="247"/>
      <c r="MOI15" s="247"/>
      <c r="MOJ15" s="247"/>
      <c r="MOK15" s="247"/>
      <c r="MOL15" s="247"/>
      <c r="MOM15" s="247"/>
      <c r="MON15" s="247"/>
      <c r="MOO15" s="247"/>
      <c r="MOP15" s="247"/>
      <c r="MOQ15" s="247"/>
      <c r="MOR15" s="247"/>
      <c r="MOS15" s="247"/>
      <c r="MOT15" s="247"/>
      <c r="MOU15" s="247"/>
      <c r="MOV15" s="247"/>
      <c r="MOW15" s="247"/>
      <c r="MOX15" s="247"/>
      <c r="MOY15" s="247"/>
      <c r="MOZ15" s="247"/>
      <c r="MPA15" s="247"/>
      <c r="MPB15" s="247"/>
      <c r="MPC15" s="247"/>
      <c r="MPD15" s="247"/>
      <c r="MPE15" s="247"/>
      <c r="MPF15" s="247"/>
      <c r="MPG15" s="247"/>
      <c r="MPH15" s="247"/>
      <c r="MPI15" s="247"/>
      <c r="MPJ15" s="247"/>
      <c r="MPK15" s="247"/>
      <c r="MPL15" s="247"/>
      <c r="MPM15" s="247"/>
      <c r="MPN15" s="247"/>
      <c r="MPO15" s="247"/>
      <c r="MPP15" s="247"/>
      <c r="MPQ15" s="247"/>
      <c r="MPR15" s="247"/>
      <c r="MPS15" s="247"/>
      <c r="MPT15" s="247"/>
      <c r="MPU15" s="247"/>
      <c r="MPV15" s="247"/>
      <c r="MPW15" s="247"/>
      <c r="MPX15" s="247"/>
      <c r="MPY15" s="247"/>
      <c r="MPZ15" s="247"/>
      <c r="MQA15" s="247"/>
      <c r="MQB15" s="247"/>
      <c r="MQC15" s="247"/>
      <c r="MQD15" s="247"/>
      <c r="MQE15" s="247"/>
      <c r="MQF15" s="247"/>
      <c r="MQG15" s="247"/>
      <c r="MQH15" s="247"/>
      <c r="MQI15" s="247"/>
      <c r="MQJ15" s="247"/>
      <c r="MQK15" s="247"/>
      <c r="MQL15" s="247"/>
      <c r="MQM15" s="247"/>
      <c r="MQN15" s="247"/>
      <c r="MQO15" s="247"/>
      <c r="MQP15" s="247"/>
      <c r="MQQ15" s="247"/>
      <c r="MQR15" s="247"/>
      <c r="MQS15" s="247"/>
      <c r="MQT15" s="247"/>
      <c r="MQU15" s="247"/>
      <c r="MQV15" s="247"/>
      <c r="MQW15" s="247"/>
      <c r="MQX15" s="247"/>
      <c r="MQY15" s="247"/>
      <c r="MQZ15" s="247"/>
      <c r="MRA15" s="247"/>
      <c r="MRB15" s="247"/>
      <c r="MRC15" s="247"/>
      <c r="MRD15" s="247"/>
      <c r="MRE15" s="247"/>
      <c r="MRF15" s="247"/>
      <c r="MRG15" s="247"/>
      <c r="MRH15" s="247"/>
      <c r="MRI15" s="247"/>
      <c r="MRJ15" s="247"/>
      <c r="MRK15" s="247"/>
      <c r="MRL15" s="247"/>
      <c r="MRM15" s="247"/>
      <c r="MRN15" s="247"/>
      <c r="MRO15" s="247"/>
      <c r="MRP15" s="247"/>
      <c r="MRQ15" s="247"/>
      <c r="MRR15" s="247"/>
      <c r="MRS15" s="247"/>
      <c r="MRT15" s="247"/>
      <c r="MRU15" s="247"/>
      <c r="MRV15" s="247"/>
      <c r="MRW15" s="247"/>
      <c r="MRX15" s="247"/>
      <c r="MRY15" s="247"/>
      <c r="MRZ15" s="247"/>
      <c r="MSA15" s="247"/>
      <c r="MSB15" s="247"/>
      <c r="MSC15" s="247"/>
      <c r="MSD15" s="247"/>
      <c r="MSE15" s="247"/>
      <c r="MSF15" s="247"/>
      <c r="MSG15" s="247"/>
      <c r="MSH15" s="247"/>
      <c r="MSI15" s="247"/>
      <c r="MSJ15" s="247"/>
      <c r="MSK15" s="247"/>
      <c r="MSL15" s="247"/>
      <c r="MSM15" s="247"/>
      <c r="MSN15" s="247"/>
      <c r="MSO15" s="247"/>
      <c r="MSP15" s="247"/>
      <c r="MSQ15" s="247"/>
      <c r="MSR15" s="247"/>
      <c r="MSS15" s="247"/>
      <c r="MST15" s="247"/>
      <c r="MSU15" s="247"/>
      <c r="MSV15" s="247"/>
      <c r="MSW15" s="247"/>
      <c r="MSX15" s="247"/>
      <c r="MSY15" s="247"/>
      <c r="MSZ15" s="247"/>
      <c r="MTA15" s="247"/>
      <c r="MTB15" s="247"/>
      <c r="MTC15" s="247"/>
      <c r="MTD15" s="247"/>
      <c r="MTE15" s="247"/>
      <c r="MTF15" s="247"/>
      <c r="MTG15" s="247"/>
      <c r="MTH15" s="247"/>
      <c r="MTI15" s="247"/>
      <c r="MTJ15" s="247"/>
      <c r="MTK15" s="247"/>
      <c r="MTL15" s="247"/>
      <c r="MTM15" s="247"/>
      <c r="MTN15" s="247"/>
      <c r="MTO15" s="247"/>
      <c r="MTP15" s="247"/>
      <c r="MTQ15" s="247"/>
      <c r="MTR15" s="247"/>
      <c r="MTS15" s="247"/>
      <c r="MTT15" s="247"/>
      <c r="MTU15" s="247"/>
      <c r="MTV15" s="247"/>
      <c r="MTW15" s="247"/>
      <c r="MTX15" s="247"/>
      <c r="MTY15" s="247"/>
      <c r="MTZ15" s="247"/>
      <c r="MUA15" s="247"/>
      <c r="MUB15" s="247"/>
      <c r="MUC15" s="247"/>
      <c r="MUD15" s="247"/>
      <c r="MUE15" s="247"/>
      <c r="MUF15" s="247"/>
      <c r="MUG15" s="247"/>
      <c r="MUH15" s="247"/>
      <c r="MUI15" s="247"/>
      <c r="MUJ15" s="247"/>
      <c r="MUK15" s="247"/>
      <c r="MUL15" s="247"/>
      <c r="MUM15" s="247"/>
      <c r="MUN15" s="247"/>
      <c r="MUO15" s="247"/>
      <c r="MUP15" s="247"/>
      <c r="MUQ15" s="247"/>
      <c r="MUR15" s="247"/>
      <c r="MUS15" s="247"/>
      <c r="MUT15" s="247"/>
      <c r="MUU15" s="247"/>
      <c r="MUV15" s="247"/>
      <c r="MUW15" s="247"/>
      <c r="MUX15" s="247"/>
      <c r="MUY15" s="247"/>
      <c r="MUZ15" s="247"/>
      <c r="MVA15" s="247"/>
      <c r="MVB15" s="247"/>
      <c r="MVC15" s="247"/>
      <c r="MVD15" s="247"/>
      <c r="MVE15" s="247"/>
      <c r="MVF15" s="247"/>
      <c r="MVG15" s="247"/>
      <c r="MVH15" s="247"/>
      <c r="MVI15" s="247"/>
      <c r="MVJ15" s="247"/>
      <c r="MVK15" s="247"/>
      <c r="MVL15" s="247"/>
      <c r="MVM15" s="247"/>
      <c r="MVN15" s="247"/>
      <c r="MVO15" s="247"/>
      <c r="MVP15" s="247"/>
      <c r="MVQ15" s="247"/>
      <c r="MVR15" s="247"/>
      <c r="MVS15" s="247"/>
      <c r="MVT15" s="247"/>
      <c r="MVU15" s="247"/>
      <c r="MVV15" s="247"/>
      <c r="MVW15" s="247"/>
      <c r="MVX15" s="247"/>
      <c r="MVY15" s="247"/>
      <c r="MVZ15" s="247"/>
      <c r="MWA15" s="247"/>
      <c r="MWB15" s="247"/>
      <c r="MWC15" s="247"/>
      <c r="MWD15" s="247"/>
      <c r="MWE15" s="247"/>
      <c r="MWF15" s="247"/>
      <c r="MWG15" s="247"/>
      <c r="MWH15" s="247"/>
      <c r="MWI15" s="247"/>
      <c r="MWJ15" s="247"/>
      <c r="MWK15" s="247"/>
      <c r="MWL15" s="247"/>
      <c r="MWM15" s="247"/>
      <c r="MWN15" s="247"/>
      <c r="MWO15" s="247"/>
      <c r="MWP15" s="247"/>
      <c r="MWQ15" s="247"/>
      <c r="MWR15" s="247"/>
      <c r="MWS15" s="247"/>
      <c r="MWT15" s="247"/>
      <c r="MWU15" s="247"/>
      <c r="MWV15" s="247"/>
      <c r="MWW15" s="247"/>
      <c r="MWX15" s="247"/>
      <c r="MWY15" s="247"/>
      <c r="MWZ15" s="247"/>
      <c r="MXA15" s="247"/>
      <c r="MXB15" s="247"/>
      <c r="MXC15" s="247"/>
      <c r="MXD15" s="247"/>
      <c r="MXE15" s="247"/>
      <c r="MXF15" s="247"/>
      <c r="MXG15" s="247"/>
      <c r="MXH15" s="247"/>
      <c r="MXI15" s="247"/>
      <c r="MXJ15" s="247"/>
      <c r="MXK15" s="247"/>
      <c r="MXL15" s="247"/>
      <c r="MXM15" s="247"/>
      <c r="MXN15" s="247"/>
      <c r="MXO15" s="247"/>
      <c r="MXP15" s="247"/>
      <c r="MXQ15" s="247"/>
      <c r="MXR15" s="247"/>
      <c r="MXS15" s="247"/>
      <c r="MXT15" s="247"/>
      <c r="MXU15" s="247"/>
      <c r="MXV15" s="247"/>
      <c r="MXW15" s="247"/>
      <c r="MXX15" s="247"/>
      <c r="MXY15" s="247"/>
      <c r="MXZ15" s="247"/>
      <c r="MYA15" s="247"/>
      <c r="MYB15" s="247"/>
      <c r="MYC15" s="247"/>
      <c r="MYD15" s="247"/>
      <c r="MYE15" s="247"/>
      <c r="MYF15" s="247"/>
      <c r="MYG15" s="247"/>
      <c r="MYH15" s="247"/>
      <c r="MYI15" s="247"/>
      <c r="MYJ15" s="247"/>
      <c r="MYK15" s="247"/>
      <c r="MYL15" s="247"/>
      <c r="MYM15" s="247"/>
      <c r="MYN15" s="247"/>
      <c r="MYO15" s="247"/>
      <c r="MYP15" s="247"/>
      <c r="MYQ15" s="247"/>
      <c r="MYR15" s="247"/>
      <c r="MYS15" s="247"/>
      <c r="MYT15" s="247"/>
      <c r="MYU15" s="247"/>
      <c r="MYV15" s="247"/>
      <c r="MYW15" s="247"/>
      <c r="MYX15" s="247"/>
      <c r="MYY15" s="247"/>
      <c r="MYZ15" s="247"/>
      <c r="MZA15" s="247"/>
      <c r="MZB15" s="247"/>
      <c r="MZC15" s="247"/>
      <c r="MZD15" s="247"/>
      <c r="MZE15" s="247"/>
      <c r="MZF15" s="247"/>
      <c r="MZG15" s="247"/>
      <c r="MZH15" s="247"/>
      <c r="MZI15" s="247"/>
      <c r="MZJ15" s="247"/>
      <c r="MZK15" s="247"/>
      <c r="MZL15" s="247"/>
      <c r="MZM15" s="247"/>
      <c r="MZN15" s="247"/>
      <c r="MZO15" s="247"/>
      <c r="MZP15" s="247"/>
      <c r="MZQ15" s="247"/>
      <c r="MZR15" s="247"/>
      <c r="MZS15" s="247"/>
      <c r="MZT15" s="247"/>
      <c r="MZU15" s="247"/>
      <c r="MZV15" s="247"/>
      <c r="MZW15" s="247"/>
      <c r="MZX15" s="247"/>
      <c r="MZY15" s="247"/>
      <c r="MZZ15" s="247"/>
      <c r="NAA15" s="247"/>
      <c r="NAB15" s="247"/>
      <c r="NAC15" s="247"/>
      <c r="NAD15" s="247"/>
      <c r="NAE15" s="247"/>
      <c r="NAF15" s="247"/>
      <c r="NAG15" s="247"/>
      <c r="NAH15" s="247"/>
      <c r="NAI15" s="247"/>
      <c r="NAJ15" s="247"/>
      <c r="NAK15" s="247"/>
      <c r="NAL15" s="247"/>
      <c r="NAM15" s="247"/>
      <c r="NAN15" s="247"/>
      <c r="NAO15" s="247"/>
      <c r="NAP15" s="247"/>
      <c r="NAQ15" s="247"/>
      <c r="NAR15" s="247"/>
      <c r="NAS15" s="247"/>
      <c r="NAT15" s="247"/>
      <c r="NAU15" s="247"/>
      <c r="NAV15" s="247"/>
      <c r="NAW15" s="247"/>
      <c r="NAX15" s="247"/>
      <c r="NAY15" s="247"/>
      <c r="NAZ15" s="247"/>
      <c r="NBA15" s="247"/>
      <c r="NBB15" s="247"/>
      <c r="NBC15" s="247"/>
      <c r="NBD15" s="247"/>
      <c r="NBE15" s="247"/>
      <c r="NBF15" s="247"/>
      <c r="NBG15" s="247"/>
      <c r="NBH15" s="247"/>
      <c r="NBI15" s="247"/>
      <c r="NBJ15" s="247"/>
      <c r="NBK15" s="247"/>
      <c r="NBL15" s="247"/>
      <c r="NBM15" s="247"/>
      <c r="NBN15" s="247"/>
      <c r="NBO15" s="247"/>
      <c r="NBP15" s="247"/>
      <c r="NBQ15" s="247"/>
      <c r="NBR15" s="247"/>
      <c r="NBS15" s="247"/>
      <c r="NBT15" s="247"/>
      <c r="NBU15" s="247"/>
      <c r="NBV15" s="247"/>
      <c r="NBW15" s="247"/>
      <c r="NBX15" s="247"/>
      <c r="NBY15" s="247"/>
      <c r="NBZ15" s="247"/>
      <c r="NCA15" s="247"/>
      <c r="NCB15" s="247"/>
      <c r="NCC15" s="247"/>
      <c r="NCD15" s="247"/>
      <c r="NCE15" s="247"/>
      <c r="NCF15" s="247"/>
      <c r="NCG15" s="247"/>
      <c r="NCH15" s="247"/>
      <c r="NCI15" s="247"/>
      <c r="NCJ15" s="247"/>
      <c r="NCK15" s="247"/>
      <c r="NCL15" s="247"/>
      <c r="NCM15" s="247"/>
      <c r="NCN15" s="247"/>
      <c r="NCO15" s="247"/>
      <c r="NCP15" s="247"/>
      <c r="NCQ15" s="247"/>
      <c r="NCR15" s="247"/>
      <c r="NCS15" s="247"/>
      <c r="NCT15" s="247"/>
      <c r="NCU15" s="247"/>
      <c r="NCV15" s="247"/>
      <c r="NCW15" s="247"/>
      <c r="NCX15" s="247"/>
      <c r="NCY15" s="247"/>
      <c r="NCZ15" s="247"/>
      <c r="NDA15" s="247"/>
      <c r="NDB15" s="247"/>
      <c r="NDC15" s="247"/>
      <c r="NDD15" s="247"/>
      <c r="NDE15" s="247"/>
      <c r="NDF15" s="247"/>
      <c r="NDG15" s="247"/>
      <c r="NDH15" s="247"/>
      <c r="NDI15" s="247"/>
      <c r="NDJ15" s="247"/>
      <c r="NDK15" s="247"/>
      <c r="NDL15" s="247"/>
      <c r="NDM15" s="247"/>
      <c r="NDN15" s="247"/>
      <c r="NDO15" s="247"/>
      <c r="NDP15" s="247"/>
      <c r="NDQ15" s="247"/>
      <c r="NDR15" s="247"/>
      <c r="NDS15" s="247"/>
      <c r="NDT15" s="247"/>
      <c r="NDU15" s="247"/>
      <c r="NDV15" s="247"/>
      <c r="NDW15" s="247"/>
      <c r="NDX15" s="247"/>
      <c r="NDY15" s="247"/>
      <c r="NDZ15" s="247"/>
      <c r="NEA15" s="247"/>
      <c r="NEB15" s="247"/>
      <c r="NEC15" s="247"/>
      <c r="NED15" s="247"/>
      <c r="NEE15" s="247"/>
      <c r="NEF15" s="247"/>
      <c r="NEG15" s="247"/>
      <c r="NEH15" s="247"/>
      <c r="NEI15" s="247"/>
      <c r="NEJ15" s="247"/>
      <c r="NEK15" s="247"/>
      <c r="NEL15" s="247"/>
      <c r="NEM15" s="247"/>
      <c r="NEN15" s="247"/>
      <c r="NEO15" s="247"/>
      <c r="NEP15" s="247"/>
      <c r="NEQ15" s="247"/>
      <c r="NER15" s="247"/>
      <c r="NES15" s="247"/>
      <c r="NET15" s="247"/>
      <c r="NEU15" s="247"/>
      <c r="NEV15" s="247"/>
      <c r="NEW15" s="247"/>
      <c r="NEX15" s="247"/>
      <c r="NEY15" s="247"/>
      <c r="NEZ15" s="247"/>
      <c r="NFA15" s="247"/>
      <c r="NFB15" s="247"/>
      <c r="NFC15" s="247"/>
      <c r="NFD15" s="247"/>
      <c r="NFE15" s="247"/>
      <c r="NFF15" s="247"/>
      <c r="NFG15" s="247"/>
      <c r="NFH15" s="247"/>
      <c r="NFI15" s="247"/>
      <c r="NFJ15" s="247"/>
      <c r="NFK15" s="247"/>
      <c r="NFL15" s="247"/>
      <c r="NFM15" s="247"/>
      <c r="NFN15" s="247"/>
      <c r="NFO15" s="247"/>
      <c r="NFP15" s="247"/>
      <c r="NFQ15" s="247"/>
      <c r="NFR15" s="247"/>
      <c r="NFS15" s="247"/>
      <c r="NFT15" s="247"/>
      <c r="NFU15" s="247"/>
      <c r="NFV15" s="247"/>
      <c r="NFW15" s="247"/>
      <c r="NFX15" s="247"/>
      <c r="NFY15" s="247"/>
      <c r="NFZ15" s="247"/>
      <c r="NGA15" s="247"/>
      <c r="NGB15" s="247"/>
      <c r="NGC15" s="247"/>
      <c r="NGD15" s="247"/>
      <c r="NGE15" s="247"/>
      <c r="NGF15" s="247"/>
      <c r="NGG15" s="247"/>
      <c r="NGH15" s="247"/>
      <c r="NGI15" s="247"/>
      <c r="NGJ15" s="247"/>
      <c r="NGK15" s="247"/>
      <c r="NGL15" s="247"/>
      <c r="NGM15" s="247"/>
      <c r="NGN15" s="247"/>
      <c r="NGO15" s="247"/>
      <c r="NGP15" s="247"/>
      <c r="NGQ15" s="247"/>
      <c r="NGR15" s="247"/>
      <c r="NGS15" s="247"/>
      <c r="NGT15" s="247"/>
      <c r="NGU15" s="247"/>
      <c r="NGV15" s="247"/>
      <c r="NGW15" s="247"/>
      <c r="NGX15" s="247"/>
      <c r="NGY15" s="247"/>
      <c r="NGZ15" s="247"/>
      <c r="NHA15" s="247"/>
      <c r="NHB15" s="247"/>
      <c r="NHC15" s="247"/>
      <c r="NHD15" s="247"/>
      <c r="NHE15" s="247"/>
      <c r="NHF15" s="247"/>
      <c r="NHG15" s="247"/>
      <c r="NHH15" s="247"/>
      <c r="NHI15" s="247"/>
      <c r="NHJ15" s="247"/>
      <c r="NHK15" s="247"/>
      <c r="NHL15" s="247"/>
      <c r="NHM15" s="247"/>
      <c r="NHN15" s="247"/>
      <c r="NHO15" s="247"/>
      <c r="NHP15" s="247"/>
      <c r="NHQ15" s="247"/>
      <c r="NHR15" s="247"/>
      <c r="NHS15" s="247"/>
      <c r="NHT15" s="247"/>
      <c r="NHU15" s="247"/>
      <c r="NHV15" s="247"/>
      <c r="NHW15" s="247"/>
      <c r="NHX15" s="247"/>
      <c r="NHY15" s="247"/>
      <c r="NHZ15" s="247"/>
      <c r="NIA15" s="247"/>
      <c r="NIB15" s="247"/>
      <c r="NIC15" s="247"/>
      <c r="NID15" s="247"/>
      <c r="NIE15" s="247"/>
      <c r="NIF15" s="247"/>
      <c r="NIG15" s="247"/>
      <c r="NIH15" s="247"/>
      <c r="NII15" s="247"/>
      <c r="NIJ15" s="247"/>
      <c r="NIK15" s="247"/>
      <c r="NIL15" s="247"/>
      <c r="NIM15" s="247"/>
      <c r="NIN15" s="247"/>
      <c r="NIO15" s="247"/>
      <c r="NIP15" s="247"/>
      <c r="NIQ15" s="247"/>
      <c r="NIR15" s="247"/>
      <c r="NIS15" s="247"/>
      <c r="NIT15" s="247"/>
      <c r="NIU15" s="247"/>
      <c r="NIV15" s="247"/>
      <c r="NIW15" s="247"/>
      <c r="NIX15" s="247"/>
      <c r="NIY15" s="247"/>
      <c r="NIZ15" s="247"/>
      <c r="NJA15" s="247"/>
      <c r="NJB15" s="247"/>
      <c r="NJC15" s="247"/>
      <c r="NJD15" s="247"/>
      <c r="NJE15" s="247"/>
      <c r="NJF15" s="247"/>
      <c r="NJG15" s="247"/>
      <c r="NJH15" s="247"/>
      <c r="NJI15" s="247"/>
      <c r="NJJ15" s="247"/>
      <c r="NJK15" s="247"/>
      <c r="NJL15" s="247"/>
      <c r="NJM15" s="247"/>
      <c r="NJN15" s="247"/>
      <c r="NJO15" s="247"/>
      <c r="NJP15" s="247"/>
      <c r="NJQ15" s="247"/>
      <c r="NJR15" s="247"/>
      <c r="NJS15" s="247"/>
      <c r="NJT15" s="247"/>
      <c r="NJU15" s="247"/>
      <c r="NJV15" s="247"/>
      <c r="NJW15" s="247"/>
      <c r="NJX15" s="247"/>
      <c r="NJY15" s="247"/>
      <c r="NJZ15" s="247"/>
      <c r="NKA15" s="247"/>
      <c r="NKB15" s="247"/>
      <c r="NKC15" s="247"/>
      <c r="NKD15" s="247"/>
      <c r="NKE15" s="247"/>
      <c r="NKF15" s="247"/>
      <c r="NKG15" s="247"/>
      <c r="NKH15" s="247"/>
      <c r="NKI15" s="247"/>
      <c r="NKJ15" s="247"/>
      <c r="NKK15" s="247"/>
      <c r="NKL15" s="247"/>
      <c r="NKM15" s="247"/>
      <c r="NKN15" s="247"/>
      <c r="NKO15" s="247"/>
      <c r="NKP15" s="247"/>
      <c r="NKQ15" s="247"/>
      <c r="NKR15" s="247"/>
      <c r="NKS15" s="247"/>
      <c r="NKT15" s="247"/>
      <c r="NKU15" s="247"/>
      <c r="NKV15" s="247"/>
      <c r="NKW15" s="247"/>
      <c r="NKX15" s="247"/>
      <c r="NKY15" s="247"/>
      <c r="NKZ15" s="247"/>
      <c r="NLA15" s="247"/>
      <c r="NLB15" s="247"/>
      <c r="NLC15" s="247"/>
      <c r="NLD15" s="247"/>
      <c r="NLE15" s="247"/>
      <c r="NLF15" s="247"/>
      <c r="NLG15" s="247"/>
      <c r="NLH15" s="247"/>
      <c r="NLI15" s="247"/>
      <c r="NLJ15" s="247"/>
      <c r="NLK15" s="247"/>
      <c r="NLL15" s="247"/>
      <c r="NLM15" s="247"/>
      <c r="NLN15" s="247"/>
      <c r="NLO15" s="247"/>
      <c r="NLP15" s="247"/>
      <c r="NLQ15" s="247"/>
      <c r="NLR15" s="247"/>
      <c r="NLS15" s="247"/>
      <c r="NLT15" s="247"/>
      <c r="NLU15" s="247"/>
      <c r="NLV15" s="247"/>
      <c r="NLW15" s="247"/>
      <c r="NLX15" s="247"/>
      <c r="NLY15" s="247"/>
      <c r="NLZ15" s="247"/>
      <c r="NMA15" s="247"/>
      <c r="NMB15" s="247"/>
      <c r="NMC15" s="247"/>
      <c r="NMD15" s="247"/>
      <c r="NME15" s="247"/>
      <c r="NMF15" s="247"/>
      <c r="NMG15" s="247"/>
      <c r="NMH15" s="247"/>
      <c r="NMI15" s="247"/>
      <c r="NMJ15" s="247"/>
      <c r="NMK15" s="247"/>
      <c r="NML15" s="247"/>
      <c r="NMM15" s="247"/>
      <c r="NMN15" s="247"/>
      <c r="NMO15" s="247"/>
      <c r="NMP15" s="247"/>
      <c r="NMQ15" s="247"/>
      <c r="NMR15" s="247"/>
      <c r="NMS15" s="247"/>
      <c r="NMT15" s="247"/>
      <c r="NMU15" s="247"/>
      <c r="NMV15" s="247"/>
      <c r="NMW15" s="247"/>
      <c r="NMX15" s="247"/>
      <c r="NMY15" s="247"/>
      <c r="NMZ15" s="247"/>
      <c r="NNA15" s="247"/>
      <c r="NNB15" s="247"/>
      <c r="NNC15" s="247"/>
      <c r="NND15" s="247"/>
      <c r="NNE15" s="247"/>
      <c r="NNF15" s="247"/>
      <c r="NNG15" s="247"/>
      <c r="NNH15" s="247"/>
      <c r="NNI15" s="247"/>
      <c r="NNJ15" s="247"/>
      <c r="NNK15" s="247"/>
      <c r="NNL15" s="247"/>
      <c r="NNM15" s="247"/>
      <c r="NNN15" s="247"/>
      <c r="NNO15" s="247"/>
      <c r="NNP15" s="247"/>
      <c r="NNQ15" s="247"/>
      <c r="NNR15" s="247"/>
      <c r="NNS15" s="247"/>
      <c r="NNT15" s="247"/>
      <c r="NNU15" s="247"/>
      <c r="NNV15" s="247"/>
      <c r="NNW15" s="247"/>
      <c r="NNX15" s="247"/>
      <c r="NNY15" s="247"/>
      <c r="NNZ15" s="247"/>
      <c r="NOA15" s="247"/>
      <c r="NOB15" s="247"/>
      <c r="NOC15" s="247"/>
      <c r="NOD15" s="247"/>
      <c r="NOE15" s="247"/>
      <c r="NOF15" s="247"/>
      <c r="NOG15" s="247"/>
      <c r="NOH15" s="247"/>
      <c r="NOI15" s="247"/>
      <c r="NOJ15" s="247"/>
      <c r="NOK15" s="247"/>
      <c r="NOL15" s="247"/>
      <c r="NOM15" s="247"/>
      <c r="NON15" s="247"/>
      <c r="NOO15" s="247"/>
      <c r="NOP15" s="247"/>
      <c r="NOQ15" s="247"/>
      <c r="NOR15" s="247"/>
      <c r="NOS15" s="247"/>
      <c r="NOT15" s="247"/>
      <c r="NOU15" s="247"/>
      <c r="NOV15" s="247"/>
      <c r="NOW15" s="247"/>
      <c r="NOX15" s="247"/>
      <c r="NOY15" s="247"/>
      <c r="NOZ15" s="247"/>
      <c r="NPA15" s="247"/>
      <c r="NPB15" s="247"/>
      <c r="NPC15" s="247"/>
      <c r="NPD15" s="247"/>
      <c r="NPE15" s="247"/>
      <c r="NPF15" s="247"/>
      <c r="NPG15" s="247"/>
      <c r="NPH15" s="247"/>
      <c r="NPI15" s="247"/>
      <c r="NPJ15" s="247"/>
      <c r="NPK15" s="247"/>
      <c r="NPL15" s="247"/>
      <c r="NPM15" s="247"/>
      <c r="NPN15" s="247"/>
      <c r="NPO15" s="247"/>
      <c r="NPP15" s="247"/>
      <c r="NPQ15" s="247"/>
      <c r="NPR15" s="247"/>
      <c r="NPS15" s="247"/>
      <c r="NPT15" s="247"/>
      <c r="NPU15" s="247"/>
      <c r="NPV15" s="247"/>
      <c r="NPW15" s="247"/>
      <c r="NPX15" s="247"/>
      <c r="NPY15" s="247"/>
      <c r="NPZ15" s="247"/>
      <c r="NQA15" s="247"/>
      <c r="NQB15" s="247"/>
      <c r="NQC15" s="247"/>
      <c r="NQD15" s="247"/>
      <c r="NQE15" s="247"/>
      <c r="NQF15" s="247"/>
      <c r="NQG15" s="247"/>
      <c r="NQH15" s="247"/>
      <c r="NQI15" s="247"/>
      <c r="NQJ15" s="247"/>
      <c r="NQK15" s="247"/>
      <c r="NQL15" s="247"/>
      <c r="NQM15" s="247"/>
      <c r="NQN15" s="247"/>
      <c r="NQO15" s="247"/>
      <c r="NQP15" s="247"/>
      <c r="NQQ15" s="247"/>
      <c r="NQR15" s="247"/>
      <c r="NQS15" s="247"/>
      <c r="NQT15" s="247"/>
      <c r="NQU15" s="247"/>
      <c r="NQV15" s="247"/>
      <c r="NQW15" s="247"/>
      <c r="NQX15" s="247"/>
      <c r="NQY15" s="247"/>
      <c r="NQZ15" s="247"/>
      <c r="NRA15" s="247"/>
      <c r="NRB15" s="247"/>
      <c r="NRC15" s="247"/>
      <c r="NRD15" s="247"/>
      <c r="NRE15" s="247"/>
      <c r="NRF15" s="247"/>
      <c r="NRG15" s="247"/>
      <c r="NRH15" s="247"/>
      <c r="NRI15" s="247"/>
      <c r="NRJ15" s="247"/>
      <c r="NRK15" s="247"/>
      <c r="NRL15" s="247"/>
      <c r="NRM15" s="247"/>
      <c r="NRN15" s="247"/>
      <c r="NRO15" s="247"/>
      <c r="NRP15" s="247"/>
      <c r="NRQ15" s="247"/>
      <c r="NRR15" s="247"/>
      <c r="NRS15" s="247"/>
      <c r="NRT15" s="247"/>
      <c r="NRU15" s="247"/>
      <c r="NRV15" s="247"/>
      <c r="NRW15" s="247"/>
      <c r="NRX15" s="247"/>
      <c r="NRY15" s="247"/>
      <c r="NRZ15" s="247"/>
      <c r="NSA15" s="247"/>
      <c r="NSB15" s="247"/>
      <c r="NSC15" s="247"/>
      <c r="NSD15" s="247"/>
      <c r="NSE15" s="247"/>
      <c r="NSF15" s="247"/>
      <c r="NSG15" s="247"/>
      <c r="NSH15" s="247"/>
      <c r="NSI15" s="247"/>
      <c r="NSJ15" s="247"/>
      <c r="NSK15" s="247"/>
      <c r="NSL15" s="247"/>
      <c r="NSM15" s="247"/>
      <c r="NSN15" s="247"/>
      <c r="NSO15" s="247"/>
      <c r="NSP15" s="247"/>
      <c r="NSQ15" s="247"/>
      <c r="NSR15" s="247"/>
      <c r="NSS15" s="247"/>
      <c r="NST15" s="247"/>
      <c r="NSU15" s="247"/>
      <c r="NSV15" s="247"/>
      <c r="NSW15" s="247"/>
      <c r="NSX15" s="247"/>
      <c r="NSY15" s="247"/>
      <c r="NSZ15" s="247"/>
      <c r="NTA15" s="247"/>
      <c r="NTB15" s="247"/>
      <c r="NTC15" s="247"/>
      <c r="NTD15" s="247"/>
      <c r="NTE15" s="247"/>
      <c r="NTF15" s="247"/>
      <c r="NTG15" s="247"/>
      <c r="NTH15" s="247"/>
      <c r="NTI15" s="247"/>
      <c r="NTJ15" s="247"/>
      <c r="NTK15" s="247"/>
      <c r="NTL15" s="247"/>
      <c r="NTM15" s="247"/>
      <c r="NTN15" s="247"/>
      <c r="NTO15" s="247"/>
      <c r="NTP15" s="247"/>
      <c r="NTQ15" s="247"/>
      <c r="NTR15" s="247"/>
      <c r="NTS15" s="247"/>
      <c r="NTT15" s="247"/>
      <c r="NTU15" s="247"/>
      <c r="NTV15" s="247"/>
      <c r="NTW15" s="247"/>
      <c r="NTX15" s="247"/>
      <c r="NTY15" s="247"/>
      <c r="NTZ15" s="247"/>
      <c r="NUA15" s="247"/>
      <c r="NUB15" s="247"/>
      <c r="NUC15" s="247"/>
      <c r="NUD15" s="247"/>
      <c r="NUE15" s="247"/>
      <c r="NUF15" s="247"/>
      <c r="NUG15" s="247"/>
      <c r="NUH15" s="247"/>
      <c r="NUI15" s="247"/>
      <c r="NUJ15" s="247"/>
      <c r="NUK15" s="247"/>
      <c r="NUL15" s="247"/>
      <c r="NUM15" s="247"/>
      <c r="NUN15" s="247"/>
      <c r="NUO15" s="247"/>
      <c r="NUP15" s="247"/>
      <c r="NUQ15" s="247"/>
      <c r="NUR15" s="247"/>
      <c r="NUS15" s="247"/>
      <c r="NUT15" s="247"/>
      <c r="NUU15" s="247"/>
      <c r="NUV15" s="247"/>
      <c r="NUW15" s="247"/>
      <c r="NUX15" s="247"/>
      <c r="NUY15" s="247"/>
      <c r="NUZ15" s="247"/>
      <c r="NVA15" s="247"/>
      <c r="NVB15" s="247"/>
      <c r="NVC15" s="247"/>
      <c r="NVD15" s="247"/>
      <c r="NVE15" s="247"/>
      <c r="NVF15" s="247"/>
      <c r="NVG15" s="247"/>
      <c r="NVH15" s="247"/>
      <c r="NVI15" s="247"/>
      <c r="NVJ15" s="247"/>
      <c r="NVK15" s="247"/>
      <c r="NVL15" s="247"/>
      <c r="NVM15" s="247"/>
      <c r="NVN15" s="247"/>
      <c r="NVO15" s="247"/>
      <c r="NVP15" s="247"/>
      <c r="NVQ15" s="247"/>
      <c r="NVR15" s="247"/>
      <c r="NVS15" s="247"/>
      <c r="NVT15" s="247"/>
      <c r="NVU15" s="247"/>
      <c r="NVV15" s="247"/>
      <c r="NVW15" s="247"/>
      <c r="NVX15" s="247"/>
      <c r="NVY15" s="247"/>
      <c r="NVZ15" s="247"/>
      <c r="NWA15" s="247"/>
      <c r="NWB15" s="247"/>
      <c r="NWC15" s="247"/>
      <c r="NWD15" s="247"/>
      <c r="NWE15" s="247"/>
      <c r="NWF15" s="247"/>
      <c r="NWG15" s="247"/>
      <c r="NWH15" s="247"/>
      <c r="NWI15" s="247"/>
      <c r="NWJ15" s="247"/>
      <c r="NWK15" s="247"/>
      <c r="NWL15" s="247"/>
      <c r="NWM15" s="247"/>
      <c r="NWN15" s="247"/>
      <c r="NWO15" s="247"/>
      <c r="NWP15" s="247"/>
      <c r="NWQ15" s="247"/>
      <c r="NWR15" s="247"/>
      <c r="NWS15" s="247"/>
      <c r="NWT15" s="247"/>
      <c r="NWU15" s="247"/>
      <c r="NWV15" s="247"/>
      <c r="NWW15" s="247"/>
      <c r="NWX15" s="247"/>
      <c r="NWY15" s="247"/>
      <c r="NWZ15" s="247"/>
      <c r="NXA15" s="247"/>
      <c r="NXB15" s="247"/>
      <c r="NXC15" s="247"/>
      <c r="NXD15" s="247"/>
      <c r="NXE15" s="247"/>
      <c r="NXF15" s="247"/>
      <c r="NXG15" s="247"/>
      <c r="NXH15" s="247"/>
      <c r="NXI15" s="247"/>
      <c r="NXJ15" s="247"/>
      <c r="NXK15" s="247"/>
      <c r="NXL15" s="247"/>
      <c r="NXM15" s="247"/>
      <c r="NXN15" s="247"/>
      <c r="NXO15" s="247"/>
      <c r="NXP15" s="247"/>
      <c r="NXQ15" s="247"/>
      <c r="NXR15" s="247"/>
      <c r="NXS15" s="247"/>
      <c r="NXT15" s="247"/>
      <c r="NXU15" s="247"/>
      <c r="NXV15" s="247"/>
      <c r="NXW15" s="247"/>
      <c r="NXX15" s="247"/>
      <c r="NXY15" s="247"/>
      <c r="NXZ15" s="247"/>
      <c r="NYA15" s="247"/>
      <c r="NYB15" s="247"/>
      <c r="NYC15" s="247"/>
      <c r="NYD15" s="247"/>
      <c r="NYE15" s="247"/>
      <c r="NYF15" s="247"/>
      <c r="NYG15" s="247"/>
      <c r="NYH15" s="247"/>
      <c r="NYI15" s="247"/>
      <c r="NYJ15" s="247"/>
      <c r="NYK15" s="247"/>
      <c r="NYL15" s="247"/>
      <c r="NYM15" s="247"/>
      <c r="NYN15" s="247"/>
      <c r="NYO15" s="247"/>
      <c r="NYP15" s="247"/>
      <c r="NYQ15" s="247"/>
      <c r="NYR15" s="247"/>
      <c r="NYS15" s="247"/>
      <c r="NYT15" s="247"/>
      <c r="NYU15" s="247"/>
      <c r="NYV15" s="247"/>
      <c r="NYW15" s="247"/>
      <c r="NYX15" s="247"/>
      <c r="NYY15" s="247"/>
      <c r="NYZ15" s="247"/>
      <c r="NZA15" s="247"/>
      <c r="NZB15" s="247"/>
      <c r="NZC15" s="247"/>
      <c r="NZD15" s="247"/>
      <c r="NZE15" s="247"/>
      <c r="NZF15" s="247"/>
      <c r="NZG15" s="247"/>
      <c r="NZH15" s="247"/>
      <c r="NZI15" s="247"/>
      <c r="NZJ15" s="247"/>
      <c r="NZK15" s="247"/>
      <c r="NZL15" s="247"/>
      <c r="NZM15" s="247"/>
      <c r="NZN15" s="247"/>
      <c r="NZO15" s="247"/>
      <c r="NZP15" s="247"/>
      <c r="NZQ15" s="247"/>
      <c r="NZR15" s="247"/>
      <c r="NZS15" s="247"/>
      <c r="NZT15" s="247"/>
      <c r="NZU15" s="247"/>
      <c r="NZV15" s="247"/>
      <c r="NZW15" s="247"/>
      <c r="NZX15" s="247"/>
      <c r="NZY15" s="247"/>
      <c r="NZZ15" s="247"/>
      <c r="OAA15" s="247"/>
      <c r="OAB15" s="247"/>
      <c r="OAC15" s="247"/>
      <c r="OAD15" s="247"/>
      <c r="OAE15" s="247"/>
      <c r="OAF15" s="247"/>
      <c r="OAG15" s="247"/>
      <c r="OAH15" s="247"/>
      <c r="OAI15" s="247"/>
      <c r="OAJ15" s="247"/>
      <c r="OAK15" s="247"/>
      <c r="OAL15" s="247"/>
      <c r="OAM15" s="247"/>
      <c r="OAN15" s="247"/>
      <c r="OAO15" s="247"/>
      <c r="OAP15" s="247"/>
      <c r="OAQ15" s="247"/>
      <c r="OAR15" s="247"/>
      <c r="OAS15" s="247"/>
      <c r="OAT15" s="247"/>
      <c r="OAU15" s="247"/>
      <c r="OAV15" s="247"/>
      <c r="OAW15" s="247"/>
      <c r="OAX15" s="247"/>
      <c r="OAY15" s="247"/>
      <c r="OAZ15" s="247"/>
      <c r="OBA15" s="247"/>
      <c r="OBB15" s="247"/>
      <c r="OBC15" s="247"/>
      <c r="OBD15" s="247"/>
      <c r="OBE15" s="247"/>
      <c r="OBF15" s="247"/>
      <c r="OBG15" s="247"/>
      <c r="OBH15" s="247"/>
      <c r="OBI15" s="247"/>
      <c r="OBJ15" s="247"/>
      <c r="OBK15" s="247"/>
      <c r="OBL15" s="247"/>
      <c r="OBM15" s="247"/>
      <c r="OBN15" s="247"/>
      <c r="OBO15" s="247"/>
      <c r="OBP15" s="247"/>
      <c r="OBQ15" s="247"/>
      <c r="OBR15" s="247"/>
      <c r="OBS15" s="247"/>
      <c r="OBT15" s="247"/>
      <c r="OBU15" s="247"/>
      <c r="OBV15" s="247"/>
      <c r="OBW15" s="247"/>
      <c r="OBX15" s="247"/>
      <c r="OBY15" s="247"/>
      <c r="OBZ15" s="247"/>
      <c r="OCA15" s="247"/>
      <c r="OCB15" s="247"/>
      <c r="OCC15" s="247"/>
      <c r="OCD15" s="247"/>
      <c r="OCE15" s="247"/>
      <c r="OCF15" s="247"/>
      <c r="OCG15" s="247"/>
      <c r="OCH15" s="247"/>
      <c r="OCI15" s="247"/>
      <c r="OCJ15" s="247"/>
      <c r="OCK15" s="247"/>
      <c r="OCL15" s="247"/>
      <c r="OCM15" s="247"/>
      <c r="OCN15" s="247"/>
      <c r="OCO15" s="247"/>
      <c r="OCP15" s="247"/>
      <c r="OCQ15" s="247"/>
      <c r="OCR15" s="247"/>
      <c r="OCS15" s="247"/>
      <c r="OCT15" s="247"/>
      <c r="OCU15" s="247"/>
      <c r="OCV15" s="247"/>
      <c r="OCW15" s="247"/>
      <c r="OCX15" s="247"/>
      <c r="OCY15" s="247"/>
      <c r="OCZ15" s="247"/>
      <c r="ODA15" s="247"/>
      <c r="ODB15" s="247"/>
      <c r="ODC15" s="247"/>
      <c r="ODD15" s="247"/>
      <c r="ODE15" s="247"/>
      <c r="ODF15" s="247"/>
      <c r="ODG15" s="247"/>
      <c r="ODH15" s="247"/>
      <c r="ODI15" s="247"/>
      <c r="ODJ15" s="247"/>
      <c r="ODK15" s="247"/>
      <c r="ODL15" s="247"/>
      <c r="ODM15" s="247"/>
      <c r="ODN15" s="247"/>
      <c r="ODO15" s="247"/>
      <c r="ODP15" s="247"/>
      <c r="ODQ15" s="247"/>
      <c r="ODR15" s="247"/>
      <c r="ODS15" s="247"/>
      <c r="ODT15" s="247"/>
      <c r="ODU15" s="247"/>
      <c r="ODV15" s="247"/>
      <c r="ODW15" s="247"/>
      <c r="ODX15" s="247"/>
      <c r="ODY15" s="247"/>
      <c r="ODZ15" s="247"/>
      <c r="OEA15" s="247"/>
      <c r="OEB15" s="247"/>
      <c r="OEC15" s="247"/>
      <c r="OED15" s="247"/>
      <c r="OEE15" s="247"/>
      <c r="OEF15" s="247"/>
      <c r="OEG15" s="247"/>
      <c r="OEH15" s="247"/>
      <c r="OEI15" s="247"/>
      <c r="OEJ15" s="247"/>
      <c r="OEK15" s="247"/>
      <c r="OEL15" s="247"/>
      <c r="OEM15" s="247"/>
      <c r="OEN15" s="247"/>
      <c r="OEO15" s="247"/>
      <c r="OEP15" s="247"/>
      <c r="OEQ15" s="247"/>
      <c r="OER15" s="247"/>
      <c r="OES15" s="247"/>
      <c r="OET15" s="247"/>
      <c r="OEU15" s="247"/>
      <c r="OEV15" s="247"/>
      <c r="OEW15" s="247"/>
      <c r="OEX15" s="247"/>
      <c r="OEY15" s="247"/>
      <c r="OEZ15" s="247"/>
      <c r="OFA15" s="247"/>
      <c r="OFB15" s="247"/>
      <c r="OFC15" s="247"/>
      <c r="OFD15" s="247"/>
      <c r="OFE15" s="247"/>
      <c r="OFF15" s="247"/>
      <c r="OFG15" s="247"/>
      <c r="OFH15" s="247"/>
      <c r="OFI15" s="247"/>
      <c r="OFJ15" s="247"/>
      <c r="OFK15" s="247"/>
      <c r="OFL15" s="247"/>
      <c r="OFM15" s="247"/>
      <c r="OFN15" s="247"/>
      <c r="OFO15" s="247"/>
      <c r="OFP15" s="247"/>
      <c r="OFQ15" s="247"/>
      <c r="OFR15" s="247"/>
      <c r="OFS15" s="247"/>
      <c r="OFT15" s="247"/>
      <c r="OFU15" s="247"/>
      <c r="OFV15" s="247"/>
      <c r="OFW15" s="247"/>
      <c r="OFX15" s="247"/>
      <c r="OFY15" s="247"/>
      <c r="OFZ15" s="247"/>
      <c r="OGA15" s="247"/>
      <c r="OGB15" s="247"/>
      <c r="OGC15" s="247"/>
      <c r="OGD15" s="247"/>
      <c r="OGE15" s="247"/>
      <c r="OGF15" s="247"/>
      <c r="OGG15" s="247"/>
      <c r="OGH15" s="247"/>
      <c r="OGI15" s="247"/>
      <c r="OGJ15" s="247"/>
      <c r="OGK15" s="247"/>
      <c r="OGL15" s="247"/>
      <c r="OGM15" s="247"/>
      <c r="OGN15" s="247"/>
      <c r="OGO15" s="247"/>
      <c r="OGP15" s="247"/>
      <c r="OGQ15" s="247"/>
      <c r="OGR15" s="247"/>
      <c r="OGS15" s="247"/>
      <c r="OGT15" s="247"/>
      <c r="OGU15" s="247"/>
      <c r="OGV15" s="247"/>
      <c r="OGW15" s="247"/>
      <c r="OGX15" s="247"/>
      <c r="OGY15" s="247"/>
      <c r="OGZ15" s="247"/>
      <c r="OHA15" s="247"/>
      <c r="OHB15" s="247"/>
      <c r="OHC15" s="247"/>
      <c r="OHD15" s="247"/>
      <c r="OHE15" s="247"/>
      <c r="OHF15" s="247"/>
      <c r="OHG15" s="247"/>
      <c r="OHH15" s="247"/>
      <c r="OHI15" s="247"/>
      <c r="OHJ15" s="247"/>
      <c r="OHK15" s="247"/>
      <c r="OHL15" s="247"/>
      <c r="OHM15" s="247"/>
      <c r="OHN15" s="247"/>
      <c r="OHO15" s="247"/>
      <c r="OHP15" s="247"/>
      <c r="OHQ15" s="247"/>
      <c r="OHR15" s="247"/>
      <c r="OHS15" s="247"/>
      <c r="OHT15" s="247"/>
      <c r="OHU15" s="247"/>
      <c r="OHV15" s="247"/>
      <c r="OHW15" s="247"/>
      <c r="OHX15" s="247"/>
      <c r="OHY15" s="247"/>
      <c r="OHZ15" s="247"/>
      <c r="OIA15" s="247"/>
      <c r="OIB15" s="247"/>
      <c r="OIC15" s="247"/>
      <c r="OID15" s="247"/>
      <c r="OIE15" s="247"/>
      <c r="OIF15" s="247"/>
      <c r="OIG15" s="247"/>
      <c r="OIH15" s="247"/>
      <c r="OII15" s="247"/>
      <c r="OIJ15" s="247"/>
      <c r="OIK15" s="247"/>
      <c r="OIL15" s="247"/>
      <c r="OIM15" s="247"/>
      <c r="OIN15" s="247"/>
      <c r="OIO15" s="247"/>
      <c r="OIP15" s="247"/>
      <c r="OIQ15" s="247"/>
      <c r="OIR15" s="247"/>
      <c r="OIS15" s="247"/>
      <c r="OIT15" s="247"/>
      <c r="OIU15" s="247"/>
      <c r="OIV15" s="247"/>
      <c r="OIW15" s="247"/>
      <c r="OIX15" s="247"/>
      <c r="OIY15" s="247"/>
      <c r="OIZ15" s="247"/>
      <c r="OJA15" s="247"/>
      <c r="OJB15" s="247"/>
      <c r="OJC15" s="247"/>
      <c r="OJD15" s="247"/>
      <c r="OJE15" s="247"/>
      <c r="OJF15" s="247"/>
      <c r="OJG15" s="247"/>
      <c r="OJH15" s="247"/>
      <c r="OJI15" s="247"/>
      <c r="OJJ15" s="247"/>
      <c r="OJK15" s="247"/>
      <c r="OJL15" s="247"/>
      <c r="OJM15" s="247"/>
      <c r="OJN15" s="247"/>
      <c r="OJO15" s="247"/>
      <c r="OJP15" s="247"/>
      <c r="OJQ15" s="247"/>
      <c r="OJR15" s="247"/>
      <c r="OJS15" s="247"/>
      <c r="OJT15" s="247"/>
      <c r="OJU15" s="247"/>
      <c r="OJV15" s="247"/>
      <c r="OJW15" s="247"/>
      <c r="OJX15" s="247"/>
      <c r="OJY15" s="247"/>
      <c r="OJZ15" s="247"/>
      <c r="OKA15" s="247"/>
      <c r="OKB15" s="247"/>
      <c r="OKC15" s="247"/>
      <c r="OKD15" s="247"/>
      <c r="OKE15" s="247"/>
      <c r="OKF15" s="247"/>
      <c r="OKG15" s="247"/>
      <c r="OKH15" s="247"/>
      <c r="OKI15" s="247"/>
      <c r="OKJ15" s="247"/>
      <c r="OKK15" s="247"/>
      <c r="OKL15" s="247"/>
      <c r="OKM15" s="247"/>
      <c r="OKN15" s="247"/>
      <c r="OKO15" s="247"/>
      <c r="OKP15" s="247"/>
      <c r="OKQ15" s="247"/>
      <c r="OKR15" s="247"/>
      <c r="OKS15" s="247"/>
      <c r="OKT15" s="247"/>
      <c r="OKU15" s="247"/>
      <c r="OKV15" s="247"/>
      <c r="OKW15" s="247"/>
      <c r="OKX15" s="247"/>
      <c r="OKY15" s="247"/>
      <c r="OKZ15" s="247"/>
      <c r="OLA15" s="247"/>
      <c r="OLB15" s="247"/>
      <c r="OLC15" s="247"/>
      <c r="OLD15" s="247"/>
      <c r="OLE15" s="247"/>
      <c r="OLF15" s="247"/>
      <c r="OLG15" s="247"/>
      <c r="OLH15" s="247"/>
      <c r="OLI15" s="247"/>
      <c r="OLJ15" s="247"/>
      <c r="OLK15" s="247"/>
      <c r="OLL15" s="247"/>
      <c r="OLM15" s="247"/>
      <c r="OLN15" s="247"/>
      <c r="OLO15" s="247"/>
      <c r="OLP15" s="247"/>
      <c r="OLQ15" s="247"/>
      <c r="OLR15" s="247"/>
      <c r="OLS15" s="247"/>
      <c r="OLT15" s="247"/>
      <c r="OLU15" s="247"/>
      <c r="OLV15" s="247"/>
      <c r="OLW15" s="247"/>
      <c r="OLX15" s="247"/>
      <c r="OLY15" s="247"/>
      <c r="OLZ15" s="247"/>
      <c r="OMA15" s="247"/>
      <c r="OMB15" s="247"/>
      <c r="OMC15" s="247"/>
      <c r="OMD15" s="247"/>
      <c r="OME15" s="247"/>
      <c r="OMF15" s="247"/>
      <c r="OMG15" s="247"/>
      <c r="OMH15" s="247"/>
      <c r="OMI15" s="247"/>
      <c r="OMJ15" s="247"/>
      <c r="OMK15" s="247"/>
      <c r="OML15" s="247"/>
      <c r="OMM15" s="247"/>
      <c r="OMN15" s="247"/>
      <c r="OMO15" s="247"/>
      <c r="OMP15" s="247"/>
      <c r="OMQ15" s="247"/>
      <c r="OMR15" s="247"/>
      <c r="OMS15" s="247"/>
      <c r="OMT15" s="247"/>
      <c r="OMU15" s="247"/>
      <c r="OMV15" s="247"/>
      <c r="OMW15" s="247"/>
      <c r="OMX15" s="247"/>
      <c r="OMY15" s="247"/>
      <c r="OMZ15" s="247"/>
      <c r="ONA15" s="247"/>
      <c r="ONB15" s="247"/>
      <c r="ONC15" s="247"/>
      <c r="OND15" s="247"/>
      <c r="ONE15" s="247"/>
      <c r="ONF15" s="247"/>
      <c r="ONG15" s="247"/>
      <c r="ONH15" s="247"/>
      <c r="ONI15" s="247"/>
      <c r="ONJ15" s="247"/>
      <c r="ONK15" s="247"/>
      <c r="ONL15" s="247"/>
      <c r="ONM15" s="247"/>
      <c r="ONN15" s="247"/>
      <c r="ONO15" s="247"/>
      <c r="ONP15" s="247"/>
      <c r="ONQ15" s="247"/>
      <c r="ONR15" s="247"/>
      <c r="ONS15" s="247"/>
      <c r="ONT15" s="247"/>
      <c r="ONU15" s="247"/>
      <c r="ONV15" s="247"/>
      <c r="ONW15" s="247"/>
      <c r="ONX15" s="247"/>
      <c r="ONY15" s="247"/>
      <c r="ONZ15" s="247"/>
      <c r="OOA15" s="247"/>
      <c r="OOB15" s="247"/>
      <c r="OOC15" s="247"/>
      <c r="OOD15" s="247"/>
      <c r="OOE15" s="247"/>
      <c r="OOF15" s="247"/>
      <c r="OOG15" s="247"/>
      <c r="OOH15" s="247"/>
      <c r="OOI15" s="247"/>
      <c r="OOJ15" s="247"/>
      <c r="OOK15" s="247"/>
      <c r="OOL15" s="247"/>
      <c r="OOM15" s="247"/>
      <c r="OON15" s="247"/>
      <c r="OOO15" s="247"/>
      <c r="OOP15" s="247"/>
      <c r="OOQ15" s="247"/>
      <c r="OOR15" s="247"/>
      <c r="OOS15" s="247"/>
      <c r="OOT15" s="247"/>
      <c r="OOU15" s="247"/>
      <c r="OOV15" s="247"/>
      <c r="OOW15" s="247"/>
      <c r="OOX15" s="247"/>
      <c r="OOY15" s="247"/>
      <c r="OOZ15" s="247"/>
      <c r="OPA15" s="247"/>
      <c r="OPB15" s="247"/>
      <c r="OPC15" s="247"/>
      <c r="OPD15" s="247"/>
      <c r="OPE15" s="247"/>
      <c r="OPF15" s="247"/>
      <c r="OPG15" s="247"/>
      <c r="OPH15" s="247"/>
      <c r="OPI15" s="247"/>
      <c r="OPJ15" s="247"/>
      <c r="OPK15" s="247"/>
      <c r="OPL15" s="247"/>
      <c r="OPM15" s="247"/>
      <c r="OPN15" s="247"/>
      <c r="OPO15" s="247"/>
      <c r="OPP15" s="247"/>
      <c r="OPQ15" s="247"/>
      <c r="OPR15" s="247"/>
      <c r="OPS15" s="247"/>
      <c r="OPT15" s="247"/>
      <c r="OPU15" s="247"/>
      <c r="OPV15" s="247"/>
      <c r="OPW15" s="247"/>
      <c r="OPX15" s="247"/>
      <c r="OPY15" s="247"/>
      <c r="OPZ15" s="247"/>
      <c r="OQA15" s="247"/>
      <c r="OQB15" s="247"/>
      <c r="OQC15" s="247"/>
      <c r="OQD15" s="247"/>
      <c r="OQE15" s="247"/>
      <c r="OQF15" s="247"/>
      <c r="OQG15" s="247"/>
      <c r="OQH15" s="247"/>
      <c r="OQI15" s="247"/>
      <c r="OQJ15" s="247"/>
      <c r="OQK15" s="247"/>
      <c r="OQL15" s="247"/>
      <c r="OQM15" s="247"/>
      <c r="OQN15" s="247"/>
      <c r="OQO15" s="247"/>
      <c r="OQP15" s="247"/>
      <c r="OQQ15" s="247"/>
      <c r="OQR15" s="247"/>
      <c r="OQS15" s="247"/>
      <c r="OQT15" s="247"/>
      <c r="OQU15" s="247"/>
      <c r="OQV15" s="247"/>
      <c r="OQW15" s="247"/>
      <c r="OQX15" s="247"/>
      <c r="OQY15" s="247"/>
      <c r="OQZ15" s="247"/>
      <c r="ORA15" s="247"/>
      <c r="ORB15" s="247"/>
      <c r="ORC15" s="247"/>
      <c r="ORD15" s="247"/>
      <c r="ORE15" s="247"/>
      <c r="ORF15" s="247"/>
      <c r="ORG15" s="247"/>
      <c r="ORH15" s="247"/>
      <c r="ORI15" s="247"/>
      <c r="ORJ15" s="247"/>
      <c r="ORK15" s="247"/>
      <c r="ORL15" s="247"/>
      <c r="ORM15" s="247"/>
      <c r="ORN15" s="247"/>
      <c r="ORO15" s="247"/>
      <c r="ORP15" s="247"/>
      <c r="ORQ15" s="247"/>
      <c r="ORR15" s="247"/>
      <c r="ORS15" s="247"/>
      <c r="ORT15" s="247"/>
      <c r="ORU15" s="247"/>
      <c r="ORV15" s="247"/>
      <c r="ORW15" s="247"/>
      <c r="ORX15" s="247"/>
      <c r="ORY15" s="247"/>
      <c r="ORZ15" s="247"/>
      <c r="OSA15" s="247"/>
      <c r="OSB15" s="247"/>
      <c r="OSC15" s="247"/>
      <c r="OSD15" s="247"/>
      <c r="OSE15" s="247"/>
      <c r="OSF15" s="247"/>
      <c r="OSG15" s="247"/>
      <c r="OSH15" s="247"/>
      <c r="OSI15" s="247"/>
      <c r="OSJ15" s="247"/>
      <c r="OSK15" s="247"/>
      <c r="OSL15" s="247"/>
      <c r="OSM15" s="247"/>
      <c r="OSN15" s="247"/>
      <c r="OSO15" s="247"/>
      <c r="OSP15" s="247"/>
      <c r="OSQ15" s="247"/>
      <c r="OSR15" s="247"/>
      <c r="OSS15" s="247"/>
      <c r="OST15" s="247"/>
      <c r="OSU15" s="247"/>
      <c r="OSV15" s="247"/>
      <c r="OSW15" s="247"/>
      <c r="OSX15" s="247"/>
      <c r="OSY15" s="247"/>
      <c r="OSZ15" s="247"/>
      <c r="OTA15" s="247"/>
      <c r="OTB15" s="247"/>
      <c r="OTC15" s="247"/>
      <c r="OTD15" s="247"/>
      <c r="OTE15" s="247"/>
      <c r="OTF15" s="247"/>
      <c r="OTG15" s="247"/>
      <c r="OTH15" s="247"/>
      <c r="OTI15" s="247"/>
      <c r="OTJ15" s="247"/>
      <c r="OTK15" s="247"/>
      <c r="OTL15" s="247"/>
      <c r="OTM15" s="247"/>
      <c r="OTN15" s="247"/>
      <c r="OTO15" s="247"/>
      <c r="OTP15" s="247"/>
      <c r="OTQ15" s="247"/>
      <c r="OTR15" s="247"/>
      <c r="OTS15" s="247"/>
      <c r="OTT15" s="247"/>
      <c r="OTU15" s="247"/>
      <c r="OTV15" s="247"/>
      <c r="OTW15" s="247"/>
      <c r="OTX15" s="247"/>
      <c r="OTY15" s="247"/>
      <c r="OTZ15" s="247"/>
      <c r="OUA15" s="247"/>
      <c r="OUB15" s="247"/>
      <c r="OUC15" s="247"/>
      <c r="OUD15" s="247"/>
      <c r="OUE15" s="247"/>
      <c r="OUF15" s="247"/>
      <c r="OUG15" s="247"/>
      <c r="OUH15" s="247"/>
      <c r="OUI15" s="247"/>
      <c r="OUJ15" s="247"/>
      <c r="OUK15" s="247"/>
      <c r="OUL15" s="247"/>
      <c r="OUM15" s="247"/>
      <c r="OUN15" s="247"/>
      <c r="OUO15" s="247"/>
      <c r="OUP15" s="247"/>
      <c r="OUQ15" s="247"/>
      <c r="OUR15" s="247"/>
      <c r="OUS15" s="247"/>
      <c r="OUT15" s="247"/>
      <c r="OUU15" s="247"/>
      <c r="OUV15" s="247"/>
      <c r="OUW15" s="247"/>
      <c r="OUX15" s="247"/>
      <c r="OUY15" s="247"/>
      <c r="OUZ15" s="247"/>
      <c r="OVA15" s="247"/>
      <c r="OVB15" s="247"/>
      <c r="OVC15" s="247"/>
      <c r="OVD15" s="247"/>
      <c r="OVE15" s="247"/>
      <c r="OVF15" s="247"/>
      <c r="OVG15" s="247"/>
      <c r="OVH15" s="247"/>
      <c r="OVI15" s="247"/>
      <c r="OVJ15" s="247"/>
      <c r="OVK15" s="247"/>
      <c r="OVL15" s="247"/>
      <c r="OVM15" s="247"/>
      <c r="OVN15" s="247"/>
      <c r="OVO15" s="247"/>
      <c r="OVP15" s="247"/>
      <c r="OVQ15" s="247"/>
      <c r="OVR15" s="247"/>
      <c r="OVS15" s="247"/>
      <c r="OVT15" s="247"/>
      <c r="OVU15" s="247"/>
      <c r="OVV15" s="247"/>
      <c r="OVW15" s="247"/>
      <c r="OVX15" s="247"/>
      <c r="OVY15" s="247"/>
      <c r="OVZ15" s="247"/>
      <c r="OWA15" s="247"/>
      <c r="OWB15" s="247"/>
      <c r="OWC15" s="247"/>
      <c r="OWD15" s="247"/>
      <c r="OWE15" s="247"/>
      <c r="OWF15" s="247"/>
      <c r="OWG15" s="247"/>
      <c r="OWH15" s="247"/>
      <c r="OWI15" s="247"/>
      <c r="OWJ15" s="247"/>
      <c r="OWK15" s="247"/>
      <c r="OWL15" s="247"/>
      <c r="OWM15" s="247"/>
      <c r="OWN15" s="247"/>
      <c r="OWO15" s="247"/>
      <c r="OWP15" s="247"/>
      <c r="OWQ15" s="247"/>
      <c r="OWR15" s="247"/>
      <c r="OWS15" s="247"/>
      <c r="OWT15" s="247"/>
      <c r="OWU15" s="247"/>
      <c r="OWV15" s="247"/>
      <c r="OWW15" s="247"/>
      <c r="OWX15" s="247"/>
      <c r="OWY15" s="247"/>
      <c r="OWZ15" s="247"/>
      <c r="OXA15" s="247"/>
      <c r="OXB15" s="247"/>
      <c r="OXC15" s="247"/>
      <c r="OXD15" s="247"/>
      <c r="OXE15" s="247"/>
      <c r="OXF15" s="247"/>
      <c r="OXG15" s="247"/>
      <c r="OXH15" s="247"/>
      <c r="OXI15" s="247"/>
      <c r="OXJ15" s="247"/>
      <c r="OXK15" s="247"/>
      <c r="OXL15" s="247"/>
      <c r="OXM15" s="247"/>
      <c r="OXN15" s="247"/>
      <c r="OXO15" s="247"/>
      <c r="OXP15" s="247"/>
      <c r="OXQ15" s="247"/>
      <c r="OXR15" s="247"/>
      <c r="OXS15" s="247"/>
      <c r="OXT15" s="247"/>
      <c r="OXU15" s="247"/>
      <c r="OXV15" s="247"/>
      <c r="OXW15" s="247"/>
      <c r="OXX15" s="247"/>
      <c r="OXY15" s="247"/>
      <c r="OXZ15" s="247"/>
      <c r="OYA15" s="247"/>
      <c r="OYB15" s="247"/>
      <c r="OYC15" s="247"/>
      <c r="OYD15" s="247"/>
      <c r="OYE15" s="247"/>
      <c r="OYF15" s="247"/>
      <c r="OYG15" s="247"/>
      <c r="OYH15" s="247"/>
      <c r="OYI15" s="247"/>
      <c r="OYJ15" s="247"/>
      <c r="OYK15" s="247"/>
      <c r="OYL15" s="247"/>
      <c r="OYM15" s="247"/>
      <c r="OYN15" s="247"/>
      <c r="OYO15" s="247"/>
      <c r="OYP15" s="247"/>
      <c r="OYQ15" s="247"/>
      <c r="OYR15" s="247"/>
      <c r="OYS15" s="247"/>
      <c r="OYT15" s="247"/>
      <c r="OYU15" s="247"/>
      <c r="OYV15" s="247"/>
      <c r="OYW15" s="247"/>
      <c r="OYX15" s="247"/>
      <c r="OYY15" s="247"/>
      <c r="OYZ15" s="247"/>
      <c r="OZA15" s="247"/>
      <c r="OZB15" s="247"/>
      <c r="OZC15" s="247"/>
      <c r="OZD15" s="247"/>
      <c r="OZE15" s="247"/>
      <c r="OZF15" s="247"/>
      <c r="OZG15" s="247"/>
      <c r="OZH15" s="247"/>
      <c r="OZI15" s="247"/>
      <c r="OZJ15" s="247"/>
      <c r="OZK15" s="247"/>
      <c r="OZL15" s="247"/>
      <c r="OZM15" s="247"/>
      <c r="OZN15" s="247"/>
      <c r="OZO15" s="247"/>
      <c r="OZP15" s="247"/>
      <c r="OZQ15" s="247"/>
      <c r="OZR15" s="247"/>
      <c r="OZS15" s="247"/>
      <c r="OZT15" s="247"/>
      <c r="OZU15" s="247"/>
      <c r="OZV15" s="247"/>
      <c r="OZW15" s="247"/>
      <c r="OZX15" s="247"/>
      <c r="OZY15" s="247"/>
      <c r="OZZ15" s="247"/>
      <c r="PAA15" s="247"/>
      <c r="PAB15" s="247"/>
      <c r="PAC15" s="247"/>
      <c r="PAD15" s="247"/>
      <c r="PAE15" s="247"/>
      <c r="PAF15" s="247"/>
      <c r="PAG15" s="247"/>
      <c r="PAH15" s="247"/>
      <c r="PAI15" s="247"/>
      <c r="PAJ15" s="247"/>
      <c r="PAK15" s="247"/>
      <c r="PAL15" s="247"/>
      <c r="PAM15" s="247"/>
      <c r="PAN15" s="247"/>
      <c r="PAO15" s="247"/>
      <c r="PAP15" s="247"/>
      <c r="PAQ15" s="247"/>
      <c r="PAR15" s="247"/>
      <c r="PAS15" s="247"/>
      <c r="PAT15" s="247"/>
      <c r="PAU15" s="247"/>
      <c r="PAV15" s="247"/>
      <c r="PAW15" s="247"/>
      <c r="PAX15" s="247"/>
      <c r="PAY15" s="247"/>
      <c r="PAZ15" s="247"/>
      <c r="PBA15" s="247"/>
      <c r="PBB15" s="247"/>
      <c r="PBC15" s="247"/>
      <c r="PBD15" s="247"/>
      <c r="PBE15" s="247"/>
      <c r="PBF15" s="247"/>
      <c r="PBG15" s="247"/>
      <c r="PBH15" s="247"/>
      <c r="PBI15" s="247"/>
      <c r="PBJ15" s="247"/>
      <c r="PBK15" s="247"/>
      <c r="PBL15" s="247"/>
      <c r="PBM15" s="247"/>
      <c r="PBN15" s="247"/>
      <c r="PBO15" s="247"/>
      <c r="PBP15" s="247"/>
      <c r="PBQ15" s="247"/>
      <c r="PBR15" s="247"/>
      <c r="PBS15" s="247"/>
      <c r="PBT15" s="247"/>
      <c r="PBU15" s="247"/>
      <c r="PBV15" s="247"/>
      <c r="PBW15" s="247"/>
      <c r="PBX15" s="247"/>
      <c r="PBY15" s="247"/>
      <c r="PBZ15" s="247"/>
      <c r="PCA15" s="247"/>
      <c r="PCB15" s="247"/>
      <c r="PCC15" s="247"/>
      <c r="PCD15" s="247"/>
      <c r="PCE15" s="247"/>
      <c r="PCF15" s="247"/>
      <c r="PCG15" s="247"/>
      <c r="PCH15" s="247"/>
      <c r="PCI15" s="247"/>
      <c r="PCJ15" s="247"/>
      <c r="PCK15" s="247"/>
      <c r="PCL15" s="247"/>
      <c r="PCM15" s="247"/>
      <c r="PCN15" s="247"/>
      <c r="PCO15" s="247"/>
      <c r="PCP15" s="247"/>
      <c r="PCQ15" s="247"/>
      <c r="PCR15" s="247"/>
      <c r="PCS15" s="247"/>
      <c r="PCT15" s="247"/>
      <c r="PCU15" s="247"/>
      <c r="PCV15" s="247"/>
      <c r="PCW15" s="247"/>
      <c r="PCX15" s="247"/>
      <c r="PCY15" s="247"/>
      <c r="PCZ15" s="247"/>
      <c r="PDA15" s="247"/>
      <c r="PDB15" s="247"/>
      <c r="PDC15" s="247"/>
      <c r="PDD15" s="247"/>
      <c r="PDE15" s="247"/>
      <c r="PDF15" s="247"/>
      <c r="PDG15" s="247"/>
      <c r="PDH15" s="247"/>
      <c r="PDI15" s="247"/>
      <c r="PDJ15" s="247"/>
      <c r="PDK15" s="247"/>
      <c r="PDL15" s="247"/>
      <c r="PDM15" s="247"/>
      <c r="PDN15" s="247"/>
      <c r="PDO15" s="247"/>
      <c r="PDP15" s="247"/>
      <c r="PDQ15" s="247"/>
      <c r="PDR15" s="247"/>
      <c r="PDS15" s="247"/>
      <c r="PDT15" s="247"/>
      <c r="PDU15" s="247"/>
      <c r="PDV15" s="247"/>
      <c r="PDW15" s="247"/>
      <c r="PDX15" s="247"/>
      <c r="PDY15" s="247"/>
      <c r="PDZ15" s="247"/>
      <c r="PEA15" s="247"/>
      <c r="PEB15" s="247"/>
      <c r="PEC15" s="247"/>
      <c r="PED15" s="247"/>
      <c r="PEE15" s="247"/>
      <c r="PEF15" s="247"/>
      <c r="PEG15" s="247"/>
      <c r="PEH15" s="247"/>
      <c r="PEI15" s="247"/>
      <c r="PEJ15" s="247"/>
      <c r="PEK15" s="247"/>
      <c r="PEL15" s="247"/>
      <c r="PEM15" s="247"/>
      <c r="PEN15" s="247"/>
      <c r="PEO15" s="247"/>
      <c r="PEP15" s="247"/>
      <c r="PEQ15" s="247"/>
      <c r="PER15" s="247"/>
      <c r="PES15" s="247"/>
      <c r="PET15" s="247"/>
      <c r="PEU15" s="247"/>
      <c r="PEV15" s="247"/>
      <c r="PEW15" s="247"/>
      <c r="PEX15" s="247"/>
      <c r="PEY15" s="247"/>
      <c r="PEZ15" s="247"/>
      <c r="PFA15" s="247"/>
      <c r="PFB15" s="247"/>
      <c r="PFC15" s="247"/>
      <c r="PFD15" s="247"/>
      <c r="PFE15" s="247"/>
      <c r="PFF15" s="247"/>
      <c r="PFG15" s="247"/>
      <c r="PFH15" s="247"/>
      <c r="PFI15" s="247"/>
      <c r="PFJ15" s="247"/>
      <c r="PFK15" s="247"/>
      <c r="PFL15" s="247"/>
      <c r="PFM15" s="247"/>
      <c r="PFN15" s="247"/>
      <c r="PFO15" s="247"/>
      <c r="PFP15" s="247"/>
      <c r="PFQ15" s="247"/>
      <c r="PFR15" s="247"/>
      <c r="PFS15" s="247"/>
      <c r="PFT15" s="247"/>
      <c r="PFU15" s="247"/>
      <c r="PFV15" s="247"/>
      <c r="PFW15" s="247"/>
      <c r="PFX15" s="247"/>
      <c r="PFY15" s="247"/>
      <c r="PFZ15" s="247"/>
      <c r="PGA15" s="247"/>
      <c r="PGB15" s="247"/>
      <c r="PGC15" s="247"/>
      <c r="PGD15" s="247"/>
      <c r="PGE15" s="247"/>
      <c r="PGF15" s="247"/>
      <c r="PGG15" s="247"/>
      <c r="PGH15" s="247"/>
      <c r="PGI15" s="247"/>
      <c r="PGJ15" s="247"/>
      <c r="PGK15" s="247"/>
      <c r="PGL15" s="247"/>
      <c r="PGM15" s="247"/>
      <c r="PGN15" s="247"/>
      <c r="PGO15" s="247"/>
      <c r="PGP15" s="247"/>
      <c r="PGQ15" s="247"/>
      <c r="PGR15" s="247"/>
      <c r="PGS15" s="247"/>
      <c r="PGT15" s="247"/>
      <c r="PGU15" s="247"/>
      <c r="PGV15" s="247"/>
      <c r="PGW15" s="247"/>
      <c r="PGX15" s="247"/>
      <c r="PGY15" s="247"/>
      <c r="PGZ15" s="247"/>
      <c r="PHA15" s="247"/>
      <c r="PHB15" s="247"/>
      <c r="PHC15" s="247"/>
      <c r="PHD15" s="247"/>
      <c r="PHE15" s="247"/>
      <c r="PHF15" s="247"/>
      <c r="PHG15" s="247"/>
      <c r="PHH15" s="247"/>
      <c r="PHI15" s="247"/>
      <c r="PHJ15" s="247"/>
      <c r="PHK15" s="247"/>
      <c r="PHL15" s="247"/>
      <c r="PHM15" s="247"/>
      <c r="PHN15" s="247"/>
      <c r="PHO15" s="247"/>
      <c r="PHP15" s="247"/>
      <c r="PHQ15" s="247"/>
      <c r="PHR15" s="247"/>
      <c r="PHS15" s="247"/>
      <c r="PHT15" s="247"/>
      <c r="PHU15" s="247"/>
      <c r="PHV15" s="247"/>
      <c r="PHW15" s="247"/>
      <c r="PHX15" s="247"/>
      <c r="PHY15" s="247"/>
      <c r="PHZ15" s="247"/>
      <c r="PIA15" s="247"/>
      <c r="PIB15" s="247"/>
      <c r="PIC15" s="247"/>
      <c r="PID15" s="247"/>
      <c r="PIE15" s="247"/>
      <c r="PIF15" s="247"/>
      <c r="PIG15" s="247"/>
      <c r="PIH15" s="247"/>
      <c r="PII15" s="247"/>
      <c r="PIJ15" s="247"/>
      <c r="PIK15" s="247"/>
      <c r="PIL15" s="247"/>
      <c r="PIM15" s="247"/>
      <c r="PIN15" s="247"/>
      <c r="PIO15" s="247"/>
      <c r="PIP15" s="247"/>
      <c r="PIQ15" s="247"/>
      <c r="PIR15" s="247"/>
      <c r="PIS15" s="247"/>
      <c r="PIT15" s="247"/>
      <c r="PIU15" s="247"/>
      <c r="PIV15" s="247"/>
      <c r="PIW15" s="247"/>
      <c r="PIX15" s="247"/>
      <c r="PIY15" s="247"/>
      <c r="PIZ15" s="247"/>
      <c r="PJA15" s="247"/>
      <c r="PJB15" s="247"/>
      <c r="PJC15" s="247"/>
      <c r="PJD15" s="247"/>
      <c r="PJE15" s="247"/>
      <c r="PJF15" s="247"/>
      <c r="PJG15" s="247"/>
      <c r="PJH15" s="247"/>
      <c r="PJI15" s="247"/>
      <c r="PJJ15" s="247"/>
      <c r="PJK15" s="247"/>
      <c r="PJL15" s="247"/>
      <c r="PJM15" s="247"/>
      <c r="PJN15" s="247"/>
      <c r="PJO15" s="247"/>
      <c r="PJP15" s="247"/>
      <c r="PJQ15" s="247"/>
      <c r="PJR15" s="247"/>
      <c r="PJS15" s="247"/>
      <c r="PJT15" s="247"/>
      <c r="PJU15" s="247"/>
      <c r="PJV15" s="247"/>
      <c r="PJW15" s="247"/>
      <c r="PJX15" s="247"/>
      <c r="PJY15" s="247"/>
      <c r="PJZ15" s="247"/>
      <c r="PKA15" s="247"/>
      <c r="PKB15" s="247"/>
      <c r="PKC15" s="247"/>
      <c r="PKD15" s="247"/>
      <c r="PKE15" s="247"/>
      <c r="PKF15" s="247"/>
      <c r="PKG15" s="247"/>
      <c r="PKH15" s="247"/>
      <c r="PKI15" s="247"/>
      <c r="PKJ15" s="247"/>
      <c r="PKK15" s="247"/>
      <c r="PKL15" s="247"/>
      <c r="PKM15" s="247"/>
      <c r="PKN15" s="247"/>
      <c r="PKO15" s="247"/>
      <c r="PKP15" s="247"/>
      <c r="PKQ15" s="247"/>
      <c r="PKR15" s="247"/>
      <c r="PKS15" s="247"/>
      <c r="PKT15" s="247"/>
      <c r="PKU15" s="247"/>
      <c r="PKV15" s="247"/>
      <c r="PKW15" s="247"/>
      <c r="PKX15" s="247"/>
      <c r="PKY15" s="247"/>
      <c r="PKZ15" s="247"/>
      <c r="PLA15" s="247"/>
      <c r="PLB15" s="247"/>
      <c r="PLC15" s="247"/>
      <c r="PLD15" s="247"/>
      <c r="PLE15" s="247"/>
      <c r="PLF15" s="247"/>
      <c r="PLG15" s="247"/>
      <c r="PLH15" s="247"/>
      <c r="PLI15" s="247"/>
      <c r="PLJ15" s="247"/>
      <c r="PLK15" s="247"/>
      <c r="PLL15" s="247"/>
      <c r="PLM15" s="247"/>
      <c r="PLN15" s="247"/>
      <c r="PLO15" s="247"/>
      <c r="PLP15" s="247"/>
      <c r="PLQ15" s="247"/>
      <c r="PLR15" s="247"/>
      <c r="PLS15" s="247"/>
      <c r="PLT15" s="247"/>
      <c r="PLU15" s="247"/>
      <c r="PLV15" s="247"/>
      <c r="PLW15" s="247"/>
      <c r="PLX15" s="247"/>
      <c r="PLY15" s="247"/>
      <c r="PLZ15" s="247"/>
      <c r="PMA15" s="247"/>
      <c r="PMB15" s="247"/>
      <c r="PMC15" s="247"/>
      <c r="PMD15" s="247"/>
      <c r="PME15" s="247"/>
      <c r="PMF15" s="247"/>
      <c r="PMG15" s="247"/>
      <c r="PMH15" s="247"/>
      <c r="PMI15" s="247"/>
      <c r="PMJ15" s="247"/>
      <c r="PMK15" s="247"/>
      <c r="PML15" s="247"/>
      <c r="PMM15" s="247"/>
      <c r="PMN15" s="247"/>
      <c r="PMO15" s="247"/>
      <c r="PMP15" s="247"/>
      <c r="PMQ15" s="247"/>
      <c r="PMR15" s="247"/>
      <c r="PMS15" s="247"/>
      <c r="PMT15" s="247"/>
      <c r="PMU15" s="247"/>
      <c r="PMV15" s="247"/>
      <c r="PMW15" s="247"/>
      <c r="PMX15" s="247"/>
      <c r="PMY15" s="247"/>
      <c r="PMZ15" s="247"/>
      <c r="PNA15" s="247"/>
      <c r="PNB15" s="247"/>
      <c r="PNC15" s="247"/>
      <c r="PND15" s="247"/>
      <c r="PNE15" s="247"/>
      <c r="PNF15" s="247"/>
      <c r="PNG15" s="247"/>
      <c r="PNH15" s="247"/>
      <c r="PNI15" s="247"/>
      <c r="PNJ15" s="247"/>
      <c r="PNK15" s="247"/>
      <c r="PNL15" s="247"/>
      <c r="PNM15" s="247"/>
      <c r="PNN15" s="247"/>
      <c r="PNO15" s="247"/>
      <c r="PNP15" s="247"/>
      <c r="PNQ15" s="247"/>
      <c r="PNR15" s="247"/>
      <c r="PNS15" s="247"/>
      <c r="PNT15" s="247"/>
      <c r="PNU15" s="247"/>
      <c r="PNV15" s="247"/>
      <c r="PNW15" s="247"/>
      <c r="PNX15" s="247"/>
      <c r="PNY15" s="247"/>
      <c r="PNZ15" s="247"/>
      <c r="POA15" s="247"/>
      <c r="POB15" s="247"/>
      <c r="POC15" s="247"/>
      <c r="POD15" s="247"/>
      <c r="POE15" s="247"/>
      <c r="POF15" s="247"/>
      <c r="POG15" s="247"/>
      <c r="POH15" s="247"/>
      <c r="POI15" s="247"/>
      <c r="POJ15" s="247"/>
      <c r="POK15" s="247"/>
      <c r="POL15" s="247"/>
      <c r="POM15" s="247"/>
      <c r="PON15" s="247"/>
      <c r="POO15" s="247"/>
      <c r="POP15" s="247"/>
      <c r="POQ15" s="247"/>
      <c r="POR15" s="247"/>
      <c r="POS15" s="247"/>
      <c r="POT15" s="247"/>
      <c r="POU15" s="247"/>
      <c r="POV15" s="247"/>
      <c r="POW15" s="247"/>
      <c r="POX15" s="247"/>
      <c r="POY15" s="247"/>
      <c r="POZ15" s="247"/>
      <c r="PPA15" s="247"/>
      <c r="PPB15" s="247"/>
      <c r="PPC15" s="247"/>
      <c r="PPD15" s="247"/>
      <c r="PPE15" s="247"/>
      <c r="PPF15" s="247"/>
      <c r="PPG15" s="247"/>
      <c r="PPH15" s="247"/>
      <c r="PPI15" s="247"/>
      <c r="PPJ15" s="247"/>
      <c r="PPK15" s="247"/>
      <c r="PPL15" s="247"/>
      <c r="PPM15" s="247"/>
      <c r="PPN15" s="247"/>
      <c r="PPO15" s="247"/>
      <c r="PPP15" s="247"/>
      <c r="PPQ15" s="247"/>
      <c r="PPR15" s="247"/>
      <c r="PPS15" s="247"/>
      <c r="PPT15" s="247"/>
      <c r="PPU15" s="247"/>
      <c r="PPV15" s="247"/>
      <c r="PPW15" s="247"/>
      <c r="PPX15" s="247"/>
      <c r="PPY15" s="247"/>
      <c r="PPZ15" s="247"/>
      <c r="PQA15" s="247"/>
      <c r="PQB15" s="247"/>
      <c r="PQC15" s="247"/>
      <c r="PQD15" s="247"/>
      <c r="PQE15" s="247"/>
      <c r="PQF15" s="247"/>
      <c r="PQG15" s="247"/>
      <c r="PQH15" s="247"/>
      <c r="PQI15" s="247"/>
      <c r="PQJ15" s="247"/>
      <c r="PQK15" s="247"/>
      <c r="PQL15" s="247"/>
      <c r="PQM15" s="247"/>
      <c r="PQN15" s="247"/>
      <c r="PQO15" s="247"/>
      <c r="PQP15" s="247"/>
      <c r="PQQ15" s="247"/>
      <c r="PQR15" s="247"/>
      <c r="PQS15" s="247"/>
      <c r="PQT15" s="247"/>
      <c r="PQU15" s="247"/>
      <c r="PQV15" s="247"/>
      <c r="PQW15" s="247"/>
      <c r="PQX15" s="247"/>
      <c r="PQY15" s="247"/>
      <c r="PQZ15" s="247"/>
      <c r="PRA15" s="247"/>
      <c r="PRB15" s="247"/>
      <c r="PRC15" s="247"/>
      <c r="PRD15" s="247"/>
      <c r="PRE15" s="247"/>
      <c r="PRF15" s="247"/>
      <c r="PRG15" s="247"/>
      <c r="PRH15" s="247"/>
      <c r="PRI15" s="247"/>
      <c r="PRJ15" s="247"/>
      <c r="PRK15" s="247"/>
      <c r="PRL15" s="247"/>
      <c r="PRM15" s="247"/>
      <c r="PRN15" s="247"/>
      <c r="PRO15" s="247"/>
      <c r="PRP15" s="247"/>
      <c r="PRQ15" s="247"/>
      <c r="PRR15" s="247"/>
      <c r="PRS15" s="247"/>
      <c r="PRT15" s="247"/>
      <c r="PRU15" s="247"/>
      <c r="PRV15" s="247"/>
      <c r="PRW15" s="247"/>
      <c r="PRX15" s="247"/>
      <c r="PRY15" s="247"/>
      <c r="PRZ15" s="247"/>
      <c r="PSA15" s="247"/>
      <c r="PSB15" s="247"/>
      <c r="PSC15" s="247"/>
      <c r="PSD15" s="247"/>
      <c r="PSE15" s="247"/>
      <c r="PSF15" s="247"/>
      <c r="PSG15" s="247"/>
      <c r="PSH15" s="247"/>
      <c r="PSI15" s="247"/>
      <c r="PSJ15" s="247"/>
      <c r="PSK15" s="247"/>
      <c r="PSL15" s="247"/>
      <c r="PSM15" s="247"/>
      <c r="PSN15" s="247"/>
      <c r="PSO15" s="247"/>
      <c r="PSP15" s="247"/>
      <c r="PSQ15" s="247"/>
      <c r="PSR15" s="247"/>
      <c r="PSS15" s="247"/>
      <c r="PST15" s="247"/>
      <c r="PSU15" s="247"/>
      <c r="PSV15" s="247"/>
      <c r="PSW15" s="247"/>
      <c r="PSX15" s="247"/>
      <c r="PSY15" s="247"/>
      <c r="PSZ15" s="247"/>
      <c r="PTA15" s="247"/>
      <c r="PTB15" s="247"/>
      <c r="PTC15" s="247"/>
      <c r="PTD15" s="247"/>
      <c r="PTE15" s="247"/>
      <c r="PTF15" s="247"/>
      <c r="PTG15" s="247"/>
      <c r="PTH15" s="247"/>
      <c r="PTI15" s="247"/>
      <c r="PTJ15" s="247"/>
      <c r="PTK15" s="247"/>
      <c r="PTL15" s="247"/>
      <c r="PTM15" s="247"/>
      <c r="PTN15" s="247"/>
      <c r="PTO15" s="247"/>
      <c r="PTP15" s="247"/>
      <c r="PTQ15" s="247"/>
      <c r="PTR15" s="247"/>
      <c r="PTS15" s="247"/>
      <c r="PTT15" s="247"/>
      <c r="PTU15" s="247"/>
      <c r="PTV15" s="247"/>
      <c r="PTW15" s="247"/>
      <c r="PTX15" s="247"/>
      <c r="PTY15" s="247"/>
      <c r="PTZ15" s="247"/>
      <c r="PUA15" s="247"/>
      <c r="PUB15" s="247"/>
      <c r="PUC15" s="247"/>
      <c r="PUD15" s="247"/>
      <c r="PUE15" s="247"/>
      <c r="PUF15" s="247"/>
      <c r="PUG15" s="247"/>
      <c r="PUH15" s="247"/>
      <c r="PUI15" s="247"/>
      <c r="PUJ15" s="247"/>
      <c r="PUK15" s="247"/>
      <c r="PUL15" s="247"/>
      <c r="PUM15" s="247"/>
      <c r="PUN15" s="247"/>
      <c r="PUO15" s="247"/>
      <c r="PUP15" s="247"/>
      <c r="PUQ15" s="247"/>
      <c r="PUR15" s="247"/>
      <c r="PUS15" s="247"/>
      <c r="PUT15" s="247"/>
      <c r="PUU15" s="247"/>
      <c r="PUV15" s="247"/>
      <c r="PUW15" s="247"/>
      <c r="PUX15" s="247"/>
      <c r="PUY15" s="247"/>
      <c r="PUZ15" s="247"/>
      <c r="PVA15" s="247"/>
      <c r="PVB15" s="247"/>
      <c r="PVC15" s="247"/>
      <c r="PVD15" s="247"/>
      <c r="PVE15" s="247"/>
      <c r="PVF15" s="247"/>
      <c r="PVG15" s="247"/>
      <c r="PVH15" s="247"/>
      <c r="PVI15" s="247"/>
      <c r="PVJ15" s="247"/>
      <c r="PVK15" s="247"/>
      <c r="PVL15" s="247"/>
      <c r="PVM15" s="247"/>
      <c r="PVN15" s="247"/>
      <c r="PVO15" s="247"/>
      <c r="PVP15" s="247"/>
      <c r="PVQ15" s="247"/>
      <c r="PVR15" s="247"/>
      <c r="PVS15" s="247"/>
      <c r="PVT15" s="247"/>
      <c r="PVU15" s="247"/>
      <c r="PVV15" s="247"/>
      <c r="PVW15" s="247"/>
      <c r="PVX15" s="247"/>
      <c r="PVY15" s="247"/>
      <c r="PVZ15" s="247"/>
      <c r="PWA15" s="247"/>
      <c r="PWB15" s="247"/>
      <c r="PWC15" s="247"/>
      <c r="PWD15" s="247"/>
      <c r="PWE15" s="247"/>
      <c r="PWF15" s="247"/>
      <c r="PWG15" s="247"/>
      <c r="PWH15" s="247"/>
      <c r="PWI15" s="247"/>
      <c r="PWJ15" s="247"/>
      <c r="PWK15" s="247"/>
      <c r="PWL15" s="247"/>
      <c r="PWM15" s="247"/>
      <c r="PWN15" s="247"/>
      <c r="PWO15" s="247"/>
      <c r="PWP15" s="247"/>
      <c r="PWQ15" s="247"/>
      <c r="PWR15" s="247"/>
      <c r="PWS15" s="247"/>
      <c r="PWT15" s="247"/>
      <c r="PWU15" s="247"/>
      <c r="PWV15" s="247"/>
      <c r="PWW15" s="247"/>
      <c r="PWX15" s="247"/>
      <c r="PWY15" s="247"/>
      <c r="PWZ15" s="247"/>
      <c r="PXA15" s="247"/>
      <c r="PXB15" s="247"/>
      <c r="PXC15" s="247"/>
      <c r="PXD15" s="247"/>
      <c r="PXE15" s="247"/>
      <c r="PXF15" s="247"/>
      <c r="PXG15" s="247"/>
      <c r="PXH15" s="247"/>
      <c r="PXI15" s="247"/>
      <c r="PXJ15" s="247"/>
      <c r="PXK15" s="247"/>
      <c r="PXL15" s="247"/>
      <c r="PXM15" s="247"/>
      <c r="PXN15" s="247"/>
      <c r="PXO15" s="247"/>
      <c r="PXP15" s="247"/>
      <c r="PXQ15" s="247"/>
      <c r="PXR15" s="247"/>
      <c r="PXS15" s="247"/>
      <c r="PXT15" s="247"/>
      <c r="PXU15" s="247"/>
      <c r="PXV15" s="247"/>
      <c r="PXW15" s="247"/>
      <c r="PXX15" s="247"/>
      <c r="PXY15" s="247"/>
      <c r="PXZ15" s="247"/>
      <c r="PYA15" s="247"/>
      <c r="PYB15" s="247"/>
      <c r="PYC15" s="247"/>
      <c r="PYD15" s="247"/>
      <c r="PYE15" s="247"/>
      <c r="PYF15" s="247"/>
      <c r="PYG15" s="247"/>
      <c r="PYH15" s="247"/>
      <c r="PYI15" s="247"/>
      <c r="PYJ15" s="247"/>
      <c r="PYK15" s="247"/>
      <c r="PYL15" s="247"/>
      <c r="PYM15" s="247"/>
      <c r="PYN15" s="247"/>
      <c r="PYO15" s="247"/>
      <c r="PYP15" s="247"/>
      <c r="PYQ15" s="247"/>
      <c r="PYR15" s="247"/>
      <c r="PYS15" s="247"/>
      <c r="PYT15" s="247"/>
      <c r="PYU15" s="247"/>
      <c r="PYV15" s="247"/>
      <c r="PYW15" s="247"/>
      <c r="PYX15" s="247"/>
      <c r="PYY15" s="247"/>
      <c r="PYZ15" s="247"/>
      <c r="PZA15" s="247"/>
      <c r="PZB15" s="247"/>
      <c r="PZC15" s="247"/>
      <c r="PZD15" s="247"/>
      <c r="PZE15" s="247"/>
      <c r="PZF15" s="247"/>
      <c r="PZG15" s="247"/>
      <c r="PZH15" s="247"/>
      <c r="PZI15" s="247"/>
      <c r="PZJ15" s="247"/>
      <c r="PZK15" s="247"/>
      <c r="PZL15" s="247"/>
      <c r="PZM15" s="247"/>
      <c r="PZN15" s="247"/>
      <c r="PZO15" s="247"/>
      <c r="PZP15" s="247"/>
      <c r="PZQ15" s="247"/>
      <c r="PZR15" s="247"/>
      <c r="PZS15" s="247"/>
      <c r="PZT15" s="247"/>
      <c r="PZU15" s="247"/>
      <c r="PZV15" s="247"/>
      <c r="PZW15" s="247"/>
      <c r="PZX15" s="247"/>
      <c r="PZY15" s="247"/>
      <c r="PZZ15" s="247"/>
      <c r="QAA15" s="247"/>
      <c r="QAB15" s="247"/>
      <c r="QAC15" s="247"/>
      <c r="QAD15" s="247"/>
      <c r="QAE15" s="247"/>
      <c r="QAF15" s="247"/>
      <c r="QAG15" s="247"/>
      <c r="QAH15" s="247"/>
      <c r="QAI15" s="247"/>
      <c r="QAJ15" s="247"/>
      <c r="QAK15" s="247"/>
      <c r="QAL15" s="247"/>
      <c r="QAM15" s="247"/>
      <c r="QAN15" s="247"/>
      <c r="QAO15" s="247"/>
      <c r="QAP15" s="247"/>
      <c r="QAQ15" s="247"/>
      <c r="QAR15" s="247"/>
      <c r="QAS15" s="247"/>
      <c r="QAT15" s="247"/>
      <c r="QAU15" s="247"/>
      <c r="QAV15" s="247"/>
      <c r="QAW15" s="247"/>
      <c r="QAX15" s="247"/>
      <c r="QAY15" s="247"/>
      <c r="QAZ15" s="247"/>
      <c r="QBA15" s="247"/>
      <c r="QBB15" s="247"/>
      <c r="QBC15" s="247"/>
      <c r="QBD15" s="247"/>
      <c r="QBE15" s="247"/>
      <c r="QBF15" s="247"/>
      <c r="QBG15" s="247"/>
      <c r="QBH15" s="247"/>
      <c r="QBI15" s="247"/>
      <c r="QBJ15" s="247"/>
      <c r="QBK15" s="247"/>
      <c r="QBL15" s="247"/>
      <c r="QBM15" s="247"/>
      <c r="QBN15" s="247"/>
      <c r="QBO15" s="247"/>
      <c r="QBP15" s="247"/>
      <c r="QBQ15" s="247"/>
      <c r="QBR15" s="247"/>
      <c r="QBS15" s="247"/>
      <c r="QBT15" s="247"/>
      <c r="QBU15" s="247"/>
      <c r="QBV15" s="247"/>
      <c r="QBW15" s="247"/>
      <c r="QBX15" s="247"/>
      <c r="QBY15" s="247"/>
      <c r="QBZ15" s="247"/>
      <c r="QCA15" s="247"/>
      <c r="QCB15" s="247"/>
      <c r="QCC15" s="247"/>
      <c r="QCD15" s="247"/>
      <c r="QCE15" s="247"/>
      <c r="QCF15" s="247"/>
      <c r="QCG15" s="247"/>
      <c r="QCH15" s="247"/>
      <c r="QCI15" s="247"/>
      <c r="QCJ15" s="247"/>
      <c r="QCK15" s="247"/>
      <c r="QCL15" s="247"/>
      <c r="QCM15" s="247"/>
      <c r="QCN15" s="247"/>
      <c r="QCO15" s="247"/>
      <c r="QCP15" s="247"/>
      <c r="QCQ15" s="247"/>
      <c r="QCR15" s="247"/>
      <c r="QCS15" s="247"/>
      <c r="QCT15" s="247"/>
      <c r="QCU15" s="247"/>
      <c r="QCV15" s="247"/>
      <c r="QCW15" s="247"/>
      <c r="QCX15" s="247"/>
      <c r="QCY15" s="247"/>
      <c r="QCZ15" s="247"/>
      <c r="QDA15" s="247"/>
      <c r="QDB15" s="247"/>
      <c r="QDC15" s="247"/>
      <c r="QDD15" s="247"/>
      <c r="QDE15" s="247"/>
      <c r="QDF15" s="247"/>
      <c r="QDG15" s="247"/>
      <c r="QDH15" s="247"/>
      <c r="QDI15" s="247"/>
      <c r="QDJ15" s="247"/>
      <c r="QDK15" s="247"/>
      <c r="QDL15" s="247"/>
      <c r="QDM15" s="247"/>
      <c r="QDN15" s="247"/>
      <c r="QDO15" s="247"/>
      <c r="QDP15" s="247"/>
      <c r="QDQ15" s="247"/>
      <c r="QDR15" s="247"/>
      <c r="QDS15" s="247"/>
      <c r="QDT15" s="247"/>
      <c r="QDU15" s="247"/>
      <c r="QDV15" s="247"/>
      <c r="QDW15" s="247"/>
      <c r="QDX15" s="247"/>
      <c r="QDY15" s="247"/>
      <c r="QDZ15" s="247"/>
      <c r="QEA15" s="247"/>
      <c r="QEB15" s="247"/>
      <c r="QEC15" s="247"/>
      <c r="QED15" s="247"/>
      <c r="QEE15" s="247"/>
      <c r="QEF15" s="247"/>
      <c r="QEG15" s="247"/>
      <c r="QEH15" s="247"/>
      <c r="QEI15" s="247"/>
      <c r="QEJ15" s="247"/>
      <c r="QEK15" s="247"/>
      <c r="QEL15" s="247"/>
      <c r="QEM15" s="247"/>
      <c r="QEN15" s="247"/>
      <c r="QEO15" s="247"/>
      <c r="QEP15" s="247"/>
      <c r="QEQ15" s="247"/>
      <c r="QER15" s="247"/>
      <c r="QES15" s="247"/>
      <c r="QET15" s="247"/>
      <c r="QEU15" s="247"/>
      <c r="QEV15" s="247"/>
      <c r="QEW15" s="247"/>
      <c r="QEX15" s="247"/>
      <c r="QEY15" s="247"/>
      <c r="QEZ15" s="247"/>
      <c r="QFA15" s="247"/>
      <c r="QFB15" s="247"/>
      <c r="QFC15" s="247"/>
      <c r="QFD15" s="247"/>
      <c r="QFE15" s="247"/>
      <c r="QFF15" s="247"/>
      <c r="QFG15" s="247"/>
      <c r="QFH15" s="247"/>
      <c r="QFI15" s="247"/>
      <c r="QFJ15" s="247"/>
      <c r="QFK15" s="247"/>
      <c r="QFL15" s="247"/>
      <c r="QFM15" s="247"/>
      <c r="QFN15" s="247"/>
      <c r="QFO15" s="247"/>
      <c r="QFP15" s="247"/>
      <c r="QFQ15" s="247"/>
      <c r="QFR15" s="247"/>
      <c r="QFS15" s="247"/>
      <c r="QFT15" s="247"/>
      <c r="QFU15" s="247"/>
      <c r="QFV15" s="247"/>
      <c r="QFW15" s="247"/>
      <c r="QFX15" s="247"/>
      <c r="QFY15" s="247"/>
      <c r="QFZ15" s="247"/>
      <c r="QGA15" s="247"/>
      <c r="QGB15" s="247"/>
      <c r="QGC15" s="247"/>
      <c r="QGD15" s="247"/>
      <c r="QGE15" s="247"/>
      <c r="QGF15" s="247"/>
      <c r="QGG15" s="247"/>
      <c r="QGH15" s="247"/>
      <c r="QGI15" s="247"/>
      <c r="QGJ15" s="247"/>
      <c r="QGK15" s="247"/>
      <c r="QGL15" s="247"/>
      <c r="QGM15" s="247"/>
      <c r="QGN15" s="247"/>
      <c r="QGO15" s="247"/>
      <c r="QGP15" s="247"/>
      <c r="QGQ15" s="247"/>
      <c r="QGR15" s="247"/>
      <c r="QGS15" s="247"/>
      <c r="QGT15" s="247"/>
      <c r="QGU15" s="247"/>
      <c r="QGV15" s="247"/>
      <c r="QGW15" s="247"/>
      <c r="QGX15" s="247"/>
      <c r="QGY15" s="247"/>
      <c r="QGZ15" s="247"/>
      <c r="QHA15" s="247"/>
      <c r="QHB15" s="247"/>
      <c r="QHC15" s="247"/>
      <c r="QHD15" s="247"/>
      <c r="QHE15" s="247"/>
      <c r="QHF15" s="247"/>
      <c r="QHG15" s="247"/>
      <c r="QHH15" s="247"/>
      <c r="QHI15" s="247"/>
      <c r="QHJ15" s="247"/>
      <c r="QHK15" s="247"/>
      <c r="QHL15" s="247"/>
      <c r="QHM15" s="247"/>
      <c r="QHN15" s="247"/>
      <c r="QHO15" s="247"/>
      <c r="QHP15" s="247"/>
      <c r="QHQ15" s="247"/>
      <c r="QHR15" s="247"/>
      <c r="QHS15" s="247"/>
      <c r="QHT15" s="247"/>
      <c r="QHU15" s="247"/>
      <c r="QHV15" s="247"/>
      <c r="QHW15" s="247"/>
      <c r="QHX15" s="247"/>
      <c r="QHY15" s="247"/>
      <c r="QHZ15" s="247"/>
      <c r="QIA15" s="247"/>
      <c r="QIB15" s="247"/>
      <c r="QIC15" s="247"/>
      <c r="QID15" s="247"/>
      <c r="QIE15" s="247"/>
      <c r="QIF15" s="247"/>
      <c r="QIG15" s="247"/>
      <c r="QIH15" s="247"/>
      <c r="QII15" s="247"/>
      <c r="QIJ15" s="247"/>
      <c r="QIK15" s="247"/>
      <c r="QIL15" s="247"/>
      <c r="QIM15" s="247"/>
      <c r="QIN15" s="247"/>
      <c r="QIO15" s="247"/>
      <c r="QIP15" s="247"/>
      <c r="QIQ15" s="247"/>
      <c r="QIR15" s="247"/>
      <c r="QIS15" s="247"/>
      <c r="QIT15" s="247"/>
      <c r="QIU15" s="247"/>
      <c r="QIV15" s="247"/>
      <c r="QIW15" s="247"/>
      <c r="QIX15" s="247"/>
      <c r="QIY15" s="247"/>
      <c r="QIZ15" s="247"/>
      <c r="QJA15" s="247"/>
      <c r="QJB15" s="247"/>
      <c r="QJC15" s="247"/>
      <c r="QJD15" s="247"/>
      <c r="QJE15" s="247"/>
      <c r="QJF15" s="247"/>
      <c r="QJG15" s="247"/>
      <c r="QJH15" s="247"/>
      <c r="QJI15" s="247"/>
      <c r="QJJ15" s="247"/>
      <c r="QJK15" s="247"/>
      <c r="QJL15" s="247"/>
      <c r="QJM15" s="247"/>
      <c r="QJN15" s="247"/>
      <c r="QJO15" s="247"/>
      <c r="QJP15" s="247"/>
      <c r="QJQ15" s="247"/>
      <c r="QJR15" s="247"/>
      <c r="QJS15" s="247"/>
      <c r="QJT15" s="247"/>
      <c r="QJU15" s="247"/>
      <c r="QJV15" s="247"/>
      <c r="QJW15" s="247"/>
      <c r="QJX15" s="247"/>
      <c r="QJY15" s="247"/>
      <c r="QJZ15" s="247"/>
      <c r="QKA15" s="247"/>
      <c r="QKB15" s="247"/>
      <c r="QKC15" s="247"/>
      <c r="QKD15" s="247"/>
      <c r="QKE15" s="247"/>
      <c r="QKF15" s="247"/>
      <c r="QKG15" s="247"/>
      <c r="QKH15" s="247"/>
      <c r="QKI15" s="247"/>
      <c r="QKJ15" s="247"/>
      <c r="QKK15" s="247"/>
      <c r="QKL15" s="247"/>
      <c r="QKM15" s="247"/>
      <c r="QKN15" s="247"/>
      <c r="QKO15" s="247"/>
      <c r="QKP15" s="247"/>
      <c r="QKQ15" s="247"/>
      <c r="QKR15" s="247"/>
      <c r="QKS15" s="247"/>
      <c r="QKT15" s="247"/>
      <c r="QKU15" s="247"/>
      <c r="QKV15" s="247"/>
      <c r="QKW15" s="247"/>
      <c r="QKX15" s="247"/>
      <c r="QKY15" s="247"/>
      <c r="QKZ15" s="247"/>
      <c r="QLA15" s="247"/>
      <c r="QLB15" s="247"/>
      <c r="QLC15" s="247"/>
      <c r="QLD15" s="247"/>
      <c r="QLE15" s="247"/>
      <c r="QLF15" s="247"/>
      <c r="QLG15" s="247"/>
      <c r="QLH15" s="247"/>
      <c r="QLI15" s="247"/>
      <c r="QLJ15" s="247"/>
      <c r="QLK15" s="247"/>
      <c r="QLL15" s="247"/>
      <c r="QLM15" s="247"/>
      <c r="QLN15" s="247"/>
      <c r="QLO15" s="247"/>
      <c r="QLP15" s="247"/>
      <c r="QLQ15" s="247"/>
      <c r="QLR15" s="247"/>
      <c r="QLS15" s="247"/>
      <c r="QLT15" s="247"/>
      <c r="QLU15" s="247"/>
      <c r="QLV15" s="247"/>
      <c r="QLW15" s="247"/>
      <c r="QLX15" s="247"/>
      <c r="QLY15" s="247"/>
      <c r="QLZ15" s="247"/>
      <c r="QMA15" s="247"/>
      <c r="QMB15" s="247"/>
      <c r="QMC15" s="247"/>
      <c r="QMD15" s="247"/>
      <c r="QME15" s="247"/>
      <c r="QMF15" s="247"/>
      <c r="QMG15" s="247"/>
      <c r="QMH15" s="247"/>
      <c r="QMI15" s="247"/>
      <c r="QMJ15" s="247"/>
      <c r="QMK15" s="247"/>
      <c r="QML15" s="247"/>
      <c r="QMM15" s="247"/>
      <c r="QMN15" s="247"/>
      <c r="QMO15" s="247"/>
      <c r="QMP15" s="247"/>
      <c r="QMQ15" s="247"/>
      <c r="QMR15" s="247"/>
      <c r="QMS15" s="247"/>
      <c r="QMT15" s="247"/>
      <c r="QMU15" s="247"/>
      <c r="QMV15" s="247"/>
      <c r="QMW15" s="247"/>
      <c r="QMX15" s="247"/>
      <c r="QMY15" s="247"/>
      <c r="QMZ15" s="247"/>
      <c r="QNA15" s="247"/>
      <c r="QNB15" s="247"/>
      <c r="QNC15" s="247"/>
      <c r="QND15" s="247"/>
      <c r="QNE15" s="247"/>
      <c r="QNF15" s="247"/>
      <c r="QNG15" s="247"/>
      <c r="QNH15" s="247"/>
      <c r="QNI15" s="247"/>
      <c r="QNJ15" s="247"/>
      <c r="QNK15" s="247"/>
      <c r="QNL15" s="247"/>
      <c r="QNM15" s="247"/>
      <c r="QNN15" s="247"/>
      <c r="QNO15" s="247"/>
      <c r="QNP15" s="247"/>
      <c r="QNQ15" s="247"/>
      <c r="QNR15" s="247"/>
      <c r="QNS15" s="247"/>
      <c r="QNT15" s="247"/>
      <c r="QNU15" s="247"/>
      <c r="QNV15" s="247"/>
      <c r="QNW15" s="247"/>
      <c r="QNX15" s="247"/>
      <c r="QNY15" s="247"/>
      <c r="QNZ15" s="247"/>
      <c r="QOA15" s="247"/>
      <c r="QOB15" s="247"/>
      <c r="QOC15" s="247"/>
      <c r="QOD15" s="247"/>
      <c r="QOE15" s="247"/>
      <c r="QOF15" s="247"/>
      <c r="QOG15" s="247"/>
      <c r="QOH15" s="247"/>
      <c r="QOI15" s="247"/>
      <c r="QOJ15" s="247"/>
      <c r="QOK15" s="247"/>
      <c r="QOL15" s="247"/>
      <c r="QOM15" s="247"/>
      <c r="QON15" s="247"/>
      <c r="QOO15" s="247"/>
      <c r="QOP15" s="247"/>
      <c r="QOQ15" s="247"/>
      <c r="QOR15" s="247"/>
      <c r="QOS15" s="247"/>
      <c r="QOT15" s="247"/>
      <c r="QOU15" s="247"/>
      <c r="QOV15" s="247"/>
      <c r="QOW15" s="247"/>
      <c r="QOX15" s="247"/>
      <c r="QOY15" s="247"/>
      <c r="QOZ15" s="247"/>
      <c r="QPA15" s="247"/>
      <c r="QPB15" s="247"/>
      <c r="QPC15" s="247"/>
      <c r="QPD15" s="247"/>
      <c r="QPE15" s="247"/>
      <c r="QPF15" s="247"/>
      <c r="QPG15" s="247"/>
      <c r="QPH15" s="247"/>
      <c r="QPI15" s="247"/>
      <c r="QPJ15" s="247"/>
      <c r="QPK15" s="247"/>
      <c r="QPL15" s="247"/>
      <c r="QPM15" s="247"/>
      <c r="QPN15" s="247"/>
      <c r="QPO15" s="247"/>
      <c r="QPP15" s="247"/>
      <c r="QPQ15" s="247"/>
      <c r="QPR15" s="247"/>
      <c r="QPS15" s="247"/>
      <c r="QPT15" s="247"/>
      <c r="QPU15" s="247"/>
      <c r="QPV15" s="247"/>
      <c r="QPW15" s="247"/>
      <c r="QPX15" s="247"/>
      <c r="QPY15" s="247"/>
      <c r="QPZ15" s="247"/>
      <c r="QQA15" s="247"/>
      <c r="QQB15" s="247"/>
      <c r="QQC15" s="247"/>
      <c r="QQD15" s="247"/>
      <c r="QQE15" s="247"/>
      <c r="QQF15" s="247"/>
      <c r="QQG15" s="247"/>
      <c r="QQH15" s="247"/>
      <c r="QQI15" s="247"/>
      <c r="QQJ15" s="247"/>
      <c r="QQK15" s="247"/>
      <c r="QQL15" s="247"/>
      <c r="QQM15" s="247"/>
      <c r="QQN15" s="247"/>
      <c r="QQO15" s="247"/>
      <c r="QQP15" s="247"/>
      <c r="QQQ15" s="247"/>
      <c r="QQR15" s="247"/>
      <c r="QQS15" s="247"/>
      <c r="QQT15" s="247"/>
      <c r="QQU15" s="247"/>
      <c r="QQV15" s="247"/>
      <c r="QQW15" s="247"/>
      <c r="QQX15" s="247"/>
      <c r="QQY15" s="247"/>
      <c r="QQZ15" s="247"/>
      <c r="QRA15" s="247"/>
      <c r="QRB15" s="247"/>
      <c r="QRC15" s="247"/>
      <c r="QRD15" s="247"/>
      <c r="QRE15" s="247"/>
      <c r="QRF15" s="247"/>
      <c r="QRG15" s="247"/>
      <c r="QRH15" s="247"/>
      <c r="QRI15" s="247"/>
      <c r="QRJ15" s="247"/>
      <c r="QRK15" s="247"/>
      <c r="QRL15" s="247"/>
      <c r="QRM15" s="247"/>
      <c r="QRN15" s="247"/>
      <c r="QRO15" s="247"/>
      <c r="QRP15" s="247"/>
      <c r="QRQ15" s="247"/>
      <c r="QRR15" s="247"/>
      <c r="QRS15" s="247"/>
      <c r="QRT15" s="247"/>
      <c r="QRU15" s="247"/>
      <c r="QRV15" s="247"/>
      <c r="QRW15" s="247"/>
      <c r="QRX15" s="247"/>
      <c r="QRY15" s="247"/>
      <c r="QRZ15" s="247"/>
      <c r="QSA15" s="247"/>
      <c r="QSB15" s="247"/>
      <c r="QSC15" s="247"/>
      <c r="QSD15" s="247"/>
      <c r="QSE15" s="247"/>
      <c r="QSF15" s="247"/>
      <c r="QSG15" s="247"/>
      <c r="QSH15" s="247"/>
      <c r="QSI15" s="247"/>
      <c r="QSJ15" s="247"/>
      <c r="QSK15" s="247"/>
      <c r="QSL15" s="247"/>
      <c r="QSM15" s="247"/>
      <c r="QSN15" s="247"/>
      <c r="QSO15" s="247"/>
      <c r="QSP15" s="247"/>
      <c r="QSQ15" s="247"/>
      <c r="QSR15" s="247"/>
      <c r="QSS15" s="247"/>
      <c r="QST15" s="247"/>
      <c r="QSU15" s="247"/>
      <c r="QSV15" s="247"/>
      <c r="QSW15" s="247"/>
      <c r="QSX15" s="247"/>
      <c r="QSY15" s="247"/>
      <c r="QSZ15" s="247"/>
      <c r="QTA15" s="247"/>
      <c r="QTB15" s="247"/>
      <c r="QTC15" s="247"/>
      <c r="QTD15" s="247"/>
      <c r="QTE15" s="247"/>
      <c r="QTF15" s="247"/>
      <c r="QTG15" s="247"/>
      <c r="QTH15" s="247"/>
      <c r="QTI15" s="247"/>
      <c r="QTJ15" s="247"/>
      <c r="QTK15" s="247"/>
      <c r="QTL15" s="247"/>
      <c r="QTM15" s="247"/>
      <c r="QTN15" s="247"/>
      <c r="QTO15" s="247"/>
      <c r="QTP15" s="247"/>
      <c r="QTQ15" s="247"/>
      <c r="QTR15" s="247"/>
      <c r="QTS15" s="247"/>
      <c r="QTT15" s="247"/>
      <c r="QTU15" s="247"/>
      <c r="QTV15" s="247"/>
      <c r="QTW15" s="247"/>
      <c r="QTX15" s="247"/>
      <c r="QTY15" s="247"/>
      <c r="QTZ15" s="247"/>
      <c r="QUA15" s="247"/>
      <c r="QUB15" s="247"/>
      <c r="QUC15" s="247"/>
      <c r="QUD15" s="247"/>
      <c r="QUE15" s="247"/>
      <c r="QUF15" s="247"/>
      <c r="QUG15" s="247"/>
      <c r="QUH15" s="247"/>
      <c r="QUI15" s="247"/>
      <c r="QUJ15" s="247"/>
      <c r="QUK15" s="247"/>
      <c r="QUL15" s="247"/>
      <c r="QUM15" s="247"/>
      <c r="QUN15" s="247"/>
      <c r="QUO15" s="247"/>
      <c r="QUP15" s="247"/>
      <c r="QUQ15" s="247"/>
      <c r="QUR15" s="247"/>
      <c r="QUS15" s="247"/>
      <c r="QUT15" s="247"/>
      <c r="QUU15" s="247"/>
      <c r="QUV15" s="247"/>
      <c r="QUW15" s="247"/>
      <c r="QUX15" s="247"/>
      <c r="QUY15" s="247"/>
      <c r="QUZ15" s="247"/>
      <c r="QVA15" s="247"/>
      <c r="QVB15" s="247"/>
      <c r="QVC15" s="247"/>
      <c r="QVD15" s="247"/>
      <c r="QVE15" s="247"/>
      <c r="QVF15" s="247"/>
      <c r="QVG15" s="247"/>
      <c r="QVH15" s="247"/>
      <c r="QVI15" s="247"/>
      <c r="QVJ15" s="247"/>
      <c r="QVK15" s="247"/>
      <c r="QVL15" s="247"/>
      <c r="QVM15" s="247"/>
      <c r="QVN15" s="247"/>
      <c r="QVO15" s="247"/>
      <c r="QVP15" s="247"/>
      <c r="QVQ15" s="247"/>
      <c r="QVR15" s="247"/>
      <c r="QVS15" s="247"/>
      <c r="QVT15" s="247"/>
      <c r="QVU15" s="247"/>
      <c r="QVV15" s="247"/>
      <c r="QVW15" s="247"/>
      <c r="QVX15" s="247"/>
      <c r="QVY15" s="247"/>
      <c r="QVZ15" s="247"/>
      <c r="QWA15" s="247"/>
      <c r="QWB15" s="247"/>
      <c r="QWC15" s="247"/>
      <c r="QWD15" s="247"/>
      <c r="QWE15" s="247"/>
      <c r="QWF15" s="247"/>
      <c r="QWG15" s="247"/>
      <c r="QWH15" s="247"/>
      <c r="QWI15" s="247"/>
      <c r="QWJ15" s="247"/>
      <c r="QWK15" s="247"/>
      <c r="QWL15" s="247"/>
      <c r="QWM15" s="247"/>
      <c r="QWN15" s="247"/>
      <c r="QWO15" s="247"/>
      <c r="QWP15" s="247"/>
      <c r="QWQ15" s="247"/>
      <c r="QWR15" s="247"/>
      <c r="QWS15" s="247"/>
      <c r="QWT15" s="247"/>
      <c r="QWU15" s="247"/>
      <c r="QWV15" s="247"/>
      <c r="QWW15" s="247"/>
      <c r="QWX15" s="247"/>
      <c r="QWY15" s="247"/>
      <c r="QWZ15" s="247"/>
      <c r="QXA15" s="247"/>
      <c r="QXB15" s="247"/>
      <c r="QXC15" s="247"/>
      <c r="QXD15" s="247"/>
      <c r="QXE15" s="247"/>
      <c r="QXF15" s="247"/>
      <c r="QXG15" s="247"/>
      <c r="QXH15" s="247"/>
      <c r="QXI15" s="247"/>
      <c r="QXJ15" s="247"/>
      <c r="QXK15" s="247"/>
      <c r="QXL15" s="247"/>
      <c r="QXM15" s="247"/>
      <c r="QXN15" s="247"/>
      <c r="QXO15" s="247"/>
      <c r="QXP15" s="247"/>
      <c r="QXQ15" s="247"/>
      <c r="QXR15" s="247"/>
      <c r="QXS15" s="247"/>
      <c r="QXT15" s="247"/>
      <c r="QXU15" s="247"/>
      <c r="QXV15" s="247"/>
      <c r="QXW15" s="247"/>
      <c r="QXX15" s="247"/>
      <c r="QXY15" s="247"/>
      <c r="QXZ15" s="247"/>
      <c r="QYA15" s="247"/>
      <c r="QYB15" s="247"/>
      <c r="QYC15" s="247"/>
      <c r="QYD15" s="247"/>
      <c r="QYE15" s="247"/>
      <c r="QYF15" s="247"/>
      <c r="QYG15" s="247"/>
      <c r="QYH15" s="247"/>
      <c r="QYI15" s="247"/>
      <c r="QYJ15" s="247"/>
      <c r="QYK15" s="247"/>
      <c r="QYL15" s="247"/>
      <c r="QYM15" s="247"/>
      <c r="QYN15" s="247"/>
      <c r="QYO15" s="247"/>
      <c r="QYP15" s="247"/>
      <c r="QYQ15" s="247"/>
      <c r="QYR15" s="247"/>
      <c r="QYS15" s="247"/>
      <c r="QYT15" s="247"/>
      <c r="QYU15" s="247"/>
      <c r="QYV15" s="247"/>
      <c r="QYW15" s="247"/>
      <c r="QYX15" s="247"/>
      <c r="QYY15" s="247"/>
      <c r="QYZ15" s="247"/>
      <c r="QZA15" s="247"/>
      <c r="QZB15" s="247"/>
      <c r="QZC15" s="247"/>
      <c r="QZD15" s="247"/>
      <c r="QZE15" s="247"/>
      <c r="QZF15" s="247"/>
      <c r="QZG15" s="247"/>
      <c r="QZH15" s="247"/>
      <c r="QZI15" s="247"/>
      <c r="QZJ15" s="247"/>
      <c r="QZK15" s="247"/>
      <c r="QZL15" s="247"/>
      <c r="QZM15" s="247"/>
      <c r="QZN15" s="247"/>
      <c r="QZO15" s="247"/>
      <c r="QZP15" s="247"/>
      <c r="QZQ15" s="247"/>
      <c r="QZR15" s="247"/>
      <c r="QZS15" s="247"/>
      <c r="QZT15" s="247"/>
      <c r="QZU15" s="247"/>
      <c r="QZV15" s="247"/>
      <c r="QZW15" s="247"/>
      <c r="QZX15" s="247"/>
      <c r="QZY15" s="247"/>
      <c r="QZZ15" s="247"/>
      <c r="RAA15" s="247"/>
      <c r="RAB15" s="247"/>
      <c r="RAC15" s="247"/>
      <c r="RAD15" s="247"/>
      <c r="RAE15" s="247"/>
      <c r="RAF15" s="247"/>
      <c r="RAG15" s="247"/>
      <c r="RAH15" s="247"/>
      <c r="RAI15" s="247"/>
      <c r="RAJ15" s="247"/>
      <c r="RAK15" s="247"/>
      <c r="RAL15" s="247"/>
      <c r="RAM15" s="247"/>
      <c r="RAN15" s="247"/>
      <c r="RAO15" s="247"/>
      <c r="RAP15" s="247"/>
      <c r="RAQ15" s="247"/>
      <c r="RAR15" s="247"/>
      <c r="RAS15" s="247"/>
      <c r="RAT15" s="247"/>
      <c r="RAU15" s="247"/>
      <c r="RAV15" s="247"/>
      <c r="RAW15" s="247"/>
      <c r="RAX15" s="247"/>
      <c r="RAY15" s="247"/>
      <c r="RAZ15" s="247"/>
      <c r="RBA15" s="247"/>
      <c r="RBB15" s="247"/>
      <c r="RBC15" s="247"/>
      <c r="RBD15" s="247"/>
      <c r="RBE15" s="247"/>
      <c r="RBF15" s="247"/>
      <c r="RBG15" s="247"/>
      <c r="RBH15" s="247"/>
      <c r="RBI15" s="247"/>
      <c r="RBJ15" s="247"/>
      <c r="RBK15" s="247"/>
      <c r="RBL15" s="247"/>
      <c r="RBM15" s="247"/>
      <c r="RBN15" s="247"/>
      <c r="RBO15" s="247"/>
      <c r="RBP15" s="247"/>
      <c r="RBQ15" s="247"/>
      <c r="RBR15" s="247"/>
      <c r="RBS15" s="247"/>
      <c r="RBT15" s="247"/>
      <c r="RBU15" s="247"/>
      <c r="RBV15" s="247"/>
      <c r="RBW15" s="247"/>
      <c r="RBX15" s="247"/>
      <c r="RBY15" s="247"/>
      <c r="RBZ15" s="247"/>
      <c r="RCA15" s="247"/>
      <c r="RCB15" s="247"/>
      <c r="RCC15" s="247"/>
      <c r="RCD15" s="247"/>
      <c r="RCE15" s="247"/>
      <c r="RCF15" s="247"/>
      <c r="RCG15" s="247"/>
      <c r="RCH15" s="247"/>
      <c r="RCI15" s="247"/>
      <c r="RCJ15" s="247"/>
      <c r="RCK15" s="247"/>
      <c r="RCL15" s="247"/>
      <c r="RCM15" s="247"/>
      <c r="RCN15" s="247"/>
      <c r="RCO15" s="247"/>
      <c r="RCP15" s="247"/>
      <c r="RCQ15" s="247"/>
      <c r="RCR15" s="247"/>
      <c r="RCS15" s="247"/>
      <c r="RCT15" s="247"/>
      <c r="RCU15" s="247"/>
      <c r="RCV15" s="247"/>
      <c r="RCW15" s="247"/>
      <c r="RCX15" s="247"/>
      <c r="RCY15" s="247"/>
      <c r="RCZ15" s="247"/>
      <c r="RDA15" s="247"/>
      <c r="RDB15" s="247"/>
      <c r="RDC15" s="247"/>
      <c r="RDD15" s="247"/>
      <c r="RDE15" s="247"/>
      <c r="RDF15" s="247"/>
      <c r="RDG15" s="247"/>
      <c r="RDH15" s="247"/>
      <c r="RDI15" s="247"/>
      <c r="RDJ15" s="247"/>
      <c r="RDK15" s="247"/>
      <c r="RDL15" s="247"/>
      <c r="RDM15" s="247"/>
      <c r="RDN15" s="247"/>
      <c r="RDO15" s="247"/>
      <c r="RDP15" s="247"/>
      <c r="RDQ15" s="247"/>
      <c r="RDR15" s="247"/>
      <c r="RDS15" s="247"/>
      <c r="RDT15" s="247"/>
      <c r="RDU15" s="247"/>
      <c r="RDV15" s="247"/>
      <c r="RDW15" s="247"/>
      <c r="RDX15" s="247"/>
      <c r="RDY15" s="247"/>
      <c r="RDZ15" s="247"/>
      <c r="REA15" s="247"/>
      <c r="REB15" s="247"/>
      <c r="REC15" s="247"/>
      <c r="RED15" s="247"/>
      <c r="REE15" s="247"/>
      <c r="REF15" s="247"/>
      <c r="REG15" s="247"/>
      <c r="REH15" s="247"/>
      <c r="REI15" s="247"/>
      <c r="REJ15" s="247"/>
      <c r="REK15" s="247"/>
      <c r="REL15" s="247"/>
      <c r="REM15" s="247"/>
      <c r="REN15" s="247"/>
      <c r="REO15" s="247"/>
      <c r="REP15" s="247"/>
      <c r="REQ15" s="247"/>
      <c r="RER15" s="247"/>
      <c r="RES15" s="247"/>
      <c r="RET15" s="247"/>
      <c r="REU15" s="247"/>
      <c r="REV15" s="247"/>
      <c r="REW15" s="247"/>
      <c r="REX15" s="247"/>
      <c r="REY15" s="247"/>
      <c r="REZ15" s="247"/>
      <c r="RFA15" s="247"/>
      <c r="RFB15" s="247"/>
      <c r="RFC15" s="247"/>
      <c r="RFD15" s="247"/>
      <c r="RFE15" s="247"/>
      <c r="RFF15" s="247"/>
      <c r="RFG15" s="247"/>
      <c r="RFH15" s="247"/>
      <c r="RFI15" s="247"/>
      <c r="RFJ15" s="247"/>
      <c r="RFK15" s="247"/>
      <c r="RFL15" s="247"/>
      <c r="RFM15" s="247"/>
      <c r="RFN15" s="247"/>
      <c r="RFO15" s="247"/>
      <c r="RFP15" s="247"/>
      <c r="RFQ15" s="247"/>
      <c r="RFR15" s="247"/>
      <c r="RFS15" s="247"/>
      <c r="RFT15" s="247"/>
      <c r="RFU15" s="247"/>
      <c r="RFV15" s="247"/>
      <c r="RFW15" s="247"/>
      <c r="RFX15" s="247"/>
      <c r="RFY15" s="247"/>
      <c r="RFZ15" s="247"/>
      <c r="RGA15" s="247"/>
      <c r="RGB15" s="247"/>
      <c r="RGC15" s="247"/>
      <c r="RGD15" s="247"/>
      <c r="RGE15" s="247"/>
      <c r="RGF15" s="247"/>
      <c r="RGG15" s="247"/>
      <c r="RGH15" s="247"/>
      <c r="RGI15" s="247"/>
      <c r="RGJ15" s="247"/>
      <c r="RGK15" s="247"/>
      <c r="RGL15" s="247"/>
      <c r="RGM15" s="247"/>
      <c r="RGN15" s="247"/>
      <c r="RGO15" s="247"/>
      <c r="RGP15" s="247"/>
      <c r="RGQ15" s="247"/>
      <c r="RGR15" s="247"/>
      <c r="RGS15" s="247"/>
      <c r="RGT15" s="247"/>
      <c r="RGU15" s="247"/>
      <c r="RGV15" s="247"/>
      <c r="RGW15" s="247"/>
      <c r="RGX15" s="247"/>
      <c r="RGY15" s="247"/>
      <c r="RGZ15" s="247"/>
      <c r="RHA15" s="247"/>
      <c r="RHB15" s="247"/>
      <c r="RHC15" s="247"/>
      <c r="RHD15" s="247"/>
      <c r="RHE15" s="247"/>
      <c r="RHF15" s="247"/>
      <c r="RHG15" s="247"/>
      <c r="RHH15" s="247"/>
      <c r="RHI15" s="247"/>
      <c r="RHJ15" s="247"/>
      <c r="RHK15" s="247"/>
      <c r="RHL15" s="247"/>
      <c r="RHM15" s="247"/>
      <c r="RHN15" s="247"/>
      <c r="RHO15" s="247"/>
      <c r="RHP15" s="247"/>
      <c r="RHQ15" s="247"/>
      <c r="RHR15" s="247"/>
      <c r="RHS15" s="247"/>
      <c r="RHT15" s="247"/>
      <c r="RHU15" s="247"/>
      <c r="RHV15" s="247"/>
      <c r="RHW15" s="247"/>
      <c r="RHX15" s="247"/>
      <c r="RHY15" s="247"/>
      <c r="RHZ15" s="247"/>
      <c r="RIA15" s="247"/>
      <c r="RIB15" s="247"/>
      <c r="RIC15" s="247"/>
      <c r="RID15" s="247"/>
      <c r="RIE15" s="247"/>
      <c r="RIF15" s="247"/>
      <c r="RIG15" s="247"/>
      <c r="RIH15" s="247"/>
      <c r="RII15" s="247"/>
      <c r="RIJ15" s="247"/>
      <c r="RIK15" s="247"/>
      <c r="RIL15" s="247"/>
      <c r="RIM15" s="247"/>
      <c r="RIN15" s="247"/>
      <c r="RIO15" s="247"/>
      <c r="RIP15" s="247"/>
      <c r="RIQ15" s="247"/>
      <c r="RIR15" s="247"/>
      <c r="RIS15" s="247"/>
      <c r="RIT15" s="247"/>
      <c r="RIU15" s="247"/>
      <c r="RIV15" s="247"/>
      <c r="RIW15" s="247"/>
      <c r="RIX15" s="247"/>
      <c r="RIY15" s="247"/>
      <c r="RIZ15" s="247"/>
      <c r="RJA15" s="247"/>
      <c r="RJB15" s="247"/>
      <c r="RJC15" s="247"/>
      <c r="RJD15" s="247"/>
      <c r="RJE15" s="247"/>
      <c r="RJF15" s="247"/>
      <c r="RJG15" s="247"/>
      <c r="RJH15" s="247"/>
      <c r="RJI15" s="247"/>
      <c r="RJJ15" s="247"/>
      <c r="RJK15" s="247"/>
      <c r="RJL15" s="247"/>
      <c r="RJM15" s="247"/>
      <c r="RJN15" s="247"/>
      <c r="RJO15" s="247"/>
      <c r="RJP15" s="247"/>
      <c r="RJQ15" s="247"/>
      <c r="RJR15" s="247"/>
      <c r="RJS15" s="247"/>
      <c r="RJT15" s="247"/>
      <c r="RJU15" s="247"/>
      <c r="RJV15" s="247"/>
      <c r="RJW15" s="247"/>
      <c r="RJX15" s="247"/>
      <c r="RJY15" s="247"/>
      <c r="RJZ15" s="247"/>
      <c r="RKA15" s="247"/>
      <c r="RKB15" s="247"/>
      <c r="RKC15" s="247"/>
      <c r="RKD15" s="247"/>
      <c r="RKE15" s="247"/>
      <c r="RKF15" s="247"/>
      <c r="RKG15" s="247"/>
      <c r="RKH15" s="247"/>
      <c r="RKI15" s="247"/>
      <c r="RKJ15" s="247"/>
      <c r="RKK15" s="247"/>
      <c r="RKL15" s="247"/>
      <c r="RKM15" s="247"/>
      <c r="RKN15" s="247"/>
      <c r="RKO15" s="247"/>
      <c r="RKP15" s="247"/>
      <c r="RKQ15" s="247"/>
      <c r="RKR15" s="247"/>
      <c r="RKS15" s="247"/>
      <c r="RKT15" s="247"/>
      <c r="RKU15" s="247"/>
      <c r="RKV15" s="247"/>
      <c r="RKW15" s="247"/>
      <c r="RKX15" s="247"/>
      <c r="RKY15" s="247"/>
      <c r="RKZ15" s="247"/>
      <c r="RLA15" s="247"/>
      <c r="RLB15" s="247"/>
      <c r="RLC15" s="247"/>
      <c r="RLD15" s="247"/>
      <c r="RLE15" s="247"/>
      <c r="RLF15" s="247"/>
      <c r="RLG15" s="247"/>
      <c r="RLH15" s="247"/>
      <c r="RLI15" s="247"/>
      <c r="RLJ15" s="247"/>
      <c r="RLK15" s="247"/>
      <c r="RLL15" s="247"/>
      <c r="RLM15" s="247"/>
      <c r="RLN15" s="247"/>
      <c r="RLO15" s="247"/>
      <c r="RLP15" s="247"/>
      <c r="RLQ15" s="247"/>
      <c r="RLR15" s="247"/>
      <c r="RLS15" s="247"/>
      <c r="RLT15" s="247"/>
      <c r="RLU15" s="247"/>
      <c r="RLV15" s="247"/>
      <c r="RLW15" s="247"/>
      <c r="RLX15" s="247"/>
      <c r="RLY15" s="247"/>
      <c r="RLZ15" s="247"/>
      <c r="RMA15" s="247"/>
      <c r="RMB15" s="247"/>
      <c r="RMC15" s="247"/>
      <c r="RMD15" s="247"/>
      <c r="RME15" s="247"/>
      <c r="RMF15" s="247"/>
      <c r="RMG15" s="247"/>
      <c r="RMH15" s="247"/>
      <c r="RMI15" s="247"/>
      <c r="RMJ15" s="247"/>
      <c r="RMK15" s="247"/>
      <c r="RML15" s="247"/>
      <c r="RMM15" s="247"/>
      <c r="RMN15" s="247"/>
      <c r="RMO15" s="247"/>
      <c r="RMP15" s="247"/>
      <c r="RMQ15" s="247"/>
      <c r="RMR15" s="247"/>
      <c r="RMS15" s="247"/>
      <c r="RMT15" s="247"/>
      <c r="RMU15" s="247"/>
      <c r="RMV15" s="247"/>
      <c r="RMW15" s="247"/>
      <c r="RMX15" s="247"/>
      <c r="RMY15" s="247"/>
      <c r="RMZ15" s="247"/>
      <c r="RNA15" s="247"/>
      <c r="RNB15" s="247"/>
      <c r="RNC15" s="247"/>
      <c r="RND15" s="247"/>
      <c r="RNE15" s="247"/>
      <c r="RNF15" s="247"/>
      <c r="RNG15" s="247"/>
      <c r="RNH15" s="247"/>
      <c r="RNI15" s="247"/>
      <c r="RNJ15" s="247"/>
      <c r="RNK15" s="247"/>
      <c r="RNL15" s="247"/>
      <c r="RNM15" s="247"/>
      <c r="RNN15" s="247"/>
      <c r="RNO15" s="247"/>
      <c r="RNP15" s="247"/>
      <c r="RNQ15" s="247"/>
      <c r="RNR15" s="247"/>
      <c r="RNS15" s="247"/>
      <c r="RNT15" s="247"/>
      <c r="RNU15" s="247"/>
      <c r="RNV15" s="247"/>
      <c r="RNW15" s="247"/>
      <c r="RNX15" s="247"/>
      <c r="RNY15" s="247"/>
      <c r="RNZ15" s="247"/>
      <c r="ROA15" s="247"/>
      <c r="ROB15" s="247"/>
      <c r="ROC15" s="247"/>
      <c r="ROD15" s="247"/>
      <c r="ROE15" s="247"/>
      <c r="ROF15" s="247"/>
      <c r="ROG15" s="247"/>
      <c r="ROH15" s="247"/>
      <c r="ROI15" s="247"/>
      <c r="ROJ15" s="247"/>
      <c r="ROK15" s="247"/>
      <c r="ROL15" s="247"/>
      <c r="ROM15" s="247"/>
      <c r="RON15" s="247"/>
      <c r="ROO15" s="247"/>
      <c r="ROP15" s="247"/>
      <c r="ROQ15" s="247"/>
      <c r="ROR15" s="247"/>
      <c r="ROS15" s="247"/>
      <c r="ROT15" s="247"/>
      <c r="ROU15" s="247"/>
      <c r="ROV15" s="247"/>
      <c r="ROW15" s="247"/>
      <c r="ROX15" s="247"/>
      <c r="ROY15" s="247"/>
      <c r="ROZ15" s="247"/>
      <c r="RPA15" s="247"/>
      <c r="RPB15" s="247"/>
      <c r="RPC15" s="247"/>
      <c r="RPD15" s="247"/>
      <c r="RPE15" s="247"/>
      <c r="RPF15" s="247"/>
      <c r="RPG15" s="247"/>
      <c r="RPH15" s="247"/>
      <c r="RPI15" s="247"/>
      <c r="RPJ15" s="247"/>
      <c r="RPK15" s="247"/>
      <c r="RPL15" s="247"/>
      <c r="RPM15" s="247"/>
      <c r="RPN15" s="247"/>
      <c r="RPO15" s="247"/>
      <c r="RPP15" s="247"/>
      <c r="RPQ15" s="247"/>
      <c r="RPR15" s="247"/>
      <c r="RPS15" s="247"/>
      <c r="RPT15" s="247"/>
      <c r="RPU15" s="247"/>
      <c r="RPV15" s="247"/>
      <c r="RPW15" s="247"/>
      <c r="RPX15" s="247"/>
      <c r="RPY15" s="247"/>
      <c r="RPZ15" s="247"/>
      <c r="RQA15" s="247"/>
      <c r="RQB15" s="247"/>
      <c r="RQC15" s="247"/>
      <c r="RQD15" s="247"/>
      <c r="RQE15" s="247"/>
      <c r="RQF15" s="247"/>
      <c r="RQG15" s="247"/>
      <c r="RQH15" s="247"/>
      <c r="RQI15" s="247"/>
      <c r="RQJ15" s="247"/>
      <c r="RQK15" s="247"/>
      <c r="RQL15" s="247"/>
      <c r="RQM15" s="247"/>
      <c r="RQN15" s="247"/>
      <c r="RQO15" s="247"/>
      <c r="RQP15" s="247"/>
      <c r="RQQ15" s="247"/>
      <c r="RQR15" s="247"/>
      <c r="RQS15" s="247"/>
      <c r="RQT15" s="247"/>
      <c r="RQU15" s="247"/>
      <c r="RQV15" s="247"/>
      <c r="RQW15" s="247"/>
      <c r="RQX15" s="247"/>
      <c r="RQY15" s="247"/>
      <c r="RQZ15" s="247"/>
      <c r="RRA15" s="247"/>
      <c r="RRB15" s="247"/>
      <c r="RRC15" s="247"/>
      <c r="RRD15" s="247"/>
      <c r="RRE15" s="247"/>
      <c r="RRF15" s="247"/>
      <c r="RRG15" s="247"/>
      <c r="RRH15" s="247"/>
      <c r="RRI15" s="247"/>
      <c r="RRJ15" s="247"/>
      <c r="RRK15" s="247"/>
      <c r="RRL15" s="247"/>
      <c r="RRM15" s="247"/>
      <c r="RRN15" s="247"/>
      <c r="RRO15" s="247"/>
      <c r="RRP15" s="247"/>
      <c r="RRQ15" s="247"/>
      <c r="RRR15" s="247"/>
      <c r="RRS15" s="247"/>
      <c r="RRT15" s="247"/>
      <c r="RRU15" s="247"/>
      <c r="RRV15" s="247"/>
      <c r="RRW15" s="247"/>
      <c r="RRX15" s="247"/>
      <c r="RRY15" s="247"/>
      <c r="RRZ15" s="247"/>
      <c r="RSA15" s="247"/>
      <c r="RSB15" s="247"/>
      <c r="RSC15" s="247"/>
      <c r="RSD15" s="247"/>
      <c r="RSE15" s="247"/>
      <c r="RSF15" s="247"/>
      <c r="RSG15" s="247"/>
      <c r="RSH15" s="247"/>
      <c r="RSI15" s="247"/>
      <c r="RSJ15" s="247"/>
      <c r="RSK15" s="247"/>
      <c r="RSL15" s="247"/>
      <c r="RSM15" s="247"/>
      <c r="RSN15" s="247"/>
      <c r="RSO15" s="247"/>
      <c r="RSP15" s="247"/>
      <c r="RSQ15" s="247"/>
      <c r="RSR15" s="247"/>
      <c r="RSS15" s="247"/>
      <c r="RST15" s="247"/>
      <c r="RSU15" s="247"/>
      <c r="RSV15" s="247"/>
      <c r="RSW15" s="247"/>
      <c r="RSX15" s="247"/>
      <c r="RSY15" s="247"/>
      <c r="RSZ15" s="247"/>
      <c r="RTA15" s="247"/>
      <c r="RTB15" s="247"/>
      <c r="RTC15" s="247"/>
      <c r="RTD15" s="247"/>
      <c r="RTE15" s="247"/>
      <c r="RTF15" s="247"/>
      <c r="RTG15" s="247"/>
      <c r="RTH15" s="247"/>
      <c r="RTI15" s="247"/>
      <c r="RTJ15" s="247"/>
      <c r="RTK15" s="247"/>
      <c r="RTL15" s="247"/>
      <c r="RTM15" s="247"/>
      <c r="RTN15" s="247"/>
      <c r="RTO15" s="247"/>
      <c r="RTP15" s="247"/>
      <c r="RTQ15" s="247"/>
      <c r="RTR15" s="247"/>
      <c r="RTS15" s="247"/>
      <c r="RTT15" s="247"/>
      <c r="RTU15" s="247"/>
      <c r="RTV15" s="247"/>
      <c r="RTW15" s="247"/>
      <c r="RTX15" s="247"/>
      <c r="RTY15" s="247"/>
      <c r="RTZ15" s="247"/>
      <c r="RUA15" s="247"/>
      <c r="RUB15" s="247"/>
      <c r="RUC15" s="247"/>
      <c r="RUD15" s="247"/>
      <c r="RUE15" s="247"/>
      <c r="RUF15" s="247"/>
      <c r="RUG15" s="247"/>
      <c r="RUH15" s="247"/>
      <c r="RUI15" s="247"/>
      <c r="RUJ15" s="247"/>
      <c r="RUK15" s="247"/>
      <c r="RUL15" s="247"/>
      <c r="RUM15" s="247"/>
      <c r="RUN15" s="247"/>
      <c r="RUO15" s="247"/>
      <c r="RUP15" s="247"/>
      <c r="RUQ15" s="247"/>
      <c r="RUR15" s="247"/>
      <c r="RUS15" s="247"/>
      <c r="RUT15" s="247"/>
      <c r="RUU15" s="247"/>
      <c r="RUV15" s="247"/>
      <c r="RUW15" s="247"/>
      <c r="RUX15" s="247"/>
      <c r="RUY15" s="247"/>
      <c r="RUZ15" s="247"/>
      <c r="RVA15" s="247"/>
      <c r="RVB15" s="247"/>
      <c r="RVC15" s="247"/>
      <c r="RVD15" s="247"/>
      <c r="RVE15" s="247"/>
      <c r="RVF15" s="247"/>
      <c r="RVG15" s="247"/>
      <c r="RVH15" s="247"/>
      <c r="RVI15" s="247"/>
      <c r="RVJ15" s="247"/>
      <c r="RVK15" s="247"/>
      <c r="RVL15" s="247"/>
      <c r="RVM15" s="247"/>
      <c r="RVN15" s="247"/>
      <c r="RVO15" s="247"/>
      <c r="RVP15" s="247"/>
      <c r="RVQ15" s="247"/>
      <c r="RVR15" s="247"/>
      <c r="RVS15" s="247"/>
      <c r="RVT15" s="247"/>
      <c r="RVU15" s="247"/>
      <c r="RVV15" s="247"/>
      <c r="RVW15" s="247"/>
      <c r="RVX15" s="247"/>
      <c r="RVY15" s="247"/>
      <c r="RVZ15" s="247"/>
      <c r="RWA15" s="247"/>
      <c r="RWB15" s="247"/>
      <c r="RWC15" s="247"/>
      <c r="RWD15" s="247"/>
      <c r="RWE15" s="247"/>
      <c r="RWF15" s="247"/>
      <c r="RWG15" s="247"/>
      <c r="RWH15" s="247"/>
      <c r="RWI15" s="247"/>
      <c r="RWJ15" s="247"/>
      <c r="RWK15" s="247"/>
      <c r="RWL15" s="247"/>
      <c r="RWM15" s="247"/>
      <c r="RWN15" s="247"/>
      <c r="RWO15" s="247"/>
      <c r="RWP15" s="247"/>
      <c r="RWQ15" s="247"/>
      <c r="RWR15" s="247"/>
      <c r="RWS15" s="247"/>
      <c r="RWT15" s="247"/>
      <c r="RWU15" s="247"/>
      <c r="RWV15" s="247"/>
      <c r="RWW15" s="247"/>
      <c r="RWX15" s="247"/>
      <c r="RWY15" s="247"/>
      <c r="RWZ15" s="247"/>
      <c r="RXA15" s="247"/>
      <c r="RXB15" s="247"/>
      <c r="RXC15" s="247"/>
      <c r="RXD15" s="247"/>
      <c r="RXE15" s="247"/>
      <c r="RXF15" s="247"/>
      <c r="RXG15" s="247"/>
      <c r="RXH15" s="247"/>
      <c r="RXI15" s="247"/>
      <c r="RXJ15" s="247"/>
      <c r="RXK15" s="247"/>
      <c r="RXL15" s="247"/>
      <c r="RXM15" s="247"/>
      <c r="RXN15" s="247"/>
      <c r="RXO15" s="247"/>
      <c r="RXP15" s="247"/>
      <c r="RXQ15" s="247"/>
      <c r="RXR15" s="247"/>
      <c r="RXS15" s="247"/>
      <c r="RXT15" s="247"/>
      <c r="RXU15" s="247"/>
      <c r="RXV15" s="247"/>
      <c r="RXW15" s="247"/>
      <c r="RXX15" s="247"/>
      <c r="RXY15" s="247"/>
      <c r="RXZ15" s="247"/>
      <c r="RYA15" s="247"/>
      <c r="RYB15" s="247"/>
      <c r="RYC15" s="247"/>
      <c r="RYD15" s="247"/>
      <c r="RYE15" s="247"/>
      <c r="RYF15" s="247"/>
      <c r="RYG15" s="247"/>
      <c r="RYH15" s="247"/>
      <c r="RYI15" s="247"/>
      <c r="RYJ15" s="247"/>
      <c r="RYK15" s="247"/>
      <c r="RYL15" s="247"/>
      <c r="RYM15" s="247"/>
      <c r="RYN15" s="247"/>
      <c r="RYO15" s="247"/>
      <c r="RYP15" s="247"/>
      <c r="RYQ15" s="247"/>
      <c r="RYR15" s="247"/>
      <c r="RYS15" s="247"/>
      <c r="RYT15" s="247"/>
      <c r="RYU15" s="247"/>
      <c r="RYV15" s="247"/>
      <c r="RYW15" s="247"/>
      <c r="RYX15" s="247"/>
      <c r="RYY15" s="247"/>
      <c r="RYZ15" s="247"/>
      <c r="RZA15" s="247"/>
      <c r="RZB15" s="247"/>
      <c r="RZC15" s="247"/>
      <c r="RZD15" s="247"/>
      <c r="RZE15" s="247"/>
      <c r="RZF15" s="247"/>
      <c r="RZG15" s="247"/>
      <c r="RZH15" s="247"/>
      <c r="RZI15" s="247"/>
      <c r="RZJ15" s="247"/>
      <c r="RZK15" s="247"/>
      <c r="RZL15" s="247"/>
      <c r="RZM15" s="247"/>
      <c r="RZN15" s="247"/>
      <c r="RZO15" s="247"/>
      <c r="RZP15" s="247"/>
      <c r="RZQ15" s="247"/>
      <c r="RZR15" s="247"/>
      <c r="RZS15" s="247"/>
      <c r="RZT15" s="247"/>
      <c r="RZU15" s="247"/>
      <c r="RZV15" s="247"/>
      <c r="RZW15" s="247"/>
      <c r="RZX15" s="247"/>
      <c r="RZY15" s="247"/>
      <c r="RZZ15" s="247"/>
      <c r="SAA15" s="247"/>
      <c r="SAB15" s="247"/>
      <c r="SAC15" s="247"/>
      <c r="SAD15" s="247"/>
      <c r="SAE15" s="247"/>
      <c r="SAF15" s="247"/>
      <c r="SAG15" s="247"/>
      <c r="SAH15" s="247"/>
      <c r="SAI15" s="247"/>
      <c r="SAJ15" s="247"/>
      <c r="SAK15" s="247"/>
      <c r="SAL15" s="247"/>
      <c r="SAM15" s="247"/>
      <c r="SAN15" s="247"/>
      <c r="SAO15" s="247"/>
      <c r="SAP15" s="247"/>
      <c r="SAQ15" s="247"/>
      <c r="SAR15" s="247"/>
      <c r="SAS15" s="247"/>
      <c r="SAT15" s="247"/>
      <c r="SAU15" s="247"/>
      <c r="SAV15" s="247"/>
      <c r="SAW15" s="247"/>
      <c r="SAX15" s="247"/>
      <c r="SAY15" s="247"/>
      <c r="SAZ15" s="247"/>
      <c r="SBA15" s="247"/>
      <c r="SBB15" s="247"/>
      <c r="SBC15" s="247"/>
      <c r="SBD15" s="247"/>
      <c r="SBE15" s="247"/>
      <c r="SBF15" s="247"/>
      <c r="SBG15" s="247"/>
      <c r="SBH15" s="247"/>
      <c r="SBI15" s="247"/>
      <c r="SBJ15" s="247"/>
      <c r="SBK15" s="247"/>
      <c r="SBL15" s="247"/>
      <c r="SBM15" s="247"/>
      <c r="SBN15" s="247"/>
      <c r="SBO15" s="247"/>
      <c r="SBP15" s="247"/>
      <c r="SBQ15" s="247"/>
      <c r="SBR15" s="247"/>
      <c r="SBS15" s="247"/>
      <c r="SBT15" s="247"/>
      <c r="SBU15" s="247"/>
      <c r="SBV15" s="247"/>
      <c r="SBW15" s="247"/>
      <c r="SBX15" s="247"/>
      <c r="SBY15" s="247"/>
      <c r="SBZ15" s="247"/>
      <c r="SCA15" s="247"/>
      <c r="SCB15" s="247"/>
      <c r="SCC15" s="247"/>
      <c r="SCD15" s="247"/>
      <c r="SCE15" s="247"/>
      <c r="SCF15" s="247"/>
      <c r="SCG15" s="247"/>
      <c r="SCH15" s="247"/>
      <c r="SCI15" s="247"/>
      <c r="SCJ15" s="247"/>
      <c r="SCK15" s="247"/>
      <c r="SCL15" s="247"/>
      <c r="SCM15" s="247"/>
      <c r="SCN15" s="247"/>
      <c r="SCO15" s="247"/>
      <c r="SCP15" s="247"/>
      <c r="SCQ15" s="247"/>
      <c r="SCR15" s="247"/>
      <c r="SCS15" s="247"/>
      <c r="SCT15" s="247"/>
      <c r="SCU15" s="247"/>
      <c r="SCV15" s="247"/>
      <c r="SCW15" s="247"/>
      <c r="SCX15" s="247"/>
      <c r="SCY15" s="247"/>
      <c r="SCZ15" s="247"/>
      <c r="SDA15" s="247"/>
      <c r="SDB15" s="247"/>
      <c r="SDC15" s="247"/>
      <c r="SDD15" s="247"/>
      <c r="SDE15" s="247"/>
      <c r="SDF15" s="247"/>
      <c r="SDG15" s="247"/>
      <c r="SDH15" s="247"/>
      <c r="SDI15" s="247"/>
      <c r="SDJ15" s="247"/>
      <c r="SDK15" s="247"/>
      <c r="SDL15" s="247"/>
      <c r="SDM15" s="247"/>
      <c r="SDN15" s="247"/>
      <c r="SDO15" s="247"/>
      <c r="SDP15" s="247"/>
      <c r="SDQ15" s="247"/>
      <c r="SDR15" s="247"/>
      <c r="SDS15" s="247"/>
      <c r="SDT15" s="247"/>
      <c r="SDU15" s="247"/>
      <c r="SDV15" s="247"/>
      <c r="SDW15" s="247"/>
      <c r="SDX15" s="247"/>
      <c r="SDY15" s="247"/>
      <c r="SDZ15" s="247"/>
      <c r="SEA15" s="247"/>
      <c r="SEB15" s="247"/>
      <c r="SEC15" s="247"/>
      <c r="SED15" s="247"/>
      <c r="SEE15" s="247"/>
      <c r="SEF15" s="247"/>
      <c r="SEG15" s="247"/>
      <c r="SEH15" s="247"/>
      <c r="SEI15" s="247"/>
      <c r="SEJ15" s="247"/>
      <c r="SEK15" s="247"/>
      <c r="SEL15" s="247"/>
      <c r="SEM15" s="247"/>
      <c r="SEN15" s="247"/>
      <c r="SEO15" s="247"/>
      <c r="SEP15" s="247"/>
      <c r="SEQ15" s="247"/>
      <c r="SER15" s="247"/>
      <c r="SES15" s="247"/>
      <c r="SET15" s="247"/>
      <c r="SEU15" s="247"/>
      <c r="SEV15" s="247"/>
      <c r="SEW15" s="247"/>
      <c r="SEX15" s="247"/>
      <c r="SEY15" s="247"/>
      <c r="SEZ15" s="247"/>
      <c r="SFA15" s="247"/>
      <c r="SFB15" s="247"/>
      <c r="SFC15" s="247"/>
      <c r="SFD15" s="247"/>
      <c r="SFE15" s="247"/>
      <c r="SFF15" s="247"/>
      <c r="SFG15" s="247"/>
      <c r="SFH15" s="247"/>
      <c r="SFI15" s="247"/>
      <c r="SFJ15" s="247"/>
      <c r="SFK15" s="247"/>
      <c r="SFL15" s="247"/>
      <c r="SFM15" s="247"/>
      <c r="SFN15" s="247"/>
      <c r="SFO15" s="247"/>
      <c r="SFP15" s="247"/>
      <c r="SFQ15" s="247"/>
      <c r="SFR15" s="247"/>
      <c r="SFS15" s="247"/>
      <c r="SFT15" s="247"/>
      <c r="SFU15" s="247"/>
      <c r="SFV15" s="247"/>
      <c r="SFW15" s="247"/>
      <c r="SFX15" s="247"/>
      <c r="SFY15" s="247"/>
      <c r="SFZ15" s="247"/>
      <c r="SGA15" s="247"/>
      <c r="SGB15" s="247"/>
      <c r="SGC15" s="247"/>
      <c r="SGD15" s="247"/>
      <c r="SGE15" s="247"/>
      <c r="SGF15" s="247"/>
      <c r="SGG15" s="247"/>
      <c r="SGH15" s="247"/>
      <c r="SGI15" s="247"/>
      <c r="SGJ15" s="247"/>
      <c r="SGK15" s="247"/>
      <c r="SGL15" s="247"/>
      <c r="SGM15" s="247"/>
      <c r="SGN15" s="247"/>
      <c r="SGO15" s="247"/>
      <c r="SGP15" s="247"/>
      <c r="SGQ15" s="247"/>
      <c r="SGR15" s="247"/>
      <c r="SGS15" s="247"/>
      <c r="SGT15" s="247"/>
      <c r="SGU15" s="247"/>
      <c r="SGV15" s="247"/>
      <c r="SGW15" s="247"/>
      <c r="SGX15" s="247"/>
      <c r="SGY15" s="247"/>
      <c r="SGZ15" s="247"/>
      <c r="SHA15" s="247"/>
      <c r="SHB15" s="247"/>
      <c r="SHC15" s="247"/>
      <c r="SHD15" s="247"/>
      <c r="SHE15" s="247"/>
      <c r="SHF15" s="247"/>
      <c r="SHG15" s="247"/>
      <c r="SHH15" s="247"/>
      <c r="SHI15" s="247"/>
      <c r="SHJ15" s="247"/>
      <c r="SHK15" s="247"/>
      <c r="SHL15" s="247"/>
      <c r="SHM15" s="247"/>
      <c r="SHN15" s="247"/>
      <c r="SHO15" s="247"/>
      <c r="SHP15" s="247"/>
      <c r="SHQ15" s="247"/>
      <c r="SHR15" s="247"/>
      <c r="SHS15" s="247"/>
      <c r="SHT15" s="247"/>
      <c r="SHU15" s="247"/>
      <c r="SHV15" s="247"/>
      <c r="SHW15" s="247"/>
      <c r="SHX15" s="247"/>
      <c r="SHY15" s="247"/>
      <c r="SHZ15" s="247"/>
      <c r="SIA15" s="247"/>
      <c r="SIB15" s="247"/>
      <c r="SIC15" s="247"/>
      <c r="SID15" s="247"/>
      <c r="SIE15" s="247"/>
      <c r="SIF15" s="247"/>
      <c r="SIG15" s="247"/>
      <c r="SIH15" s="247"/>
      <c r="SII15" s="247"/>
      <c r="SIJ15" s="247"/>
      <c r="SIK15" s="247"/>
      <c r="SIL15" s="247"/>
      <c r="SIM15" s="247"/>
      <c r="SIN15" s="247"/>
      <c r="SIO15" s="247"/>
      <c r="SIP15" s="247"/>
      <c r="SIQ15" s="247"/>
      <c r="SIR15" s="247"/>
      <c r="SIS15" s="247"/>
      <c r="SIT15" s="247"/>
      <c r="SIU15" s="247"/>
      <c r="SIV15" s="247"/>
      <c r="SIW15" s="247"/>
      <c r="SIX15" s="247"/>
      <c r="SIY15" s="247"/>
      <c r="SIZ15" s="247"/>
      <c r="SJA15" s="247"/>
      <c r="SJB15" s="247"/>
      <c r="SJC15" s="247"/>
      <c r="SJD15" s="247"/>
      <c r="SJE15" s="247"/>
      <c r="SJF15" s="247"/>
      <c r="SJG15" s="247"/>
      <c r="SJH15" s="247"/>
      <c r="SJI15" s="247"/>
      <c r="SJJ15" s="247"/>
      <c r="SJK15" s="247"/>
      <c r="SJL15" s="247"/>
      <c r="SJM15" s="247"/>
      <c r="SJN15" s="247"/>
      <c r="SJO15" s="247"/>
      <c r="SJP15" s="247"/>
      <c r="SJQ15" s="247"/>
      <c r="SJR15" s="247"/>
      <c r="SJS15" s="247"/>
      <c r="SJT15" s="247"/>
      <c r="SJU15" s="247"/>
      <c r="SJV15" s="247"/>
      <c r="SJW15" s="247"/>
      <c r="SJX15" s="247"/>
      <c r="SJY15" s="247"/>
      <c r="SJZ15" s="247"/>
      <c r="SKA15" s="247"/>
      <c r="SKB15" s="247"/>
      <c r="SKC15" s="247"/>
      <c r="SKD15" s="247"/>
      <c r="SKE15" s="247"/>
      <c r="SKF15" s="247"/>
      <c r="SKG15" s="247"/>
      <c r="SKH15" s="247"/>
      <c r="SKI15" s="247"/>
      <c r="SKJ15" s="247"/>
      <c r="SKK15" s="247"/>
      <c r="SKL15" s="247"/>
      <c r="SKM15" s="247"/>
      <c r="SKN15" s="247"/>
      <c r="SKO15" s="247"/>
      <c r="SKP15" s="247"/>
      <c r="SKQ15" s="247"/>
      <c r="SKR15" s="247"/>
      <c r="SKS15" s="247"/>
      <c r="SKT15" s="247"/>
      <c r="SKU15" s="247"/>
      <c r="SKV15" s="247"/>
      <c r="SKW15" s="247"/>
      <c r="SKX15" s="247"/>
      <c r="SKY15" s="247"/>
      <c r="SKZ15" s="247"/>
      <c r="SLA15" s="247"/>
      <c r="SLB15" s="247"/>
      <c r="SLC15" s="247"/>
      <c r="SLD15" s="247"/>
      <c r="SLE15" s="247"/>
      <c r="SLF15" s="247"/>
      <c r="SLG15" s="247"/>
      <c r="SLH15" s="247"/>
      <c r="SLI15" s="247"/>
      <c r="SLJ15" s="247"/>
      <c r="SLK15" s="247"/>
      <c r="SLL15" s="247"/>
      <c r="SLM15" s="247"/>
      <c r="SLN15" s="247"/>
      <c r="SLO15" s="247"/>
      <c r="SLP15" s="247"/>
      <c r="SLQ15" s="247"/>
      <c r="SLR15" s="247"/>
      <c r="SLS15" s="247"/>
      <c r="SLT15" s="247"/>
      <c r="SLU15" s="247"/>
      <c r="SLV15" s="247"/>
      <c r="SLW15" s="247"/>
      <c r="SLX15" s="247"/>
      <c r="SLY15" s="247"/>
      <c r="SLZ15" s="247"/>
      <c r="SMA15" s="247"/>
      <c r="SMB15" s="247"/>
      <c r="SMC15" s="247"/>
      <c r="SMD15" s="247"/>
      <c r="SME15" s="247"/>
      <c r="SMF15" s="247"/>
      <c r="SMG15" s="247"/>
      <c r="SMH15" s="247"/>
      <c r="SMI15" s="247"/>
      <c r="SMJ15" s="247"/>
      <c r="SMK15" s="247"/>
      <c r="SML15" s="247"/>
      <c r="SMM15" s="247"/>
      <c r="SMN15" s="247"/>
      <c r="SMO15" s="247"/>
      <c r="SMP15" s="247"/>
      <c r="SMQ15" s="247"/>
      <c r="SMR15" s="247"/>
      <c r="SMS15" s="247"/>
      <c r="SMT15" s="247"/>
      <c r="SMU15" s="247"/>
      <c r="SMV15" s="247"/>
      <c r="SMW15" s="247"/>
      <c r="SMX15" s="247"/>
      <c r="SMY15" s="247"/>
      <c r="SMZ15" s="247"/>
      <c r="SNA15" s="247"/>
      <c r="SNB15" s="247"/>
      <c r="SNC15" s="247"/>
      <c r="SND15" s="247"/>
      <c r="SNE15" s="247"/>
      <c r="SNF15" s="247"/>
      <c r="SNG15" s="247"/>
      <c r="SNH15" s="247"/>
      <c r="SNI15" s="247"/>
      <c r="SNJ15" s="247"/>
      <c r="SNK15" s="247"/>
      <c r="SNL15" s="247"/>
      <c r="SNM15" s="247"/>
      <c r="SNN15" s="247"/>
      <c r="SNO15" s="247"/>
      <c r="SNP15" s="247"/>
      <c r="SNQ15" s="247"/>
      <c r="SNR15" s="247"/>
      <c r="SNS15" s="247"/>
      <c r="SNT15" s="247"/>
      <c r="SNU15" s="247"/>
      <c r="SNV15" s="247"/>
      <c r="SNW15" s="247"/>
      <c r="SNX15" s="247"/>
      <c r="SNY15" s="247"/>
      <c r="SNZ15" s="247"/>
      <c r="SOA15" s="247"/>
      <c r="SOB15" s="247"/>
      <c r="SOC15" s="247"/>
      <c r="SOD15" s="247"/>
      <c r="SOE15" s="247"/>
      <c r="SOF15" s="247"/>
      <c r="SOG15" s="247"/>
      <c r="SOH15" s="247"/>
      <c r="SOI15" s="247"/>
      <c r="SOJ15" s="247"/>
      <c r="SOK15" s="247"/>
      <c r="SOL15" s="247"/>
      <c r="SOM15" s="247"/>
      <c r="SON15" s="247"/>
      <c r="SOO15" s="247"/>
      <c r="SOP15" s="247"/>
      <c r="SOQ15" s="247"/>
      <c r="SOR15" s="247"/>
      <c r="SOS15" s="247"/>
      <c r="SOT15" s="247"/>
      <c r="SOU15" s="247"/>
      <c r="SOV15" s="247"/>
      <c r="SOW15" s="247"/>
      <c r="SOX15" s="247"/>
      <c r="SOY15" s="247"/>
      <c r="SOZ15" s="247"/>
      <c r="SPA15" s="247"/>
      <c r="SPB15" s="247"/>
      <c r="SPC15" s="247"/>
      <c r="SPD15" s="247"/>
      <c r="SPE15" s="247"/>
      <c r="SPF15" s="247"/>
      <c r="SPG15" s="247"/>
      <c r="SPH15" s="247"/>
      <c r="SPI15" s="247"/>
      <c r="SPJ15" s="247"/>
      <c r="SPK15" s="247"/>
      <c r="SPL15" s="247"/>
      <c r="SPM15" s="247"/>
      <c r="SPN15" s="247"/>
      <c r="SPO15" s="247"/>
      <c r="SPP15" s="247"/>
      <c r="SPQ15" s="247"/>
      <c r="SPR15" s="247"/>
      <c r="SPS15" s="247"/>
      <c r="SPT15" s="247"/>
      <c r="SPU15" s="247"/>
      <c r="SPV15" s="247"/>
      <c r="SPW15" s="247"/>
      <c r="SPX15" s="247"/>
      <c r="SPY15" s="247"/>
      <c r="SPZ15" s="247"/>
      <c r="SQA15" s="247"/>
      <c r="SQB15" s="247"/>
      <c r="SQC15" s="247"/>
      <c r="SQD15" s="247"/>
      <c r="SQE15" s="247"/>
      <c r="SQF15" s="247"/>
      <c r="SQG15" s="247"/>
      <c r="SQH15" s="247"/>
      <c r="SQI15" s="247"/>
      <c r="SQJ15" s="247"/>
      <c r="SQK15" s="247"/>
      <c r="SQL15" s="247"/>
      <c r="SQM15" s="247"/>
      <c r="SQN15" s="247"/>
      <c r="SQO15" s="247"/>
      <c r="SQP15" s="247"/>
      <c r="SQQ15" s="247"/>
      <c r="SQR15" s="247"/>
      <c r="SQS15" s="247"/>
      <c r="SQT15" s="247"/>
      <c r="SQU15" s="247"/>
      <c r="SQV15" s="247"/>
      <c r="SQW15" s="247"/>
      <c r="SQX15" s="247"/>
      <c r="SQY15" s="247"/>
      <c r="SQZ15" s="247"/>
      <c r="SRA15" s="247"/>
      <c r="SRB15" s="247"/>
      <c r="SRC15" s="247"/>
      <c r="SRD15" s="247"/>
      <c r="SRE15" s="247"/>
      <c r="SRF15" s="247"/>
      <c r="SRG15" s="247"/>
      <c r="SRH15" s="247"/>
      <c r="SRI15" s="247"/>
      <c r="SRJ15" s="247"/>
      <c r="SRK15" s="247"/>
      <c r="SRL15" s="247"/>
      <c r="SRM15" s="247"/>
      <c r="SRN15" s="247"/>
      <c r="SRO15" s="247"/>
      <c r="SRP15" s="247"/>
      <c r="SRQ15" s="247"/>
      <c r="SRR15" s="247"/>
      <c r="SRS15" s="247"/>
      <c r="SRT15" s="247"/>
      <c r="SRU15" s="247"/>
      <c r="SRV15" s="247"/>
      <c r="SRW15" s="247"/>
      <c r="SRX15" s="247"/>
      <c r="SRY15" s="247"/>
      <c r="SRZ15" s="247"/>
      <c r="SSA15" s="247"/>
      <c r="SSB15" s="247"/>
      <c r="SSC15" s="247"/>
      <c r="SSD15" s="247"/>
      <c r="SSE15" s="247"/>
      <c r="SSF15" s="247"/>
      <c r="SSG15" s="247"/>
      <c r="SSH15" s="247"/>
      <c r="SSI15" s="247"/>
      <c r="SSJ15" s="247"/>
      <c r="SSK15" s="247"/>
      <c r="SSL15" s="247"/>
      <c r="SSM15" s="247"/>
      <c r="SSN15" s="247"/>
      <c r="SSO15" s="247"/>
      <c r="SSP15" s="247"/>
      <c r="SSQ15" s="247"/>
      <c r="SSR15" s="247"/>
      <c r="SSS15" s="247"/>
      <c r="SST15" s="247"/>
      <c r="SSU15" s="247"/>
      <c r="SSV15" s="247"/>
      <c r="SSW15" s="247"/>
      <c r="SSX15" s="247"/>
      <c r="SSY15" s="247"/>
      <c r="SSZ15" s="247"/>
      <c r="STA15" s="247"/>
      <c r="STB15" s="247"/>
      <c r="STC15" s="247"/>
      <c r="STD15" s="247"/>
      <c r="STE15" s="247"/>
      <c r="STF15" s="247"/>
      <c r="STG15" s="247"/>
      <c r="STH15" s="247"/>
      <c r="STI15" s="247"/>
      <c r="STJ15" s="247"/>
      <c r="STK15" s="247"/>
      <c r="STL15" s="247"/>
      <c r="STM15" s="247"/>
      <c r="STN15" s="247"/>
      <c r="STO15" s="247"/>
      <c r="STP15" s="247"/>
      <c r="STQ15" s="247"/>
      <c r="STR15" s="247"/>
      <c r="STS15" s="247"/>
      <c r="STT15" s="247"/>
      <c r="STU15" s="247"/>
      <c r="STV15" s="247"/>
      <c r="STW15" s="247"/>
      <c r="STX15" s="247"/>
      <c r="STY15" s="247"/>
      <c r="STZ15" s="247"/>
      <c r="SUA15" s="247"/>
      <c r="SUB15" s="247"/>
      <c r="SUC15" s="247"/>
      <c r="SUD15" s="247"/>
      <c r="SUE15" s="247"/>
      <c r="SUF15" s="247"/>
      <c r="SUG15" s="247"/>
      <c r="SUH15" s="247"/>
      <c r="SUI15" s="247"/>
      <c r="SUJ15" s="247"/>
      <c r="SUK15" s="247"/>
      <c r="SUL15" s="247"/>
      <c r="SUM15" s="247"/>
      <c r="SUN15" s="247"/>
      <c r="SUO15" s="247"/>
      <c r="SUP15" s="247"/>
      <c r="SUQ15" s="247"/>
      <c r="SUR15" s="247"/>
      <c r="SUS15" s="247"/>
      <c r="SUT15" s="247"/>
      <c r="SUU15" s="247"/>
      <c r="SUV15" s="247"/>
      <c r="SUW15" s="247"/>
      <c r="SUX15" s="247"/>
      <c r="SUY15" s="247"/>
      <c r="SUZ15" s="247"/>
      <c r="SVA15" s="247"/>
      <c r="SVB15" s="247"/>
      <c r="SVC15" s="247"/>
      <c r="SVD15" s="247"/>
      <c r="SVE15" s="247"/>
      <c r="SVF15" s="247"/>
      <c r="SVG15" s="247"/>
      <c r="SVH15" s="247"/>
      <c r="SVI15" s="247"/>
      <c r="SVJ15" s="247"/>
      <c r="SVK15" s="247"/>
      <c r="SVL15" s="247"/>
      <c r="SVM15" s="247"/>
      <c r="SVN15" s="247"/>
      <c r="SVO15" s="247"/>
      <c r="SVP15" s="247"/>
      <c r="SVQ15" s="247"/>
      <c r="SVR15" s="247"/>
      <c r="SVS15" s="247"/>
      <c r="SVT15" s="247"/>
      <c r="SVU15" s="247"/>
      <c r="SVV15" s="247"/>
      <c r="SVW15" s="247"/>
      <c r="SVX15" s="247"/>
      <c r="SVY15" s="247"/>
      <c r="SVZ15" s="247"/>
      <c r="SWA15" s="247"/>
      <c r="SWB15" s="247"/>
      <c r="SWC15" s="247"/>
      <c r="SWD15" s="247"/>
      <c r="SWE15" s="247"/>
      <c r="SWF15" s="247"/>
      <c r="SWG15" s="247"/>
      <c r="SWH15" s="247"/>
      <c r="SWI15" s="247"/>
      <c r="SWJ15" s="247"/>
      <c r="SWK15" s="247"/>
      <c r="SWL15" s="247"/>
      <c r="SWM15" s="247"/>
      <c r="SWN15" s="247"/>
      <c r="SWO15" s="247"/>
      <c r="SWP15" s="247"/>
      <c r="SWQ15" s="247"/>
      <c r="SWR15" s="247"/>
      <c r="SWS15" s="247"/>
      <c r="SWT15" s="247"/>
      <c r="SWU15" s="247"/>
      <c r="SWV15" s="247"/>
      <c r="SWW15" s="247"/>
      <c r="SWX15" s="247"/>
      <c r="SWY15" s="247"/>
      <c r="SWZ15" s="247"/>
      <c r="SXA15" s="247"/>
      <c r="SXB15" s="247"/>
      <c r="SXC15" s="247"/>
      <c r="SXD15" s="247"/>
      <c r="SXE15" s="247"/>
      <c r="SXF15" s="247"/>
      <c r="SXG15" s="247"/>
      <c r="SXH15" s="247"/>
      <c r="SXI15" s="247"/>
      <c r="SXJ15" s="247"/>
      <c r="SXK15" s="247"/>
      <c r="SXL15" s="247"/>
      <c r="SXM15" s="247"/>
      <c r="SXN15" s="247"/>
      <c r="SXO15" s="247"/>
      <c r="SXP15" s="247"/>
      <c r="SXQ15" s="247"/>
      <c r="SXR15" s="247"/>
      <c r="SXS15" s="247"/>
      <c r="SXT15" s="247"/>
      <c r="SXU15" s="247"/>
      <c r="SXV15" s="247"/>
      <c r="SXW15" s="247"/>
      <c r="SXX15" s="247"/>
      <c r="SXY15" s="247"/>
      <c r="SXZ15" s="247"/>
      <c r="SYA15" s="247"/>
      <c r="SYB15" s="247"/>
      <c r="SYC15" s="247"/>
      <c r="SYD15" s="247"/>
      <c r="SYE15" s="247"/>
      <c r="SYF15" s="247"/>
      <c r="SYG15" s="247"/>
      <c r="SYH15" s="247"/>
      <c r="SYI15" s="247"/>
      <c r="SYJ15" s="247"/>
      <c r="SYK15" s="247"/>
      <c r="SYL15" s="247"/>
      <c r="SYM15" s="247"/>
      <c r="SYN15" s="247"/>
      <c r="SYO15" s="247"/>
      <c r="SYP15" s="247"/>
      <c r="SYQ15" s="247"/>
      <c r="SYR15" s="247"/>
      <c r="SYS15" s="247"/>
      <c r="SYT15" s="247"/>
      <c r="SYU15" s="247"/>
      <c r="SYV15" s="247"/>
      <c r="SYW15" s="247"/>
      <c r="SYX15" s="247"/>
      <c r="SYY15" s="247"/>
      <c r="SYZ15" s="247"/>
      <c r="SZA15" s="247"/>
      <c r="SZB15" s="247"/>
      <c r="SZC15" s="247"/>
      <c r="SZD15" s="247"/>
      <c r="SZE15" s="247"/>
      <c r="SZF15" s="247"/>
      <c r="SZG15" s="247"/>
      <c r="SZH15" s="247"/>
      <c r="SZI15" s="247"/>
      <c r="SZJ15" s="247"/>
      <c r="SZK15" s="247"/>
      <c r="SZL15" s="247"/>
      <c r="SZM15" s="247"/>
      <c r="SZN15" s="247"/>
      <c r="SZO15" s="247"/>
      <c r="SZP15" s="247"/>
      <c r="SZQ15" s="247"/>
      <c r="SZR15" s="247"/>
      <c r="SZS15" s="247"/>
      <c r="SZT15" s="247"/>
      <c r="SZU15" s="247"/>
      <c r="SZV15" s="247"/>
      <c r="SZW15" s="247"/>
      <c r="SZX15" s="247"/>
      <c r="SZY15" s="247"/>
      <c r="SZZ15" s="247"/>
      <c r="TAA15" s="247"/>
      <c r="TAB15" s="247"/>
      <c r="TAC15" s="247"/>
      <c r="TAD15" s="247"/>
      <c r="TAE15" s="247"/>
      <c r="TAF15" s="247"/>
      <c r="TAG15" s="247"/>
      <c r="TAH15" s="247"/>
      <c r="TAI15" s="247"/>
      <c r="TAJ15" s="247"/>
      <c r="TAK15" s="247"/>
      <c r="TAL15" s="247"/>
      <c r="TAM15" s="247"/>
      <c r="TAN15" s="247"/>
      <c r="TAO15" s="247"/>
      <c r="TAP15" s="247"/>
      <c r="TAQ15" s="247"/>
      <c r="TAR15" s="247"/>
      <c r="TAS15" s="247"/>
      <c r="TAT15" s="247"/>
      <c r="TAU15" s="247"/>
      <c r="TAV15" s="247"/>
      <c r="TAW15" s="247"/>
      <c r="TAX15" s="247"/>
      <c r="TAY15" s="247"/>
      <c r="TAZ15" s="247"/>
      <c r="TBA15" s="247"/>
      <c r="TBB15" s="247"/>
      <c r="TBC15" s="247"/>
      <c r="TBD15" s="247"/>
      <c r="TBE15" s="247"/>
      <c r="TBF15" s="247"/>
      <c r="TBG15" s="247"/>
      <c r="TBH15" s="247"/>
      <c r="TBI15" s="247"/>
      <c r="TBJ15" s="247"/>
      <c r="TBK15" s="247"/>
      <c r="TBL15" s="247"/>
      <c r="TBM15" s="247"/>
      <c r="TBN15" s="247"/>
      <c r="TBO15" s="247"/>
      <c r="TBP15" s="247"/>
      <c r="TBQ15" s="247"/>
      <c r="TBR15" s="247"/>
      <c r="TBS15" s="247"/>
      <c r="TBT15" s="247"/>
      <c r="TBU15" s="247"/>
      <c r="TBV15" s="247"/>
      <c r="TBW15" s="247"/>
      <c r="TBX15" s="247"/>
      <c r="TBY15" s="247"/>
      <c r="TBZ15" s="247"/>
      <c r="TCA15" s="247"/>
      <c r="TCB15" s="247"/>
      <c r="TCC15" s="247"/>
      <c r="TCD15" s="247"/>
      <c r="TCE15" s="247"/>
      <c r="TCF15" s="247"/>
      <c r="TCG15" s="247"/>
      <c r="TCH15" s="247"/>
      <c r="TCI15" s="247"/>
      <c r="TCJ15" s="247"/>
      <c r="TCK15" s="247"/>
      <c r="TCL15" s="247"/>
      <c r="TCM15" s="247"/>
      <c r="TCN15" s="247"/>
      <c r="TCO15" s="247"/>
      <c r="TCP15" s="247"/>
      <c r="TCQ15" s="247"/>
      <c r="TCR15" s="247"/>
      <c r="TCS15" s="247"/>
      <c r="TCT15" s="247"/>
      <c r="TCU15" s="247"/>
      <c r="TCV15" s="247"/>
      <c r="TCW15" s="247"/>
      <c r="TCX15" s="247"/>
      <c r="TCY15" s="247"/>
      <c r="TCZ15" s="247"/>
      <c r="TDA15" s="247"/>
      <c r="TDB15" s="247"/>
      <c r="TDC15" s="247"/>
      <c r="TDD15" s="247"/>
      <c r="TDE15" s="247"/>
      <c r="TDF15" s="247"/>
      <c r="TDG15" s="247"/>
      <c r="TDH15" s="247"/>
      <c r="TDI15" s="247"/>
      <c r="TDJ15" s="247"/>
      <c r="TDK15" s="247"/>
      <c r="TDL15" s="247"/>
      <c r="TDM15" s="247"/>
      <c r="TDN15" s="247"/>
      <c r="TDO15" s="247"/>
      <c r="TDP15" s="247"/>
      <c r="TDQ15" s="247"/>
      <c r="TDR15" s="247"/>
      <c r="TDS15" s="247"/>
      <c r="TDT15" s="247"/>
      <c r="TDU15" s="247"/>
      <c r="TDV15" s="247"/>
      <c r="TDW15" s="247"/>
      <c r="TDX15" s="247"/>
      <c r="TDY15" s="247"/>
      <c r="TDZ15" s="247"/>
      <c r="TEA15" s="247"/>
      <c r="TEB15" s="247"/>
      <c r="TEC15" s="247"/>
      <c r="TED15" s="247"/>
      <c r="TEE15" s="247"/>
      <c r="TEF15" s="247"/>
      <c r="TEG15" s="247"/>
      <c r="TEH15" s="247"/>
      <c r="TEI15" s="247"/>
      <c r="TEJ15" s="247"/>
      <c r="TEK15" s="247"/>
      <c r="TEL15" s="247"/>
      <c r="TEM15" s="247"/>
      <c r="TEN15" s="247"/>
      <c r="TEO15" s="247"/>
      <c r="TEP15" s="247"/>
      <c r="TEQ15" s="247"/>
      <c r="TER15" s="247"/>
      <c r="TES15" s="247"/>
      <c r="TET15" s="247"/>
      <c r="TEU15" s="247"/>
      <c r="TEV15" s="247"/>
      <c r="TEW15" s="247"/>
      <c r="TEX15" s="247"/>
      <c r="TEY15" s="247"/>
      <c r="TEZ15" s="247"/>
      <c r="TFA15" s="247"/>
      <c r="TFB15" s="247"/>
      <c r="TFC15" s="247"/>
      <c r="TFD15" s="247"/>
      <c r="TFE15" s="247"/>
      <c r="TFF15" s="247"/>
      <c r="TFG15" s="247"/>
      <c r="TFH15" s="247"/>
      <c r="TFI15" s="247"/>
      <c r="TFJ15" s="247"/>
      <c r="TFK15" s="247"/>
      <c r="TFL15" s="247"/>
      <c r="TFM15" s="247"/>
      <c r="TFN15" s="247"/>
      <c r="TFO15" s="247"/>
      <c r="TFP15" s="247"/>
      <c r="TFQ15" s="247"/>
      <c r="TFR15" s="247"/>
      <c r="TFS15" s="247"/>
      <c r="TFT15" s="247"/>
      <c r="TFU15" s="247"/>
      <c r="TFV15" s="247"/>
      <c r="TFW15" s="247"/>
      <c r="TFX15" s="247"/>
      <c r="TFY15" s="247"/>
      <c r="TFZ15" s="247"/>
      <c r="TGA15" s="247"/>
      <c r="TGB15" s="247"/>
      <c r="TGC15" s="247"/>
      <c r="TGD15" s="247"/>
      <c r="TGE15" s="247"/>
      <c r="TGF15" s="247"/>
      <c r="TGG15" s="247"/>
      <c r="TGH15" s="247"/>
      <c r="TGI15" s="247"/>
      <c r="TGJ15" s="247"/>
      <c r="TGK15" s="247"/>
      <c r="TGL15" s="247"/>
      <c r="TGM15" s="247"/>
      <c r="TGN15" s="247"/>
      <c r="TGO15" s="247"/>
      <c r="TGP15" s="247"/>
      <c r="TGQ15" s="247"/>
      <c r="TGR15" s="247"/>
      <c r="TGS15" s="247"/>
      <c r="TGT15" s="247"/>
      <c r="TGU15" s="247"/>
      <c r="TGV15" s="247"/>
      <c r="TGW15" s="247"/>
      <c r="TGX15" s="247"/>
      <c r="TGY15" s="247"/>
      <c r="TGZ15" s="247"/>
      <c r="THA15" s="247"/>
      <c r="THB15" s="247"/>
      <c r="THC15" s="247"/>
      <c r="THD15" s="247"/>
      <c r="THE15" s="247"/>
      <c r="THF15" s="247"/>
      <c r="THG15" s="247"/>
      <c r="THH15" s="247"/>
      <c r="THI15" s="247"/>
      <c r="THJ15" s="247"/>
      <c r="THK15" s="247"/>
      <c r="THL15" s="247"/>
      <c r="THM15" s="247"/>
      <c r="THN15" s="247"/>
      <c r="THO15" s="247"/>
      <c r="THP15" s="247"/>
      <c r="THQ15" s="247"/>
      <c r="THR15" s="247"/>
      <c r="THS15" s="247"/>
      <c r="THT15" s="247"/>
      <c r="THU15" s="247"/>
      <c r="THV15" s="247"/>
      <c r="THW15" s="247"/>
      <c r="THX15" s="247"/>
      <c r="THY15" s="247"/>
      <c r="THZ15" s="247"/>
      <c r="TIA15" s="247"/>
      <c r="TIB15" s="247"/>
      <c r="TIC15" s="247"/>
      <c r="TID15" s="247"/>
      <c r="TIE15" s="247"/>
      <c r="TIF15" s="247"/>
      <c r="TIG15" s="247"/>
      <c r="TIH15" s="247"/>
      <c r="TII15" s="247"/>
      <c r="TIJ15" s="247"/>
      <c r="TIK15" s="247"/>
      <c r="TIL15" s="247"/>
      <c r="TIM15" s="247"/>
      <c r="TIN15" s="247"/>
      <c r="TIO15" s="247"/>
      <c r="TIP15" s="247"/>
      <c r="TIQ15" s="247"/>
      <c r="TIR15" s="247"/>
      <c r="TIS15" s="247"/>
      <c r="TIT15" s="247"/>
      <c r="TIU15" s="247"/>
      <c r="TIV15" s="247"/>
      <c r="TIW15" s="247"/>
      <c r="TIX15" s="247"/>
      <c r="TIY15" s="247"/>
      <c r="TIZ15" s="247"/>
      <c r="TJA15" s="247"/>
      <c r="TJB15" s="247"/>
      <c r="TJC15" s="247"/>
      <c r="TJD15" s="247"/>
      <c r="TJE15" s="247"/>
      <c r="TJF15" s="247"/>
      <c r="TJG15" s="247"/>
      <c r="TJH15" s="247"/>
      <c r="TJI15" s="247"/>
      <c r="TJJ15" s="247"/>
      <c r="TJK15" s="247"/>
      <c r="TJL15" s="247"/>
      <c r="TJM15" s="247"/>
      <c r="TJN15" s="247"/>
      <c r="TJO15" s="247"/>
      <c r="TJP15" s="247"/>
      <c r="TJQ15" s="247"/>
      <c r="TJR15" s="247"/>
      <c r="TJS15" s="247"/>
      <c r="TJT15" s="247"/>
      <c r="TJU15" s="247"/>
      <c r="TJV15" s="247"/>
      <c r="TJW15" s="247"/>
      <c r="TJX15" s="247"/>
      <c r="TJY15" s="247"/>
      <c r="TJZ15" s="247"/>
      <c r="TKA15" s="247"/>
      <c r="TKB15" s="247"/>
      <c r="TKC15" s="247"/>
      <c r="TKD15" s="247"/>
      <c r="TKE15" s="247"/>
      <c r="TKF15" s="247"/>
      <c r="TKG15" s="247"/>
      <c r="TKH15" s="247"/>
      <c r="TKI15" s="247"/>
      <c r="TKJ15" s="247"/>
      <c r="TKK15" s="247"/>
      <c r="TKL15" s="247"/>
      <c r="TKM15" s="247"/>
      <c r="TKN15" s="247"/>
      <c r="TKO15" s="247"/>
      <c r="TKP15" s="247"/>
      <c r="TKQ15" s="247"/>
      <c r="TKR15" s="247"/>
      <c r="TKS15" s="247"/>
      <c r="TKT15" s="247"/>
      <c r="TKU15" s="247"/>
      <c r="TKV15" s="247"/>
      <c r="TKW15" s="247"/>
      <c r="TKX15" s="247"/>
      <c r="TKY15" s="247"/>
      <c r="TKZ15" s="247"/>
      <c r="TLA15" s="247"/>
      <c r="TLB15" s="247"/>
      <c r="TLC15" s="247"/>
      <c r="TLD15" s="247"/>
      <c r="TLE15" s="247"/>
      <c r="TLF15" s="247"/>
      <c r="TLG15" s="247"/>
      <c r="TLH15" s="247"/>
      <c r="TLI15" s="247"/>
      <c r="TLJ15" s="247"/>
      <c r="TLK15" s="247"/>
      <c r="TLL15" s="247"/>
      <c r="TLM15" s="247"/>
      <c r="TLN15" s="247"/>
      <c r="TLO15" s="247"/>
      <c r="TLP15" s="247"/>
      <c r="TLQ15" s="247"/>
      <c r="TLR15" s="247"/>
      <c r="TLS15" s="247"/>
      <c r="TLT15" s="247"/>
      <c r="TLU15" s="247"/>
      <c r="TLV15" s="247"/>
      <c r="TLW15" s="247"/>
      <c r="TLX15" s="247"/>
      <c r="TLY15" s="247"/>
      <c r="TLZ15" s="247"/>
      <c r="TMA15" s="247"/>
      <c r="TMB15" s="247"/>
      <c r="TMC15" s="247"/>
      <c r="TMD15" s="247"/>
      <c r="TME15" s="247"/>
      <c r="TMF15" s="247"/>
      <c r="TMG15" s="247"/>
      <c r="TMH15" s="247"/>
      <c r="TMI15" s="247"/>
      <c r="TMJ15" s="247"/>
      <c r="TMK15" s="247"/>
      <c r="TML15" s="247"/>
      <c r="TMM15" s="247"/>
      <c r="TMN15" s="247"/>
      <c r="TMO15" s="247"/>
      <c r="TMP15" s="247"/>
      <c r="TMQ15" s="247"/>
      <c r="TMR15" s="247"/>
      <c r="TMS15" s="247"/>
      <c r="TMT15" s="247"/>
      <c r="TMU15" s="247"/>
      <c r="TMV15" s="247"/>
      <c r="TMW15" s="247"/>
      <c r="TMX15" s="247"/>
      <c r="TMY15" s="247"/>
      <c r="TMZ15" s="247"/>
      <c r="TNA15" s="247"/>
      <c r="TNB15" s="247"/>
      <c r="TNC15" s="247"/>
      <c r="TND15" s="247"/>
      <c r="TNE15" s="247"/>
      <c r="TNF15" s="247"/>
      <c r="TNG15" s="247"/>
      <c r="TNH15" s="247"/>
      <c r="TNI15" s="247"/>
      <c r="TNJ15" s="247"/>
      <c r="TNK15" s="247"/>
      <c r="TNL15" s="247"/>
      <c r="TNM15" s="247"/>
      <c r="TNN15" s="247"/>
      <c r="TNO15" s="247"/>
      <c r="TNP15" s="247"/>
      <c r="TNQ15" s="247"/>
      <c r="TNR15" s="247"/>
      <c r="TNS15" s="247"/>
      <c r="TNT15" s="247"/>
      <c r="TNU15" s="247"/>
      <c r="TNV15" s="247"/>
      <c r="TNW15" s="247"/>
      <c r="TNX15" s="247"/>
      <c r="TNY15" s="247"/>
      <c r="TNZ15" s="247"/>
      <c r="TOA15" s="247"/>
      <c r="TOB15" s="247"/>
      <c r="TOC15" s="247"/>
      <c r="TOD15" s="247"/>
      <c r="TOE15" s="247"/>
      <c r="TOF15" s="247"/>
      <c r="TOG15" s="247"/>
      <c r="TOH15" s="247"/>
      <c r="TOI15" s="247"/>
      <c r="TOJ15" s="247"/>
      <c r="TOK15" s="247"/>
      <c r="TOL15" s="247"/>
      <c r="TOM15" s="247"/>
      <c r="TON15" s="247"/>
      <c r="TOO15" s="247"/>
      <c r="TOP15" s="247"/>
      <c r="TOQ15" s="247"/>
      <c r="TOR15" s="247"/>
      <c r="TOS15" s="247"/>
      <c r="TOT15" s="247"/>
      <c r="TOU15" s="247"/>
      <c r="TOV15" s="247"/>
      <c r="TOW15" s="247"/>
      <c r="TOX15" s="247"/>
      <c r="TOY15" s="247"/>
      <c r="TOZ15" s="247"/>
      <c r="TPA15" s="247"/>
      <c r="TPB15" s="247"/>
      <c r="TPC15" s="247"/>
      <c r="TPD15" s="247"/>
      <c r="TPE15" s="247"/>
      <c r="TPF15" s="247"/>
      <c r="TPG15" s="247"/>
      <c r="TPH15" s="247"/>
      <c r="TPI15" s="247"/>
      <c r="TPJ15" s="247"/>
      <c r="TPK15" s="247"/>
      <c r="TPL15" s="247"/>
      <c r="TPM15" s="247"/>
      <c r="TPN15" s="247"/>
      <c r="TPO15" s="247"/>
      <c r="TPP15" s="247"/>
      <c r="TPQ15" s="247"/>
      <c r="TPR15" s="247"/>
      <c r="TPS15" s="247"/>
      <c r="TPT15" s="247"/>
      <c r="TPU15" s="247"/>
      <c r="TPV15" s="247"/>
      <c r="TPW15" s="247"/>
      <c r="TPX15" s="247"/>
      <c r="TPY15" s="247"/>
      <c r="TPZ15" s="247"/>
      <c r="TQA15" s="247"/>
      <c r="TQB15" s="247"/>
      <c r="TQC15" s="247"/>
      <c r="TQD15" s="247"/>
      <c r="TQE15" s="247"/>
      <c r="TQF15" s="247"/>
      <c r="TQG15" s="247"/>
      <c r="TQH15" s="247"/>
      <c r="TQI15" s="247"/>
      <c r="TQJ15" s="247"/>
      <c r="TQK15" s="247"/>
      <c r="TQL15" s="247"/>
      <c r="TQM15" s="247"/>
      <c r="TQN15" s="247"/>
      <c r="TQO15" s="247"/>
      <c r="TQP15" s="247"/>
      <c r="TQQ15" s="247"/>
      <c r="TQR15" s="247"/>
      <c r="TQS15" s="247"/>
      <c r="TQT15" s="247"/>
      <c r="TQU15" s="247"/>
      <c r="TQV15" s="247"/>
      <c r="TQW15" s="247"/>
      <c r="TQX15" s="247"/>
      <c r="TQY15" s="247"/>
      <c r="TQZ15" s="247"/>
      <c r="TRA15" s="247"/>
      <c r="TRB15" s="247"/>
      <c r="TRC15" s="247"/>
      <c r="TRD15" s="247"/>
      <c r="TRE15" s="247"/>
      <c r="TRF15" s="247"/>
      <c r="TRG15" s="247"/>
      <c r="TRH15" s="247"/>
      <c r="TRI15" s="247"/>
      <c r="TRJ15" s="247"/>
      <c r="TRK15" s="247"/>
      <c r="TRL15" s="247"/>
      <c r="TRM15" s="247"/>
      <c r="TRN15" s="247"/>
      <c r="TRO15" s="247"/>
      <c r="TRP15" s="247"/>
      <c r="TRQ15" s="247"/>
      <c r="TRR15" s="247"/>
      <c r="TRS15" s="247"/>
      <c r="TRT15" s="247"/>
      <c r="TRU15" s="247"/>
      <c r="TRV15" s="247"/>
      <c r="TRW15" s="247"/>
      <c r="TRX15" s="247"/>
      <c r="TRY15" s="247"/>
      <c r="TRZ15" s="247"/>
      <c r="TSA15" s="247"/>
      <c r="TSB15" s="247"/>
      <c r="TSC15" s="247"/>
      <c r="TSD15" s="247"/>
      <c r="TSE15" s="247"/>
      <c r="TSF15" s="247"/>
      <c r="TSG15" s="247"/>
      <c r="TSH15" s="247"/>
      <c r="TSI15" s="247"/>
      <c r="TSJ15" s="247"/>
      <c r="TSK15" s="247"/>
      <c r="TSL15" s="247"/>
      <c r="TSM15" s="247"/>
      <c r="TSN15" s="247"/>
      <c r="TSO15" s="247"/>
      <c r="TSP15" s="247"/>
      <c r="TSQ15" s="247"/>
      <c r="TSR15" s="247"/>
      <c r="TSS15" s="247"/>
      <c r="TST15" s="247"/>
      <c r="TSU15" s="247"/>
      <c r="TSV15" s="247"/>
      <c r="TSW15" s="247"/>
      <c r="TSX15" s="247"/>
      <c r="TSY15" s="247"/>
      <c r="TSZ15" s="247"/>
      <c r="TTA15" s="247"/>
      <c r="TTB15" s="247"/>
      <c r="TTC15" s="247"/>
      <c r="TTD15" s="247"/>
      <c r="TTE15" s="247"/>
      <c r="TTF15" s="247"/>
      <c r="TTG15" s="247"/>
      <c r="TTH15" s="247"/>
      <c r="TTI15" s="247"/>
      <c r="TTJ15" s="247"/>
      <c r="TTK15" s="247"/>
      <c r="TTL15" s="247"/>
      <c r="TTM15" s="247"/>
      <c r="TTN15" s="247"/>
      <c r="TTO15" s="247"/>
      <c r="TTP15" s="247"/>
      <c r="TTQ15" s="247"/>
      <c r="TTR15" s="247"/>
      <c r="TTS15" s="247"/>
      <c r="TTT15" s="247"/>
      <c r="TTU15" s="247"/>
      <c r="TTV15" s="247"/>
      <c r="TTW15" s="247"/>
      <c r="TTX15" s="247"/>
      <c r="TTY15" s="247"/>
      <c r="TTZ15" s="247"/>
      <c r="TUA15" s="247"/>
      <c r="TUB15" s="247"/>
      <c r="TUC15" s="247"/>
      <c r="TUD15" s="247"/>
      <c r="TUE15" s="247"/>
      <c r="TUF15" s="247"/>
      <c r="TUG15" s="247"/>
      <c r="TUH15" s="247"/>
      <c r="TUI15" s="247"/>
      <c r="TUJ15" s="247"/>
      <c r="TUK15" s="247"/>
      <c r="TUL15" s="247"/>
      <c r="TUM15" s="247"/>
      <c r="TUN15" s="247"/>
      <c r="TUO15" s="247"/>
      <c r="TUP15" s="247"/>
      <c r="TUQ15" s="247"/>
      <c r="TUR15" s="247"/>
      <c r="TUS15" s="247"/>
      <c r="TUT15" s="247"/>
      <c r="TUU15" s="247"/>
      <c r="TUV15" s="247"/>
      <c r="TUW15" s="247"/>
      <c r="TUX15" s="247"/>
      <c r="TUY15" s="247"/>
      <c r="TUZ15" s="247"/>
      <c r="TVA15" s="247"/>
      <c r="TVB15" s="247"/>
      <c r="TVC15" s="247"/>
      <c r="TVD15" s="247"/>
      <c r="TVE15" s="247"/>
      <c r="TVF15" s="247"/>
      <c r="TVG15" s="247"/>
      <c r="TVH15" s="247"/>
      <c r="TVI15" s="247"/>
      <c r="TVJ15" s="247"/>
      <c r="TVK15" s="247"/>
      <c r="TVL15" s="247"/>
      <c r="TVM15" s="247"/>
      <c r="TVN15" s="247"/>
      <c r="TVO15" s="247"/>
      <c r="TVP15" s="247"/>
      <c r="TVQ15" s="247"/>
      <c r="TVR15" s="247"/>
      <c r="TVS15" s="247"/>
      <c r="TVT15" s="247"/>
      <c r="TVU15" s="247"/>
      <c r="TVV15" s="247"/>
      <c r="TVW15" s="247"/>
      <c r="TVX15" s="247"/>
      <c r="TVY15" s="247"/>
      <c r="TVZ15" s="247"/>
      <c r="TWA15" s="247"/>
      <c r="TWB15" s="247"/>
      <c r="TWC15" s="247"/>
      <c r="TWD15" s="247"/>
      <c r="TWE15" s="247"/>
      <c r="TWF15" s="247"/>
      <c r="TWG15" s="247"/>
      <c r="TWH15" s="247"/>
      <c r="TWI15" s="247"/>
      <c r="TWJ15" s="247"/>
      <c r="TWK15" s="247"/>
      <c r="TWL15" s="247"/>
      <c r="TWM15" s="247"/>
      <c r="TWN15" s="247"/>
      <c r="TWO15" s="247"/>
      <c r="TWP15" s="247"/>
      <c r="TWQ15" s="247"/>
      <c r="TWR15" s="247"/>
      <c r="TWS15" s="247"/>
      <c r="TWT15" s="247"/>
      <c r="TWU15" s="247"/>
      <c r="TWV15" s="247"/>
      <c r="TWW15" s="247"/>
      <c r="TWX15" s="247"/>
      <c r="TWY15" s="247"/>
      <c r="TWZ15" s="247"/>
      <c r="TXA15" s="247"/>
      <c r="TXB15" s="247"/>
      <c r="TXC15" s="247"/>
      <c r="TXD15" s="247"/>
      <c r="TXE15" s="247"/>
      <c r="TXF15" s="247"/>
      <c r="TXG15" s="247"/>
      <c r="TXH15" s="247"/>
      <c r="TXI15" s="247"/>
      <c r="TXJ15" s="247"/>
      <c r="TXK15" s="247"/>
      <c r="TXL15" s="247"/>
      <c r="TXM15" s="247"/>
      <c r="TXN15" s="247"/>
      <c r="TXO15" s="247"/>
      <c r="TXP15" s="247"/>
      <c r="TXQ15" s="247"/>
      <c r="TXR15" s="247"/>
      <c r="TXS15" s="247"/>
      <c r="TXT15" s="247"/>
      <c r="TXU15" s="247"/>
      <c r="TXV15" s="247"/>
      <c r="TXW15" s="247"/>
      <c r="TXX15" s="247"/>
      <c r="TXY15" s="247"/>
      <c r="TXZ15" s="247"/>
      <c r="TYA15" s="247"/>
      <c r="TYB15" s="247"/>
      <c r="TYC15" s="247"/>
      <c r="TYD15" s="247"/>
      <c r="TYE15" s="247"/>
      <c r="TYF15" s="247"/>
      <c r="TYG15" s="247"/>
      <c r="TYH15" s="247"/>
      <c r="TYI15" s="247"/>
      <c r="TYJ15" s="247"/>
      <c r="TYK15" s="247"/>
      <c r="TYL15" s="247"/>
      <c r="TYM15" s="247"/>
      <c r="TYN15" s="247"/>
      <c r="TYO15" s="247"/>
      <c r="TYP15" s="247"/>
      <c r="TYQ15" s="247"/>
      <c r="TYR15" s="247"/>
      <c r="TYS15" s="247"/>
      <c r="TYT15" s="247"/>
      <c r="TYU15" s="247"/>
      <c r="TYV15" s="247"/>
      <c r="TYW15" s="247"/>
      <c r="TYX15" s="247"/>
      <c r="TYY15" s="247"/>
      <c r="TYZ15" s="247"/>
      <c r="TZA15" s="247"/>
      <c r="TZB15" s="247"/>
      <c r="TZC15" s="247"/>
      <c r="TZD15" s="247"/>
      <c r="TZE15" s="247"/>
      <c r="TZF15" s="247"/>
      <c r="TZG15" s="247"/>
      <c r="TZH15" s="247"/>
      <c r="TZI15" s="247"/>
      <c r="TZJ15" s="247"/>
      <c r="TZK15" s="247"/>
      <c r="TZL15" s="247"/>
      <c r="TZM15" s="247"/>
      <c r="TZN15" s="247"/>
      <c r="TZO15" s="247"/>
      <c r="TZP15" s="247"/>
      <c r="TZQ15" s="247"/>
      <c r="TZR15" s="247"/>
      <c r="TZS15" s="247"/>
      <c r="TZT15" s="247"/>
      <c r="TZU15" s="247"/>
      <c r="TZV15" s="247"/>
      <c r="TZW15" s="247"/>
      <c r="TZX15" s="247"/>
      <c r="TZY15" s="247"/>
      <c r="TZZ15" s="247"/>
      <c r="UAA15" s="247"/>
      <c r="UAB15" s="247"/>
      <c r="UAC15" s="247"/>
      <c r="UAD15" s="247"/>
      <c r="UAE15" s="247"/>
      <c r="UAF15" s="247"/>
      <c r="UAG15" s="247"/>
      <c r="UAH15" s="247"/>
      <c r="UAI15" s="247"/>
      <c r="UAJ15" s="247"/>
      <c r="UAK15" s="247"/>
      <c r="UAL15" s="247"/>
      <c r="UAM15" s="247"/>
      <c r="UAN15" s="247"/>
      <c r="UAO15" s="247"/>
      <c r="UAP15" s="247"/>
      <c r="UAQ15" s="247"/>
      <c r="UAR15" s="247"/>
      <c r="UAS15" s="247"/>
      <c r="UAT15" s="247"/>
      <c r="UAU15" s="247"/>
      <c r="UAV15" s="247"/>
      <c r="UAW15" s="247"/>
      <c r="UAX15" s="247"/>
      <c r="UAY15" s="247"/>
      <c r="UAZ15" s="247"/>
      <c r="UBA15" s="247"/>
      <c r="UBB15" s="247"/>
      <c r="UBC15" s="247"/>
      <c r="UBD15" s="247"/>
      <c r="UBE15" s="247"/>
      <c r="UBF15" s="247"/>
      <c r="UBG15" s="247"/>
      <c r="UBH15" s="247"/>
      <c r="UBI15" s="247"/>
      <c r="UBJ15" s="247"/>
      <c r="UBK15" s="247"/>
      <c r="UBL15" s="247"/>
      <c r="UBM15" s="247"/>
      <c r="UBN15" s="247"/>
      <c r="UBO15" s="247"/>
      <c r="UBP15" s="247"/>
      <c r="UBQ15" s="247"/>
      <c r="UBR15" s="247"/>
      <c r="UBS15" s="247"/>
      <c r="UBT15" s="247"/>
      <c r="UBU15" s="247"/>
      <c r="UBV15" s="247"/>
      <c r="UBW15" s="247"/>
      <c r="UBX15" s="247"/>
      <c r="UBY15" s="247"/>
      <c r="UBZ15" s="247"/>
      <c r="UCA15" s="247"/>
      <c r="UCB15" s="247"/>
      <c r="UCC15" s="247"/>
      <c r="UCD15" s="247"/>
      <c r="UCE15" s="247"/>
      <c r="UCF15" s="247"/>
      <c r="UCG15" s="247"/>
      <c r="UCH15" s="247"/>
      <c r="UCI15" s="247"/>
      <c r="UCJ15" s="247"/>
      <c r="UCK15" s="247"/>
      <c r="UCL15" s="247"/>
      <c r="UCM15" s="247"/>
      <c r="UCN15" s="247"/>
      <c r="UCO15" s="247"/>
      <c r="UCP15" s="247"/>
      <c r="UCQ15" s="247"/>
      <c r="UCR15" s="247"/>
      <c r="UCS15" s="247"/>
      <c r="UCT15" s="247"/>
      <c r="UCU15" s="247"/>
      <c r="UCV15" s="247"/>
      <c r="UCW15" s="247"/>
      <c r="UCX15" s="247"/>
      <c r="UCY15" s="247"/>
      <c r="UCZ15" s="247"/>
      <c r="UDA15" s="247"/>
      <c r="UDB15" s="247"/>
      <c r="UDC15" s="247"/>
      <c r="UDD15" s="247"/>
      <c r="UDE15" s="247"/>
      <c r="UDF15" s="247"/>
      <c r="UDG15" s="247"/>
      <c r="UDH15" s="247"/>
      <c r="UDI15" s="247"/>
      <c r="UDJ15" s="247"/>
      <c r="UDK15" s="247"/>
      <c r="UDL15" s="247"/>
      <c r="UDM15" s="247"/>
      <c r="UDN15" s="247"/>
      <c r="UDO15" s="247"/>
      <c r="UDP15" s="247"/>
      <c r="UDQ15" s="247"/>
      <c r="UDR15" s="247"/>
      <c r="UDS15" s="247"/>
      <c r="UDT15" s="247"/>
      <c r="UDU15" s="247"/>
      <c r="UDV15" s="247"/>
      <c r="UDW15" s="247"/>
      <c r="UDX15" s="247"/>
      <c r="UDY15" s="247"/>
      <c r="UDZ15" s="247"/>
      <c r="UEA15" s="247"/>
      <c r="UEB15" s="247"/>
      <c r="UEC15" s="247"/>
      <c r="UED15" s="247"/>
      <c r="UEE15" s="247"/>
      <c r="UEF15" s="247"/>
      <c r="UEG15" s="247"/>
      <c r="UEH15" s="247"/>
      <c r="UEI15" s="247"/>
      <c r="UEJ15" s="247"/>
      <c r="UEK15" s="247"/>
      <c r="UEL15" s="247"/>
      <c r="UEM15" s="247"/>
      <c r="UEN15" s="247"/>
      <c r="UEO15" s="247"/>
      <c r="UEP15" s="247"/>
      <c r="UEQ15" s="247"/>
      <c r="UER15" s="247"/>
      <c r="UES15" s="247"/>
      <c r="UET15" s="247"/>
      <c r="UEU15" s="247"/>
      <c r="UEV15" s="247"/>
      <c r="UEW15" s="247"/>
      <c r="UEX15" s="247"/>
      <c r="UEY15" s="247"/>
      <c r="UEZ15" s="247"/>
      <c r="UFA15" s="247"/>
      <c r="UFB15" s="247"/>
      <c r="UFC15" s="247"/>
      <c r="UFD15" s="247"/>
      <c r="UFE15" s="247"/>
      <c r="UFF15" s="247"/>
      <c r="UFG15" s="247"/>
      <c r="UFH15" s="247"/>
      <c r="UFI15" s="247"/>
      <c r="UFJ15" s="247"/>
      <c r="UFK15" s="247"/>
      <c r="UFL15" s="247"/>
      <c r="UFM15" s="247"/>
      <c r="UFN15" s="247"/>
      <c r="UFO15" s="247"/>
      <c r="UFP15" s="247"/>
      <c r="UFQ15" s="247"/>
      <c r="UFR15" s="247"/>
      <c r="UFS15" s="247"/>
      <c r="UFT15" s="247"/>
      <c r="UFU15" s="247"/>
      <c r="UFV15" s="247"/>
      <c r="UFW15" s="247"/>
      <c r="UFX15" s="247"/>
      <c r="UFY15" s="247"/>
      <c r="UFZ15" s="247"/>
      <c r="UGA15" s="247"/>
      <c r="UGB15" s="247"/>
      <c r="UGC15" s="247"/>
      <c r="UGD15" s="247"/>
      <c r="UGE15" s="247"/>
      <c r="UGF15" s="247"/>
      <c r="UGG15" s="247"/>
      <c r="UGH15" s="247"/>
      <c r="UGI15" s="247"/>
      <c r="UGJ15" s="247"/>
      <c r="UGK15" s="247"/>
      <c r="UGL15" s="247"/>
      <c r="UGM15" s="247"/>
      <c r="UGN15" s="247"/>
      <c r="UGO15" s="247"/>
      <c r="UGP15" s="247"/>
      <c r="UGQ15" s="247"/>
      <c r="UGR15" s="247"/>
      <c r="UGS15" s="247"/>
      <c r="UGT15" s="247"/>
      <c r="UGU15" s="247"/>
      <c r="UGV15" s="247"/>
      <c r="UGW15" s="247"/>
      <c r="UGX15" s="247"/>
      <c r="UGY15" s="247"/>
      <c r="UGZ15" s="247"/>
      <c r="UHA15" s="247"/>
      <c r="UHB15" s="247"/>
      <c r="UHC15" s="247"/>
      <c r="UHD15" s="247"/>
      <c r="UHE15" s="247"/>
      <c r="UHF15" s="247"/>
      <c r="UHG15" s="247"/>
      <c r="UHH15" s="247"/>
      <c r="UHI15" s="247"/>
      <c r="UHJ15" s="247"/>
      <c r="UHK15" s="247"/>
      <c r="UHL15" s="247"/>
      <c r="UHM15" s="247"/>
      <c r="UHN15" s="247"/>
      <c r="UHO15" s="247"/>
      <c r="UHP15" s="247"/>
      <c r="UHQ15" s="247"/>
      <c r="UHR15" s="247"/>
      <c r="UHS15" s="247"/>
      <c r="UHT15" s="247"/>
      <c r="UHU15" s="247"/>
      <c r="UHV15" s="247"/>
      <c r="UHW15" s="247"/>
      <c r="UHX15" s="247"/>
      <c r="UHY15" s="247"/>
      <c r="UHZ15" s="247"/>
      <c r="UIA15" s="247"/>
      <c r="UIB15" s="247"/>
      <c r="UIC15" s="247"/>
      <c r="UID15" s="247"/>
      <c r="UIE15" s="247"/>
      <c r="UIF15" s="247"/>
      <c r="UIG15" s="247"/>
      <c r="UIH15" s="247"/>
      <c r="UII15" s="247"/>
      <c r="UIJ15" s="247"/>
      <c r="UIK15" s="247"/>
      <c r="UIL15" s="247"/>
      <c r="UIM15" s="247"/>
      <c r="UIN15" s="247"/>
      <c r="UIO15" s="247"/>
      <c r="UIP15" s="247"/>
      <c r="UIQ15" s="247"/>
      <c r="UIR15" s="247"/>
      <c r="UIS15" s="247"/>
      <c r="UIT15" s="247"/>
      <c r="UIU15" s="247"/>
      <c r="UIV15" s="247"/>
      <c r="UIW15" s="247"/>
      <c r="UIX15" s="247"/>
      <c r="UIY15" s="247"/>
      <c r="UIZ15" s="247"/>
      <c r="UJA15" s="247"/>
      <c r="UJB15" s="247"/>
      <c r="UJC15" s="247"/>
      <c r="UJD15" s="247"/>
      <c r="UJE15" s="247"/>
      <c r="UJF15" s="247"/>
      <c r="UJG15" s="247"/>
      <c r="UJH15" s="247"/>
      <c r="UJI15" s="247"/>
      <c r="UJJ15" s="247"/>
      <c r="UJK15" s="247"/>
      <c r="UJL15" s="247"/>
      <c r="UJM15" s="247"/>
      <c r="UJN15" s="247"/>
      <c r="UJO15" s="247"/>
      <c r="UJP15" s="247"/>
      <c r="UJQ15" s="247"/>
      <c r="UJR15" s="247"/>
      <c r="UJS15" s="247"/>
      <c r="UJT15" s="247"/>
      <c r="UJU15" s="247"/>
      <c r="UJV15" s="247"/>
      <c r="UJW15" s="247"/>
      <c r="UJX15" s="247"/>
      <c r="UJY15" s="247"/>
      <c r="UJZ15" s="247"/>
      <c r="UKA15" s="247"/>
      <c r="UKB15" s="247"/>
      <c r="UKC15" s="247"/>
      <c r="UKD15" s="247"/>
      <c r="UKE15" s="247"/>
      <c r="UKF15" s="247"/>
      <c r="UKG15" s="247"/>
      <c r="UKH15" s="247"/>
      <c r="UKI15" s="247"/>
      <c r="UKJ15" s="247"/>
      <c r="UKK15" s="247"/>
      <c r="UKL15" s="247"/>
      <c r="UKM15" s="247"/>
      <c r="UKN15" s="247"/>
      <c r="UKO15" s="247"/>
      <c r="UKP15" s="247"/>
      <c r="UKQ15" s="247"/>
      <c r="UKR15" s="247"/>
      <c r="UKS15" s="247"/>
      <c r="UKT15" s="247"/>
      <c r="UKU15" s="247"/>
      <c r="UKV15" s="247"/>
      <c r="UKW15" s="247"/>
      <c r="UKX15" s="247"/>
      <c r="UKY15" s="247"/>
      <c r="UKZ15" s="247"/>
      <c r="ULA15" s="247"/>
      <c r="ULB15" s="247"/>
      <c r="ULC15" s="247"/>
      <c r="ULD15" s="247"/>
      <c r="ULE15" s="247"/>
      <c r="ULF15" s="247"/>
      <c r="ULG15" s="247"/>
      <c r="ULH15" s="247"/>
      <c r="ULI15" s="247"/>
      <c r="ULJ15" s="247"/>
      <c r="ULK15" s="247"/>
      <c r="ULL15" s="247"/>
      <c r="ULM15" s="247"/>
      <c r="ULN15" s="247"/>
      <c r="ULO15" s="247"/>
      <c r="ULP15" s="247"/>
      <c r="ULQ15" s="247"/>
      <c r="ULR15" s="247"/>
      <c r="ULS15" s="247"/>
      <c r="ULT15" s="247"/>
      <c r="ULU15" s="247"/>
      <c r="ULV15" s="247"/>
      <c r="ULW15" s="247"/>
      <c r="ULX15" s="247"/>
      <c r="ULY15" s="247"/>
      <c r="ULZ15" s="247"/>
      <c r="UMA15" s="247"/>
      <c r="UMB15" s="247"/>
      <c r="UMC15" s="247"/>
      <c r="UMD15" s="247"/>
      <c r="UME15" s="247"/>
      <c r="UMF15" s="247"/>
      <c r="UMG15" s="247"/>
      <c r="UMH15" s="247"/>
      <c r="UMI15" s="247"/>
      <c r="UMJ15" s="247"/>
      <c r="UMK15" s="247"/>
      <c r="UML15" s="247"/>
      <c r="UMM15" s="247"/>
      <c r="UMN15" s="247"/>
      <c r="UMO15" s="247"/>
      <c r="UMP15" s="247"/>
      <c r="UMQ15" s="247"/>
      <c r="UMR15" s="247"/>
      <c r="UMS15" s="247"/>
      <c r="UMT15" s="247"/>
      <c r="UMU15" s="247"/>
      <c r="UMV15" s="247"/>
      <c r="UMW15" s="247"/>
      <c r="UMX15" s="247"/>
      <c r="UMY15" s="247"/>
      <c r="UMZ15" s="247"/>
      <c r="UNA15" s="247"/>
      <c r="UNB15" s="247"/>
      <c r="UNC15" s="247"/>
      <c r="UND15" s="247"/>
      <c r="UNE15" s="247"/>
      <c r="UNF15" s="247"/>
      <c r="UNG15" s="247"/>
      <c r="UNH15" s="247"/>
      <c r="UNI15" s="247"/>
      <c r="UNJ15" s="247"/>
      <c r="UNK15" s="247"/>
      <c r="UNL15" s="247"/>
      <c r="UNM15" s="247"/>
      <c r="UNN15" s="247"/>
      <c r="UNO15" s="247"/>
      <c r="UNP15" s="247"/>
      <c r="UNQ15" s="247"/>
      <c r="UNR15" s="247"/>
      <c r="UNS15" s="247"/>
      <c r="UNT15" s="247"/>
      <c r="UNU15" s="247"/>
      <c r="UNV15" s="247"/>
      <c r="UNW15" s="247"/>
      <c r="UNX15" s="247"/>
      <c r="UNY15" s="247"/>
      <c r="UNZ15" s="247"/>
      <c r="UOA15" s="247"/>
      <c r="UOB15" s="247"/>
      <c r="UOC15" s="247"/>
      <c r="UOD15" s="247"/>
      <c r="UOE15" s="247"/>
      <c r="UOF15" s="247"/>
      <c r="UOG15" s="247"/>
      <c r="UOH15" s="247"/>
      <c r="UOI15" s="247"/>
      <c r="UOJ15" s="247"/>
      <c r="UOK15" s="247"/>
      <c r="UOL15" s="247"/>
      <c r="UOM15" s="247"/>
      <c r="UON15" s="247"/>
      <c r="UOO15" s="247"/>
      <c r="UOP15" s="247"/>
      <c r="UOQ15" s="247"/>
      <c r="UOR15" s="247"/>
      <c r="UOS15" s="247"/>
      <c r="UOT15" s="247"/>
      <c r="UOU15" s="247"/>
      <c r="UOV15" s="247"/>
      <c r="UOW15" s="247"/>
      <c r="UOX15" s="247"/>
      <c r="UOY15" s="247"/>
      <c r="UOZ15" s="247"/>
      <c r="UPA15" s="247"/>
      <c r="UPB15" s="247"/>
      <c r="UPC15" s="247"/>
      <c r="UPD15" s="247"/>
      <c r="UPE15" s="247"/>
      <c r="UPF15" s="247"/>
      <c r="UPG15" s="247"/>
      <c r="UPH15" s="247"/>
      <c r="UPI15" s="247"/>
      <c r="UPJ15" s="247"/>
      <c r="UPK15" s="247"/>
      <c r="UPL15" s="247"/>
      <c r="UPM15" s="247"/>
      <c r="UPN15" s="247"/>
      <c r="UPO15" s="247"/>
      <c r="UPP15" s="247"/>
      <c r="UPQ15" s="247"/>
      <c r="UPR15" s="247"/>
      <c r="UPS15" s="247"/>
      <c r="UPT15" s="247"/>
      <c r="UPU15" s="247"/>
      <c r="UPV15" s="247"/>
      <c r="UPW15" s="247"/>
      <c r="UPX15" s="247"/>
      <c r="UPY15" s="247"/>
      <c r="UPZ15" s="247"/>
      <c r="UQA15" s="247"/>
      <c r="UQB15" s="247"/>
      <c r="UQC15" s="247"/>
      <c r="UQD15" s="247"/>
      <c r="UQE15" s="247"/>
      <c r="UQF15" s="247"/>
      <c r="UQG15" s="247"/>
      <c r="UQH15" s="247"/>
      <c r="UQI15" s="247"/>
      <c r="UQJ15" s="247"/>
      <c r="UQK15" s="247"/>
      <c r="UQL15" s="247"/>
      <c r="UQM15" s="247"/>
      <c r="UQN15" s="247"/>
      <c r="UQO15" s="247"/>
      <c r="UQP15" s="247"/>
      <c r="UQQ15" s="247"/>
      <c r="UQR15" s="247"/>
      <c r="UQS15" s="247"/>
      <c r="UQT15" s="247"/>
      <c r="UQU15" s="247"/>
      <c r="UQV15" s="247"/>
      <c r="UQW15" s="247"/>
      <c r="UQX15" s="247"/>
      <c r="UQY15" s="247"/>
      <c r="UQZ15" s="247"/>
      <c r="URA15" s="247"/>
      <c r="URB15" s="247"/>
      <c r="URC15" s="247"/>
      <c r="URD15" s="247"/>
      <c r="URE15" s="247"/>
      <c r="URF15" s="247"/>
      <c r="URG15" s="247"/>
      <c r="URH15" s="247"/>
      <c r="URI15" s="247"/>
      <c r="URJ15" s="247"/>
      <c r="URK15" s="247"/>
      <c r="URL15" s="247"/>
      <c r="URM15" s="247"/>
      <c r="URN15" s="247"/>
      <c r="URO15" s="247"/>
      <c r="URP15" s="247"/>
      <c r="URQ15" s="247"/>
      <c r="URR15" s="247"/>
      <c r="URS15" s="247"/>
      <c r="URT15" s="247"/>
      <c r="URU15" s="247"/>
      <c r="URV15" s="247"/>
      <c r="URW15" s="247"/>
      <c r="URX15" s="247"/>
      <c r="URY15" s="247"/>
      <c r="URZ15" s="247"/>
      <c r="USA15" s="247"/>
      <c r="USB15" s="247"/>
      <c r="USC15" s="247"/>
      <c r="USD15" s="247"/>
      <c r="USE15" s="247"/>
      <c r="USF15" s="247"/>
      <c r="USG15" s="247"/>
      <c r="USH15" s="247"/>
      <c r="USI15" s="247"/>
      <c r="USJ15" s="247"/>
      <c r="USK15" s="247"/>
      <c r="USL15" s="247"/>
      <c r="USM15" s="247"/>
      <c r="USN15" s="247"/>
      <c r="USO15" s="247"/>
      <c r="USP15" s="247"/>
      <c r="USQ15" s="247"/>
      <c r="USR15" s="247"/>
      <c r="USS15" s="247"/>
      <c r="UST15" s="247"/>
      <c r="USU15" s="247"/>
      <c r="USV15" s="247"/>
      <c r="USW15" s="247"/>
      <c r="USX15" s="247"/>
      <c r="USY15" s="247"/>
      <c r="USZ15" s="247"/>
      <c r="UTA15" s="247"/>
      <c r="UTB15" s="247"/>
      <c r="UTC15" s="247"/>
      <c r="UTD15" s="247"/>
      <c r="UTE15" s="247"/>
      <c r="UTF15" s="247"/>
      <c r="UTG15" s="247"/>
      <c r="UTH15" s="247"/>
      <c r="UTI15" s="247"/>
      <c r="UTJ15" s="247"/>
      <c r="UTK15" s="247"/>
      <c r="UTL15" s="247"/>
      <c r="UTM15" s="247"/>
      <c r="UTN15" s="247"/>
      <c r="UTO15" s="247"/>
      <c r="UTP15" s="247"/>
      <c r="UTQ15" s="247"/>
      <c r="UTR15" s="247"/>
      <c r="UTS15" s="247"/>
      <c r="UTT15" s="247"/>
      <c r="UTU15" s="247"/>
      <c r="UTV15" s="247"/>
      <c r="UTW15" s="247"/>
      <c r="UTX15" s="247"/>
      <c r="UTY15" s="247"/>
      <c r="UTZ15" s="247"/>
      <c r="UUA15" s="247"/>
      <c r="UUB15" s="247"/>
      <c r="UUC15" s="247"/>
      <c r="UUD15" s="247"/>
      <c r="UUE15" s="247"/>
      <c r="UUF15" s="247"/>
      <c r="UUG15" s="247"/>
      <c r="UUH15" s="247"/>
      <c r="UUI15" s="247"/>
      <c r="UUJ15" s="247"/>
      <c r="UUK15" s="247"/>
      <c r="UUL15" s="247"/>
      <c r="UUM15" s="247"/>
      <c r="UUN15" s="247"/>
      <c r="UUO15" s="247"/>
      <c r="UUP15" s="247"/>
      <c r="UUQ15" s="247"/>
      <c r="UUR15" s="247"/>
      <c r="UUS15" s="247"/>
      <c r="UUT15" s="247"/>
      <c r="UUU15" s="247"/>
      <c r="UUV15" s="247"/>
      <c r="UUW15" s="247"/>
      <c r="UUX15" s="247"/>
      <c r="UUY15" s="247"/>
      <c r="UUZ15" s="247"/>
      <c r="UVA15" s="247"/>
      <c r="UVB15" s="247"/>
      <c r="UVC15" s="247"/>
      <c r="UVD15" s="247"/>
      <c r="UVE15" s="247"/>
      <c r="UVF15" s="247"/>
      <c r="UVG15" s="247"/>
      <c r="UVH15" s="247"/>
      <c r="UVI15" s="247"/>
      <c r="UVJ15" s="247"/>
      <c r="UVK15" s="247"/>
      <c r="UVL15" s="247"/>
      <c r="UVM15" s="247"/>
      <c r="UVN15" s="247"/>
      <c r="UVO15" s="247"/>
      <c r="UVP15" s="247"/>
      <c r="UVQ15" s="247"/>
      <c r="UVR15" s="247"/>
      <c r="UVS15" s="247"/>
      <c r="UVT15" s="247"/>
      <c r="UVU15" s="247"/>
      <c r="UVV15" s="247"/>
      <c r="UVW15" s="247"/>
      <c r="UVX15" s="247"/>
      <c r="UVY15" s="247"/>
      <c r="UVZ15" s="247"/>
      <c r="UWA15" s="247"/>
      <c r="UWB15" s="247"/>
      <c r="UWC15" s="247"/>
      <c r="UWD15" s="247"/>
      <c r="UWE15" s="247"/>
      <c r="UWF15" s="247"/>
      <c r="UWG15" s="247"/>
      <c r="UWH15" s="247"/>
      <c r="UWI15" s="247"/>
      <c r="UWJ15" s="247"/>
      <c r="UWK15" s="247"/>
      <c r="UWL15" s="247"/>
      <c r="UWM15" s="247"/>
      <c r="UWN15" s="247"/>
      <c r="UWO15" s="247"/>
      <c r="UWP15" s="247"/>
      <c r="UWQ15" s="247"/>
      <c r="UWR15" s="247"/>
      <c r="UWS15" s="247"/>
      <c r="UWT15" s="247"/>
      <c r="UWU15" s="247"/>
      <c r="UWV15" s="247"/>
      <c r="UWW15" s="247"/>
      <c r="UWX15" s="247"/>
      <c r="UWY15" s="247"/>
      <c r="UWZ15" s="247"/>
      <c r="UXA15" s="247"/>
      <c r="UXB15" s="247"/>
      <c r="UXC15" s="247"/>
      <c r="UXD15" s="247"/>
      <c r="UXE15" s="247"/>
      <c r="UXF15" s="247"/>
      <c r="UXG15" s="247"/>
      <c r="UXH15" s="247"/>
      <c r="UXI15" s="247"/>
      <c r="UXJ15" s="247"/>
      <c r="UXK15" s="247"/>
      <c r="UXL15" s="247"/>
      <c r="UXM15" s="247"/>
      <c r="UXN15" s="247"/>
      <c r="UXO15" s="247"/>
      <c r="UXP15" s="247"/>
      <c r="UXQ15" s="247"/>
      <c r="UXR15" s="247"/>
      <c r="UXS15" s="247"/>
      <c r="UXT15" s="247"/>
      <c r="UXU15" s="247"/>
      <c r="UXV15" s="247"/>
      <c r="UXW15" s="247"/>
      <c r="UXX15" s="247"/>
      <c r="UXY15" s="247"/>
      <c r="UXZ15" s="247"/>
      <c r="UYA15" s="247"/>
      <c r="UYB15" s="247"/>
      <c r="UYC15" s="247"/>
      <c r="UYD15" s="247"/>
      <c r="UYE15" s="247"/>
      <c r="UYF15" s="247"/>
      <c r="UYG15" s="247"/>
      <c r="UYH15" s="247"/>
      <c r="UYI15" s="247"/>
      <c r="UYJ15" s="247"/>
      <c r="UYK15" s="247"/>
      <c r="UYL15" s="247"/>
      <c r="UYM15" s="247"/>
      <c r="UYN15" s="247"/>
      <c r="UYO15" s="247"/>
      <c r="UYP15" s="247"/>
      <c r="UYQ15" s="247"/>
      <c r="UYR15" s="247"/>
      <c r="UYS15" s="247"/>
      <c r="UYT15" s="247"/>
      <c r="UYU15" s="247"/>
      <c r="UYV15" s="247"/>
      <c r="UYW15" s="247"/>
      <c r="UYX15" s="247"/>
      <c r="UYY15" s="247"/>
      <c r="UYZ15" s="247"/>
      <c r="UZA15" s="247"/>
      <c r="UZB15" s="247"/>
      <c r="UZC15" s="247"/>
      <c r="UZD15" s="247"/>
      <c r="UZE15" s="247"/>
      <c r="UZF15" s="247"/>
      <c r="UZG15" s="247"/>
      <c r="UZH15" s="247"/>
      <c r="UZI15" s="247"/>
      <c r="UZJ15" s="247"/>
      <c r="UZK15" s="247"/>
      <c r="UZL15" s="247"/>
      <c r="UZM15" s="247"/>
      <c r="UZN15" s="247"/>
      <c r="UZO15" s="247"/>
      <c r="UZP15" s="247"/>
      <c r="UZQ15" s="247"/>
      <c r="UZR15" s="247"/>
      <c r="UZS15" s="247"/>
      <c r="UZT15" s="247"/>
      <c r="UZU15" s="247"/>
      <c r="UZV15" s="247"/>
      <c r="UZW15" s="247"/>
      <c r="UZX15" s="247"/>
      <c r="UZY15" s="247"/>
      <c r="UZZ15" s="247"/>
      <c r="VAA15" s="247"/>
      <c r="VAB15" s="247"/>
      <c r="VAC15" s="247"/>
      <c r="VAD15" s="247"/>
      <c r="VAE15" s="247"/>
      <c r="VAF15" s="247"/>
      <c r="VAG15" s="247"/>
      <c r="VAH15" s="247"/>
      <c r="VAI15" s="247"/>
      <c r="VAJ15" s="247"/>
      <c r="VAK15" s="247"/>
      <c r="VAL15" s="247"/>
      <c r="VAM15" s="247"/>
      <c r="VAN15" s="247"/>
      <c r="VAO15" s="247"/>
      <c r="VAP15" s="247"/>
      <c r="VAQ15" s="247"/>
      <c r="VAR15" s="247"/>
      <c r="VAS15" s="247"/>
      <c r="VAT15" s="247"/>
      <c r="VAU15" s="247"/>
      <c r="VAV15" s="247"/>
      <c r="VAW15" s="247"/>
      <c r="VAX15" s="247"/>
      <c r="VAY15" s="247"/>
      <c r="VAZ15" s="247"/>
      <c r="VBA15" s="247"/>
      <c r="VBB15" s="247"/>
      <c r="VBC15" s="247"/>
      <c r="VBD15" s="247"/>
      <c r="VBE15" s="247"/>
      <c r="VBF15" s="247"/>
      <c r="VBG15" s="247"/>
      <c r="VBH15" s="247"/>
      <c r="VBI15" s="247"/>
      <c r="VBJ15" s="247"/>
      <c r="VBK15" s="247"/>
      <c r="VBL15" s="247"/>
      <c r="VBM15" s="247"/>
      <c r="VBN15" s="247"/>
      <c r="VBO15" s="247"/>
      <c r="VBP15" s="247"/>
      <c r="VBQ15" s="247"/>
      <c r="VBR15" s="247"/>
      <c r="VBS15" s="247"/>
      <c r="VBT15" s="247"/>
      <c r="VBU15" s="247"/>
      <c r="VBV15" s="247"/>
      <c r="VBW15" s="247"/>
      <c r="VBX15" s="247"/>
      <c r="VBY15" s="247"/>
      <c r="VBZ15" s="247"/>
      <c r="VCA15" s="247"/>
      <c r="VCB15" s="247"/>
      <c r="VCC15" s="247"/>
      <c r="VCD15" s="247"/>
      <c r="VCE15" s="247"/>
      <c r="VCF15" s="247"/>
      <c r="VCG15" s="247"/>
      <c r="VCH15" s="247"/>
      <c r="VCI15" s="247"/>
      <c r="VCJ15" s="247"/>
      <c r="VCK15" s="247"/>
      <c r="VCL15" s="247"/>
      <c r="VCM15" s="247"/>
      <c r="VCN15" s="247"/>
      <c r="VCO15" s="247"/>
      <c r="VCP15" s="247"/>
      <c r="VCQ15" s="247"/>
      <c r="VCR15" s="247"/>
      <c r="VCS15" s="247"/>
      <c r="VCT15" s="247"/>
      <c r="VCU15" s="247"/>
      <c r="VCV15" s="247"/>
      <c r="VCW15" s="247"/>
      <c r="VCX15" s="247"/>
      <c r="VCY15" s="247"/>
      <c r="VCZ15" s="247"/>
      <c r="VDA15" s="247"/>
      <c r="VDB15" s="247"/>
      <c r="VDC15" s="247"/>
      <c r="VDD15" s="247"/>
      <c r="VDE15" s="247"/>
      <c r="VDF15" s="247"/>
      <c r="VDG15" s="247"/>
      <c r="VDH15" s="247"/>
      <c r="VDI15" s="247"/>
      <c r="VDJ15" s="247"/>
      <c r="VDK15" s="247"/>
      <c r="VDL15" s="247"/>
      <c r="VDM15" s="247"/>
      <c r="VDN15" s="247"/>
      <c r="VDO15" s="247"/>
      <c r="VDP15" s="247"/>
      <c r="VDQ15" s="247"/>
      <c r="VDR15" s="247"/>
      <c r="VDS15" s="247"/>
      <c r="VDT15" s="247"/>
      <c r="VDU15" s="247"/>
      <c r="VDV15" s="247"/>
      <c r="VDW15" s="247"/>
      <c r="VDX15" s="247"/>
      <c r="VDY15" s="247"/>
      <c r="VDZ15" s="247"/>
      <c r="VEA15" s="247"/>
      <c r="VEB15" s="247"/>
      <c r="VEC15" s="247"/>
      <c r="VED15" s="247"/>
      <c r="VEE15" s="247"/>
      <c r="VEF15" s="247"/>
      <c r="VEG15" s="247"/>
      <c r="VEH15" s="247"/>
      <c r="VEI15" s="247"/>
      <c r="VEJ15" s="247"/>
      <c r="VEK15" s="247"/>
      <c r="VEL15" s="247"/>
      <c r="VEM15" s="247"/>
      <c r="VEN15" s="247"/>
      <c r="VEO15" s="247"/>
      <c r="VEP15" s="247"/>
      <c r="VEQ15" s="247"/>
      <c r="VER15" s="247"/>
      <c r="VES15" s="247"/>
      <c r="VET15" s="247"/>
      <c r="VEU15" s="247"/>
      <c r="VEV15" s="247"/>
      <c r="VEW15" s="247"/>
      <c r="VEX15" s="247"/>
      <c r="VEY15" s="247"/>
      <c r="VEZ15" s="247"/>
      <c r="VFA15" s="247"/>
      <c r="VFB15" s="247"/>
      <c r="VFC15" s="247"/>
      <c r="VFD15" s="247"/>
      <c r="VFE15" s="247"/>
      <c r="VFF15" s="247"/>
      <c r="VFG15" s="247"/>
      <c r="VFH15" s="247"/>
      <c r="VFI15" s="247"/>
      <c r="VFJ15" s="247"/>
      <c r="VFK15" s="247"/>
      <c r="VFL15" s="247"/>
      <c r="VFM15" s="247"/>
      <c r="VFN15" s="247"/>
      <c r="VFO15" s="247"/>
      <c r="VFP15" s="247"/>
      <c r="VFQ15" s="247"/>
      <c r="VFR15" s="247"/>
      <c r="VFS15" s="247"/>
      <c r="VFT15" s="247"/>
      <c r="VFU15" s="247"/>
      <c r="VFV15" s="247"/>
      <c r="VFW15" s="247"/>
      <c r="VFX15" s="247"/>
      <c r="VFY15" s="247"/>
      <c r="VFZ15" s="247"/>
      <c r="VGA15" s="247"/>
      <c r="VGB15" s="247"/>
      <c r="VGC15" s="247"/>
      <c r="VGD15" s="247"/>
      <c r="VGE15" s="247"/>
      <c r="VGF15" s="247"/>
      <c r="VGG15" s="247"/>
      <c r="VGH15" s="247"/>
      <c r="VGI15" s="247"/>
      <c r="VGJ15" s="247"/>
      <c r="VGK15" s="247"/>
      <c r="VGL15" s="247"/>
      <c r="VGM15" s="247"/>
      <c r="VGN15" s="247"/>
      <c r="VGO15" s="247"/>
      <c r="VGP15" s="247"/>
      <c r="VGQ15" s="247"/>
      <c r="VGR15" s="247"/>
      <c r="VGS15" s="247"/>
      <c r="VGT15" s="247"/>
      <c r="VGU15" s="247"/>
      <c r="VGV15" s="247"/>
      <c r="VGW15" s="247"/>
      <c r="VGX15" s="247"/>
      <c r="VGY15" s="247"/>
      <c r="VGZ15" s="247"/>
      <c r="VHA15" s="247"/>
      <c r="VHB15" s="247"/>
      <c r="VHC15" s="247"/>
      <c r="VHD15" s="247"/>
      <c r="VHE15" s="247"/>
      <c r="VHF15" s="247"/>
      <c r="VHG15" s="247"/>
      <c r="VHH15" s="247"/>
      <c r="VHI15" s="247"/>
      <c r="VHJ15" s="247"/>
      <c r="VHK15" s="247"/>
      <c r="VHL15" s="247"/>
      <c r="VHM15" s="247"/>
      <c r="VHN15" s="247"/>
      <c r="VHO15" s="247"/>
      <c r="VHP15" s="247"/>
      <c r="VHQ15" s="247"/>
      <c r="VHR15" s="247"/>
      <c r="VHS15" s="247"/>
      <c r="VHT15" s="247"/>
      <c r="VHU15" s="247"/>
      <c r="VHV15" s="247"/>
      <c r="VHW15" s="247"/>
      <c r="VHX15" s="247"/>
      <c r="VHY15" s="247"/>
      <c r="VHZ15" s="247"/>
      <c r="VIA15" s="247"/>
      <c r="VIB15" s="247"/>
      <c r="VIC15" s="247"/>
      <c r="VID15" s="247"/>
      <c r="VIE15" s="247"/>
      <c r="VIF15" s="247"/>
      <c r="VIG15" s="247"/>
      <c r="VIH15" s="247"/>
      <c r="VII15" s="247"/>
      <c r="VIJ15" s="247"/>
      <c r="VIK15" s="247"/>
      <c r="VIL15" s="247"/>
      <c r="VIM15" s="247"/>
      <c r="VIN15" s="247"/>
      <c r="VIO15" s="247"/>
      <c r="VIP15" s="247"/>
      <c r="VIQ15" s="247"/>
      <c r="VIR15" s="247"/>
      <c r="VIS15" s="247"/>
      <c r="VIT15" s="247"/>
      <c r="VIU15" s="247"/>
      <c r="VIV15" s="247"/>
      <c r="VIW15" s="247"/>
      <c r="VIX15" s="247"/>
      <c r="VIY15" s="247"/>
      <c r="VIZ15" s="247"/>
      <c r="VJA15" s="247"/>
      <c r="VJB15" s="247"/>
      <c r="VJC15" s="247"/>
      <c r="VJD15" s="247"/>
      <c r="VJE15" s="247"/>
      <c r="VJF15" s="247"/>
      <c r="VJG15" s="247"/>
      <c r="VJH15" s="247"/>
      <c r="VJI15" s="247"/>
      <c r="VJJ15" s="247"/>
      <c r="VJK15" s="247"/>
      <c r="VJL15" s="247"/>
      <c r="VJM15" s="247"/>
      <c r="VJN15" s="247"/>
      <c r="VJO15" s="247"/>
      <c r="VJP15" s="247"/>
      <c r="VJQ15" s="247"/>
      <c r="VJR15" s="247"/>
      <c r="VJS15" s="247"/>
      <c r="VJT15" s="247"/>
      <c r="VJU15" s="247"/>
      <c r="VJV15" s="247"/>
      <c r="VJW15" s="247"/>
      <c r="VJX15" s="247"/>
      <c r="VJY15" s="247"/>
      <c r="VJZ15" s="247"/>
      <c r="VKA15" s="247"/>
      <c r="VKB15" s="247"/>
      <c r="VKC15" s="247"/>
      <c r="VKD15" s="247"/>
      <c r="VKE15" s="247"/>
      <c r="VKF15" s="247"/>
      <c r="VKG15" s="247"/>
      <c r="VKH15" s="247"/>
      <c r="VKI15" s="247"/>
      <c r="VKJ15" s="247"/>
      <c r="VKK15" s="247"/>
      <c r="VKL15" s="247"/>
      <c r="VKM15" s="247"/>
      <c r="VKN15" s="247"/>
      <c r="VKO15" s="247"/>
      <c r="VKP15" s="247"/>
      <c r="VKQ15" s="247"/>
      <c r="VKR15" s="247"/>
      <c r="VKS15" s="247"/>
      <c r="VKT15" s="247"/>
      <c r="VKU15" s="247"/>
      <c r="VKV15" s="247"/>
      <c r="VKW15" s="247"/>
      <c r="VKX15" s="247"/>
      <c r="VKY15" s="247"/>
      <c r="VKZ15" s="247"/>
      <c r="VLA15" s="247"/>
      <c r="VLB15" s="247"/>
      <c r="VLC15" s="247"/>
      <c r="VLD15" s="247"/>
      <c r="VLE15" s="247"/>
      <c r="VLF15" s="247"/>
      <c r="VLG15" s="247"/>
      <c r="VLH15" s="247"/>
      <c r="VLI15" s="247"/>
      <c r="VLJ15" s="247"/>
      <c r="VLK15" s="247"/>
      <c r="VLL15" s="247"/>
      <c r="VLM15" s="247"/>
      <c r="VLN15" s="247"/>
      <c r="VLO15" s="247"/>
      <c r="VLP15" s="247"/>
      <c r="VLQ15" s="247"/>
      <c r="VLR15" s="247"/>
      <c r="VLS15" s="247"/>
      <c r="VLT15" s="247"/>
      <c r="VLU15" s="247"/>
      <c r="VLV15" s="247"/>
      <c r="VLW15" s="247"/>
      <c r="VLX15" s="247"/>
      <c r="VLY15" s="247"/>
      <c r="VLZ15" s="247"/>
      <c r="VMA15" s="247"/>
      <c r="VMB15" s="247"/>
      <c r="VMC15" s="247"/>
      <c r="VMD15" s="247"/>
      <c r="VME15" s="247"/>
      <c r="VMF15" s="247"/>
      <c r="VMG15" s="247"/>
      <c r="VMH15" s="247"/>
      <c r="VMI15" s="247"/>
      <c r="VMJ15" s="247"/>
      <c r="VMK15" s="247"/>
      <c r="VML15" s="247"/>
      <c r="VMM15" s="247"/>
      <c r="VMN15" s="247"/>
      <c r="VMO15" s="247"/>
      <c r="VMP15" s="247"/>
      <c r="VMQ15" s="247"/>
      <c r="VMR15" s="247"/>
      <c r="VMS15" s="247"/>
      <c r="VMT15" s="247"/>
      <c r="VMU15" s="247"/>
      <c r="VMV15" s="247"/>
      <c r="VMW15" s="247"/>
      <c r="VMX15" s="247"/>
      <c r="VMY15" s="247"/>
      <c r="VMZ15" s="247"/>
      <c r="VNA15" s="247"/>
      <c r="VNB15" s="247"/>
      <c r="VNC15" s="247"/>
      <c r="VND15" s="247"/>
      <c r="VNE15" s="247"/>
      <c r="VNF15" s="247"/>
      <c r="VNG15" s="247"/>
      <c r="VNH15" s="247"/>
      <c r="VNI15" s="247"/>
      <c r="VNJ15" s="247"/>
      <c r="VNK15" s="247"/>
      <c r="VNL15" s="247"/>
      <c r="VNM15" s="247"/>
      <c r="VNN15" s="247"/>
      <c r="VNO15" s="247"/>
      <c r="VNP15" s="247"/>
      <c r="VNQ15" s="247"/>
      <c r="VNR15" s="247"/>
      <c r="VNS15" s="247"/>
      <c r="VNT15" s="247"/>
      <c r="VNU15" s="247"/>
      <c r="VNV15" s="247"/>
      <c r="VNW15" s="247"/>
      <c r="VNX15" s="247"/>
      <c r="VNY15" s="247"/>
      <c r="VNZ15" s="247"/>
      <c r="VOA15" s="247"/>
      <c r="VOB15" s="247"/>
      <c r="VOC15" s="247"/>
      <c r="VOD15" s="247"/>
      <c r="VOE15" s="247"/>
      <c r="VOF15" s="247"/>
      <c r="VOG15" s="247"/>
      <c r="VOH15" s="247"/>
      <c r="VOI15" s="247"/>
      <c r="VOJ15" s="247"/>
      <c r="VOK15" s="247"/>
      <c r="VOL15" s="247"/>
      <c r="VOM15" s="247"/>
      <c r="VON15" s="247"/>
      <c r="VOO15" s="247"/>
      <c r="VOP15" s="247"/>
      <c r="VOQ15" s="247"/>
      <c r="VOR15" s="247"/>
      <c r="VOS15" s="247"/>
      <c r="VOT15" s="247"/>
      <c r="VOU15" s="247"/>
      <c r="VOV15" s="247"/>
      <c r="VOW15" s="247"/>
      <c r="VOX15" s="247"/>
      <c r="VOY15" s="247"/>
      <c r="VOZ15" s="247"/>
      <c r="VPA15" s="247"/>
      <c r="VPB15" s="247"/>
      <c r="VPC15" s="247"/>
      <c r="VPD15" s="247"/>
      <c r="VPE15" s="247"/>
      <c r="VPF15" s="247"/>
      <c r="VPG15" s="247"/>
      <c r="VPH15" s="247"/>
      <c r="VPI15" s="247"/>
      <c r="VPJ15" s="247"/>
      <c r="VPK15" s="247"/>
      <c r="VPL15" s="247"/>
      <c r="VPM15" s="247"/>
      <c r="VPN15" s="247"/>
      <c r="VPO15" s="247"/>
      <c r="VPP15" s="247"/>
      <c r="VPQ15" s="247"/>
      <c r="VPR15" s="247"/>
      <c r="VPS15" s="247"/>
      <c r="VPT15" s="247"/>
      <c r="VPU15" s="247"/>
      <c r="VPV15" s="247"/>
      <c r="VPW15" s="247"/>
      <c r="VPX15" s="247"/>
      <c r="VPY15" s="247"/>
      <c r="VPZ15" s="247"/>
      <c r="VQA15" s="247"/>
      <c r="VQB15" s="247"/>
      <c r="VQC15" s="247"/>
      <c r="VQD15" s="247"/>
      <c r="VQE15" s="247"/>
      <c r="VQF15" s="247"/>
      <c r="VQG15" s="247"/>
      <c r="VQH15" s="247"/>
      <c r="VQI15" s="247"/>
      <c r="VQJ15" s="247"/>
      <c r="VQK15" s="247"/>
      <c r="VQL15" s="247"/>
      <c r="VQM15" s="247"/>
      <c r="VQN15" s="247"/>
      <c r="VQO15" s="247"/>
      <c r="VQP15" s="247"/>
      <c r="VQQ15" s="247"/>
      <c r="VQR15" s="247"/>
      <c r="VQS15" s="247"/>
      <c r="VQT15" s="247"/>
      <c r="VQU15" s="247"/>
      <c r="VQV15" s="247"/>
      <c r="VQW15" s="247"/>
      <c r="VQX15" s="247"/>
      <c r="VQY15" s="247"/>
      <c r="VQZ15" s="247"/>
      <c r="VRA15" s="247"/>
      <c r="VRB15" s="247"/>
      <c r="VRC15" s="247"/>
      <c r="VRD15" s="247"/>
      <c r="VRE15" s="247"/>
      <c r="VRF15" s="247"/>
      <c r="VRG15" s="247"/>
      <c r="VRH15" s="247"/>
      <c r="VRI15" s="247"/>
      <c r="VRJ15" s="247"/>
      <c r="VRK15" s="247"/>
      <c r="VRL15" s="247"/>
      <c r="VRM15" s="247"/>
      <c r="VRN15" s="247"/>
      <c r="VRO15" s="247"/>
      <c r="VRP15" s="247"/>
      <c r="VRQ15" s="247"/>
      <c r="VRR15" s="247"/>
      <c r="VRS15" s="247"/>
      <c r="VRT15" s="247"/>
      <c r="VRU15" s="247"/>
      <c r="VRV15" s="247"/>
      <c r="VRW15" s="247"/>
      <c r="VRX15" s="247"/>
      <c r="VRY15" s="247"/>
      <c r="VRZ15" s="247"/>
      <c r="VSA15" s="247"/>
      <c r="VSB15" s="247"/>
      <c r="VSC15" s="247"/>
      <c r="VSD15" s="247"/>
      <c r="VSE15" s="247"/>
      <c r="VSF15" s="247"/>
      <c r="VSG15" s="247"/>
      <c r="VSH15" s="247"/>
      <c r="VSI15" s="247"/>
      <c r="VSJ15" s="247"/>
      <c r="VSK15" s="247"/>
      <c r="VSL15" s="247"/>
      <c r="VSM15" s="247"/>
      <c r="VSN15" s="247"/>
      <c r="VSO15" s="247"/>
      <c r="VSP15" s="247"/>
      <c r="VSQ15" s="247"/>
      <c r="VSR15" s="247"/>
      <c r="VSS15" s="247"/>
      <c r="VST15" s="247"/>
      <c r="VSU15" s="247"/>
      <c r="VSV15" s="247"/>
      <c r="VSW15" s="247"/>
      <c r="VSX15" s="247"/>
      <c r="VSY15" s="247"/>
      <c r="VSZ15" s="247"/>
      <c r="VTA15" s="247"/>
      <c r="VTB15" s="247"/>
      <c r="VTC15" s="247"/>
      <c r="VTD15" s="247"/>
      <c r="VTE15" s="247"/>
      <c r="VTF15" s="247"/>
      <c r="VTG15" s="247"/>
      <c r="VTH15" s="247"/>
      <c r="VTI15" s="247"/>
      <c r="VTJ15" s="247"/>
      <c r="VTK15" s="247"/>
      <c r="VTL15" s="247"/>
      <c r="VTM15" s="247"/>
      <c r="VTN15" s="247"/>
      <c r="VTO15" s="247"/>
      <c r="VTP15" s="247"/>
      <c r="VTQ15" s="247"/>
      <c r="VTR15" s="247"/>
      <c r="VTS15" s="247"/>
      <c r="VTT15" s="247"/>
      <c r="VTU15" s="247"/>
      <c r="VTV15" s="247"/>
      <c r="VTW15" s="247"/>
      <c r="VTX15" s="247"/>
      <c r="VTY15" s="247"/>
      <c r="VTZ15" s="247"/>
      <c r="VUA15" s="247"/>
      <c r="VUB15" s="247"/>
      <c r="VUC15" s="247"/>
      <c r="VUD15" s="247"/>
      <c r="VUE15" s="247"/>
      <c r="VUF15" s="247"/>
      <c r="VUG15" s="247"/>
      <c r="VUH15" s="247"/>
      <c r="VUI15" s="247"/>
      <c r="VUJ15" s="247"/>
      <c r="VUK15" s="247"/>
      <c r="VUL15" s="247"/>
      <c r="VUM15" s="247"/>
      <c r="VUN15" s="247"/>
      <c r="VUO15" s="247"/>
      <c r="VUP15" s="247"/>
      <c r="VUQ15" s="247"/>
      <c r="VUR15" s="247"/>
      <c r="VUS15" s="247"/>
      <c r="VUT15" s="247"/>
      <c r="VUU15" s="247"/>
      <c r="VUV15" s="247"/>
      <c r="VUW15" s="247"/>
      <c r="VUX15" s="247"/>
      <c r="VUY15" s="247"/>
      <c r="VUZ15" s="247"/>
      <c r="VVA15" s="247"/>
      <c r="VVB15" s="247"/>
      <c r="VVC15" s="247"/>
      <c r="VVD15" s="247"/>
      <c r="VVE15" s="247"/>
      <c r="VVF15" s="247"/>
      <c r="VVG15" s="247"/>
      <c r="VVH15" s="247"/>
      <c r="VVI15" s="247"/>
      <c r="VVJ15" s="247"/>
      <c r="VVK15" s="247"/>
      <c r="VVL15" s="247"/>
      <c r="VVM15" s="247"/>
      <c r="VVN15" s="247"/>
      <c r="VVO15" s="247"/>
      <c r="VVP15" s="247"/>
      <c r="VVQ15" s="247"/>
      <c r="VVR15" s="247"/>
      <c r="VVS15" s="247"/>
      <c r="VVT15" s="247"/>
      <c r="VVU15" s="247"/>
      <c r="VVV15" s="247"/>
      <c r="VVW15" s="247"/>
      <c r="VVX15" s="247"/>
      <c r="VVY15" s="247"/>
      <c r="VVZ15" s="247"/>
      <c r="VWA15" s="247"/>
      <c r="VWB15" s="247"/>
      <c r="VWC15" s="247"/>
      <c r="VWD15" s="247"/>
      <c r="VWE15" s="247"/>
      <c r="VWF15" s="247"/>
      <c r="VWG15" s="247"/>
      <c r="VWH15" s="247"/>
      <c r="VWI15" s="247"/>
      <c r="VWJ15" s="247"/>
      <c r="VWK15" s="247"/>
      <c r="VWL15" s="247"/>
      <c r="VWM15" s="247"/>
      <c r="VWN15" s="247"/>
      <c r="VWO15" s="247"/>
      <c r="VWP15" s="247"/>
      <c r="VWQ15" s="247"/>
      <c r="VWR15" s="247"/>
      <c r="VWS15" s="247"/>
      <c r="VWT15" s="247"/>
      <c r="VWU15" s="247"/>
      <c r="VWV15" s="247"/>
      <c r="VWW15" s="247"/>
      <c r="VWX15" s="247"/>
      <c r="VWY15" s="247"/>
      <c r="VWZ15" s="247"/>
      <c r="VXA15" s="247"/>
      <c r="VXB15" s="247"/>
      <c r="VXC15" s="247"/>
      <c r="VXD15" s="247"/>
      <c r="VXE15" s="247"/>
      <c r="VXF15" s="247"/>
      <c r="VXG15" s="247"/>
      <c r="VXH15" s="247"/>
      <c r="VXI15" s="247"/>
      <c r="VXJ15" s="247"/>
      <c r="VXK15" s="247"/>
      <c r="VXL15" s="247"/>
      <c r="VXM15" s="247"/>
      <c r="VXN15" s="247"/>
      <c r="VXO15" s="247"/>
      <c r="VXP15" s="247"/>
      <c r="VXQ15" s="247"/>
      <c r="VXR15" s="247"/>
      <c r="VXS15" s="247"/>
      <c r="VXT15" s="247"/>
      <c r="VXU15" s="247"/>
      <c r="VXV15" s="247"/>
      <c r="VXW15" s="247"/>
      <c r="VXX15" s="247"/>
      <c r="VXY15" s="247"/>
      <c r="VXZ15" s="247"/>
      <c r="VYA15" s="247"/>
      <c r="VYB15" s="247"/>
      <c r="VYC15" s="247"/>
      <c r="VYD15" s="247"/>
      <c r="VYE15" s="247"/>
      <c r="VYF15" s="247"/>
      <c r="VYG15" s="247"/>
      <c r="VYH15" s="247"/>
      <c r="VYI15" s="247"/>
      <c r="VYJ15" s="247"/>
      <c r="VYK15" s="247"/>
      <c r="VYL15" s="247"/>
      <c r="VYM15" s="247"/>
      <c r="VYN15" s="247"/>
      <c r="VYO15" s="247"/>
      <c r="VYP15" s="247"/>
      <c r="VYQ15" s="247"/>
      <c r="VYR15" s="247"/>
      <c r="VYS15" s="247"/>
      <c r="VYT15" s="247"/>
      <c r="VYU15" s="247"/>
      <c r="VYV15" s="247"/>
      <c r="VYW15" s="247"/>
      <c r="VYX15" s="247"/>
      <c r="VYY15" s="247"/>
      <c r="VYZ15" s="247"/>
      <c r="VZA15" s="247"/>
      <c r="VZB15" s="247"/>
      <c r="VZC15" s="247"/>
      <c r="VZD15" s="247"/>
      <c r="VZE15" s="247"/>
      <c r="VZF15" s="247"/>
      <c r="VZG15" s="247"/>
      <c r="VZH15" s="247"/>
      <c r="VZI15" s="247"/>
      <c r="VZJ15" s="247"/>
      <c r="VZK15" s="247"/>
      <c r="VZL15" s="247"/>
      <c r="VZM15" s="247"/>
      <c r="VZN15" s="247"/>
      <c r="VZO15" s="247"/>
      <c r="VZP15" s="247"/>
      <c r="VZQ15" s="247"/>
      <c r="VZR15" s="247"/>
      <c r="VZS15" s="247"/>
      <c r="VZT15" s="247"/>
      <c r="VZU15" s="247"/>
      <c r="VZV15" s="247"/>
      <c r="VZW15" s="247"/>
      <c r="VZX15" s="247"/>
      <c r="VZY15" s="247"/>
      <c r="VZZ15" s="247"/>
      <c r="WAA15" s="247"/>
      <c r="WAB15" s="247"/>
      <c r="WAC15" s="247"/>
      <c r="WAD15" s="247"/>
      <c r="WAE15" s="247"/>
      <c r="WAF15" s="247"/>
      <c r="WAG15" s="247"/>
      <c r="WAH15" s="247"/>
      <c r="WAI15" s="247"/>
      <c r="WAJ15" s="247"/>
      <c r="WAK15" s="247"/>
      <c r="WAL15" s="247"/>
      <c r="WAM15" s="247"/>
      <c r="WAN15" s="247"/>
      <c r="WAO15" s="247"/>
      <c r="WAP15" s="247"/>
      <c r="WAQ15" s="247"/>
      <c r="WAR15" s="247"/>
      <c r="WAS15" s="247"/>
      <c r="WAT15" s="247"/>
      <c r="WAU15" s="247"/>
      <c r="WAV15" s="247"/>
      <c r="WAW15" s="247"/>
      <c r="WAX15" s="247"/>
      <c r="WAY15" s="247"/>
      <c r="WAZ15" s="247"/>
      <c r="WBA15" s="247"/>
      <c r="WBB15" s="247"/>
      <c r="WBC15" s="247"/>
      <c r="WBD15" s="247"/>
      <c r="WBE15" s="247"/>
      <c r="WBF15" s="247"/>
      <c r="WBG15" s="247"/>
      <c r="WBH15" s="247"/>
      <c r="WBI15" s="247"/>
      <c r="WBJ15" s="247"/>
      <c r="WBK15" s="247"/>
      <c r="WBL15" s="247"/>
      <c r="WBM15" s="247"/>
      <c r="WBN15" s="247"/>
      <c r="WBO15" s="247"/>
      <c r="WBP15" s="247"/>
      <c r="WBQ15" s="247"/>
      <c r="WBR15" s="247"/>
      <c r="WBS15" s="247"/>
      <c r="WBT15" s="247"/>
      <c r="WBU15" s="247"/>
      <c r="WBV15" s="247"/>
      <c r="WBW15" s="247"/>
      <c r="WBX15" s="247"/>
      <c r="WBY15" s="247"/>
      <c r="WBZ15" s="247"/>
      <c r="WCA15" s="247"/>
      <c r="WCB15" s="247"/>
      <c r="WCC15" s="247"/>
      <c r="WCD15" s="247"/>
      <c r="WCE15" s="247"/>
      <c r="WCF15" s="247"/>
      <c r="WCG15" s="247"/>
      <c r="WCH15" s="247"/>
      <c r="WCI15" s="247"/>
      <c r="WCJ15" s="247"/>
      <c r="WCK15" s="247"/>
      <c r="WCL15" s="247"/>
      <c r="WCM15" s="247"/>
      <c r="WCN15" s="247"/>
      <c r="WCO15" s="247"/>
      <c r="WCP15" s="247"/>
      <c r="WCQ15" s="247"/>
      <c r="WCR15" s="247"/>
      <c r="WCS15" s="247"/>
      <c r="WCT15" s="247"/>
      <c r="WCU15" s="247"/>
      <c r="WCV15" s="247"/>
      <c r="WCW15" s="247"/>
      <c r="WCX15" s="247"/>
      <c r="WCY15" s="247"/>
      <c r="WCZ15" s="247"/>
      <c r="WDA15" s="247"/>
      <c r="WDB15" s="247"/>
      <c r="WDC15" s="247"/>
      <c r="WDD15" s="247"/>
      <c r="WDE15" s="247"/>
      <c r="WDF15" s="247"/>
      <c r="WDG15" s="247"/>
      <c r="WDH15" s="247"/>
      <c r="WDI15" s="247"/>
      <c r="WDJ15" s="247"/>
      <c r="WDK15" s="247"/>
      <c r="WDL15" s="247"/>
      <c r="WDM15" s="247"/>
      <c r="WDN15" s="247"/>
      <c r="WDO15" s="247"/>
      <c r="WDP15" s="247"/>
      <c r="WDQ15" s="247"/>
      <c r="WDR15" s="247"/>
      <c r="WDS15" s="247"/>
      <c r="WDT15" s="247"/>
      <c r="WDU15" s="247"/>
      <c r="WDV15" s="247"/>
      <c r="WDW15" s="247"/>
      <c r="WDX15" s="247"/>
      <c r="WDY15" s="247"/>
      <c r="WDZ15" s="247"/>
      <c r="WEA15" s="247"/>
      <c r="WEB15" s="247"/>
      <c r="WEC15" s="247"/>
      <c r="WED15" s="247"/>
      <c r="WEE15" s="247"/>
      <c r="WEF15" s="247"/>
      <c r="WEG15" s="247"/>
      <c r="WEH15" s="247"/>
      <c r="WEI15" s="247"/>
      <c r="WEJ15" s="247"/>
      <c r="WEK15" s="247"/>
      <c r="WEL15" s="247"/>
      <c r="WEM15" s="247"/>
      <c r="WEN15" s="247"/>
      <c r="WEO15" s="247"/>
      <c r="WEP15" s="247"/>
      <c r="WEQ15" s="247"/>
      <c r="WER15" s="247"/>
      <c r="WES15" s="247"/>
      <c r="WET15" s="247"/>
      <c r="WEU15" s="247"/>
      <c r="WEV15" s="247"/>
      <c r="WEW15" s="247"/>
      <c r="WEX15" s="247"/>
      <c r="WEY15" s="247"/>
      <c r="WEZ15" s="247"/>
      <c r="WFA15" s="247"/>
      <c r="WFB15" s="247"/>
      <c r="WFC15" s="247"/>
      <c r="WFD15" s="247"/>
      <c r="WFE15" s="247"/>
      <c r="WFF15" s="247"/>
      <c r="WFG15" s="247"/>
      <c r="WFH15" s="247"/>
      <c r="WFI15" s="247"/>
      <c r="WFJ15" s="247"/>
      <c r="WFK15" s="247"/>
      <c r="WFL15" s="247"/>
      <c r="WFM15" s="247"/>
      <c r="WFN15" s="247"/>
      <c r="WFO15" s="247"/>
      <c r="WFP15" s="247"/>
      <c r="WFQ15" s="247"/>
      <c r="WFR15" s="247"/>
      <c r="WFS15" s="247"/>
      <c r="WFT15" s="247"/>
      <c r="WFU15" s="247"/>
      <c r="WFV15" s="247"/>
      <c r="WFW15" s="247"/>
      <c r="WFX15" s="247"/>
      <c r="WFY15" s="247"/>
      <c r="WFZ15" s="247"/>
      <c r="WGA15" s="247"/>
      <c r="WGB15" s="247"/>
      <c r="WGC15" s="247"/>
      <c r="WGD15" s="247"/>
      <c r="WGE15" s="247"/>
      <c r="WGF15" s="247"/>
      <c r="WGG15" s="247"/>
      <c r="WGH15" s="247"/>
      <c r="WGI15" s="247"/>
      <c r="WGJ15" s="247"/>
      <c r="WGK15" s="247"/>
      <c r="WGL15" s="247"/>
      <c r="WGM15" s="247"/>
      <c r="WGN15" s="247"/>
      <c r="WGO15" s="247"/>
      <c r="WGP15" s="247"/>
      <c r="WGQ15" s="247"/>
      <c r="WGR15" s="247"/>
      <c r="WGS15" s="247"/>
      <c r="WGT15" s="247"/>
      <c r="WGU15" s="247"/>
      <c r="WGV15" s="247"/>
      <c r="WGW15" s="247"/>
      <c r="WGX15" s="247"/>
      <c r="WGY15" s="247"/>
      <c r="WGZ15" s="247"/>
      <c r="WHA15" s="247"/>
      <c r="WHB15" s="247"/>
      <c r="WHC15" s="247"/>
      <c r="WHD15" s="247"/>
      <c r="WHE15" s="247"/>
      <c r="WHF15" s="247"/>
      <c r="WHG15" s="247"/>
      <c r="WHH15" s="247"/>
      <c r="WHI15" s="247"/>
      <c r="WHJ15" s="247"/>
      <c r="WHK15" s="247"/>
      <c r="WHL15" s="247"/>
      <c r="WHM15" s="247"/>
      <c r="WHN15" s="247"/>
      <c r="WHO15" s="247"/>
      <c r="WHP15" s="247"/>
      <c r="WHQ15" s="247"/>
      <c r="WHR15" s="247"/>
      <c r="WHS15" s="247"/>
      <c r="WHT15" s="247"/>
      <c r="WHU15" s="247"/>
      <c r="WHV15" s="247"/>
      <c r="WHW15" s="247"/>
      <c r="WHX15" s="247"/>
      <c r="WHY15" s="247"/>
      <c r="WHZ15" s="247"/>
      <c r="WIA15" s="247"/>
      <c r="WIB15" s="247"/>
      <c r="WIC15" s="247"/>
      <c r="WID15" s="247"/>
      <c r="WIE15" s="247"/>
      <c r="WIF15" s="247"/>
      <c r="WIG15" s="247"/>
      <c r="WIH15" s="247"/>
      <c r="WII15" s="247"/>
      <c r="WIJ15" s="247"/>
      <c r="WIK15" s="247"/>
      <c r="WIL15" s="247"/>
      <c r="WIM15" s="247"/>
      <c r="WIN15" s="247"/>
      <c r="WIO15" s="247"/>
      <c r="WIP15" s="247"/>
      <c r="WIQ15" s="247"/>
      <c r="WIR15" s="247"/>
      <c r="WIS15" s="247"/>
      <c r="WIT15" s="247"/>
      <c r="WIU15" s="247"/>
      <c r="WIV15" s="247"/>
      <c r="WIW15" s="247"/>
      <c r="WIX15" s="247"/>
      <c r="WIY15" s="247"/>
      <c r="WIZ15" s="247"/>
      <c r="WJA15" s="247"/>
      <c r="WJB15" s="247"/>
      <c r="WJC15" s="247"/>
      <c r="WJD15" s="247"/>
      <c r="WJE15" s="247"/>
      <c r="WJF15" s="247"/>
      <c r="WJG15" s="247"/>
      <c r="WJH15" s="247"/>
      <c r="WJI15" s="247"/>
      <c r="WJJ15" s="247"/>
      <c r="WJK15" s="247"/>
      <c r="WJL15" s="247"/>
      <c r="WJM15" s="247"/>
      <c r="WJN15" s="247"/>
      <c r="WJO15" s="247"/>
      <c r="WJP15" s="247"/>
      <c r="WJQ15" s="247"/>
      <c r="WJR15" s="247"/>
      <c r="WJS15" s="247"/>
      <c r="WJT15" s="247"/>
      <c r="WJU15" s="247"/>
      <c r="WJV15" s="247"/>
      <c r="WJW15" s="247"/>
      <c r="WJX15" s="247"/>
      <c r="WJY15" s="247"/>
      <c r="WJZ15" s="247"/>
      <c r="WKA15" s="247"/>
      <c r="WKB15" s="247"/>
      <c r="WKC15" s="247"/>
      <c r="WKD15" s="247"/>
      <c r="WKE15" s="247"/>
      <c r="WKF15" s="247"/>
      <c r="WKG15" s="247"/>
      <c r="WKH15" s="247"/>
      <c r="WKI15" s="247"/>
      <c r="WKJ15" s="247"/>
      <c r="WKK15" s="247"/>
      <c r="WKL15" s="247"/>
      <c r="WKM15" s="247"/>
      <c r="WKN15" s="247"/>
      <c r="WKO15" s="247"/>
      <c r="WKP15" s="247"/>
      <c r="WKQ15" s="247"/>
      <c r="WKR15" s="247"/>
      <c r="WKS15" s="247"/>
      <c r="WKT15" s="247"/>
      <c r="WKU15" s="247"/>
      <c r="WKV15" s="247"/>
      <c r="WKW15" s="247"/>
      <c r="WKX15" s="247"/>
      <c r="WKY15" s="247"/>
      <c r="WKZ15" s="247"/>
      <c r="WLA15" s="247"/>
      <c r="WLB15" s="247"/>
      <c r="WLC15" s="247"/>
      <c r="WLD15" s="247"/>
      <c r="WLE15" s="247"/>
      <c r="WLF15" s="247"/>
      <c r="WLG15" s="247"/>
      <c r="WLH15" s="247"/>
      <c r="WLI15" s="247"/>
      <c r="WLJ15" s="247"/>
      <c r="WLK15" s="247"/>
      <c r="WLL15" s="247"/>
      <c r="WLM15" s="247"/>
      <c r="WLN15" s="247"/>
      <c r="WLO15" s="247"/>
      <c r="WLP15" s="247"/>
      <c r="WLQ15" s="247"/>
      <c r="WLR15" s="247"/>
      <c r="WLS15" s="247"/>
      <c r="WLT15" s="247"/>
      <c r="WLU15" s="247"/>
      <c r="WLV15" s="247"/>
      <c r="WLW15" s="247"/>
      <c r="WLX15" s="247"/>
      <c r="WLY15" s="247"/>
      <c r="WLZ15" s="247"/>
      <c r="WMA15" s="247"/>
      <c r="WMB15" s="247"/>
      <c r="WMC15" s="247"/>
      <c r="WMD15" s="247"/>
      <c r="WME15" s="247"/>
      <c r="WMF15" s="247"/>
      <c r="WMG15" s="247"/>
      <c r="WMH15" s="247"/>
      <c r="WMI15" s="247"/>
      <c r="WMJ15" s="247"/>
      <c r="WMK15" s="247"/>
      <c r="WML15" s="247"/>
      <c r="WMM15" s="247"/>
      <c r="WMN15" s="247"/>
      <c r="WMO15" s="247"/>
      <c r="WMP15" s="247"/>
      <c r="WMQ15" s="247"/>
      <c r="WMR15" s="247"/>
      <c r="WMS15" s="247"/>
      <c r="WMT15" s="247"/>
      <c r="WMU15" s="247"/>
      <c r="WMV15" s="247"/>
      <c r="WMW15" s="247"/>
      <c r="WMX15" s="247"/>
      <c r="WMY15" s="247"/>
      <c r="WMZ15" s="247"/>
      <c r="WNA15" s="247"/>
      <c r="WNB15" s="247"/>
      <c r="WNC15" s="247"/>
      <c r="WND15" s="247"/>
      <c r="WNE15" s="247"/>
      <c r="WNF15" s="247"/>
      <c r="WNG15" s="247"/>
      <c r="WNH15" s="247"/>
      <c r="WNI15" s="247"/>
      <c r="WNJ15" s="247"/>
      <c r="WNK15" s="247"/>
      <c r="WNL15" s="247"/>
      <c r="WNM15" s="247"/>
      <c r="WNN15" s="247"/>
      <c r="WNO15" s="247"/>
      <c r="WNP15" s="247"/>
      <c r="WNQ15" s="247"/>
      <c r="WNR15" s="247"/>
      <c r="WNS15" s="247"/>
      <c r="WNT15" s="247"/>
      <c r="WNU15" s="247"/>
      <c r="WNV15" s="247"/>
      <c r="WNW15" s="247"/>
      <c r="WNX15" s="247"/>
      <c r="WNY15" s="247"/>
      <c r="WNZ15" s="247"/>
      <c r="WOA15" s="247"/>
      <c r="WOB15" s="247"/>
      <c r="WOC15" s="247"/>
      <c r="WOD15" s="247"/>
      <c r="WOE15" s="247"/>
      <c r="WOF15" s="247"/>
      <c r="WOG15" s="247"/>
      <c r="WOH15" s="247"/>
      <c r="WOI15" s="247"/>
      <c r="WOJ15" s="247"/>
      <c r="WOK15" s="247"/>
      <c r="WOL15" s="247"/>
      <c r="WOM15" s="247"/>
      <c r="WON15" s="247"/>
      <c r="WOO15" s="247"/>
      <c r="WOP15" s="247"/>
      <c r="WOQ15" s="247"/>
      <c r="WOR15" s="247"/>
      <c r="WOS15" s="247"/>
      <c r="WOT15" s="247"/>
      <c r="WOU15" s="247"/>
      <c r="WOV15" s="247"/>
      <c r="WOW15" s="247"/>
      <c r="WOX15" s="247"/>
      <c r="WOY15" s="247"/>
      <c r="WOZ15" s="247"/>
      <c r="WPA15" s="247"/>
      <c r="WPB15" s="247"/>
      <c r="WPC15" s="247"/>
      <c r="WPD15" s="247"/>
      <c r="WPE15" s="247"/>
      <c r="WPF15" s="247"/>
      <c r="WPG15" s="247"/>
      <c r="WPH15" s="247"/>
      <c r="WPI15" s="247"/>
      <c r="WPJ15" s="247"/>
      <c r="WPK15" s="247"/>
      <c r="WPL15" s="247"/>
      <c r="WPM15" s="247"/>
      <c r="WPN15" s="247"/>
      <c r="WPO15" s="247"/>
      <c r="WPP15" s="247"/>
      <c r="WPQ15" s="247"/>
      <c r="WPR15" s="247"/>
      <c r="WPS15" s="247"/>
      <c r="WPT15" s="247"/>
      <c r="WPU15" s="247"/>
      <c r="WPV15" s="247"/>
      <c r="WPW15" s="247"/>
      <c r="WPX15" s="247"/>
      <c r="WPY15" s="247"/>
      <c r="WPZ15" s="247"/>
      <c r="WQA15" s="247"/>
      <c r="WQB15" s="247"/>
      <c r="WQC15" s="247"/>
      <c r="WQD15" s="247"/>
      <c r="WQE15" s="247"/>
      <c r="WQF15" s="247"/>
      <c r="WQG15" s="247"/>
      <c r="WQH15" s="247"/>
      <c r="WQI15" s="247"/>
      <c r="WQJ15" s="247"/>
      <c r="WQK15" s="247"/>
      <c r="WQL15" s="247"/>
      <c r="WQM15" s="247"/>
      <c r="WQN15" s="247"/>
      <c r="WQO15" s="247"/>
      <c r="WQP15" s="247"/>
      <c r="WQQ15" s="247"/>
      <c r="WQR15" s="247"/>
      <c r="WQS15" s="247"/>
      <c r="WQT15" s="247"/>
      <c r="WQU15" s="247"/>
      <c r="WQV15" s="247"/>
      <c r="WQW15" s="247"/>
      <c r="WQX15" s="247"/>
      <c r="WQY15" s="247"/>
      <c r="WQZ15" s="247"/>
      <c r="WRA15" s="247"/>
      <c r="WRB15" s="247"/>
      <c r="WRC15" s="247"/>
      <c r="WRD15" s="247"/>
      <c r="WRE15" s="247"/>
      <c r="WRF15" s="247"/>
      <c r="WRG15" s="247"/>
      <c r="WRH15" s="247"/>
      <c r="WRI15" s="247"/>
      <c r="WRJ15" s="247"/>
      <c r="WRK15" s="247"/>
      <c r="WRL15" s="247"/>
      <c r="WRM15" s="247"/>
      <c r="WRN15" s="247"/>
      <c r="WRO15" s="247"/>
      <c r="WRP15" s="247"/>
      <c r="WRQ15" s="247"/>
      <c r="WRR15" s="247"/>
      <c r="WRS15" s="247"/>
      <c r="WRT15" s="247"/>
      <c r="WRU15" s="247"/>
      <c r="WRV15" s="247"/>
      <c r="WRW15" s="247"/>
      <c r="WRX15" s="247"/>
      <c r="WRY15" s="247"/>
      <c r="WRZ15" s="247"/>
      <c r="WSA15" s="247"/>
      <c r="WSB15" s="247"/>
      <c r="WSC15" s="247"/>
      <c r="WSD15" s="247"/>
      <c r="WSE15" s="247"/>
      <c r="WSF15" s="247"/>
      <c r="WSG15" s="247"/>
      <c r="WSH15" s="247"/>
      <c r="WSI15" s="247"/>
      <c r="WSJ15" s="247"/>
      <c r="WSK15" s="247"/>
      <c r="WSL15" s="247"/>
      <c r="WSM15" s="247"/>
      <c r="WSN15" s="247"/>
      <c r="WSO15" s="247"/>
      <c r="WSP15" s="247"/>
      <c r="WSQ15" s="247"/>
      <c r="WSR15" s="247"/>
      <c r="WSS15" s="247"/>
      <c r="WST15" s="247"/>
      <c r="WSU15" s="247"/>
      <c r="WSV15" s="247"/>
      <c r="WSW15" s="247"/>
      <c r="WSX15" s="247"/>
      <c r="WSY15" s="247"/>
      <c r="WSZ15" s="247"/>
      <c r="WTA15" s="247"/>
      <c r="WTB15" s="247"/>
      <c r="WTC15" s="247"/>
      <c r="WTD15" s="247"/>
      <c r="WTE15" s="247"/>
      <c r="WTF15" s="247"/>
      <c r="WTG15" s="247"/>
      <c r="WTH15" s="247"/>
      <c r="WTI15" s="247"/>
      <c r="WTJ15" s="247"/>
      <c r="WTK15" s="247"/>
      <c r="WTL15" s="247"/>
      <c r="WTM15" s="247"/>
      <c r="WTN15" s="247"/>
      <c r="WTO15" s="247"/>
      <c r="WTP15" s="247"/>
      <c r="WTQ15" s="247"/>
      <c r="WTR15" s="247"/>
      <c r="WTS15" s="247"/>
      <c r="WTT15" s="247"/>
      <c r="WTU15" s="247"/>
      <c r="WTV15" s="247"/>
      <c r="WTW15" s="247"/>
      <c r="WTX15" s="247"/>
      <c r="WTY15" s="247"/>
      <c r="WTZ15" s="247"/>
      <c r="WUA15" s="247"/>
      <c r="WUB15" s="247"/>
      <c r="WUC15" s="247"/>
      <c r="WUD15" s="247"/>
      <c r="WUE15" s="247"/>
      <c r="WUF15" s="247"/>
      <c r="WUG15" s="247"/>
      <c r="WUH15" s="247"/>
      <c r="WUI15" s="247"/>
      <c r="WUJ15" s="247"/>
      <c r="WUK15" s="247"/>
      <c r="WUL15" s="247"/>
      <c r="WUM15" s="247"/>
      <c r="WUN15" s="247"/>
      <c r="WUO15" s="247"/>
      <c r="WUP15" s="247"/>
      <c r="WUQ15" s="247"/>
      <c r="WUR15" s="247"/>
      <c r="WUS15" s="247"/>
      <c r="WUT15" s="247"/>
      <c r="WUU15" s="247"/>
      <c r="WUV15" s="247"/>
      <c r="WUW15" s="247"/>
      <c r="WUX15" s="247"/>
      <c r="WUY15" s="247"/>
      <c r="WUZ15" s="247"/>
      <c r="WVA15" s="247"/>
      <c r="WVB15" s="247"/>
      <c r="WVC15" s="247"/>
      <c r="WVD15" s="247"/>
      <c r="WVE15" s="247"/>
      <c r="WVF15" s="247"/>
      <c r="WVG15" s="247"/>
      <c r="WVH15" s="247"/>
      <c r="WVI15" s="247"/>
      <c r="WVJ15" s="247"/>
      <c r="WVK15" s="247"/>
      <c r="WVL15" s="247"/>
      <c r="WVM15" s="247"/>
      <c r="WVN15" s="247"/>
      <c r="WVO15" s="247"/>
      <c r="WVP15" s="247"/>
      <c r="WVQ15" s="247"/>
      <c r="WVR15" s="247"/>
      <c r="WVS15" s="247"/>
      <c r="WVT15" s="247"/>
      <c r="WVU15" s="247"/>
      <c r="WVV15" s="247"/>
      <c r="WVW15" s="247"/>
      <c r="WVX15" s="247"/>
      <c r="WVY15" s="247"/>
      <c r="WVZ15" s="247"/>
      <c r="WWA15" s="247"/>
      <c r="WWB15" s="247"/>
      <c r="WWC15" s="247"/>
      <c r="WWD15" s="247"/>
      <c r="WWE15" s="247"/>
      <c r="WWF15" s="247"/>
      <c r="WWG15" s="247"/>
      <c r="WWH15" s="247"/>
      <c r="WWI15" s="247"/>
      <c r="WWJ15" s="247"/>
      <c r="WWK15" s="247"/>
      <c r="WWL15" s="247"/>
      <c r="WWM15" s="247"/>
      <c r="WWN15" s="247"/>
      <c r="WWO15" s="247"/>
      <c r="WWP15" s="247"/>
      <c r="WWQ15" s="247"/>
      <c r="WWR15" s="247"/>
      <c r="WWS15" s="247"/>
      <c r="WWT15" s="247"/>
      <c r="WWU15" s="247"/>
      <c r="WWV15" s="247"/>
      <c r="WWW15" s="247"/>
      <c r="WWX15" s="247"/>
      <c r="WWY15" s="247"/>
      <c r="WWZ15" s="247"/>
      <c r="WXA15" s="247"/>
      <c r="WXB15" s="247"/>
      <c r="WXC15" s="247"/>
      <c r="WXD15" s="247"/>
      <c r="WXE15" s="247"/>
      <c r="WXF15" s="247"/>
      <c r="WXG15" s="247"/>
      <c r="WXH15" s="247"/>
      <c r="WXI15" s="247"/>
      <c r="WXJ15" s="247"/>
      <c r="WXK15" s="247"/>
      <c r="WXL15" s="247"/>
      <c r="WXM15" s="247"/>
      <c r="WXN15" s="247"/>
      <c r="WXO15" s="247"/>
      <c r="WXP15" s="247"/>
      <c r="WXQ15" s="247"/>
      <c r="WXR15" s="247"/>
      <c r="WXS15" s="247"/>
      <c r="WXT15" s="247"/>
      <c r="WXU15" s="247"/>
      <c r="WXV15" s="247"/>
      <c r="WXW15" s="247"/>
      <c r="WXX15" s="247"/>
      <c r="WXY15" s="247"/>
      <c r="WXZ15" s="247"/>
      <c r="WYA15" s="247"/>
      <c r="WYB15" s="247"/>
      <c r="WYC15" s="247"/>
      <c r="WYD15" s="247"/>
      <c r="WYE15" s="247"/>
      <c r="WYF15" s="247"/>
      <c r="WYG15" s="247"/>
      <c r="WYH15" s="247"/>
      <c r="WYI15" s="247"/>
      <c r="WYJ15" s="247"/>
      <c r="WYK15" s="247"/>
      <c r="WYL15" s="247"/>
      <c r="WYM15" s="247"/>
      <c r="WYN15" s="247"/>
      <c r="WYO15" s="247"/>
      <c r="WYP15" s="247"/>
      <c r="WYQ15" s="247"/>
      <c r="WYR15" s="247"/>
      <c r="WYS15" s="247"/>
      <c r="WYT15" s="247"/>
      <c r="WYU15" s="247"/>
      <c r="WYV15" s="247"/>
      <c r="WYW15" s="247"/>
      <c r="WYX15" s="247"/>
      <c r="WYY15" s="247"/>
      <c r="WYZ15" s="247"/>
      <c r="WZA15" s="247"/>
      <c r="WZB15" s="247"/>
      <c r="WZC15" s="247"/>
      <c r="WZD15" s="247"/>
      <c r="WZE15" s="247"/>
      <c r="WZF15" s="247"/>
      <c r="WZG15" s="247"/>
      <c r="WZH15" s="247"/>
      <c r="WZI15" s="247"/>
      <c r="WZJ15" s="247"/>
      <c r="WZK15" s="247"/>
      <c r="WZL15" s="247"/>
      <c r="WZM15" s="247"/>
      <c r="WZN15" s="247"/>
      <c r="WZO15" s="247"/>
      <c r="WZP15" s="247"/>
      <c r="WZQ15" s="247"/>
      <c r="WZR15" s="247"/>
      <c r="WZS15" s="247"/>
      <c r="WZT15" s="247"/>
      <c r="WZU15" s="247"/>
      <c r="WZV15" s="247"/>
      <c r="WZW15" s="247"/>
      <c r="WZX15" s="247"/>
      <c r="WZY15" s="247"/>
      <c r="WZZ15" s="247"/>
      <c r="XAA15" s="247"/>
      <c r="XAB15" s="247"/>
      <c r="XAC15" s="247"/>
      <c r="XAD15" s="247"/>
      <c r="XAE15" s="247"/>
      <c r="XAF15" s="247"/>
      <c r="XAG15" s="247"/>
      <c r="XAH15" s="247"/>
      <c r="XAI15" s="247"/>
      <c r="XAJ15" s="247"/>
      <c r="XAK15" s="247"/>
      <c r="XAL15" s="247"/>
      <c r="XAM15" s="247"/>
      <c r="XAN15" s="247"/>
      <c r="XAO15" s="247"/>
      <c r="XAP15" s="247"/>
      <c r="XAQ15" s="247"/>
      <c r="XAR15" s="247"/>
      <c r="XAS15" s="247"/>
      <c r="XAT15" s="247"/>
      <c r="XAU15" s="247"/>
      <c r="XAV15" s="247"/>
      <c r="XAW15" s="247"/>
      <c r="XAX15" s="247"/>
      <c r="XAY15" s="247"/>
      <c r="XAZ15" s="247"/>
      <c r="XBA15" s="247"/>
      <c r="XBB15" s="247"/>
      <c r="XBC15" s="247"/>
      <c r="XBD15" s="247"/>
      <c r="XBE15" s="247"/>
      <c r="XBF15" s="247"/>
      <c r="XBG15" s="247"/>
      <c r="XBH15" s="247"/>
      <c r="XBI15" s="247"/>
      <c r="XBJ15" s="247"/>
      <c r="XBK15" s="247"/>
      <c r="XBL15" s="247"/>
      <c r="XBM15" s="247"/>
      <c r="XBN15" s="247"/>
      <c r="XBO15" s="247"/>
      <c r="XBP15" s="247"/>
      <c r="XBQ15" s="247"/>
      <c r="XBR15" s="247"/>
      <c r="XBS15" s="247"/>
      <c r="XBT15" s="247"/>
      <c r="XBU15" s="247"/>
      <c r="XBV15" s="247"/>
      <c r="XBW15" s="247"/>
      <c r="XBX15" s="247"/>
      <c r="XBY15" s="247"/>
      <c r="XBZ15" s="247"/>
      <c r="XCA15" s="247"/>
      <c r="XCB15" s="247"/>
      <c r="XCC15" s="247"/>
      <c r="XCD15" s="247"/>
      <c r="XCE15" s="247"/>
      <c r="XCF15" s="247"/>
      <c r="XCG15" s="247"/>
      <c r="XCH15" s="247"/>
      <c r="XCI15" s="247"/>
      <c r="XCJ15" s="247"/>
      <c r="XCK15" s="247"/>
      <c r="XCL15" s="247"/>
      <c r="XCM15" s="247"/>
      <c r="XCN15" s="247"/>
      <c r="XCO15" s="247"/>
      <c r="XCP15" s="247"/>
      <c r="XCQ15" s="247"/>
      <c r="XCR15" s="247"/>
      <c r="XCS15" s="247"/>
      <c r="XCT15" s="247"/>
      <c r="XCU15" s="247"/>
      <c r="XCV15" s="247"/>
      <c r="XCW15" s="247"/>
      <c r="XCX15" s="247"/>
      <c r="XCY15" s="247"/>
      <c r="XCZ15" s="247"/>
      <c r="XDA15" s="247"/>
      <c r="XDB15" s="247"/>
      <c r="XDC15" s="247"/>
      <c r="XDD15" s="247"/>
      <c r="XDE15" s="247"/>
      <c r="XDF15" s="247"/>
      <c r="XDG15" s="247"/>
      <c r="XDH15" s="247"/>
      <c r="XDI15" s="247"/>
      <c r="XDJ15" s="247"/>
      <c r="XDK15" s="247"/>
      <c r="XDL15" s="247"/>
      <c r="XDM15" s="247"/>
      <c r="XDN15" s="247"/>
      <c r="XDO15" s="247"/>
      <c r="XDP15" s="247"/>
      <c r="XDQ15" s="247"/>
      <c r="XDR15" s="247"/>
      <c r="XDS15" s="247"/>
      <c r="XDT15" s="247"/>
      <c r="XDU15" s="247"/>
      <c r="XDV15" s="247"/>
      <c r="XDW15" s="247"/>
      <c r="XDX15" s="247"/>
      <c r="XDY15" s="247"/>
      <c r="XDZ15" s="247"/>
      <c r="XEA15" s="247"/>
      <c r="XEB15" s="247"/>
      <c r="XEC15" s="247"/>
      <c r="XED15" s="247"/>
      <c r="XEE15" s="247"/>
      <c r="XEF15" s="247"/>
      <c r="XEG15" s="247"/>
      <c r="XEH15" s="247"/>
      <c r="XEI15" s="247"/>
      <c r="XEJ15" s="247"/>
      <c r="XEK15" s="247"/>
      <c r="XEL15" s="247"/>
      <c r="XEM15" s="247"/>
      <c r="XEN15" s="247"/>
      <c r="XEO15" s="247"/>
      <c r="XEP15" s="247"/>
      <c r="XEQ15" s="247"/>
      <c r="XER15" s="247"/>
      <c r="XES15" s="247"/>
      <c r="XET15" s="247"/>
      <c r="XEU15" s="247"/>
      <c r="XEV15" s="247"/>
      <c r="XEW15" s="247"/>
      <c r="XEX15" s="247"/>
      <c r="XEY15" s="247"/>
      <c r="XEZ15" s="247"/>
      <c r="XFA15" s="247"/>
      <c r="XFB15" s="247"/>
      <c r="XFC15" s="247"/>
    </row>
    <row r="16" spans="1:16383" s="38" customFormat="1" ht="24.75" customHeight="1" x14ac:dyDescent="0.3">
      <c r="A16" s="59" t="s">
        <v>88</v>
      </c>
      <c r="B16" s="59" t="s">
        <v>337</v>
      </c>
      <c r="C16" s="170">
        <f>IFERROR(IF(C2="","",C13-C15),"")</f>
        <v>0</v>
      </c>
      <c r="D16" s="170">
        <f t="shared" ref="D16:H16" si="6">IFERROR(IF(D2="","",D13-D15),"")</f>
        <v>0</v>
      </c>
      <c r="E16" s="170">
        <f t="shared" si="6"/>
        <v>0</v>
      </c>
      <c r="F16" s="170">
        <f t="shared" si="6"/>
        <v>0</v>
      </c>
      <c r="G16" s="170">
        <f t="shared" si="6"/>
        <v>0</v>
      </c>
      <c r="H16" s="170">
        <f t="shared" si="6"/>
        <v>0</v>
      </c>
      <c r="I16" s="245"/>
    </row>
    <row r="17" spans="1:23" s="38" customFormat="1" ht="24.75" customHeight="1" x14ac:dyDescent="0.3">
      <c r="A17" s="100" t="s">
        <v>89</v>
      </c>
      <c r="B17" s="100" t="s">
        <v>44</v>
      </c>
      <c r="C17" s="210">
        <f>C5</f>
        <v>0</v>
      </c>
      <c r="D17" s="210">
        <f t="shared" ref="D17:H17" si="7">D5</f>
        <v>0</v>
      </c>
      <c r="E17" s="210">
        <f t="shared" si="7"/>
        <v>0</v>
      </c>
      <c r="F17" s="210">
        <f t="shared" si="7"/>
        <v>0</v>
      </c>
      <c r="G17" s="210">
        <f t="shared" si="7"/>
        <v>0</v>
      </c>
      <c r="H17" s="210">
        <f t="shared" si="7"/>
        <v>0</v>
      </c>
      <c r="I17" s="245"/>
    </row>
    <row r="18" spans="1:23" s="249" customFormat="1" ht="24.75" customHeight="1" x14ac:dyDescent="0.3">
      <c r="A18" s="100" t="s">
        <v>220</v>
      </c>
      <c r="B18" s="100" t="s">
        <v>339</v>
      </c>
      <c r="C18" s="210">
        <f>IF(C2="","",IF($C$34=1,C40,C46))</f>
        <v>0</v>
      </c>
      <c r="D18" s="210">
        <f t="shared" ref="D18:H18" si="8">IF(D2="","",IF($C$34=1,D40,D46))</f>
        <v>0</v>
      </c>
      <c r="E18" s="210">
        <f t="shared" si="8"/>
        <v>0</v>
      </c>
      <c r="F18" s="210">
        <f t="shared" si="8"/>
        <v>0</v>
      </c>
      <c r="G18" s="210">
        <f t="shared" si="8"/>
        <v>0</v>
      </c>
      <c r="H18" s="210">
        <f t="shared" si="8"/>
        <v>0</v>
      </c>
      <c r="I18" s="248"/>
    </row>
    <row r="19" spans="1:23" s="38" customFormat="1" ht="24.75" customHeight="1" x14ac:dyDescent="0.3">
      <c r="A19" s="100" t="s">
        <v>221</v>
      </c>
      <c r="B19" s="100" t="s">
        <v>340</v>
      </c>
      <c r="C19" s="223">
        <v>0</v>
      </c>
      <c r="D19" s="244"/>
      <c r="E19" s="244"/>
      <c r="F19" s="244"/>
      <c r="G19" s="244"/>
      <c r="H19" s="244"/>
      <c r="I19" s="245"/>
    </row>
    <row r="20" spans="1:23" s="38" customFormat="1" ht="24.75" customHeight="1" x14ac:dyDescent="0.3">
      <c r="A20" s="100" t="s">
        <v>222</v>
      </c>
      <c r="B20" s="100" t="s">
        <v>343</v>
      </c>
      <c r="C20" s="280"/>
      <c r="D20" s="281"/>
      <c r="E20" s="281"/>
      <c r="F20" s="281"/>
      <c r="G20" s="281"/>
      <c r="H20" s="170">
        <f>SUM(C19)-SUM(C5:H5)</f>
        <v>0</v>
      </c>
    </row>
    <row r="21" spans="1:23" s="38" customFormat="1" ht="24.75" customHeight="1" x14ac:dyDescent="0.3">
      <c r="A21" s="100" t="s">
        <v>332</v>
      </c>
      <c r="B21" s="100" t="s">
        <v>341</v>
      </c>
      <c r="C21" s="170">
        <f>IFERROR(IF(C2="","",C16+C17-C18-C19+C20),"")</f>
        <v>0</v>
      </c>
      <c r="D21" s="170">
        <f t="shared" ref="D21:G21" si="9">IFERROR(IF(D2="","",D16+D17-D18-D19+D20),"")</f>
        <v>0</v>
      </c>
      <c r="E21" s="170">
        <f t="shared" si="9"/>
        <v>0</v>
      </c>
      <c r="F21" s="170">
        <f t="shared" si="9"/>
        <v>0</v>
      </c>
      <c r="G21" s="170">
        <f t="shared" si="9"/>
        <v>0</v>
      </c>
      <c r="H21" s="170">
        <f>IFERROR(IF(H2="","",H16+H17-H18-H19+H20),"")</f>
        <v>0</v>
      </c>
    </row>
    <row r="22" spans="1:23" s="60" customFormat="1" ht="24.75" hidden="1" customHeight="1" x14ac:dyDescent="0.3">
      <c r="A22" s="101"/>
      <c r="B22" s="101" t="s">
        <v>283</v>
      </c>
      <c r="C22" s="152">
        <f>IF(C1="","",1/(1+$C$28)^C1)</f>
        <v>1</v>
      </c>
      <c r="D22" s="152">
        <f t="shared" ref="D22:H22" si="10">IF(D1="","",1/(1+$C$28)^D1)</f>
        <v>0.90909090909090906</v>
      </c>
      <c r="E22" s="152">
        <f t="shared" si="10"/>
        <v>0.82644628099173545</v>
      </c>
      <c r="F22" s="152">
        <f t="shared" si="10"/>
        <v>0.75131480090157754</v>
      </c>
      <c r="G22" s="152">
        <f t="shared" si="10"/>
        <v>0.68301345536507052</v>
      </c>
      <c r="H22" s="152">
        <f t="shared" si="10"/>
        <v>0.62092132305915493</v>
      </c>
      <c r="P22" s="38"/>
    </row>
    <row r="23" spans="1:23" s="38" customFormat="1" ht="24.75" customHeight="1" thickBot="1" x14ac:dyDescent="0.35">
      <c r="A23" s="102" t="s">
        <v>335</v>
      </c>
      <c r="B23" s="102" t="s">
        <v>342</v>
      </c>
      <c r="C23" s="226">
        <f>IF(C21="","",C21*C22)</f>
        <v>0</v>
      </c>
      <c r="D23" s="226">
        <f t="shared" ref="D23:H23" si="11">IF(D21="","",D21*D22)</f>
        <v>0</v>
      </c>
      <c r="E23" s="226">
        <f t="shared" si="11"/>
        <v>0</v>
      </c>
      <c r="F23" s="226">
        <f t="shared" si="11"/>
        <v>0</v>
      </c>
      <c r="G23" s="226">
        <f t="shared" si="11"/>
        <v>0</v>
      </c>
      <c r="H23" s="226">
        <f t="shared" si="11"/>
        <v>0</v>
      </c>
      <c r="J23" s="171"/>
    </row>
    <row r="24" spans="1:23" s="38" customFormat="1" ht="19.5" thickBot="1" x14ac:dyDescent="0.35">
      <c r="B24" s="41"/>
      <c r="C24" s="61"/>
      <c r="D24" s="61"/>
      <c r="E24" s="61"/>
      <c r="F24" s="61"/>
      <c r="G24" s="61"/>
      <c r="H24" s="61"/>
    </row>
    <row r="25" spans="1:23" s="38" customFormat="1" ht="51" customHeight="1" thickTop="1" thickBot="1" x14ac:dyDescent="0.35">
      <c r="B25" s="62" t="s">
        <v>90</v>
      </c>
      <c r="C25" s="278" t="str">
        <f>IF(SUM(C19)=0,"Wstaw nakłady inwestycyjne",SUM(C23:H23))</f>
        <v>Wstaw nakłady inwestycyjne</v>
      </c>
      <c r="D25" s="279"/>
    </row>
    <row r="26" spans="1:23" s="38" customFormat="1" ht="32.25" customHeight="1" thickTop="1" x14ac:dyDescent="0.4">
      <c r="B26" s="63" t="s">
        <v>284</v>
      </c>
      <c r="C26" s="153" t="str">
        <f>IFERROR(ABS(C25)/C19,"")</f>
        <v/>
      </c>
      <c r="D26" s="276" t="str">
        <f>IF(SUM(C19)=0,"Wstaw wartość Inwestycji  w arkuszu 8.RPP projekt",IF(C25&gt;=0,"Inwestycja Opłacalna","Inwestycja Nieopłacalna!!!"))</f>
        <v>Wstaw wartość Inwestycji  w arkuszu 8.RPP projekt</v>
      </c>
      <c r="E26" s="277"/>
      <c r="F26" s="277"/>
      <c r="G26" s="277"/>
      <c r="H26" s="277"/>
      <c r="L26" s="161"/>
      <c r="M26" s="161"/>
      <c r="V26" s="38">
        <v>1</v>
      </c>
    </row>
    <row r="27" spans="1:23" s="38" customFormat="1" ht="32.25" customHeight="1" thickBot="1" x14ac:dyDescent="0.4">
      <c r="B27" s="64" t="s">
        <v>261</v>
      </c>
      <c r="C27" s="154" t="str">
        <f>IF(C25="Wstaw nakłady inwestycyjne","",IFERROR(IRR(C21:H21),""))</f>
        <v/>
      </c>
      <c r="D27" s="276"/>
      <c r="E27" s="277"/>
      <c r="F27" s="277"/>
      <c r="G27" s="277"/>
      <c r="H27" s="277"/>
      <c r="K27" s="166">
        <v>44824</v>
      </c>
      <c r="L27" s="163"/>
      <c r="M27" s="85" t="s">
        <v>325</v>
      </c>
      <c r="N27" s="38" t="s">
        <v>326</v>
      </c>
      <c r="V27" s="38">
        <v>2</v>
      </c>
    </row>
    <row r="28" spans="1:23" s="38" customFormat="1" ht="36.75" customHeight="1" thickBot="1" x14ac:dyDescent="0.35">
      <c r="B28" s="65" t="s">
        <v>285</v>
      </c>
      <c r="C28" s="155">
        <v>0.1</v>
      </c>
      <c r="K28" s="164" t="s">
        <v>324</v>
      </c>
      <c r="L28" s="165">
        <v>7.3200000000000001E-2</v>
      </c>
      <c r="M28" s="165">
        <f>10%-L28</f>
        <v>2.6800000000000004E-2</v>
      </c>
      <c r="N28" s="165">
        <f>+L28+M28</f>
        <v>0.1</v>
      </c>
    </row>
    <row r="29" spans="1:23" s="38" customFormat="1" ht="21" customHeight="1" x14ac:dyDescent="0.3"/>
    <row r="30" spans="1:23" ht="18.75" x14ac:dyDescent="0.3">
      <c r="K30" s="38"/>
      <c r="L30" s="38"/>
      <c r="M30" s="167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25.5" x14ac:dyDescent="0.35">
      <c r="B31" s="66" t="s">
        <v>286</v>
      </c>
      <c r="C31" s="160" t="str">
        <f>IFERROR(NPV(C27,D21:H21)+C21,"")</f>
        <v/>
      </c>
      <c r="K31" s="38"/>
      <c r="L31" s="162"/>
      <c r="M31" s="162"/>
      <c r="O31" s="38"/>
      <c r="P31" s="38"/>
      <c r="Q31" s="38"/>
      <c r="R31" s="38"/>
      <c r="S31" s="38"/>
      <c r="T31" s="38"/>
      <c r="U31" s="38"/>
      <c r="V31" s="38"/>
      <c r="W31" s="38"/>
    </row>
    <row r="32" spans="1:23" ht="18.75" x14ac:dyDescent="0.3">
      <c r="B32" s="67"/>
      <c r="K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:16383" ht="21.75" thickBot="1" x14ac:dyDescent="0.4">
      <c r="B33" s="68" t="s">
        <v>287</v>
      </c>
      <c r="K33" s="168"/>
      <c r="O33" s="38"/>
      <c r="P33" s="38"/>
      <c r="Q33" s="38"/>
      <c r="R33" s="38"/>
      <c r="S33" s="38"/>
      <c r="T33" s="38"/>
      <c r="U33" s="38"/>
      <c r="V33" s="38"/>
      <c r="W33" s="38"/>
    </row>
    <row r="34" spans="1:16383" ht="24.75" customHeight="1" thickBot="1" x14ac:dyDescent="0.4">
      <c r="B34" s="69" t="s">
        <v>288</v>
      </c>
      <c r="C34" s="208">
        <v>1</v>
      </c>
    </row>
    <row r="35" spans="1:16383" ht="29.25" customHeight="1" x14ac:dyDescent="0.2"/>
    <row r="36" spans="1:16383" ht="25.5" customHeight="1" x14ac:dyDescent="0.25">
      <c r="A36" s="70"/>
      <c r="B36" s="71" t="s">
        <v>289</v>
      </c>
      <c r="C36" s="86">
        <f t="shared" ref="C36:H36" si="12">C2</f>
        <v>2020</v>
      </c>
      <c r="D36" s="86">
        <f t="shared" si="12"/>
        <v>2021</v>
      </c>
      <c r="E36" s="86">
        <f t="shared" si="12"/>
        <v>2022</v>
      </c>
      <c r="F36" s="86">
        <f t="shared" si="12"/>
        <v>2023</v>
      </c>
      <c r="G36" s="86">
        <f t="shared" si="12"/>
        <v>2024</v>
      </c>
      <c r="H36" s="86">
        <f t="shared" si="12"/>
        <v>2025</v>
      </c>
    </row>
    <row r="37" spans="1:16383" ht="25.5" customHeight="1" x14ac:dyDescent="0.25">
      <c r="A37" s="73" t="s">
        <v>33</v>
      </c>
      <c r="B37" s="74" t="s">
        <v>290</v>
      </c>
      <c r="C37" s="156">
        <f>C3</f>
        <v>0</v>
      </c>
      <c r="D37" s="156">
        <f t="shared" ref="D37:H37" si="13">D3</f>
        <v>0</v>
      </c>
      <c r="E37" s="156">
        <f t="shared" si="13"/>
        <v>0</v>
      </c>
      <c r="F37" s="156">
        <f t="shared" si="13"/>
        <v>0</v>
      </c>
      <c r="G37" s="156">
        <f t="shared" si="13"/>
        <v>0</v>
      </c>
      <c r="H37" s="156">
        <f t="shared" si="13"/>
        <v>0</v>
      </c>
    </row>
    <row r="38" spans="1:16383" ht="25.5" customHeight="1" x14ac:dyDescent="0.25">
      <c r="A38" s="72" t="s">
        <v>35</v>
      </c>
      <c r="B38" s="70" t="s">
        <v>319</v>
      </c>
      <c r="C38" s="157">
        <v>0.1</v>
      </c>
      <c r="D38" s="157">
        <v>0.1</v>
      </c>
      <c r="E38" s="157">
        <v>0.1</v>
      </c>
      <c r="F38" s="157">
        <v>0.1</v>
      </c>
      <c r="G38" s="157">
        <v>0.1</v>
      </c>
      <c r="H38" s="157">
        <v>0.1</v>
      </c>
    </row>
    <row r="39" spans="1:16383" ht="25.5" customHeight="1" x14ac:dyDescent="0.25">
      <c r="A39" s="73" t="s">
        <v>36</v>
      </c>
      <c r="B39" s="74" t="s">
        <v>291</v>
      </c>
      <c r="C39" s="156">
        <f>+C37*C38</f>
        <v>0</v>
      </c>
      <c r="D39" s="156">
        <f t="shared" ref="D39:H39" si="14">+D37*D38</f>
        <v>0</v>
      </c>
      <c r="E39" s="156">
        <f t="shared" si="14"/>
        <v>0</v>
      </c>
      <c r="F39" s="156">
        <f t="shared" si="14"/>
        <v>0</v>
      </c>
      <c r="G39" s="156">
        <f t="shared" si="14"/>
        <v>0</v>
      </c>
      <c r="H39" s="156">
        <f t="shared" si="14"/>
        <v>0</v>
      </c>
    </row>
    <row r="40" spans="1:16383" ht="25.5" customHeight="1" x14ac:dyDescent="0.25">
      <c r="A40" s="73" t="s">
        <v>75</v>
      </c>
      <c r="B40" s="74" t="s">
        <v>292</v>
      </c>
      <c r="C40" s="156">
        <f>+-C39</f>
        <v>0</v>
      </c>
      <c r="D40" s="156">
        <f>D39-C39</f>
        <v>0</v>
      </c>
      <c r="E40" s="156">
        <f t="shared" ref="E40:H40" si="15">E39-D39</f>
        <v>0</v>
      </c>
      <c r="F40" s="156">
        <f t="shared" si="15"/>
        <v>0</v>
      </c>
      <c r="G40" s="156">
        <f t="shared" si="15"/>
        <v>0</v>
      </c>
      <c r="H40" s="156">
        <f t="shared" si="15"/>
        <v>0</v>
      </c>
    </row>
    <row r="41" spans="1:16383" ht="25.5" customHeight="1" x14ac:dyDescent="0.25">
      <c r="A41" s="75"/>
      <c r="B41" s="76"/>
      <c r="C41" s="76"/>
      <c r="D41" s="76"/>
      <c r="E41" s="76"/>
      <c r="F41" s="76"/>
      <c r="G41" s="76"/>
      <c r="H41" s="76"/>
    </row>
    <row r="42" spans="1:16383" ht="25.5" customHeight="1" x14ac:dyDescent="0.25">
      <c r="A42" s="77"/>
      <c r="B42" s="71" t="s">
        <v>293</v>
      </c>
      <c r="C42" s="86">
        <f>C36</f>
        <v>2020</v>
      </c>
      <c r="D42" s="86">
        <f t="shared" ref="D42:H42" si="16">D36</f>
        <v>2021</v>
      </c>
      <c r="E42" s="86">
        <f t="shared" si="16"/>
        <v>2022</v>
      </c>
      <c r="F42" s="86">
        <f t="shared" si="16"/>
        <v>2023</v>
      </c>
      <c r="G42" s="86">
        <f t="shared" si="16"/>
        <v>2024</v>
      </c>
      <c r="H42" s="86">
        <f t="shared" si="16"/>
        <v>2025</v>
      </c>
    </row>
    <row r="43" spans="1:16383" ht="25.5" customHeight="1" x14ac:dyDescent="0.25">
      <c r="A43" s="72" t="s">
        <v>33</v>
      </c>
      <c r="B43" s="70" t="s">
        <v>358</v>
      </c>
      <c r="C43" s="156">
        <f>INDEX('5. Bilans projekt'!$C$5:$M$153,MATCH('13. Ocena dyskontowa Inwestycji'!$B43,'5. Bilans projekt'!$B$5:$B$155,0),MATCH('13. Ocena dyskontowa Inwestycji'!C$42,'5. Bilans projekt'!$C$3:$M$3,0))</f>
        <v>0</v>
      </c>
      <c r="D43" s="156">
        <f>INDEX('5. Bilans projekt'!$C$5:$M$153,MATCH('13. Ocena dyskontowa Inwestycji'!$B43,'5. Bilans projekt'!$B$5:$B$155,0),MATCH('13. Ocena dyskontowa Inwestycji'!D$42,'5. Bilans projekt'!$C$3:$M$3,0))</f>
        <v>0</v>
      </c>
      <c r="E43" s="156">
        <f>INDEX('5. Bilans projekt'!$C$5:$M$153,MATCH('13. Ocena dyskontowa Inwestycji'!$B43,'5. Bilans projekt'!$B$5:$B$155,0),MATCH('13. Ocena dyskontowa Inwestycji'!E$42,'5. Bilans projekt'!$C$3:$M$3,0))</f>
        <v>0</v>
      </c>
      <c r="F43" s="156">
        <f>INDEX('5. Bilans projekt'!$C$5:$M$153,MATCH('13. Ocena dyskontowa Inwestycji'!$B43,'5. Bilans projekt'!$B$5:$B$155,0),MATCH('13. Ocena dyskontowa Inwestycji'!F$42,'5. Bilans projekt'!$C$3:$M$3,0))</f>
        <v>0</v>
      </c>
      <c r="G43" s="156">
        <f>INDEX('5. Bilans projekt'!$C$5:$M$153,MATCH('13. Ocena dyskontowa Inwestycji'!$B43,'5. Bilans projekt'!$B$5:$B$155,0),MATCH('13. Ocena dyskontowa Inwestycji'!G$42,'5. Bilans projekt'!$C$3:$M$3,0))</f>
        <v>0</v>
      </c>
      <c r="H43" s="156">
        <f>INDEX('5. Bilans projekt'!$C$5:$M$153,MATCH('13. Ocena dyskontowa Inwestycji'!$B43,'5. Bilans projekt'!$B$5:$B$155,0),MATCH('13. Ocena dyskontowa Inwestycji'!H$42,'5. Bilans projekt'!$C$3:$M$3,0))</f>
        <v>0</v>
      </c>
      <c r="I43" s="250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  <c r="BD43" s="251"/>
      <c r="BE43" s="251"/>
      <c r="BF43" s="251"/>
      <c r="BG43" s="251"/>
      <c r="BH43" s="251"/>
      <c r="BI43" s="251"/>
      <c r="BJ43" s="251"/>
      <c r="BK43" s="251"/>
      <c r="BL43" s="251"/>
      <c r="BM43" s="251"/>
      <c r="BN43" s="251"/>
      <c r="BO43" s="251"/>
      <c r="BP43" s="251"/>
      <c r="BQ43" s="251"/>
      <c r="BR43" s="251"/>
      <c r="BS43" s="251"/>
      <c r="BT43" s="251"/>
      <c r="BU43" s="251"/>
      <c r="BV43" s="251"/>
      <c r="BW43" s="251"/>
      <c r="BX43" s="251"/>
      <c r="BY43" s="251"/>
      <c r="BZ43" s="251"/>
      <c r="CA43" s="251"/>
      <c r="CB43" s="251"/>
      <c r="CC43" s="251"/>
      <c r="CD43" s="251"/>
      <c r="CE43" s="251"/>
      <c r="CF43" s="251"/>
      <c r="CG43" s="251"/>
      <c r="CH43" s="251"/>
      <c r="CI43" s="251"/>
      <c r="CJ43" s="251"/>
      <c r="CK43" s="251"/>
      <c r="CL43" s="251"/>
      <c r="CM43" s="251"/>
      <c r="CN43" s="251"/>
      <c r="CO43" s="251"/>
      <c r="CP43" s="251"/>
      <c r="CQ43" s="251"/>
      <c r="CR43" s="251"/>
      <c r="CS43" s="251"/>
      <c r="CT43" s="251"/>
      <c r="CU43" s="251"/>
      <c r="CV43" s="251"/>
      <c r="CW43" s="251"/>
      <c r="CX43" s="251"/>
      <c r="CY43" s="251"/>
      <c r="CZ43" s="251"/>
      <c r="DA43" s="251"/>
      <c r="DB43" s="251"/>
      <c r="DC43" s="251"/>
      <c r="DD43" s="251"/>
      <c r="DE43" s="251"/>
      <c r="DF43" s="251"/>
      <c r="DG43" s="251"/>
      <c r="DH43" s="251"/>
      <c r="DI43" s="251"/>
      <c r="DJ43" s="251"/>
      <c r="DK43" s="251"/>
      <c r="DL43" s="251"/>
      <c r="DM43" s="251"/>
      <c r="DN43" s="251"/>
      <c r="DO43" s="251"/>
      <c r="DP43" s="251"/>
      <c r="DQ43" s="251"/>
      <c r="DR43" s="251"/>
      <c r="DS43" s="251"/>
      <c r="DT43" s="251"/>
      <c r="DU43" s="251"/>
      <c r="DV43" s="251"/>
      <c r="DW43" s="251"/>
      <c r="DX43" s="251"/>
      <c r="DY43" s="251"/>
      <c r="DZ43" s="251"/>
      <c r="EA43" s="251"/>
      <c r="EB43" s="251"/>
      <c r="EC43" s="251"/>
      <c r="ED43" s="251"/>
      <c r="EE43" s="251"/>
      <c r="EF43" s="251"/>
      <c r="EG43" s="251"/>
      <c r="EH43" s="251"/>
      <c r="EI43" s="251"/>
      <c r="EJ43" s="251"/>
      <c r="EK43" s="251"/>
      <c r="EL43" s="251"/>
      <c r="EM43" s="251"/>
      <c r="EN43" s="251"/>
      <c r="EO43" s="251"/>
      <c r="EP43" s="251"/>
      <c r="EQ43" s="251"/>
      <c r="ER43" s="251"/>
      <c r="ES43" s="251"/>
      <c r="ET43" s="251"/>
      <c r="EU43" s="251"/>
      <c r="EV43" s="251"/>
      <c r="EW43" s="251"/>
      <c r="EX43" s="251"/>
      <c r="EY43" s="251"/>
      <c r="EZ43" s="251"/>
      <c r="FA43" s="251"/>
      <c r="FB43" s="251"/>
      <c r="FC43" s="251"/>
      <c r="FD43" s="251"/>
      <c r="FE43" s="251"/>
      <c r="FF43" s="251"/>
      <c r="FG43" s="251"/>
      <c r="FH43" s="251"/>
      <c r="FI43" s="251"/>
      <c r="FJ43" s="251"/>
      <c r="FK43" s="251"/>
      <c r="FL43" s="251"/>
      <c r="FM43" s="251"/>
      <c r="FN43" s="251"/>
      <c r="FO43" s="251"/>
      <c r="FP43" s="251"/>
      <c r="FQ43" s="251"/>
      <c r="FR43" s="251"/>
      <c r="FS43" s="251"/>
      <c r="FT43" s="251"/>
      <c r="FU43" s="251"/>
      <c r="FV43" s="251"/>
      <c r="FW43" s="251"/>
      <c r="FX43" s="251"/>
      <c r="FY43" s="251"/>
      <c r="FZ43" s="251"/>
      <c r="GA43" s="251"/>
      <c r="GB43" s="251"/>
      <c r="GC43" s="251"/>
      <c r="GD43" s="251"/>
      <c r="GE43" s="251"/>
      <c r="GF43" s="251"/>
      <c r="GG43" s="251"/>
      <c r="GH43" s="251"/>
      <c r="GI43" s="251"/>
      <c r="GJ43" s="251"/>
      <c r="GK43" s="251"/>
      <c r="GL43" s="251"/>
      <c r="GM43" s="251"/>
      <c r="GN43" s="251"/>
      <c r="GO43" s="251"/>
      <c r="GP43" s="251"/>
      <c r="GQ43" s="251"/>
      <c r="GR43" s="251"/>
      <c r="GS43" s="251"/>
      <c r="GT43" s="251"/>
      <c r="GU43" s="251"/>
      <c r="GV43" s="251"/>
      <c r="GW43" s="251"/>
      <c r="GX43" s="251"/>
      <c r="GY43" s="251"/>
      <c r="GZ43" s="251"/>
      <c r="HA43" s="251"/>
      <c r="HB43" s="251"/>
      <c r="HC43" s="251"/>
      <c r="HD43" s="251"/>
      <c r="HE43" s="251"/>
      <c r="HF43" s="251"/>
      <c r="HG43" s="251"/>
      <c r="HH43" s="251"/>
      <c r="HI43" s="251"/>
      <c r="HJ43" s="251"/>
      <c r="HK43" s="251"/>
      <c r="HL43" s="251"/>
      <c r="HM43" s="251"/>
      <c r="HN43" s="251"/>
      <c r="HO43" s="251"/>
      <c r="HP43" s="251"/>
      <c r="HQ43" s="251"/>
      <c r="HR43" s="251"/>
      <c r="HS43" s="251"/>
      <c r="HT43" s="251"/>
      <c r="HU43" s="251"/>
      <c r="HV43" s="251"/>
      <c r="HW43" s="251"/>
      <c r="HX43" s="251"/>
      <c r="HY43" s="251"/>
      <c r="HZ43" s="251"/>
      <c r="IA43" s="251"/>
      <c r="IB43" s="251"/>
      <c r="IC43" s="251"/>
      <c r="ID43" s="251"/>
      <c r="IE43" s="251"/>
      <c r="IF43" s="251"/>
      <c r="IG43" s="251"/>
      <c r="IH43" s="251"/>
      <c r="II43" s="251"/>
      <c r="IJ43" s="251"/>
      <c r="IK43" s="251"/>
      <c r="IL43" s="251"/>
      <c r="IM43" s="251"/>
      <c r="IN43" s="251"/>
      <c r="IO43" s="251"/>
      <c r="IP43" s="251"/>
      <c r="IQ43" s="251"/>
      <c r="IR43" s="251"/>
      <c r="IS43" s="251"/>
      <c r="IT43" s="251"/>
      <c r="IU43" s="251"/>
      <c r="IV43" s="251"/>
      <c r="IW43" s="251"/>
      <c r="IX43" s="251"/>
      <c r="IY43" s="251"/>
      <c r="IZ43" s="251"/>
      <c r="JA43" s="251"/>
      <c r="JB43" s="251"/>
      <c r="JC43" s="251"/>
      <c r="JD43" s="251"/>
      <c r="JE43" s="251"/>
      <c r="JF43" s="251"/>
      <c r="JG43" s="251"/>
      <c r="JH43" s="251"/>
      <c r="JI43" s="251"/>
      <c r="JJ43" s="251"/>
      <c r="JK43" s="251"/>
      <c r="JL43" s="251"/>
      <c r="JM43" s="251"/>
      <c r="JN43" s="251"/>
      <c r="JO43" s="251"/>
      <c r="JP43" s="251"/>
      <c r="JQ43" s="251"/>
      <c r="JR43" s="251"/>
      <c r="JS43" s="251"/>
      <c r="JT43" s="251"/>
      <c r="JU43" s="251"/>
      <c r="JV43" s="251"/>
      <c r="JW43" s="251"/>
      <c r="JX43" s="251"/>
      <c r="JY43" s="251"/>
      <c r="JZ43" s="251"/>
      <c r="KA43" s="251"/>
      <c r="KB43" s="251"/>
      <c r="KC43" s="251"/>
      <c r="KD43" s="251"/>
      <c r="KE43" s="251"/>
      <c r="KF43" s="251"/>
      <c r="KG43" s="251"/>
      <c r="KH43" s="251"/>
      <c r="KI43" s="251"/>
      <c r="KJ43" s="251"/>
      <c r="KK43" s="251"/>
      <c r="KL43" s="251"/>
      <c r="KM43" s="251"/>
      <c r="KN43" s="251"/>
      <c r="KO43" s="251"/>
      <c r="KP43" s="251"/>
      <c r="KQ43" s="251"/>
      <c r="KR43" s="251"/>
      <c r="KS43" s="251"/>
      <c r="KT43" s="251"/>
      <c r="KU43" s="251"/>
      <c r="KV43" s="251"/>
      <c r="KW43" s="251"/>
      <c r="KX43" s="251"/>
      <c r="KY43" s="251"/>
      <c r="KZ43" s="251"/>
      <c r="LA43" s="251"/>
      <c r="LB43" s="251"/>
      <c r="LC43" s="251"/>
      <c r="LD43" s="251"/>
      <c r="LE43" s="251"/>
      <c r="LF43" s="251"/>
      <c r="LG43" s="251"/>
      <c r="LH43" s="251"/>
      <c r="LI43" s="251"/>
      <c r="LJ43" s="251"/>
      <c r="LK43" s="251"/>
      <c r="LL43" s="251"/>
      <c r="LM43" s="251"/>
      <c r="LN43" s="251"/>
      <c r="LO43" s="251"/>
      <c r="LP43" s="251"/>
      <c r="LQ43" s="251"/>
      <c r="LR43" s="251"/>
      <c r="LS43" s="251"/>
      <c r="LT43" s="251"/>
      <c r="LU43" s="251"/>
      <c r="LV43" s="251"/>
      <c r="LW43" s="251"/>
      <c r="LX43" s="251"/>
      <c r="LY43" s="251"/>
      <c r="LZ43" s="251"/>
      <c r="MA43" s="251"/>
      <c r="MB43" s="251"/>
      <c r="MC43" s="251"/>
      <c r="MD43" s="251"/>
      <c r="ME43" s="251"/>
      <c r="MF43" s="251"/>
      <c r="MG43" s="251"/>
      <c r="MH43" s="251"/>
      <c r="MI43" s="251"/>
      <c r="MJ43" s="251"/>
      <c r="MK43" s="251"/>
      <c r="ML43" s="251"/>
      <c r="MM43" s="251"/>
      <c r="MN43" s="251"/>
      <c r="MO43" s="251"/>
      <c r="MP43" s="251"/>
      <c r="MQ43" s="251"/>
      <c r="MR43" s="251"/>
      <c r="MS43" s="251"/>
      <c r="MT43" s="251"/>
      <c r="MU43" s="251"/>
      <c r="MV43" s="251"/>
      <c r="MW43" s="251"/>
      <c r="MX43" s="251"/>
      <c r="MY43" s="251"/>
      <c r="MZ43" s="251"/>
      <c r="NA43" s="251"/>
      <c r="NB43" s="251"/>
      <c r="NC43" s="251"/>
      <c r="ND43" s="251"/>
      <c r="NE43" s="251"/>
      <c r="NF43" s="251"/>
      <c r="NG43" s="251"/>
      <c r="NH43" s="251"/>
      <c r="NI43" s="251"/>
      <c r="NJ43" s="251"/>
      <c r="NK43" s="251"/>
      <c r="NL43" s="251"/>
      <c r="NM43" s="251"/>
      <c r="NN43" s="251"/>
      <c r="NO43" s="251"/>
      <c r="NP43" s="251"/>
      <c r="NQ43" s="251"/>
      <c r="NR43" s="251"/>
      <c r="NS43" s="251"/>
      <c r="NT43" s="251"/>
      <c r="NU43" s="251"/>
      <c r="NV43" s="251"/>
      <c r="NW43" s="251"/>
      <c r="NX43" s="251"/>
      <c r="NY43" s="251"/>
      <c r="NZ43" s="251"/>
      <c r="OA43" s="251"/>
      <c r="OB43" s="251"/>
      <c r="OC43" s="251"/>
      <c r="OD43" s="251"/>
      <c r="OE43" s="251"/>
      <c r="OF43" s="251"/>
      <c r="OG43" s="251"/>
      <c r="OH43" s="251"/>
      <c r="OI43" s="251"/>
      <c r="OJ43" s="251"/>
      <c r="OK43" s="251"/>
      <c r="OL43" s="251"/>
      <c r="OM43" s="251"/>
      <c r="ON43" s="251"/>
      <c r="OO43" s="251"/>
      <c r="OP43" s="251"/>
      <c r="OQ43" s="251"/>
      <c r="OR43" s="251"/>
      <c r="OS43" s="251"/>
      <c r="OT43" s="251"/>
      <c r="OU43" s="251"/>
      <c r="OV43" s="251"/>
      <c r="OW43" s="251"/>
      <c r="OX43" s="251"/>
      <c r="OY43" s="251"/>
      <c r="OZ43" s="251"/>
      <c r="PA43" s="251"/>
      <c r="PB43" s="251"/>
      <c r="PC43" s="251"/>
      <c r="PD43" s="251"/>
      <c r="PE43" s="251"/>
      <c r="PF43" s="251"/>
      <c r="PG43" s="251"/>
      <c r="PH43" s="251"/>
      <c r="PI43" s="251"/>
      <c r="PJ43" s="251"/>
      <c r="PK43" s="251"/>
      <c r="PL43" s="251"/>
      <c r="PM43" s="251"/>
      <c r="PN43" s="251"/>
      <c r="PO43" s="251"/>
      <c r="PP43" s="251"/>
      <c r="PQ43" s="251"/>
      <c r="PR43" s="251"/>
      <c r="PS43" s="251"/>
      <c r="PT43" s="251"/>
      <c r="PU43" s="251"/>
      <c r="PV43" s="251"/>
      <c r="PW43" s="251"/>
      <c r="PX43" s="251"/>
      <c r="PY43" s="251"/>
      <c r="PZ43" s="251"/>
      <c r="QA43" s="251"/>
      <c r="QB43" s="251"/>
      <c r="QC43" s="251"/>
      <c r="QD43" s="251"/>
      <c r="QE43" s="251"/>
      <c r="QF43" s="251"/>
      <c r="QG43" s="251"/>
      <c r="QH43" s="251"/>
      <c r="QI43" s="251"/>
      <c r="QJ43" s="251"/>
      <c r="QK43" s="251"/>
      <c r="QL43" s="251"/>
      <c r="QM43" s="251"/>
      <c r="QN43" s="251"/>
      <c r="QO43" s="251"/>
      <c r="QP43" s="251"/>
      <c r="QQ43" s="251"/>
      <c r="QR43" s="251"/>
      <c r="QS43" s="251"/>
      <c r="QT43" s="251"/>
      <c r="QU43" s="251"/>
      <c r="QV43" s="251"/>
      <c r="QW43" s="251"/>
      <c r="QX43" s="251"/>
      <c r="QY43" s="251"/>
      <c r="QZ43" s="251"/>
      <c r="RA43" s="251"/>
      <c r="RB43" s="251"/>
      <c r="RC43" s="251"/>
      <c r="RD43" s="251"/>
      <c r="RE43" s="251"/>
      <c r="RF43" s="251"/>
      <c r="RG43" s="251"/>
      <c r="RH43" s="251"/>
      <c r="RI43" s="251"/>
      <c r="RJ43" s="251"/>
      <c r="RK43" s="251"/>
      <c r="RL43" s="251"/>
      <c r="RM43" s="251"/>
      <c r="RN43" s="251"/>
      <c r="RO43" s="251"/>
      <c r="RP43" s="251"/>
      <c r="RQ43" s="251"/>
      <c r="RR43" s="251"/>
      <c r="RS43" s="251"/>
      <c r="RT43" s="251"/>
      <c r="RU43" s="251"/>
      <c r="RV43" s="251"/>
      <c r="RW43" s="251"/>
      <c r="RX43" s="251"/>
      <c r="RY43" s="251"/>
      <c r="RZ43" s="251"/>
      <c r="SA43" s="251"/>
      <c r="SB43" s="251"/>
      <c r="SC43" s="251"/>
      <c r="SD43" s="251"/>
      <c r="SE43" s="251"/>
      <c r="SF43" s="251"/>
      <c r="SG43" s="251"/>
      <c r="SH43" s="251"/>
      <c r="SI43" s="251"/>
      <c r="SJ43" s="251"/>
      <c r="SK43" s="251"/>
      <c r="SL43" s="251"/>
      <c r="SM43" s="251"/>
      <c r="SN43" s="251"/>
      <c r="SO43" s="251"/>
      <c r="SP43" s="251"/>
      <c r="SQ43" s="251"/>
      <c r="SR43" s="251"/>
      <c r="SS43" s="251"/>
      <c r="ST43" s="251"/>
      <c r="SU43" s="251"/>
      <c r="SV43" s="251"/>
      <c r="SW43" s="251"/>
      <c r="SX43" s="251"/>
      <c r="SY43" s="251"/>
      <c r="SZ43" s="251"/>
      <c r="TA43" s="251"/>
      <c r="TB43" s="251"/>
      <c r="TC43" s="251"/>
      <c r="TD43" s="251"/>
      <c r="TE43" s="251"/>
      <c r="TF43" s="251"/>
      <c r="TG43" s="251"/>
      <c r="TH43" s="251"/>
      <c r="TI43" s="251"/>
      <c r="TJ43" s="251"/>
      <c r="TK43" s="251"/>
      <c r="TL43" s="251"/>
      <c r="TM43" s="251"/>
      <c r="TN43" s="251"/>
      <c r="TO43" s="251"/>
      <c r="TP43" s="251"/>
      <c r="TQ43" s="251"/>
      <c r="TR43" s="251"/>
      <c r="TS43" s="251"/>
      <c r="TT43" s="251"/>
      <c r="TU43" s="251"/>
      <c r="TV43" s="251"/>
      <c r="TW43" s="251"/>
      <c r="TX43" s="251"/>
      <c r="TY43" s="251"/>
      <c r="TZ43" s="251"/>
      <c r="UA43" s="251"/>
      <c r="UB43" s="251"/>
      <c r="UC43" s="251"/>
      <c r="UD43" s="251"/>
      <c r="UE43" s="251"/>
      <c r="UF43" s="251"/>
      <c r="UG43" s="251"/>
      <c r="UH43" s="251"/>
      <c r="UI43" s="251"/>
      <c r="UJ43" s="251"/>
      <c r="UK43" s="251"/>
      <c r="UL43" s="251"/>
      <c r="UM43" s="251"/>
      <c r="UN43" s="251"/>
      <c r="UO43" s="251"/>
      <c r="UP43" s="251"/>
      <c r="UQ43" s="251"/>
      <c r="UR43" s="251"/>
      <c r="US43" s="251"/>
      <c r="UT43" s="251"/>
      <c r="UU43" s="251"/>
      <c r="UV43" s="251"/>
      <c r="UW43" s="251"/>
      <c r="UX43" s="251"/>
      <c r="UY43" s="251"/>
      <c r="UZ43" s="251"/>
      <c r="VA43" s="251"/>
      <c r="VB43" s="251"/>
      <c r="VC43" s="251"/>
      <c r="VD43" s="251"/>
      <c r="VE43" s="251"/>
      <c r="VF43" s="251"/>
      <c r="VG43" s="251"/>
      <c r="VH43" s="251"/>
      <c r="VI43" s="251"/>
      <c r="VJ43" s="251"/>
      <c r="VK43" s="251"/>
      <c r="VL43" s="251"/>
      <c r="VM43" s="251"/>
      <c r="VN43" s="251"/>
      <c r="VO43" s="251"/>
      <c r="VP43" s="251"/>
      <c r="VQ43" s="251"/>
      <c r="VR43" s="251"/>
      <c r="VS43" s="251"/>
      <c r="VT43" s="251"/>
      <c r="VU43" s="251"/>
      <c r="VV43" s="251"/>
      <c r="VW43" s="251"/>
      <c r="VX43" s="251"/>
      <c r="VY43" s="251"/>
      <c r="VZ43" s="251"/>
      <c r="WA43" s="251"/>
      <c r="WB43" s="251"/>
      <c r="WC43" s="251"/>
      <c r="WD43" s="251"/>
      <c r="WE43" s="251"/>
      <c r="WF43" s="251"/>
      <c r="WG43" s="251"/>
      <c r="WH43" s="251"/>
      <c r="WI43" s="251"/>
      <c r="WJ43" s="251"/>
      <c r="WK43" s="251"/>
      <c r="WL43" s="251"/>
      <c r="WM43" s="251"/>
      <c r="WN43" s="251"/>
      <c r="WO43" s="251"/>
      <c r="WP43" s="251"/>
      <c r="WQ43" s="251"/>
      <c r="WR43" s="251"/>
      <c r="WS43" s="251"/>
      <c r="WT43" s="251"/>
      <c r="WU43" s="251"/>
      <c r="WV43" s="251"/>
      <c r="WW43" s="251"/>
      <c r="WX43" s="251"/>
      <c r="WY43" s="251"/>
      <c r="WZ43" s="251"/>
      <c r="XA43" s="251"/>
      <c r="XB43" s="251"/>
      <c r="XC43" s="251"/>
      <c r="XD43" s="251"/>
      <c r="XE43" s="251"/>
      <c r="XF43" s="251"/>
      <c r="XG43" s="251"/>
      <c r="XH43" s="251"/>
      <c r="XI43" s="251"/>
      <c r="XJ43" s="251"/>
      <c r="XK43" s="251"/>
      <c r="XL43" s="251"/>
      <c r="XM43" s="251"/>
      <c r="XN43" s="251"/>
      <c r="XO43" s="251"/>
      <c r="XP43" s="251"/>
      <c r="XQ43" s="251"/>
      <c r="XR43" s="251"/>
      <c r="XS43" s="251"/>
      <c r="XT43" s="251"/>
      <c r="XU43" s="251"/>
      <c r="XV43" s="251"/>
      <c r="XW43" s="251"/>
      <c r="XX43" s="251"/>
      <c r="XY43" s="251"/>
      <c r="XZ43" s="251"/>
      <c r="YA43" s="251"/>
      <c r="YB43" s="251"/>
      <c r="YC43" s="251"/>
      <c r="YD43" s="251"/>
      <c r="YE43" s="251"/>
      <c r="YF43" s="251"/>
      <c r="YG43" s="251"/>
      <c r="YH43" s="251"/>
      <c r="YI43" s="251"/>
      <c r="YJ43" s="251"/>
      <c r="YK43" s="251"/>
      <c r="YL43" s="251"/>
      <c r="YM43" s="251"/>
      <c r="YN43" s="251"/>
      <c r="YO43" s="251"/>
      <c r="YP43" s="251"/>
      <c r="YQ43" s="251"/>
      <c r="YR43" s="251"/>
      <c r="YS43" s="251"/>
      <c r="YT43" s="251"/>
      <c r="YU43" s="251"/>
      <c r="YV43" s="251"/>
      <c r="YW43" s="251"/>
      <c r="YX43" s="251"/>
      <c r="YY43" s="251"/>
      <c r="YZ43" s="251"/>
      <c r="ZA43" s="251"/>
      <c r="ZB43" s="251"/>
      <c r="ZC43" s="251"/>
      <c r="ZD43" s="251"/>
      <c r="ZE43" s="251"/>
      <c r="ZF43" s="251"/>
      <c r="ZG43" s="251"/>
      <c r="ZH43" s="251"/>
      <c r="ZI43" s="251"/>
      <c r="ZJ43" s="251"/>
      <c r="ZK43" s="251"/>
      <c r="ZL43" s="251"/>
      <c r="ZM43" s="251"/>
      <c r="ZN43" s="251"/>
      <c r="ZO43" s="251"/>
      <c r="ZP43" s="251"/>
      <c r="ZQ43" s="251"/>
      <c r="ZR43" s="251"/>
      <c r="ZS43" s="251"/>
      <c r="ZT43" s="251"/>
      <c r="ZU43" s="251"/>
      <c r="ZV43" s="251"/>
      <c r="ZW43" s="251"/>
      <c r="ZX43" s="251"/>
      <c r="ZY43" s="251"/>
      <c r="ZZ43" s="251"/>
      <c r="AAA43" s="251"/>
      <c r="AAB43" s="251"/>
      <c r="AAC43" s="251"/>
      <c r="AAD43" s="251"/>
      <c r="AAE43" s="251"/>
      <c r="AAF43" s="251"/>
      <c r="AAG43" s="251"/>
      <c r="AAH43" s="251"/>
      <c r="AAI43" s="251"/>
      <c r="AAJ43" s="251"/>
      <c r="AAK43" s="251"/>
      <c r="AAL43" s="251"/>
      <c r="AAM43" s="251"/>
      <c r="AAN43" s="251"/>
      <c r="AAO43" s="251"/>
      <c r="AAP43" s="251"/>
      <c r="AAQ43" s="251"/>
      <c r="AAR43" s="251"/>
      <c r="AAS43" s="251"/>
      <c r="AAT43" s="251"/>
      <c r="AAU43" s="251"/>
      <c r="AAV43" s="251"/>
      <c r="AAW43" s="251"/>
      <c r="AAX43" s="251"/>
      <c r="AAY43" s="251"/>
      <c r="AAZ43" s="251"/>
      <c r="ABA43" s="251"/>
      <c r="ABB43" s="251"/>
      <c r="ABC43" s="251"/>
      <c r="ABD43" s="251"/>
      <c r="ABE43" s="251"/>
      <c r="ABF43" s="251"/>
      <c r="ABG43" s="251"/>
      <c r="ABH43" s="251"/>
      <c r="ABI43" s="251"/>
      <c r="ABJ43" s="251"/>
      <c r="ABK43" s="251"/>
      <c r="ABL43" s="251"/>
      <c r="ABM43" s="251"/>
      <c r="ABN43" s="251"/>
      <c r="ABO43" s="251"/>
      <c r="ABP43" s="251"/>
      <c r="ABQ43" s="251"/>
      <c r="ABR43" s="251"/>
      <c r="ABS43" s="251"/>
      <c r="ABT43" s="251"/>
      <c r="ABU43" s="251"/>
      <c r="ABV43" s="251"/>
      <c r="ABW43" s="251"/>
      <c r="ABX43" s="251"/>
      <c r="ABY43" s="251"/>
      <c r="ABZ43" s="251"/>
      <c r="ACA43" s="251"/>
      <c r="ACB43" s="251"/>
      <c r="ACC43" s="251"/>
      <c r="ACD43" s="251"/>
      <c r="ACE43" s="251"/>
      <c r="ACF43" s="251"/>
      <c r="ACG43" s="251"/>
      <c r="ACH43" s="251"/>
      <c r="ACI43" s="251"/>
      <c r="ACJ43" s="251"/>
      <c r="ACK43" s="251"/>
      <c r="ACL43" s="251"/>
      <c r="ACM43" s="251"/>
      <c r="ACN43" s="251"/>
      <c r="ACO43" s="251"/>
      <c r="ACP43" s="251"/>
      <c r="ACQ43" s="251"/>
      <c r="ACR43" s="251"/>
      <c r="ACS43" s="251"/>
      <c r="ACT43" s="251"/>
      <c r="ACU43" s="251"/>
      <c r="ACV43" s="251"/>
      <c r="ACW43" s="251"/>
      <c r="ACX43" s="251"/>
      <c r="ACY43" s="251"/>
      <c r="ACZ43" s="251"/>
      <c r="ADA43" s="251"/>
      <c r="ADB43" s="251"/>
      <c r="ADC43" s="251"/>
      <c r="ADD43" s="251"/>
      <c r="ADE43" s="251"/>
      <c r="ADF43" s="251"/>
      <c r="ADG43" s="251"/>
      <c r="ADH43" s="251"/>
      <c r="ADI43" s="251"/>
      <c r="ADJ43" s="251"/>
      <c r="ADK43" s="251"/>
      <c r="ADL43" s="251"/>
      <c r="ADM43" s="251"/>
      <c r="ADN43" s="251"/>
      <c r="ADO43" s="251"/>
      <c r="ADP43" s="251"/>
      <c r="ADQ43" s="251"/>
      <c r="ADR43" s="251"/>
      <c r="ADS43" s="251"/>
      <c r="ADT43" s="251"/>
      <c r="ADU43" s="251"/>
      <c r="ADV43" s="251"/>
      <c r="ADW43" s="251"/>
      <c r="ADX43" s="251"/>
      <c r="ADY43" s="251"/>
      <c r="ADZ43" s="251"/>
      <c r="AEA43" s="251"/>
      <c r="AEB43" s="251"/>
      <c r="AEC43" s="251"/>
      <c r="AED43" s="251"/>
      <c r="AEE43" s="251"/>
      <c r="AEF43" s="251"/>
      <c r="AEG43" s="251"/>
      <c r="AEH43" s="251"/>
      <c r="AEI43" s="251"/>
      <c r="AEJ43" s="251"/>
      <c r="AEK43" s="251"/>
      <c r="AEL43" s="251"/>
      <c r="AEM43" s="251"/>
      <c r="AEN43" s="251"/>
      <c r="AEO43" s="251"/>
      <c r="AEP43" s="251"/>
      <c r="AEQ43" s="251"/>
      <c r="AER43" s="251"/>
      <c r="AES43" s="251"/>
      <c r="AET43" s="251"/>
      <c r="AEU43" s="251"/>
      <c r="AEV43" s="251"/>
      <c r="AEW43" s="251"/>
      <c r="AEX43" s="251"/>
      <c r="AEY43" s="251"/>
      <c r="AEZ43" s="251"/>
      <c r="AFA43" s="251"/>
      <c r="AFB43" s="251"/>
      <c r="AFC43" s="251"/>
      <c r="AFD43" s="251"/>
      <c r="AFE43" s="251"/>
      <c r="AFF43" s="251"/>
      <c r="AFG43" s="251"/>
      <c r="AFH43" s="251"/>
      <c r="AFI43" s="251"/>
      <c r="AFJ43" s="251"/>
      <c r="AFK43" s="251"/>
      <c r="AFL43" s="251"/>
      <c r="AFM43" s="251"/>
      <c r="AFN43" s="251"/>
      <c r="AFO43" s="251"/>
      <c r="AFP43" s="251"/>
      <c r="AFQ43" s="251"/>
      <c r="AFR43" s="251"/>
      <c r="AFS43" s="251"/>
      <c r="AFT43" s="251"/>
      <c r="AFU43" s="251"/>
      <c r="AFV43" s="251"/>
      <c r="AFW43" s="251"/>
      <c r="AFX43" s="251"/>
      <c r="AFY43" s="251"/>
      <c r="AFZ43" s="251"/>
      <c r="AGA43" s="251"/>
      <c r="AGB43" s="251"/>
      <c r="AGC43" s="251"/>
      <c r="AGD43" s="251"/>
      <c r="AGE43" s="251"/>
      <c r="AGF43" s="251"/>
      <c r="AGG43" s="251"/>
      <c r="AGH43" s="251"/>
      <c r="AGI43" s="251"/>
      <c r="AGJ43" s="251"/>
      <c r="AGK43" s="251"/>
      <c r="AGL43" s="251"/>
      <c r="AGM43" s="251"/>
      <c r="AGN43" s="251"/>
      <c r="AGO43" s="251"/>
      <c r="AGP43" s="251"/>
      <c r="AGQ43" s="251"/>
      <c r="AGR43" s="251"/>
      <c r="AGS43" s="251"/>
      <c r="AGT43" s="251"/>
      <c r="AGU43" s="251"/>
      <c r="AGV43" s="251"/>
      <c r="AGW43" s="251"/>
      <c r="AGX43" s="251"/>
      <c r="AGY43" s="251"/>
      <c r="AGZ43" s="251"/>
      <c r="AHA43" s="251"/>
      <c r="AHB43" s="251"/>
      <c r="AHC43" s="251"/>
      <c r="AHD43" s="251"/>
      <c r="AHE43" s="251"/>
      <c r="AHF43" s="251"/>
      <c r="AHG43" s="251"/>
      <c r="AHH43" s="251"/>
      <c r="AHI43" s="251"/>
      <c r="AHJ43" s="251"/>
      <c r="AHK43" s="251"/>
      <c r="AHL43" s="251"/>
      <c r="AHM43" s="251"/>
      <c r="AHN43" s="251"/>
      <c r="AHO43" s="251"/>
      <c r="AHP43" s="251"/>
      <c r="AHQ43" s="251"/>
      <c r="AHR43" s="251"/>
      <c r="AHS43" s="251"/>
      <c r="AHT43" s="251"/>
      <c r="AHU43" s="251"/>
      <c r="AHV43" s="251"/>
      <c r="AHW43" s="251"/>
      <c r="AHX43" s="251"/>
      <c r="AHY43" s="251"/>
      <c r="AHZ43" s="251"/>
      <c r="AIA43" s="251"/>
      <c r="AIB43" s="251"/>
      <c r="AIC43" s="251"/>
      <c r="AID43" s="251"/>
      <c r="AIE43" s="251"/>
      <c r="AIF43" s="251"/>
      <c r="AIG43" s="251"/>
      <c r="AIH43" s="251"/>
      <c r="AII43" s="251"/>
      <c r="AIJ43" s="251"/>
      <c r="AIK43" s="251"/>
      <c r="AIL43" s="251"/>
      <c r="AIM43" s="251"/>
      <c r="AIN43" s="251"/>
      <c r="AIO43" s="251"/>
      <c r="AIP43" s="251"/>
      <c r="AIQ43" s="251"/>
      <c r="AIR43" s="251"/>
      <c r="AIS43" s="251"/>
      <c r="AIT43" s="251"/>
      <c r="AIU43" s="251"/>
      <c r="AIV43" s="251"/>
      <c r="AIW43" s="251"/>
      <c r="AIX43" s="251"/>
      <c r="AIY43" s="251"/>
      <c r="AIZ43" s="251"/>
      <c r="AJA43" s="251"/>
      <c r="AJB43" s="251"/>
      <c r="AJC43" s="251"/>
      <c r="AJD43" s="251"/>
      <c r="AJE43" s="251"/>
      <c r="AJF43" s="251"/>
      <c r="AJG43" s="251"/>
      <c r="AJH43" s="251"/>
      <c r="AJI43" s="251"/>
      <c r="AJJ43" s="251"/>
      <c r="AJK43" s="251"/>
      <c r="AJL43" s="251"/>
      <c r="AJM43" s="251"/>
      <c r="AJN43" s="251"/>
      <c r="AJO43" s="251"/>
      <c r="AJP43" s="251"/>
      <c r="AJQ43" s="251"/>
      <c r="AJR43" s="251"/>
      <c r="AJS43" s="251"/>
      <c r="AJT43" s="251"/>
      <c r="AJU43" s="251"/>
      <c r="AJV43" s="251"/>
      <c r="AJW43" s="251"/>
      <c r="AJX43" s="251"/>
      <c r="AJY43" s="251"/>
      <c r="AJZ43" s="251"/>
      <c r="AKA43" s="251"/>
      <c r="AKB43" s="251"/>
      <c r="AKC43" s="251"/>
      <c r="AKD43" s="251"/>
      <c r="AKE43" s="251"/>
      <c r="AKF43" s="251"/>
      <c r="AKG43" s="251"/>
      <c r="AKH43" s="251"/>
      <c r="AKI43" s="251"/>
      <c r="AKJ43" s="251"/>
      <c r="AKK43" s="251"/>
      <c r="AKL43" s="251"/>
      <c r="AKM43" s="251"/>
      <c r="AKN43" s="251"/>
      <c r="AKO43" s="251"/>
      <c r="AKP43" s="251"/>
      <c r="AKQ43" s="251"/>
      <c r="AKR43" s="251"/>
      <c r="AKS43" s="251"/>
      <c r="AKT43" s="251"/>
      <c r="AKU43" s="251"/>
      <c r="AKV43" s="251"/>
      <c r="AKW43" s="251"/>
      <c r="AKX43" s="251"/>
      <c r="AKY43" s="251"/>
      <c r="AKZ43" s="251"/>
      <c r="ALA43" s="251"/>
      <c r="ALB43" s="251"/>
      <c r="ALC43" s="251"/>
      <c r="ALD43" s="251"/>
      <c r="ALE43" s="251"/>
      <c r="ALF43" s="251"/>
      <c r="ALG43" s="251"/>
      <c r="ALH43" s="251"/>
      <c r="ALI43" s="251"/>
      <c r="ALJ43" s="251"/>
      <c r="ALK43" s="251"/>
      <c r="ALL43" s="251"/>
      <c r="ALM43" s="251"/>
      <c r="ALN43" s="251"/>
      <c r="ALO43" s="251"/>
      <c r="ALP43" s="251"/>
      <c r="ALQ43" s="251"/>
      <c r="ALR43" s="251"/>
      <c r="ALS43" s="251"/>
      <c r="ALT43" s="251"/>
      <c r="ALU43" s="251"/>
      <c r="ALV43" s="251"/>
      <c r="ALW43" s="251"/>
      <c r="ALX43" s="251"/>
      <c r="ALY43" s="251"/>
      <c r="ALZ43" s="251"/>
      <c r="AMA43" s="251"/>
      <c r="AMB43" s="251"/>
      <c r="AMC43" s="251"/>
      <c r="AMD43" s="251"/>
      <c r="AME43" s="251"/>
      <c r="AMF43" s="251"/>
      <c r="AMG43" s="251"/>
      <c r="AMH43" s="251"/>
      <c r="AMI43" s="251"/>
      <c r="AMJ43" s="251"/>
      <c r="AMK43" s="251"/>
      <c r="AML43" s="251"/>
      <c r="AMM43" s="251"/>
      <c r="AMN43" s="251"/>
      <c r="AMO43" s="251"/>
      <c r="AMP43" s="251"/>
      <c r="AMQ43" s="251"/>
      <c r="AMR43" s="251"/>
      <c r="AMS43" s="251"/>
      <c r="AMT43" s="251"/>
      <c r="AMU43" s="251"/>
      <c r="AMV43" s="251"/>
      <c r="AMW43" s="251"/>
      <c r="AMX43" s="251"/>
      <c r="AMY43" s="251"/>
      <c r="AMZ43" s="251"/>
      <c r="ANA43" s="251"/>
      <c r="ANB43" s="251"/>
      <c r="ANC43" s="251"/>
      <c r="AND43" s="251"/>
      <c r="ANE43" s="251"/>
      <c r="ANF43" s="251"/>
      <c r="ANG43" s="251"/>
      <c r="ANH43" s="251"/>
      <c r="ANI43" s="251"/>
      <c r="ANJ43" s="251"/>
      <c r="ANK43" s="251"/>
      <c r="ANL43" s="251"/>
      <c r="ANM43" s="251"/>
      <c r="ANN43" s="251"/>
      <c r="ANO43" s="251"/>
      <c r="ANP43" s="251"/>
      <c r="ANQ43" s="251"/>
      <c r="ANR43" s="251"/>
      <c r="ANS43" s="251"/>
      <c r="ANT43" s="251"/>
      <c r="ANU43" s="251"/>
      <c r="ANV43" s="251"/>
      <c r="ANW43" s="251"/>
      <c r="ANX43" s="251"/>
      <c r="ANY43" s="251"/>
      <c r="ANZ43" s="251"/>
      <c r="AOA43" s="251"/>
      <c r="AOB43" s="251"/>
      <c r="AOC43" s="251"/>
      <c r="AOD43" s="251"/>
      <c r="AOE43" s="251"/>
      <c r="AOF43" s="251"/>
      <c r="AOG43" s="251"/>
      <c r="AOH43" s="251"/>
      <c r="AOI43" s="251"/>
      <c r="AOJ43" s="251"/>
      <c r="AOK43" s="251"/>
      <c r="AOL43" s="251"/>
      <c r="AOM43" s="251"/>
      <c r="AON43" s="251"/>
      <c r="AOO43" s="251"/>
      <c r="AOP43" s="251"/>
      <c r="AOQ43" s="251"/>
      <c r="AOR43" s="251"/>
      <c r="AOS43" s="251"/>
      <c r="AOT43" s="251"/>
      <c r="AOU43" s="251"/>
      <c r="AOV43" s="251"/>
      <c r="AOW43" s="251"/>
      <c r="AOX43" s="251"/>
      <c r="AOY43" s="251"/>
      <c r="AOZ43" s="251"/>
      <c r="APA43" s="251"/>
      <c r="APB43" s="251"/>
      <c r="APC43" s="251"/>
      <c r="APD43" s="251"/>
      <c r="APE43" s="251"/>
      <c r="APF43" s="251"/>
      <c r="APG43" s="251"/>
      <c r="APH43" s="251"/>
      <c r="API43" s="251"/>
      <c r="APJ43" s="251"/>
      <c r="APK43" s="251"/>
      <c r="APL43" s="251"/>
      <c r="APM43" s="251"/>
      <c r="APN43" s="251"/>
      <c r="APO43" s="251"/>
      <c r="APP43" s="251"/>
      <c r="APQ43" s="251"/>
      <c r="APR43" s="251"/>
      <c r="APS43" s="251"/>
      <c r="APT43" s="251"/>
      <c r="APU43" s="251"/>
      <c r="APV43" s="251"/>
      <c r="APW43" s="251"/>
      <c r="APX43" s="251"/>
      <c r="APY43" s="251"/>
      <c r="APZ43" s="251"/>
      <c r="AQA43" s="251"/>
      <c r="AQB43" s="251"/>
      <c r="AQC43" s="251"/>
      <c r="AQD43" s="251"/>
      <c r="AQE43" s="251"/>
      <c r="AQF43" s="251"/>
      <c r="AQG43" s="251"/>
      <c r="AQH43" s="251"/>
      <c r="AQI43" s="251"/>
      <c r="AQJ43" s="251"/>
      <c r="AQK43" s="251"/>
      <c r="AQL43" s="251"/>
      <c r="AQM43" s="251"/>
      <c r="AQN43" s="251"/>
      <c r="AQO43" s="251"/>
      <c r="AQP43" s="251"/>
      <c r="AQQ43" s="251"/>
      <c r="AQR43" s="251"/>
      <c r="AQS43" s="251"/>
      <c r="AQT43" s="251"/>
      <c r="AQU43" s="251"/>
      <c r="AQV43" s="251"/>
      <c r="AQW43" s="251"/>
      <c r="AQX43" s="251"/>
      <c r="AQY43" s="251"/>
      <c r="AQZ43" s="251"/>
      <c r="ARA43" s="251"/>
      <c r="ARB43" s="251"/>
      <c r="ARC43" s="251"/>
      <c r="ARD43" s="251"/>
      <c r="ARE43" s="251"/>
      <c r="ARF43" s="251"/>
      <c r="ARG43" s="251"/>
      <c r="ARH43" s="251"/>
      <c r="ARI43" s="251"/>
      <c r="ARJ43" s="251"/>
      <c r="ARK43" s="251"/>
      <c r="ARL43" s="251"/>
      <c r="ARM43" s="251"/>
      <c r="ARN43" s="251"/>
      <c r="ARO43" s="251"/>
      <c r="ARP43" s="251"/>
      <c r="ARQ43" s="251"/>
      <c r="ARR43" s="251"/>
      <c r="ARS43" s="251"/>
      <c r="ART43" s="251"/>
      <c r="ARU43" s="251"/>
      <c r="ARV43" s="251"/>
      <c r="ARW43" s="251"/>
      <c r="ARX43" s="251"/>
      <c r="ARY43" s="251"/>
      <c r="ARZ43" s="251"/>
      <c r="ASA43" s="251"/>
      <c r="ASB43" s="251"/>
      <c r="ASC43" s="251"/>
      <c r="ASD43" s="251"/>
      <c r="ASE43" s="251"/>
      <c r="ASF43" s="251"/>
      <c r="ASG43" s="251"/>
      <c r="ASH43" s="251"/>
      <c r="ASI43" s="251"/>
      <c r="ASJ43" s="251"/>
      <c r="ASK43" s="251"/>
      <c r="ASL43" s="251"/>
      <c r="ASM43" s="251"/>
      <c r="ASN43" s="251"/>
      <c r="ASO43" s="251"/>
      <c r="ASP43" s="251"/>
      <c r="ASQ43" s="251"/>
      <c r="ASR43" s="251"/>
      <c r="ASS43" s="251"/>
      <c r="AST43" s="251"/>
      <c r="ASU43" s="251"/>
      <c r="ASV43" s="251"/>
      <c r="ASW43" s="251"/>
      <c r="ASX43" s="251"/>
      <c r="ASY43" s="251"/>
      <c r="ASZ43" s="251"/>
      <c r="ATA43" s="251"/>
      <c r="ATB43" s="251"/>
      <c r="ATC43" s="251"/>
      <c r="ATD43" s="251"/>
      <c r="ATE43" s="251"/>
      <c r="ATF43" s="251"/>
      <c r="ATG43" s="251"/>
      <c r="ATH43" s="251"/>
      <c r="ATI43" s="251"/>
      <c r="ATJ43" s="251"/>
      <c r="ATK43" s="251"/>
      <c r="ATL43" s="251"/>
      <c r="ATM43" s="251"/>
      <c r="ATN43" s="251"/>
      <c r="ATO43" s="251"/>
      <c r="ATP43" s="251"/>
      <c r="ATQ43" s="251"/>
      <c r="ATR43" s="251"/>
      <c r="ATS43" s="251"/>
      <c r="ATT43" s="251"/>
      <c r="ATU43" s="251"/>
      <c r="ATV43" s="251"/>
      <c r="ATW43" s="251"/>
      <c r="ATX43" s="251"/>
      <c r="ATY43" s="251"/>
      <c r="ATZ43" s="251"/>
      <c r="AUA43" s="251"/>
      <c r="AUB43" s="251"/>
      <c r="AUC43" s="251"/>
      <c r="AUD43" s="251"/>
      <c r="AUE43" s="251"/>
      <c r="AUF43" s="251"/>
      <c r="AUG43" s="251"/>
      <c r="AUH43" s="251"/>
      <c r="AUI43" s="251"/>
      <c r="AUJ43" s="251"/>
      <c r="AUK43" s="251"/>
      <c r="AUL43" s="251"/>
      <c r="AUM43" s="251"/>
      <c r="AUN43" s="251"/>
      <c r="AUO43" s="251"/>
      <c r="AUP43" s="251"/>
      <c r="AUQ43" s="251"/>
      <c r="AUR43" s="251"/>
      <c r="AUS43" s="251"/>
      <c r="AUT43" s="251"/>
      <c r="AUU43" s="251"/>
      <c r="AUV43" s="251"/>
      <c r="AUW43" s="251"/>
      <c r="AUX43" s="251"/>
      <c r="AUY43" s="251"/>
      <c r="AUZ43" s="251"/>
      <c r="AVA43" s="251"/>
      <c r="AVB43" s="251"/>
      <c r="AVC43" s="251"/>
      <c r="AVD43" s="251"/>
      <c r="AVE43" s="251"/>
      <c r="AVF43" s="251"/>
      <c r="AVG43" s="251"/>
      <c r="AVH43" s="251"/>
      <c r="AVI43" s="251"/>
      <c r="AVJ43" s="251"/>
      <c r="AVK43" s="251"/>
      <c r="AVL43" s="251"/>
      <c r="AVM43" s="251"/>
      <c r="AVN43" s="251"/>
      <c r="AVO43" s="251"/>
      <c r="AVP43" s="251"/>
      <c r="AVQ43" s="251"/>
      <c r="AVR43" s="251"/>
      <c r="AVS43" s="251"/>
      <c r="AVT43" s="251"/>
      <c r="AVU43" s="251"/>
      <c r="AVV43" s="251"/>
      <c r="AVW43" s="251"/>
      <c r="AVX43" s="251"/>
      <c r="AVY43" s="251"/>
      <c r="AVZ43" s="251"/>
      <c r="AWA43" s="251"/>
      <c r="AWB43" s="251"/>
      <c r="AWC43" s="251"/>
      <c r="AWD43" s="251"/>
      <c r="AWE43" s="251"/>
      <c r="AWF43" s="251"/>
      <c r="AWG43" s="251"/>
      <c r="AWH43" s="251"/>
      <c r="AWI43" s="251"/>
      <c r="AWJ43" s="251"/>
      <c r="AWK43" s="251"/>
      <c r="AWL43" s="251"/>
      <c r="AWM43" s="251"/>
      <c r="AWN43" s="251"/>
      <c r="AWO43" s="251"/>
      <c r="AWP43" s="251"/>
      <c r="AWQ43" s="251"/>
      <c r="AWR43" s="251"/>
      <c r="AWS43" s="251"/>
      <c r="AWT43" s="251"/>
      <c r="AWU43" s="251"/>
      <c r="AWV43" s="251"/>
      <c r="AWW43" s="251"/>
      <c r="AWX43" s="251"/>
      <c r="AWY43" s="251"/>
      <c r="AWZ43" s="251"/>
      <c r="AXA43" s="251"/>
      <c r="AXB43" s="251"/>
      <c r="AXC43" s="251"/>
      <c r="AXD43" s="251"/>
      <c r="AXE43" s="251"/>
      <c r="AXF43" s="251"/>
      <c r="AXG43" s="251"/>
      <c r="AXH43" s="251"/>
      <c r="AXI43" s="251"/>
      <c r="AXJ43" s="251"/>
      <c r="AXK43" s="251"/>
      <c r="AXL43" s="251"/>
      <c r="AXM43" s="251"/>
      <c r="AXN43" s="251"/>
      <c r="AXO43" s="251"/>
      <c r="AXP43" s="251"/>
      <c r="AXQ43" s="251"/>
      <c r="AXR43" s="251"/>
      <c r="AXS43" s="251"/>
      <c r="AXT43" s="251"/>
      <c r="AXU43" s="251"/>
      <c r="AXV43" s="251"/>
      <c r="AXW43" s="251"/>
      <c r="AXX43" s="251"/>
      <c r="AXY43" s="251"/>
      <c r="AXZ43" s="251"/>
      <c r="AYA43" s="251"/>
      <c r="AYB43" s="251"/>
      <c r="AYC43" s="251"/>
      <c r="AYD43" s="251"/>
      <c r="AYE43" s="251"/>
      <c r="AYF43" s="251"/>
      <c r="AYG43" s="251"/>
      <c r="AYH43" s="251"/>
      <c r="AYI43" s="251"/>
      <c r="AYJ43" s="251"/>
      <c r="AYK43" s="251"/>
      <c r="AYL43" s="251"/>
      <c r="AYM43" s="251"/>
      <c r="AYN43" s="251"/>
      <c r="AYO43" s="251"/>
      <c r="AYP43" s="251"/>
      <c r="AYQ43" s="251"/>
      <c r="AYR43" s="251"/>
      <c r="AYS43" s="251"/>
      <c r="AYT43" s="251"/>
      <c r="AYU43" s="251"/>
      <c r="AYV43" s="251"/>
      <c r="AYW43" s="251"/>
      <c r="AYX43" s="251"/>
      <c r="AYY43" s="251"/>
      <c r="AYZ43" s="251"/>
      <c r="AZA43" s="251"/>
      <c r="AZB43" s="251"/>
      <c r="AZC43" s="251"/>
      <c r="AZD43" s="251"/>
      <c r="AZE43" s="251"/>
      <c r="AZF43" s="251"/>
      <c r="AZG43" s="251"/>
      <c r="AZH43" s="251"/>
      <c r="AZI43" s="251"/>
      <c r="AZJ43" s="251"/>
      <c r="AZK43" s="251"/>
      <c r="AZL43" s="251"/>
      <c r="AZM43" s="251"/>
      <c r="AZN43" s="251"/>
      <c r="AZO43" s="251"/>
      <c r="AZP43" s="251"/>
      <c r="AZQ43" s="251"/>
      <c r="AZR43" s="251"/>
      <c r="AZS43" s="251"/>
      <c r="AZT43" s="251"/>
      <c r="AZU43" s="251"/>
      <c r="AZV43" s="251"/>
      <c r="AZW43" s="251"/>
      <c r="AZX43" s="251"/>
      <c r="AZY43" s="251"/>
      <c r="AZZ43" s="251"/>
      <c r="BAA43" s="251"/>
      <c r="BAB43" s="251"/>
      <c r="BAC43" s="251"/>
      <c r="BAD43" s="251"/>
      <c r="BAE43" s="251"/>
      <c r="BAF43" s="251"/>
      <c r="BAG43" s="251"/>
      <c r="BAH43" s="251"/>
      <c r="BAI43" s="251"/>
      <c r="BAJ43" s="251"/>
      <c r="BAK43" s="251"/>
      <c r="BAL43" s="251"/>
      <c r="BAM43" s="251"/>
      <c r="BAN43" s="251"/>
      <c r="BAO43" s="251"/>
      <c r="BAP43" s="251"/>
      <c r="BAQ43" s="251"/>
      <c r="BAR43" s="251"/>
      <c r="BAS43" s="251"/>
      <c r="BAT43" s="251"/>
      <c r="BAU43" s="251"/>
      <c r="BAV43" s="251"/>
      <c r="BAW43" s="251"/>
      <c r="BAX43" s="251"/>
      <c r="BAY43" s="251"/>
      <c r="BAZ43" s="251"/>
      <c r="BBA43" s="251"/>
      <c r="BBB43" s="251"/>
      <c r="BBC43" s="251"/>
      <c r="BBD43" s="251"/>
      <c r="BBE43" s="251"/>
      <c r="BBF43" s="251"/>
      <c r="BBG43" s="251"/>
      <c r="BBH43" s="251"/>
      <c r="BBI43" s="251"/>
      <c r="BBJ43" s="251"/>
      <c r="BBK43" s="251"/>
      <c r="BBL43" s="251"/>
      <c r="BBM43" s="251"/>
      <c r="BBN43" s="251"/>
      <c r="BBO43" s="251"/>
      <c r="BBP43" s="251"/>
      <c r="BBQ43" s="251"/>
      <c r="BBR43" s="251"/>
      <c r="BBS43" s="251"/>
      <c r="BBT43" s="251"/>
      <c r="BBU43" s="251"/>
      <c r="BBV43" s="251"/>
      <c r="BBW43" s="251"/>
      <c r="BBX43" s="251"/>
      <c r="BBY43" s="251"/>
      <c r="BBZ43" s="251"/>
      <c r="BCA43" s="251"/>
      <c r="BCB43" s="251"/>
      <c r="BCC43" s="251"/>
      <c r="BCD43" s="251"/>
      <c r="BCE43" s="251"/>
      <c r="BCF43" s="251"/>
      <c r="BCG43" s="251"/>
      <c r="BCH43" s="251"/>
      <c r="BCI43" s="251"/>
      <c r="BCJ43" s="251"/>
      <c r="BCK43" s="251"/>
      <c r="BCL43" s="251"/>
      <c r="BCM43" s="251"/>
      <c r="BCN43" s="251"/>
      <c r="BCO43" s="251"/>
      <c r="BCP43" s="251"/>
      <c r="BCQ43" s="251"/>
      <c r="BCR43" s="251"/>
      <c r="BCS43" s="251"/>
      <c r="BCT43" s="251"/>
      <c r="BCU43" s="251"/>
      <c r="BCV43" s="251"/>
      <c r="BCW43" s="251"/>
      <c r="BCX43" s="251"/>
      <c r="BCY43" s="251"/>
      <c r="BCZ43" s="251"/>
      <c r="BDA43" s="251"/>
      <c r="BDB43" s="251"/>
      <c r="BDC43" s="251"/>
      <c r="BDD43" s="251"/>
      <c r="BDE43" s="251"/>
      <c r="BDF43" s="251"/>
      <c r="BDG43" s="251"/>
      <c r="BDH43" s="251"/>
      <c r="BDI43" s="251"/>
      <c r="BDJ43" s="251"/>
      <c r="BDK43" s="251"/>
      <c r="BDL43" s="251"/>
      <c r="BDM43" s="251"/>
      <c r="BDN43" s="251"/>
      <c r="BDO43" s="251"/>
      <c r="BDP43" s="251"/>
      <c r="BDQ43" s="251"/>
      <c r="BDR43" s="251"/>
      <c r="BDS43" s="251"/>
      <c r="BDT43" s="251"/>
      <c r="BDU43" s="251"/>
      <c r="BDV43" s="251"/>
      <c r="BDW43" s="251"/>
      <c r="BDX43" s="251"/>
      <c r="BDY43" s="251"/>
      <c r="BDZ43" s="251"/>
      <c r="BEA43" s="251"/>
      <c r="BEB43" s="251"/>
      <c r="BEC43" s="251"/>
      <c r="BED43" s="251"/>
      <c r="BEE43" s="251"/>
      <c r="BEF43" s="251"/>
      <c r="BEG43" s="251"/>
      <c r="BEH43" s="251"/>
      <c r="BEI43" s="251"/>
      <c r="BEJ43" s="251"/>
      <c r="BEK43" s="251"/>
      <c r="BEL43" s="251"/>
      <c r="BEM43" s="251"/>
      <c r="BEN43" s="251"/>
      <c r="BEO43" s="251"/>
      <c r="BEP43" s="251"/>
      <c r="BEQ43" s="251"/>
      <c r="BER43" s="251"/>
      <c r="BES43" s="251"/>
      <c r="BET43" s="251"/>
      <c r="BEU43" s="251"/>
      <c r="BEV43" s="251"/>
      <c r="BEW43" s="251"/>
      <c r="BEX43" s="251"/>
      <c r="BEY43" s="251"/>
      <c r="BEZ43" s="251"/>
      <c r="BFA43" s="251"/>
      <c r="BFB43" s="251"/>
      <c r="BFC43" s="251"/>
      <c r="BFD43" s="251"/>
      <c r="BFE43" s="251"/>
      <c r="BFF43" s="251"/>
      <c r="BFG43" s="251"/>
      <c r="BFH43" s="251"/>
      <c r="BFI43" s="251"/>
      <c r="BFJ43" s="251"/>
      <c r="BFK43" s="251"/>
      <c r="BFL43" s="251"/>
      <c r="BFM43" s="251"/>
      <c r="BFN43" s="251"/>
      <c r="BFO43" s="251"/>
      <c r="BFP43" s="251"/>
      <c r="BFQ43" s="251"/>
      <c r="BFR43" s="251"/>
      <c r="BFS43" s="251"/>
      <c r="BFT43" s="251"/>
      <c r="BFU43" s="251"/>
      <c r="BFV43" s="251"/>
      <c r="BFW43" s="251"/>
      <c r="BFX43" s="251"/>
      <c r="BFY43" s="251"/>
      <c r="BFZ43" s="251"/>
      <c r="BGA43" s="251"/>
      <c r="BGB43" s="251"/>
      <c r="BGC43" s="251"/>
      <c r="BGD43" s="251"/>
      <c r="BGE43" s="251"/>
      <c r="BGF43" s="251"/>
      <c r="BGG43" s="251"/>
      <c r="BGH43" s="251"/>
      <c r="BGI43" s="251"/>
      <c r="BGJ43" s="251"/>
      <c r="BGK43" s="251"/>
      <c r="BGL43" s="251"/>
      <c r="BGM43" s="251"/>
      <c r="BGN43" s="251"/>
      <c r="BGO43" s="251"/>
      <c r="BGP43" s="251"/>
      <c r="BGQ43" s="251"/>
      <c r="BGR43" s="251"/>
      <c r="BGS43" s="251"/>
      <c r="BGT43" s="251"/>
      <c r="BGU43" s="251"/>
      <c r="BGV43" s="251"/>
      <c r="BGW43" s="251"/>
      <c r="BGX43" s="251"/>
      <c r="BGY43" s="251"/>
      <c r="BGZ43" s="251"/>
      <c r="BHA43" s="251"/>
      <c r="BHB43" s="251"/>
      <c r="BHC43" s="251"/>
      <c r="BHD43" s="251"/>
      <c r="BHE43" s="251"/>
      <c r="BHF43" s="251"/>
      <c r="BHG43" s="251"/>
      <c r="BHH43" s="251"/>
      <c r="BHI43" s="251"/>
      <c r="BHJ43" s="251"/>
      <c r="BHK43" s="251"/>
      <c r="BHL43" s="251"/>
      <c r="BHM43" s="251"/>
      <c r="BHN43" s="251"/>
      <c r="BHO43" s="251"/>
      <c r="BHP43" s="251"/>
      <c r="BHQ43" s="251"/>
      <c r="BHR43" s="251"/>
      <c r="BHS43" s="251"/>
      <c r="BHT43" s="251"/>
      <c r="BHU43" s="251"/>
      <c r="BHV43" s="251"/>
      <c r="BHW43" s="251"/>
      <c r="BHX43" s="251"/>
      <c r="BHY43" s="251"/>
      <c r="BHZ43" s="251"/>
      <c r="BIA43" s="251"/>
      <c r="BIB43" s="251"/>
      <c r="BIC43" s="251"/>
      <c r="BID43" s="251"/>
      <c r="BIE43" s="251"/>
      <c r="BIF43" s="251"/>
      <c r="BIG43" s="251"/>
      <c r="BIH43" s="251"/>
      <c r="BII43" s="251"/>
      <c r="BIJ43" s="251"/>
      <c r="BIK43" s="251"/>
      <c r="BIL43" s="251"/>
      <c r="BIM43" s="251"/>
      <c r="BIN43" s="251"/>
      <c r="BIO43" s="251"/>
      <c r="BIP43" s="251"/>
      <c r="BIQ43" s="251"/>
      <c r="BIR43" s="251"/>
      <c r="BIS43" s="251"/>
      <c r="BIT43" s="251"/>
      <c r="BIU43" s="251"/>
      <c r="BIV43" s="251"/>
      <c r="BIW43" s="251"/>
      <c r="BIX43" s="251"/>
      <c r="BIY43" s="251"/>
      <c r="BIZ43" s="251"/>
      <c r="BJA43" s="251"/>
      <c r="BJB43" s="251"/>
      <c r="BJC43" s="251"/>
      <c r="BJD43" s="251"/>
      <c r="BJE43" s="251"/>
      <c r="BJF43" s="251"/>
      <c r="BJG43" s="251"/>
      <c r="BJH43" s="251"/>
      <c r="BJI43" s="251"/>
      <c r="BJJ43" s="251"/>
      <c r="BJK43" s="251"/>
      <c r="BJL43" s="251"/>
      <c r="BJM43" s="251"/>
      <c r="BJN43" s="251"/>
      <c r="BJO43" s="251"/>
      <c r="BJP43" s="251"/>
      <c r="BJQ43" s="251"/>
      <c r="BJR43" s="251"/>
      <c r="BJS43" s="251"/>
      <c r="BJT43" s="251"/>
      <c r="BJU43" s="251"/>
      <c r="BJV43" s="251"/>
      <c r="BJW43" s="251"/>
      <c r="BJX43" s="251"/>
      <c r="BJY43" s="251"/>
      <c r="BJZ43" s="251"/>
      <c r="BKA43" s="251"/>
      <c r="BKB43" s="251"/>
      <c r="BKC43" s="251"/>
      <c r="BKD43" s="251"/>
      <c r="BKE43" s="251"/>
      <c r="BKF43" s="251"/>
      <c r="BKG43" s="251"/>
      <c r="BKH43" s="251"/>
      <c r="BKI43" s="251"/>
      <c r="BKJ43" s="251"/>
      <c r="BKK43" s="251"/>
      <c r="BKL43" s="251"/>
      <c r="BKM43" s="251"/>
      <c r="BKN43" s="251"/>
      <c r="BKO43" s="251"/>
      <c r="BKP43" s="251"/>
      <c r="BKQ43" s="251"/>
      <c r="BKR43" s="251"/>
      <c r="BKS43" s="251"/>
      <c r="BKT43" s="251"/>
      <c r="BKU43" s="251"/>
      <c r="BKV43" s="251"/>
      <c r="BKW43" s="251"/>
      <c r="BKX43" s="251"/>
      <c r="BKY43" s="251"/>
      <c r="BKZ43" s="251"/>
      <c r="BLA43" s="251"/>
      <c r="BLB43" s="251"/>
      <c r="BLC43" s="251"/>
      <c r="BLD43" s="251"/>
      <c r="BLE43" s="251"/>
      <c r="BLF43" s="251"/>
      <c r="BLG43" s="251"/>
      <c r="BLH43" s="251"/>
      <c r="BLI43" s="251"/>
      <c r="BLJ43" s="251"/>
      <c r="BLK43" s="251"/>
      <c r="BLL43" s="251"/>
      <c r="BLM43" s="251"/>
      <c r="BLN43" s="251"/>
      <c r="BLO43" s="251"/>
      <c r="BLP43" s="251"/>
      <c r="BLQ43" s="251"/>
      <c r="BLR43" s="251"/>
      <c r="BLS43" s="251"/>
      <c r="BLT43" s="251"/>
      <c r="BLU43" s="251"/>
      <c r="BLV43" s="251"/>
      <c r="BLW43" s="251"/>
      <c r="BLX43" s="251"/>
      <c r="BLY43" s="251"/>
      <c r="BLZ43" s="251"/>
      <c r="BMA43" s="251"/>
      <c r="BMB43" s="251"/>
      <c r="BMC43" s="251"/>
      <c r="BMD43" s="251"/>
      <c r="BME43" s="251"/>
      <c r="BMF43" s="251"/>
      <c r="BMG43" s="251"/>
      <c r="BMH43" s="251"/>
      <c r="BMI43" s="251"/>
      <c r="BMJ43" s="251"/>
      <c r="BMK43" s="251"/>
      <c r="BML43" s="251"/>
      <c r="BMM43" s="251"/>
      <c r="BMN43" s="251"/>
      <c r="BMO43" s="251"/>
      <c r="BMP43" s="251"/>
      <c r="BMQ43" s="251"/>
      <c r="BMR43" s="251"/>
      <c r="BMS43" s="251"/>
      <c r="BMT43" s="251"/>
      <c r="BMU43" s="251"/>
      <c r="BMV43" s="251"/>
      <c r="BMW43" s="251"/>
      <c r="BMX43" s="251"/>
      <c r="BMY43" s="251"/>
      <c r="BMZ43" s="251"/>
      <c r="BNA43" s="251"/>
      <c r="BNB43" s="251"/>
      <c r="BNC43" s="251"/>
      <c r="BND43" s="251"/>
      <c r="BNE43" s="251"/>
      <c r="BNF43" s="251"/>
      <c r="BNG43" s="251"/>
      <c r="BNH43" s="251"/>
      <c r="BNI43" s="251"/>
      <c r="BNJ43" s="251"/>
      <c r="BNK43" s="251"/>
      <c r="BNL43" s="251"/>
      <c r="BNM43" s="251"/>
      <c r="BNN43" s="251"/>
      <c r="BNO43" s="251"/>
      <c r="BNP43" s="251"/>
      <c r="BNQ43" s="251"/>
      <c r="BNR43" s="251"/>
      <c r="BNS43" s="251"/>
      <c r="BNT43" s="251"/>
      <c r="BNU43" s="251"/>
      <c r="BNV43" s="251"/>
      <c r="BNW43" s="251"/>
      <c r="BNX43" s="251"/>
      <c r="BNY43" s="251"/>
      <c r="BNZ43" s="251"/>
      <c r="BOA43" s="251"/>
      <c r="BOB43" s="251"/>
      <c r="BOC43" s="251"/>
      <c r="BOD43" s="251"/>
      <c r="BOE43" s="251"/>
      <c r="BOF43" s="251"/>
      <c r="BOG43" s="251"/>
      <c r="BOH43" s="251"/>
      <c r="BOI43" s="251"/>
      <c r="BOJ43" s="251"/>
      <c r="BOK43" s="251"/>
      <c r="BOL43" s="251"/>
      <c r="BOM43" s="251"/>
      <c r="BON43" s="251"/>
      <c r="BOO43" s="251"/>
      <c r="BOP43" s="251"/>
      <c r="BOQ43" s="251"/>
      <c r="BOR43" s="251"/>
      <c r="BOS43" s="251"/>
      <c r="BOT43" s="251"/>
      <c r="BOU43" s="251"/>
      <c r="BOV43" s="251"/>
      <c r="BOW43" s="251"/>
      <c r="BOX43" s="251"/>
      <c r="BOY43" s="251"/>
      <c r="BOZ43" s="251"/>
      <c r="BPA43" s="251"/>
      <c r="BPB43" s="251"/>
      <c r="BPC43" s="251"/>
      <c r="BPD43" s="251"/>
      <c r="BPE43" s="251"/>
      <c r="BPF43" s="251"/>
      <c r="BPG43" s="251"/>
      <c r="BPH43" s="251"/>
      <c r="BPI43" s="251"/>
      <c r="BPJ43" s="251"/>
      <c r="BPK43" s="251"/>
      <c r="BPL43" s="251"/>
      <c r="BPM43" s="251"/>
      <c r="BPN43" s="251"/>
      <c r="BPO43" s="251"/>
      <c r="BPP43" s="251"/>
      <c r="BPQ43" s="251"/>
      <c r="BPR43" s="251"/>
      <c r="BPS43" s="251"/>
      <c r="BPT43" s="251"/>
      <c r="BPU43" s="251"/>
      <c r="BPV43" s="251"/>
      <c r="BPW43" s="251"/>
      <c r="BPX43" s="251"/>
      <c r="BPY43" s="251"/>
      <c r="BPZ43" s="251"/>
      <c r="BQA43" s="251"/>
      <c r="BQB43" s="251"/>
      <c r="BQC43" s="251"/>
      <c r="BQD43" s="251"/>
      <c r="BQE43" s="251"/>
      <c r="BQF43" s="251"/>
      <c r="BQG43" s="251"/>
      <c r="BQH43" s="251"/>
      <c r="BQI43" s="251"/>
      <c r="BQJ43" s="251"/>
      <c r="BQK43" s="251"/>
      <c r="BQL43" s="251"/>
      <c r="BQM43" s="251"/>
      <c r="BQN43" s="251"/>
      <c r="BQO43" s="251"/>
      <c r="BQP43" s="251"/>
      <c r="BQQ43" s="251"/>
      <c r="BQR43" s="251"/>
      <c r="BQS43" s="251"/>
      <c r="BQT43" s="251"/>
      <c r="BQU43" s="251"/>
      <c r="BQV43" s="251"/>
      <c r="BQW43" s="251"/>
      <c r="BQX43" s="251"/>
      <c r="BQY43" s="251"/>
      <c r="BQZ43" s="251"/>
      <c r="BRA43" s="251"/>
      <c r="BRB43" s="251"/>
      <c r="BRC43" s="251"/>
      <c r="BRD43" s="251"/>
      <c r="BRE43" s="251"/>
      <c r="BRF43" s="251"/>
      <c r="BRG43" s="251"/>
      <c r="BRH43" s="251"/>
      <c r="BRI43" s="251"/>
      <c r="BRJ43" s="251"/>
      <c r="BRK43" s="251"/>
      <c r="BRL43" s="251"/>
      <c r="BRM43" s="251"/>
      <c r="BRN43" s="251"/>
      <c r="BRO43" s="251"/>
      <c r="BRP43" s="251"/>
      <c r="BRQ43" s="251"/>
      <c r="BRR43" s="251"/>
      <c r="BRS43" s="251"/>
      <c r="BRT43" s="251"/>
      <c r="BRU43" s="251"/>
      <c r="BRV43" s="251"/>
      <c r="BRW43" s="251"/>
      <c r="BRX43" s="251"/>
      <c r="BRY43" s="251"/>
      <c r="BRZ43" s="251"/>
      <c r="BSA43" s="251"/>
      <c r="BSB43" s="251"/>
      <c r="BSC43" s="251"/>
      <c r="BSD43" s="251"/>
      <c r="BSE43" s="251"/>
      <c r="BSF43" s="251"/>
      <c r="BSG43" s="251"/>
      <c r="BSH43" s="251"/>
      <c r="BSI43" s="251"/>
      <c r="BSJ43" s="251"/>
      <c r="BSK43" s="251"/>
      <c r="BSL43" s="251"/>
      <c r="BSM43" s="251"/>
      <c r="BSN43" s="251"/>
      <c r="BSO43" s="251"/>
      <c r="BSP43" s="251"/>
      <c r="BSQ43" s="251"/>
      <c r="BSR43" s="251"/>
      <c r="BSS43" s="251"/>
      <c r="BST43" s="251"/>
      <c r="BSU43" s="251"/>
      <c r="BSV43" s="251"/>
      <c r="BSW43" s="251"/>
      <c r="BSX43" s="251"/>
      <c r="BSY43" s="251"/>
      <c r="BSZ43" s="251"/>
      <c r="BTA43" s="251"/>
      <c r="BTB43" s="251"/>
      <c r="BTC43" s="251"/>
      <c r="BTD43" s="251"/>
      <c r="BTE43" s="251"/>
      <c r="BTF43" s="251"/>
      <c r="BTG43" s="251"/>
      <c r="BTH43" s="251"/>
      <c r="BTI43" s="251"/>
      <c r="BTJ43" s="251"/>
      <c r="BTK43" s="251"/>
      <c r="BTL43" s="251"/>
      <c r="BTM43" s="251"/>
      <c r="BTN43" s="251"/>
      <c r="BTO43" s="251"/>
      <c r="BTP43" s="251"/>
      <c r="BTQ43" s="251"/>
      <c r="BTR43" s="251"/>
      <c r="BTS43" s="251"/>
      <c r="BTT43" s="251"/>
      <c r="BTU43" s="251"/>
      <c r="BTV43" s="251"/>
      <c r="BTW43" s="251"/>
      <c r="BTX43" s="251"/>
      <c r="BTY43" s="251"/>
      <c r="BTZ43" s="251"/>
      <c r="BUA43" s="251"/>
      <c r="BUB43" s="251"/>
      <c r="BUC43" s="251"/>
      <c r="BUD43" s="251"/>
      <c r="BUE43" s="251"/>
      <c r="BUF43" s="251"/>
      <c r="BUG43" s="251"/>
      <c r="BUH43" s="251"/>
      <c r="BUI43" s="251"/>
      <c r="BUJ43" s="251"/>
      <c r="BUK43" s="251"/>
      <c r="BUL43" s="251"/>
      <c r="BUM43" s="251"/>
      <c r="BUN43" s="251"/>
      <c r="BUO43" s="251"/>
      <c r="BUP43" s="251"/>
      <c r="BUQ43" s="251"/>
      <c r="BUR43" s="251"/>
      <c r="BUS43" s="251"/>
      <c r="BUT43" s="251"/>
      <c r="BUU43" s="251"/>
      <c r="BUV43" s="251"/>
      <c r="BUW43" s="251"/>
      <c r="BUX43" s="251"/>
      <c r="BUY43" s="251"/>
      <c r="BUZ43" s="251"/>
      <c r="BVA43" s="251"/>
      <c r="BVB43" s="251"/>
      <c r="BVC43" s="251"/>
      <c r="BVD43" s="251"/>
      <c r="BVE43" s="251"/>
      <c r="BVF43" s="251"/>
      <c r="BVG43" s="251"/>
      <c r="BVH43" s="251"/>
      <c r="BVI43" s="251"/>
      <c r="BVJ43" s="251"/>
      <c r="BVK43" s="251"/>
      <c r="BVL43" s="251"/>
      <c r="BVM43" s="251"/>
      <c r="BVN43" s="251"/>
      <c r="BVO43" s="251"/>
      <c r="BVP43" s="251"/>
      <c r="BVQ43" s="251"/>
      <c r="BVR43" s="251"/>
      <c r="BVS43" s="251"/>
      <c r="BVT43" s="251"/>
      <c r="BVU43" s="251"/>
      <c r="BVV43" s="251"/>
      <c r="BVW43" s="251"/>
      <c r="BVX43" s="251"/>
      <c r="BVY43" s="251"/>
      <c r="BVZ43" s="251"/>
      <c r="BWA43" s="251"/>
      <c r="BWB43" s="251"/>
      <c r="BWC43" s="251"/>
      <c r="BWD43" s="251"/>
      <c r="BWE43" s="251"/>
      <c r="BWF43" s="251"/>
      <c r="BWG43" s="251"/>
      <c r="BWH43" s="251"/>
      <c r="BWI43" s="251"/>
      <c r="BWJ43" s="251"/>
      <c r="BWK43" s="251"/>
      <c r="BWL43" s="251"/>
      <c r="BWM43" s="251"/>
      <c r="BWN43" s="251"/>
      <c r="BWO43" s="251"/>
      <c r="BWP43" s="251"/>
      <c r="BWQ43" s="251"/>
      <c r="BWR43" s="251"/>
      <c r="BWS43" s="251"/>
      <c r="BWT43" s="251"/>
      <c r="BWU43" s="251"/>
      <c r="BWV43" s="251"/>
      <c r="BWW43" s="251"/>
      <c r="BWX43" s="251"/>
      <c r="BWY43" s="251"/>
      <c r="BWZ43" s="251"/>
      <c r="BXA43" s="251"/>
      <c r="BXB43" s="251"/>
      <c r="BXC43" s="251"/>
      <c r="BXD43" s="251"/>
      <c r="BXE43" s="251"/>
      <c r="BXF43" s="251"/>
      <c r="BXG43" s="251"/>
      <c r="BXH43" s="251"/>
      <c r="BXI43" s="251"/>
      <c r="BXJ43" s="251"/>
      <c r="BXK43" s="251"/>
      <c r="BXL43" s="251"/>
      <c r="BXM43" s="251"/>
      <c r="BXN43" s="251"/>
      <c r="BXO43" s="251"/>
      <c r="BXP43" s="251"/>
      <c r="BXQ43" s="251"/>
      <c r="BXR43" s="251"/>
      <c r="BXS43" s="251"/>
      <c r="BXT43" s="251"/>
      <c r="BXU43" s="251"/>
      <c r="BXV43" s="251"/>
      <c r="BXW43" s="251"/>
      <c r="BXX43" s="251"/>
      <c r="BXY43" s="251"/>
      <c r="BXZ43" s="251"/>
      <c r="BYA43" s="251"/>
      <c r="BYB43" s="251"/>
      <c r="BYC43" s="251"/>
      <c r="BYD43" s="251"/>
      <c r="BYE43" s="251"/>
      <c r="BYF43" s="251"/>
      <c r="BYG43" s="251"/>
      <c r="BYH43" s="251"/>
      <c r="BYI43" s="251"/>
      <c r="BYJ43" s="251"/>
      <c r="BYK43" s="251"/>
      <c r="BYL43" s="251"/>
      <c r="BYM43" s="251"/>
      <c r="BYN43" s="251"/>
      <c r="BYO43" s="251"/>
      <c r="BYP43" s="251"/>
      <c r="BYQ43" s="251"/>
      <c r="BYR43" s="251"/>
      <c r="BYS43" s="251"/>
      <c r="BYT43" s="251"/>
      <c r="BYU43" s="251"/>
      <c r="BYV43" s="251"/>
      <c r="BYW43" s="251"/>
      <c r="BYX43" s="251"/>
      <c r="BYY43" s="251"/>
      <c r="BYZ43" s="251"/>
      <c r="BZA43" s="251"/>
      <c r="BZB43" s="251"/>
      <c r="BZC43" s="251"/>
      <c r="BZD43" s="251"/>
      <c r="BZE43" s="251"/>
      <c r="BZF43" s="251"/>
      <c r="BZG43" s="251"/>
      <c r="BZH43" s="251"/>
      <c r="BZI43" s="251"/>
      <c r="BZJ43" s="251"/>
      <c r="BZK43" s="251"/>
      <c r="BZL43" s="251"/>
      <c r="BZM43" s="251"/>
      <c r="BZN43" s="251"/>
      <c r="BZO43" s="251"/>
      <c r="BZP43" s="251"/>
      <c r="BZQ43" s="251"/>
      <c r="BZR43" s="251"/>
      <c r="BZS43" s="251"/>
      <c r="BZT43" s="251"/>
      <c r="BZU43" s="251"/>
      <c r="BZV43" s="251"/>
      <c r="BZW43" s="251"/>
      <c r="BZX43" s="251"/>
      <c r="BZY43" s="251"/>
      <c r="BZZ43" s="251"/>
      <c r="CAA43" s="251"/>
      <c r="CAB43" s="251"/>
      <c r="CAC43" s="251"/>
      <c r="CAD43" s="251"/>
      <c r="CAE43" s="251"/>
      <c r="CAF43" s="251"/>
      <c r="CAG43" s="251"/>
      <c r="CAH43" s="251"/>
      <c r="CAI43" s="251"/>
      <c r="CAJ43" s="251"/>
      <c r="CAK43" s="251"/>
      <c r="CAL43" s="251"/>
      <c r="CAM43" s="251"/>
      <c r="CAN43" s="251"/>
      <c r="CAO43" s="251"/>
      <c r="CAP43" s="251"/>
      <c r="CAQ43" s="251"/>
      <c r="CAR43" s="251"/>
      <c r="CAS43" s="251"/>
      <c r="CAT43" s="251"/>
      <c r="CAU43" s="251"/>
      <c r="CAV43" s="251"/>
      <c r="CAW43" s="251"/>
      <c r="CAX43" s="251"/>
      <c r="CAY43" s="251"/>
      <c r="CAZ43" s="251"/>
      <c r="CBA43" s="251"/>
      <c r="CBB43" s="251"/>
      <c r="CBC43" s="251"/>
      <c r="CBD43" s="251"/>
      <c r="CBE43" s="251"/>
      <c r="CBF43" s="251"/>
      <c r="CBG43" s="251"/>
      <c r="CBH43" s="251"/>
      <c r="CBI43" s="251"/>
      <c r="CBJ43" s="251"/>
      <c r="CBK43" s="251"/>
      <c r="CBL43" s="251"/>
      <c r="CBM43" s="251"/>
      <c r="CBN43" s="251"/>
      <c r="CBO43" s="251"/>
      <c r="CBP43" s="251"/>
      <c r="CBQ43" s="251"/>
      <c r="CBR43" s="251"/>
      <c r="CBS43" s="251"/>
      <c r="CBT43" s="251"/>
      <c r="CBU43" s="251"/>
      <c r="CBV43" s="251"/>
      <c r="CBW43" s="251"/>
      <c r="CBX43" s="251"/>
      <c r="CBY43" s="251"/>
      <c r="CBZ43" s="251"/>
      <c r="CCA43" s="251"/>
      <c r="CCB43" s="251"/>
      <c r="CCC43" s="251"/>
      <c r="CCD43" s="251"/>
      <c r="CCE43" s="251"/>
      <c r="CCF43" s="251"/>
      <c r="CCG43" s="251"/>
      <c r="CCH43" s="251"/>
      <c r="CCI43" s="251"/>
      <c r="CCJ43" s="251"/>
      <c r="CCK43" s="251"/>
      <c r="CCL43" s="251"/>
      <c r="CCM43" s="251"/>
      <c r="CCN43" s="251"/>
      <c r="CCO43" s="251"/>
      <c r="CCP43" s="251"/>
      <c r="CCQ43" s="251"/>
      <c r="CCR43" s="251"/>
      <c r="CCS43" s="251"/>
      <c r="CCT43" s="251"/>
      <c r="CCU43" s="251"/>
      <c r="CCV43" s="251"/>
      <c r="CCW43" s="251"/>
      <c r="CCX43" s="251"/>
      <c r="CCY43" s="251"/>
      <c r="CCZ43" s="251"/>
      <c r="CDA43" s="251"/>
      <c r="CDB43" s="251"/>
      <c r="CDC43" s="251"/>
      <c r="CDD43" s="251"/>
      <c r="CDE43" s="251"/>
      <c r="CDF43" s="251"/>
      <c r="CDG43" s="251"/>
      <c r="CDH43" s="251"/>
      <c r="CDI43" s="251"/>
      <c r="CDJ43" s="251"/>
      <c r="CDK43" s="251"/>
      <c r="CDL43" s="251"/>
      <c r="CDM43" s="251"/>
      <c r="CDN43" s="251"/>
      <c r="CDO43" s="251"/>
      <c r="CDP43" s="251"/>
      <c r="CDQ43" s="251"/>
      <c r="CDR43" s="251"/>
      <c r="CDS43" s="251"/>
      <c r="CDT43" s="251"/>
      <c r="CDU43" s="251"/>
      <c r="CDV43" s="251"/>
      <c r="CDW43" s="251"/>
      <c r="CDX43" s="251"/>
      <c r="CDY43" s="251"/>
      <c r="CDZ43" s="251"/>
      <c r="CEA43" s="251"/>
      <c r="CEB43" s="251"/>
      <c r="CEC43" s="251"/>
      <c r="CED43" s="251"/>
      <c r="CEE43" s="251"/>
      <c r="CEF43" s="251"/>
      <c r="CEG43" s="251"/>
      <c r="CEH43" s="251"/>
      <c r="CEI43" s="251"/>
      <c r="CEJ43" s="251"/>
      <c r="CEK43" s="251"/>
      <c r="CEL43" s="251"/>
      <c r="CEM43" s="251"/>
      <c r="CEN43" s="251"/>
      <c r="CEO43" s="251"/>
      <c r="CEP43" s="251"/>
      <c r="CEQ43" s="251"/>
      <c r="CER43" s="251"/>
      <c r="CES43" s="251"/>
      <c r="CET43" s="251"/>
      <c r="CEU43" s="251"/>
      <c r="CEV43" s="251"/>
      <c r="CEW43" s="251"/>
      <c r="CEX43" s="251"/>
      <c r="CEY43" s="251"/>
      <c r="CEZ43" s="251"/>
      <c r="CFA43" s="251"/>
      <c r="CFB43" s="251"/>
      <c r="CFC43" s="251"/>
      <c r="CFD43" s="251"/>
      <c r="CFE43" s="251"/>
      <c r="CFF43" s="251"/>
      <c r="CFG43" s="251"/>
      <c r="CFH43" s="251"/>
      <c r="CFI43" s="251"/>
      <c r="CFJ43" s="251"/>
      <c r="CFK43" s="251"/>
      <c r="CFL43" s="251"/>
      <c r="CFM43" s="251"/>
      <c r="CFN43" s="251"/>
      <c r="CFO43" s="251"/>
      <c r="CFP43" s="251"/>
      <c r="CFQ43" s="251"/>
      <c r="CFR43" s="251"/>
      <c r="CFS43" s="251"/>
      <c r="CFT43" s="251"/>
      <c r="CFU43" s="251"/>
      <c r="CFV43" s="251"/>
      <c r="CFW43" s="251"/>
      <c r="CFX43" s="251"/>
      <c r="CFY43" s="251"/>
      <c r="CFZ43" s="251"/>
      <c r="CGA43" s="251"/>
      <c r="CGB43" s="251"/>
      <c r="CGC43" s="251"/>
      <c r="CGD43" s="251"/>
      <c r="CGE43" s="251"/>
      <c r="CGF43" s="251"/>
      <c r="CGG43" s="251"/>
      <c r="CGH43" s="251"/>
      <c r="CGI43" s="251"/>
      <c r="CGJ43" s="251"/>
      <c r="CGK43" s="251"/>
      <c r="CGL43" s="251"/>
      <c r="CGM43" s="251"/>
      <c r="CGN43" s="251"/>
      <c r="CGO43" s="251"/>
      <c r="CGP43" s="251"/>
      <c r="CGQ43" s="251"/>
      <c r="CGR43" s="251"/>
      <c r="CGS43" s="251"/>
      <c r="CGT43" s="251"/>
      <c r="CGU43" s="251"/>
      <c r="CGV43" s="251"/>
      <c r="CGW43" s="251"/>
      <c r="CGX43" s="251"/>
      <c r="CGY43" s="251"/>
      <c r="CGZ43" s="251"/>
      <c r="CHA43" s="251"/>
      <c r="CHB43" s="251"/>
      <c r="CHC43" s="251"/>
      <c r="CHD43" s="251"/>
      <c r="CHE43" s="251"/>
      <c r="CHF43" s="251"/>
      <c r="CHG43" s="251"/>
      <c r="CHH43" s="251"/>
      <c r="CHI43" s="251"/>
      <c r="CHJ43" s="251"/>
      <c r="CHK43" s="251"/>
      <c r="CHL43" s="251"/>
      <c r="CHM43" s="251"/>
      <c r="CHN43" s="251"/>
      <c r="CHO43" s="251"/>
      <c r="CHP43" s="251"/>
      <c r="CHQ43" s="251"/>
      <c r="CHR43" s="251"/>
      <c r="CHS43" s="251"/>
      <c r="CHT43" s="251"/>
      <c r="CHU43" s="251"/>
      <c r="CHV43" s="251"/>
      <c r="CHW43" s="251"/>
      <c r="CHX43" s="251"/>
      <c r="CHY43" s="251"/>
      <c r="CHZ43" s="251"/>
      <c r="CIA43" s="251"/>
      <c r="CIB43" s="251"/>
      <c r="CIC43" s="251"/>
      <c r="CID43" s="251"/>
      <c r="CIE43" s="251"/>
      <c r="CIF43" s="251"/>
      <c r="CIG43" s="251"/>
      <c r="CIH43" s="251"/>
      <c r="CII43" s="251"/>
      <c r="CIJ43" s="251"/>
      <c r="CIK43" s="251"/>
      <c r="CIL43" s="251"/>
      <c r="CIM43" s="251"/>
      <c r="CIN43" s="251"/>
      <c r="CIO43" s="251"/>
      <c r="CIP43" s="251"/>
      <c r="CIQ43" s="251"/>
      <c r="CIR43" s="251"/>
      <c r="CIS43" s="251"/>
      <c r="CIT43" s="251"/>
      <c r="CIU43" s="251"/>
      <c r="CIV43" s="251"/>
      <c r="CIW43" s="251"/>
      <c r="CIX43" s="251"/>
      <c r="CIY43" s="251"/>
      <c r="CIZ43" s="251"/>
      <c r="CJA43" s="251"/>
      <c r="CJB43" s="251"/>
      <c r="CJC43" s="251"/>
      <c r="CJD43" s="251"/>
      <c r="CJE43" s="251"/>
      <c r="CJF43" s="251"/>
      <c r="CJG43" s="251"/>
      <c r="CJH43" s="251"/>
      <c r="CJI43" s="251"/>
      <c r="CJJ43" s="251"/>
      <c r="CJK43" s="251"/>
      <c r="CJL43" s="251"/>
      <c r="CJM43" s="251"/>
      <c r="CJN43" s="251"/>
      <c r="CJO43" s="251"/>
      <c r="CJP43" s="251"/>
      <c r="CJQ43" s="251"/>
      <c r="CJR43" s="251"/>
      <c r="CJS43" s="251"/>
      <c r="CJT43" s="251"/>
      <c r="CJU43" s="251"/>
      <c r="CJV43" s="251"/>
      <c r="CJW43" s="251"/>
      <c r="CJX43" s="251"/>
      <c r="CJY43" s="251"/>
      <c r="CJZ43" s="251"/>
      <c r="CKA43" s="251"/>
      <c r="CKB43" s="251"/>
      <c r="CKC43" s="251"/>
      <c r="CKD43" s="251"/>
      <c r="CKE43" s="251"/>
      <c r="CKF43" s="251"/>
      <c r="CKG43" s="251"/>
      <c r="CKH43" s="251"/>
      <c r="CKI43" s="251"/>
      <c r="CKJ43" s="251"/>
      <c r="CKK43" s="251"/>
      <c r="CKL43" s="251"/>
      <c r="CKM43" s="251"/>
      <c r="CKN43" s="251"/>
      <c r="CKO43" s="251"/>
      <c r="CKP43" s="251"/>
      <c r="CKQ43" s="251"/>
      <c r="CKR43" s="251"/>
      <c r="CKS43" s="251"/>
      <c r="CKT43" s="251"/>
      <c r="CKU43" s="251"/>
      <c r="CKV43" s="251"/>
      <c r="CKW43" s="251"/>
      <c r="CKX43" s="251"/>
      <c r="CKY43" s="251"/>
      <c r="CKZ43" s="251"/>
      <c r="CLA43" s="251"/>
      <c r="CLB43" s="251"/>
      <c r="CLC43" s="251"/>
      <c r="CLD43" s="251"/>
      <c r="CLE43" s="251"/>
      <c r="CLF43" s="251"/>
      <c r="CLG43" s="251"/>
      <c r="CLH43" s="251"/>
      <c r="CLI43" s="251"/>
      <c r="CLJ43" s="251"/>
      <c r="CLK43" s="251"/>
      <c r="CLL43" s="251"/>
      <c r="CLM43" s="251"/>
      <c r="CLN43" s="251"/>
      <c r="CLO43" s="251"/>
      <c r="CLP43" s="251"/>
      <c r="CLQ43" s="251"/>
      <c r="CLR43" s="251"/>
      <c r="CLS43" s="251"/>
      <c r="CLT43" s="251"/>
      <c r="CLU43" s="251"/>
      <c r="CLV43" s="251"/>
      <c r="CLW43" s="251"/>
      <c r="CLX43" s="251"/>
      <c r="CLY43" s="251"/>
      <c r="CLZ43" s="251"/>
      <c r="CMA43" s="251"/>
      <c r="CMB43" s="251"/>
      <c r="CMC43" s="251"/>
      <c r="CMD43" s="251"/>
      <c r="CME43" s="251"/>
      <c r="CMF43" s="251"/>
      <c r="CMG43" s="251"/>
      <c r="CMH43" s="251"/>
      <c r="CMI43" s="251"/>
      <c r="CMJ43" s="251"/>
      <c r="CMK43" s="251"/>
      <c r="CML43" s="251"/>
      <c r="CMM43" s="251"/>
      <c r="CMN43" s="251"/>
      <c r="CMO43" s="251"/>
      <c r="CMP43" s="251"/>
      <c r="CMQ43" s="251"/>
      <c r="CMR43" s="251"/>
      <c r="CMS43" s="251"/>
      <c r="CMT43" s="251"/>
      <c r="CMU43" s="251"/>
      <c r="CMV43" s="251"/>
      <c r="CMW43" s="251"/>
      <c r="CMX43" s="251"/>
      <c r="CMY43" s="251"/>
      <c r="CMZ43" s="251"/>
      <c r="CNA43" s="251"/>
      <c r="CNB43" s="251"/>
      <c r="CNC43" s="251"/>
      <c r="CND43" s="251"/>
      <c r="CNE43" s="251"/>
      <c r="CNF43" s="251"/>
      <c r="CNG43" s="251"/>
      <c r="CNH43" s="251"/>
      <c r="CNI43" s="251"/>
      <c r="CNJ43" s="251"/>
      <c r="CNK43" s="251"/>
      <c r="CNL43" s="251"/>
      <c r="CNM43" s="251"/>
      <c r="CNN43" s="251"/>
      <c r="CNO43" s="251"/>
      <c r="CNP43" s="251"/>
      <c r="CNQ43" s="251"/>
      <c r="CNR43" s="251"/>
      <c r="CNS43" s="251"/>
      <c r="CNT43" s="251"/>
      <c r="CNU43" s="251"/>
      <c r="CNV43" s="251"/>
      <c r="CNW43" s="251"/>
      <c r="CNX43" s="251"/>
      <c r="CNY43" s="251"/>
      <c r="CNZ43" s="251"/>
      <c r="COA43" s="251"/>
      <c r="COB43" s="251"/>
      <c r="COC43" s="251"/>
      <c r="COD43" s="251"/>
      <c r="COE43" s="251"/>
      <c r="COF43" s="251"/>
      <c r="COG43" s="251"/>
      <c r="COH43" s="251"/>
      <c r="COI43" s="251"/>
      <c r="COJ43" s="251"/>
      <c r="COK43" s="251"/>
      <c r="COL43" s="251"/>
      <c r="COM43" s="251"/>
      <c r="CON43" s="251"/>
      <c r="COO43" s="251"/>
      <c r="COP43" s="251"/>
      <c r="COQ43" s="251"/>
      <c r="COR43" s="251"/>
      <c r="COS43" s="251"/>
      <c r="COT43" s="251"/>
      <c r="COU43" s="251"/>
      <c r="COV43" s="251"/>
      <c r="COW43" s="251"/>
      <c r="COX43" s="251"/>
      <c r="COY43" s="251"/>
      <c r="COZ43" s="251"/>
      <c r="CPA43" s="251"/>
      <c r="CPB43" s="251"/>
      <c r="CPC43" s="251"/>
      <c r="CPD43" s="251"/>
      <c r="CPE43" s="251"/>
      <c r="CPF43" s="251"/>
      <c r="CPG43" s="251"/>
      <c r="CPH43" s="251"/>
      <c r="CPI43" s="251"/>
      <c r="CPJ43" s="251"/>
      <c r="CPK43" s="251"/>
      <c r="CPL43" s="251"/>
      <c r="CPM43" s="251"/>
      <c r="CPN43" s="251"/>
      <c r="CPO43" s="251"/>
      <c r="CPP43" s="251"/>
      <c r="CPQ43" s="251"/>
      <c r="CPR43" s="251"/>
      <c r="CPS43" s="251"/>
      <c r="CPT43" s="251"/>
      <c r="CPU43" s="251"/>
      <c r="CPV43" s="251"/>
      <c r="CPW43" s="251"/>
      <c r="CPX43" s="251"/>
      <c r="CPY43" s="251"/>
      <c r="CPZ43" s="251"/>
      <c r="CQA43" s="251"/>
      <c r="CQB43" s="251"/>
      <c r="CQC43" s="251"/>
      <c r="CQD43" s="251"/>
      <c r="CQE43" s="251"/>
      <c r="CQF43" s="251"/>
      <c r="CQG43" s="251"/>
      <c r="CQH43" s="251"/>
      <c r="CQI43" s="251"/>
      <c r="CQJ43" s="251"/>
      <c r="CQK43" s="251"/>
      <c r="CQL43" s="251"/>
      <c r="CQM43" s="251"/>
      <c r="CQN43" s="251"/>
      <c r="CQO43" s="251"/>
      <c r="CQP43" s="251"/>
      <c r="CQQ43" s="251"/>
      <c r="CQR43" s="251"/>
      <c r="CQS43" s="251"/>
      <c r="CQT43" s="251"/>
      <c r="CQU43" s="251"/>
      <c r="CQV43" s="251"/>
      <c r="CQW43" s="251"/>
      <c r="CQX43" s="251"/>
      <c r="CQY43" s="251"/>
      <c r="CQZ43" s="251"/>
      <c r="CRA43" s="251"/>
      <c r="CRB43" s="251"/>
      <c r="CRC43" s="251"/>
      <c r="CRD43" s="251"/>
      <c r="CRE43" s="251"/>
      <c r="CRF43" s="251"/>
      <c r="CRG43" s="251"/>
      <c r="CRH43" s="251"/>
      <c r="CRI43" s="251"/>
      <c r="CRJ43" s="251"/>
      <c r="CRK43" s="251"/>
      <c r="CRL43" s="251"/>
      <c r="CRM43" s="251"/>
      <c r="CRN43" s="251"/>
      <c r="CRO43" s="251"/>
      <c r="CRP43" s="251"/>
      <c r="CRQ43" s="251"/>
      <c r="CRR43" s="251"/>
      <c r="CRS43" s="251"/>
      <c r="CRT43" s="251"/>
      <c r="CRU43" s="251"/>
      <c r="CRV43" s="251"/>
      <c r="CRW43" s="251"/>
      <c r="CRX43" s="251"/>
      <c r="CRY43" s="251"/>
      <c r="CRZ43" s="251"/>
      <c r="CSA43" s="251"/>
      <c r="CSB43" s="251"/>
      <c r="CSC43" s="251"/>
      <c r="CSD43" s="251"/>
      <c r="CSE43" s="251"/>
      <c r="CSF43" s="251"/>
      <c r="CSG43" s="251"/>
      <c r="CSH43" s="251"/>
      <c r="CSI43" s="251"/>
      <c r="CSJ43" s="251"/>
      <c r="CSK43" s="251"/>
      <c r="CSL43" s="251"/>
      <c r="CSM43" s="251"/>
      <c r="CSN43" s="251"/>
      <c r="CSO43" s="251"/>
      <c r="CSP43" s="251"/>
      <c r="CSQ43" s="251"/>
      <c r="CSR43" s="251"/>
      <c r="CSS43" s="251"/>
      <c r="CST43" s="251"/>
      <c r="CSU43" s="251"/>
      <c r="CSV43" s="251"/>
      <c r="CSW43" s="251"/>
      <c r="CSX43" s="251"/>
      <c r="CSY43" s="251"/>
      <c r="CSZ43" s="251"/>
      <c r="CTA43" s="251"/>
      <c r="CTB43" s="251"/>
      <c r="CTC43" s="251"/>
      <c r="CTD43" s="251"/>
      <c r="CTE43" s="251"/>
      <c r="CTF43" s="251"/>
      <c r="CTG43" s="251"/>
      <c r="CTH43" s="251"/>
      <c r="CTI43" s="251"/>
      <c r="CTJ43" s="251"/>
      <c r="CTK43" s="251"/>
      <c r="CTL43" s="251"/>
      <c r="CTM43" s="251"/>
      <c r="CTN43" s="251"/>
      <c r="CTO43" s="251"/>
      <c r="CTP43" s="251"/>
      <c r="CTQ43" s="251"/>
      <c r="CTR43" s="251"/>
      <c r="CTS43" s="251"/>
      <c r="CTT43" s="251"/>
      <c r="CTU43" s="251"/>
      <c r="CTV43" s="251"/>
      <c r="CTW43" s="251"/>
      <c r="CTX43" s="251"/>
      <c r="CTY43" s="251"/>
      <c r="CTZ43" s="251"/>
      <c r="CUA43" s="251"/>
      <c r="CUB43" s="251"/>
      <c r="CUC43" s="251"/>
      <c r="CUD43" s="251"/>
      <c r="CUE43" s="251"/>
      <c r="CUF43" s="251"/>
      <c r="CUG43" s="251"/>
      <c r="CUH43" s="251"/>
      <c r="CUI43" s="251"/>
      <c r="CUJ43" s="251"/>
      <c r="CUK43" s="251"/>
      <c r="CUL43" s="251"/>
      <c r="CUM43" s="251"/>
      <c r="CUN43" s="251"/>
      <c r="CUO43" s="251"/>
      <c r="CUP43" s="251"/>
      <c r="CUQ43" s="251"/>
      <c r="CUR43" s="251"/>
      <c r="CUS43" s="251"/>
      <c r="CUT43" s="251"/>
      <c r="CUU43" s="251"/>
      <c r="CUV43" s="251"/>
      <c r="CUW43" s="251"/>
      <c r="CUX43" s="251"/>
      <c r="CUY43" s="251"/>
      <c r="CUZ43" s="251"/>
      <c r="CVA43" s="251"/>
      <c r="CVB43" s="251"/>
      <c r="CVC43" s="251"/>
      <c r="CVD43" s="251"/>
      <c r="CVE43" s="251"/>
      <c r="CVF43" s="251"/>
      <c r="CVG43" s="251"/>
      <c r="CVH43" s="251"/>
      <c r="CVI43" s="251"/>
      <c r="CVJ43" s="251"/>
      <c r="CVK43" s="251"/>
      <c r="CVL43" s="251"/>
      <c r="CVM43" s="251"/>
      <c r="CVN43" s="251"/>
      <c r="CVO43" s="251"/>
      <c r="CVP43" s="251"/>
      <c r="CVQ43" s="251"/>
      <c r="CVR43" s="251"/>
      <c r="CVS43" s="251"/>
      <c r="CVT43" s="251"/>
      <c r="CVU43" s="251"/>
      <c r="CVV43" s="251"/>
      <c r="CVW43" s="251"/>
      <c r="CVX43" s="251"/>
      <c r="CVY43" s="251"/>
      <c r="CVZ43" s="251"/>
      <c r="CWA43" s="251"/>
      <c r="CWB43" s="251"/>
      <c r="CWC43" s="251"/>
      <c r="CWD43" s="251"/>
      <c r="CWE43" s="251"/>
      <c r="CWF43" s="251"/>
      <c r="CWG43" s="251"/>
      <c r="CWH43" s="251"/>
      <c r="CWI43" s="251"/>
      <c r="CWJ43" s="251"/>
      <c r="CWK43" s="251"/>
      <c r="CWL43" s="251"/>
      <c r="CWM43" s="251"/>
      <c r="CWN43" s="251"/>
      <c r="CWO43" s="251"/>
      <c r="CWP43" s="251"/>
      <c r="CWQ43" s="251"/>
      <c r="CWR43" s="251"/>
      <c r="CWS43" s="251"/>
      <c r="CWT43" s="251"/>
      <c r="CWU43" s="251"/>
      <c r="CWV43" s="251"/>
      <c r="CWW43" s="251"/>
      <c r="CWX43" s="251"/>
      <c r="CWY43" s="251"/>
      <c r="CWZ43" s="251"/>
      <c r="CXA43" s="251"/>
      <c r="CXB43" s="251"/>
      <c r="CXC43" s="251"/>
      <c r="CXD43" s="251"/>
      <c r="CXE43" s="251"/>
      <c r="CXF43" s="251"/>
      <c r="CXG43" s="251"/>
      <c r="CXH43" s="251"/>
      <c r="CXI43" s="251"/>
      <c r="CXJ43" s="251"/>
      <c r="CXK43" s="251"/>
      <c r="CXL43" s="251"/>
      <c r="CXM43" s="251"/>
      <c r="CXN43" s="251"/>
      <c r="CXO43" s="251"/>
      <c r="CXP43" s="251"/>
      <c r="CXQ43" s="251"/>
      <c r="CXR43" s="251"/>
      <c r="CXS43" s="251"/>
      <c r="CXT43" s="251"/>
      <c r="CXU43" s="251"/>
      <c r="CXV43" s="251"/>
      <c r="CXW43" s="251"/>
      <c r="CXX43" s="251"/>
      <c r="CXY43" s="251"/>
      <c r="CXZ43" s="251"/>
      <c r="CYA43" s="251"/>
      <c r="CYB43" s="251"/>
      <c r="CYC43" s="251"/>
      <c r="CYD43" s="251"/>
      <c r="CYE43" s="251"/>
      <c r="CYF43" s="251"/>
      <c r="CYG43" s="251"/>
      <c r="CYH43" s="251"/>
      <c r="CYI43" s="251"/>
      <c r="CYJ43" s="251"/>
      <c r="CYK43" s="251"/>
      <c r="CYL43" s="251"/>
      <c r="CYM43" s="251"/>
      <c r="CYN43" s="251"/>
      <c r="CYO43" s="251"/>
      <c r="CYP43" s="251"/>
      <c r="CYQ43" s="251"/>
      <c r="CYR43" s="251"/>
      <c r="CYS43" s="251"/>
      <c r="CYT43" s="251"/>
      <c r="CYU43" s="251"/>
      <c r="CYV43" s="251"/>
      <c r="CYW43" s="251"/>
      <c r="CYX43" s="251"/>
      <c r="CYY43" s="251"/>
      <c r="CYZ43" s="251"/>
      <c r="CZA43" s="251"/>
      <c r="CZB43" s="251"/>
      <c r="CZC43" s="251"/>
      <c r="CZD43" s="251"/>
      <c r="CZE43" s="251"/>
      <c r="CZF43" s="251"/>
      <c r="CZG43" s="251"/>
      <c r="CZH43" s="251"/>
      <c r="CZI43" s="251"/>
      <c r="CZJ43" s="251"/>
      <c r="CZK43" s="251"/>
      <c r="CZL43" s="251"/>
      <c r="CZM43" s="251"/>
      <c r="CZN43" s="251"/>
      <c r="CZO43" s="251"/>
      <c r="CZP43" s="251"/>
      <c r="CZQ43" s="251"/>
      <c r="CZR43" s="251"/>
      <c r="CZS43" s="251"/>
      <c r="CZT43" s="251"/>
      <c r="CZU43" s="251"/>
      <c r="CZV43" s="251"/>
      <c r="CZW43" s="251"/>
      <c r="CZX43" s="251"/>
      <c r="CZY43" s="251"/>
      <c r="CZZ43" s="251"/>
      <c r="DAA43" s="251"/>
      <c r="DAB43" s="251"/>
      <c r="DAC43" s="251"/>
      <c r="DAD43" s="251"/>
      <c r="DAE43" s="251"/>
      <c r="DAF43" s="251"/>
      <c r="DAG43" s="251"/>
      <c r="DAH43" s="251"/>
      <c r="DAI43" s="251"/>
      <c r="DAJ43" s="251"/>
      <c r="DAK43" s="251"/>
      <c r="DAL43" s="251"/>
      <c r="DAM43" s="251"/>
      <c r="DAN43" s="251"/>
      <c r="DAO43" s="251"/>
      <c r="DAP43" s="251"/>
      <c r="DAQ43" s="251"/>
      <c r="DAR43" s="251"/>
      <c r="DAS43" s="251"/>
      <c r="DAT43" s="251"/>
      <c r="DAU43" s="251"/>
      <c r="DAV43" s="251"/>
      <c r="DAW43" s="251"/>
      <c r="DAX43" s="251"/>
      <c r="DAY43" s="251"/>
      <c r="DAZ43" s="251"/>
      <c r="DBA43" s="251"/>
      <c r="DBB43" s="251"/>
      <c r="DBC43" s="251"/>
      <c r="DBD43" s="251"/>
      <c r="DBE43" s="251"/>
      <c r="DBF43" s="251"/>
      <c r="DBG43" s="251"/>
      <c r="DBH43" s="251"/>
      <c r="DBI43" s="251"/>
      <c r="DBJ43" s="251"/>
      <c r="DBK43" s="251"/>
      <c r="DBL43" s="251"/>
      <c r="DBM43" s="251"/>
      <c r="DBN43" s="251"/>
      <c r="DBO43" s="251"/>
      <c r="DBP43" s="251"/>
      <c r="DBQ43" s="251"/>
      <c r="DBR43" s="251"/>
      <c r="DBS43" s="251"/>
      <c r="DBT43" s="251"/>
      <c r="DBU43" s="251"/>
      <c r="DBV43" s="251"/>
      <c r="DBW43" s="251"/>
      <c r="DBX43" s="251"/>
      <c r="DBY43" s="251"/>
      <c r="DBZ43" s="251"/>
      <c r="DCA43" s="251"/>
      <c r="DCB43" s="251"/>
      <c r="DCC43" s="251"/>
      <c r="DCD43" s="251"/>
      <c r="DCE43" s="251"/>
      <c r="DCF43" s="251"/>
      <c r="DCG43" s="251"/>
      <c r="DCH43" s="251"/>
      <c r="DCI43" s="251"/>
      <c r="DCJ43" s="251"/>
      <c r="DCK43" s="251"/>
      <c r="DCL43" s="251"/>
      <c r="DCM43" s="251"/>
      <c r="DCN43" s="251"/>
      <c r="DCO43" s="251"/>
      <c r="DCP43" s="251"/>
      <c r="DCQ43" s="251"/>
      <c r="DCR43" s="251"/>
      <c r="DCS43" s="251"/>
      <c r="DCT43" s="251"/>
      <c r="DCU43" s="251"/>
      <c r="DCV43" s="251"/>
      <c r="DCW43" s="251"/>
      <c r="DCX43" s="251"/>
      <c r="DCY43" s="251"/>
      <c r="DCZ43" s="251"/>
      <c r="DDA43" s="251"/>
      <c r="DDB43" s="251"/>
      <c r="DDC43" s="251"/>
      <c r="DDD43" s="251"/>
      <c r="DDE43" s="251"/>
      <c r="DDF43" s="251"/>
      <c r="DDG43" s="251"/>
      <c r="DDH43" s="251"/>
      <c r="DDI43" s="251"/>
      <c r="DDJ43" s="251"/>
      <c r="DDK43" s="251"/>
      <c r="DDL43" s="251"/>
      <c r="DDM43" s="251"/>
      <c r="DDN43" s="251"/>
      <c r="DDO43" s="251"/>
      <c r="DDP43" s="251"/>
      <c r="DDQ43" s="251"/>
      <c r="DDR43" s="251"/>
      <c r="DDS43" s="251"/>
      <c r="DDT43" s="251"/>
      <c r="DDU43" s="251"/>
      <c r="DDV43" s="251"/>
      <c r="DDW43" s="251"/>
      <c r="DDX43" s="251"/>
      <c r="DDY43" s="251"/>
      <c r="DDZ43" s="251"/>
      <c r="DEA43" s="251"/>
      <c r="DEB43" s="251"/>
      <c r="DEC43" s="251"/>
      <c r="DED43" s="251"/>
      <c r="DEE43" s="251"/>
      <c r="DEF43" s="251"/>
      <c r="DEG43" s="251"/>
      <c r="DEH43" s="251"/>
      <c r="DEI43" s="251"/>
      <c r="DEJ43" s="251"/>
      <c r="DEK43" s="251"/>
      <c r="DEL43" s="251"/>
      <c r="DEM43" s="251"/>
      <c r="DEN43" s="251"/>
      <c r="DEO43" s="251"/>
      <c r="DEP43" s="251"/>
      <c r="DEQ43" s="251"/>
      <c r="DER43" s="251"/>
      <c r="DES43" s="251"/>
      <c r="DET43" s="251"/>
      <c r="DEU43" s="251"/>
      <c r="DEV43" s="251"/>
      <c r="DEW43" s="251"/>
      <c r="DEX43" s="251"/>
      <c r="DEY43" s="251"/>
      <c r="DEZ43" s="251"/>
      <c r="DFA43" s="251"/>
      <c r="DFB43" s="251"/>
      <c r="DFC43" s="251"/>
      <c r="DFD43" s="251"/>
      <c r="DFE43" s="251"/>
      <c r="DFF43" s="251"/>
      <c r="DFG43" s="251"/>
      <c r="DFH43" s="251"/>
      <c r="DFI43" s="251"/>
      <c r="DFJ43" s="251"/>
      <c r="DFK43" s="251"/>
      <c r="DFL43" s="251"/>
      <c r="DFM43" s="251"/>
      <c r="DFN43" s="251"/>
      <c r="DFO43" s="251"/>
      <c r="DFP43" s="251"/>
      <c r="DFQ43" s="251"/>
      <c r="DFR43" s="251"/>
      <c r="DFS43" s="251"/>
      <c r="DFT43" s="251"/>
      <c r="DFU43" s="251"/>
      <c r="DFV43" s="251"/>
      <c r="DFW43" s="251"/>
      <c r="DFX43" s="251"/>
      <c r="DFY43" s="251"/>
      <c r="DFZ43" s="251"/>
      <c r="DGA43" s="251"/>
      <c r="DGB43" s="251"/>
      <c r="DGC43" s="251"/>
      <c r="DGD43" s="251"/>
      <c r="DGE43" s="251"/>
      <c r="DGF43" s="251"/>
      <c r="DGG43" s="251"/>
      <c r="DGH43" s="251"/>
      <c r="DGI43" s="251"/>
      <c r="DGJ43" s="251"/>
      <c r="DGK43" s="251"/>
      <c r="DGL43" s="251"/>
      <c r="DGM43" s="251"/>
      <c r="DGN43" s="251"/>
      <c r="DGO43" s="251"/>
      <c r="DGP43" s="251"/>
      <c r="DGQ43" s="251"/>
      <c r="DGR43" s="251"/>
      <c r="DGS43" s="251"/>
      <c r="DGT43" s="251"/>
      <c r="DGU43" s="251"/>
      <c r="DGV43" s="251"/>
      <c r="DGW43" s="251"/>
      <c r="DGX43" s="251"/>
      <c r="DGY43" s="251"/>
      <c r="DGZ43" s="251"/>
      <c r="DHA43" s="251"/>
      <c r="DHB43" s="251"/>
      <c r="DHC43" s="251"/>
      <c r="DHD43" s="251"/>
      <c r="DHE43" s="251"/>
      <c r="DHF43" s="251"/>
      <c r="DHG43" s="251"/>
      <c r="DHH43" s="251"/>
      <c r="DHI43" s="251"/>
      <c r="DHJ43" s="251"/>
      <c r="DHK43" s="251"/>
      <c r="DHL43" s="251"/>
      <c r="DHM43" s="251"/>
      <c r="DHN43" s="251"/>
      <c r="DHO43" s="251"/>
      <c r="DHP43" s="251"/>
      <c r="DHQ43" s="251"/>
      <c r="DHR43" s="251"/>
      <c r="DHS43" s="251"/>
      <c r="DHT43" s="251"/>
      <c r="DHU43" s="251"/>
      <c r="DHV43" s="251"/>
      <c r="DHW43" s="251"/>
      <c r="DHX43" s="251"/>
      <c r="DHY43" s="251"/>
      <c r="DHZ43" s="251"/>
      <c r="DIA43" s="251"/>
      <c r="DIB43" s="251"/>
      <c r="DIC43" s="251"/>
      <c r="DID43" s="251"/>
      <c r="DIE43" s="251"/>
      <c r="DIF43" s="251"/>
      <c r="DIG43" s="251"/>
      <c r="DIH43" s="251"/>
      <c r="DII43" s="251"/>
      <c r="DIJ43" s="251"/>
      <c r="DIK43" s="251"/>
      <c r="DIL43" s="251"/>
      <c r="DIM43" s="251"/>
      <c r="DIN43" s="251"/>
      <c r="DIO43" s="251"/>
      <c r="DIP43" s="251"/>
      <c r="DIQ43" s="251"/>
      <c r="DIR43" s="251"/>
      <c r="DIS43" s="251"/>
      <c r="DIT43" s="251"/>
      <c r="DIU43" s="251"/>
      <c r="DIV43" s="251"/>
      <c r="DIW43" s="251"/>
      <c r="DIX43" s="251"/>
      <c r="DIY43" s="251"/>
      <c r="DIZ43" s="251"/>
      <c r="DJA43" s="251"/>
      <c r="DJB43" s="251"/>
      <c r="DJC43" s="251"/>
      <c r="DJD43" s="251"/>
      <c r="DJE43" s="251"/>
      <c r="DJF43" s="251"/>
      <c r="DJG43" s="251"/>
      <c r="DJH43" s="251"/>
      <c r="DJI43" s="251"/>
      <c r="DJJ43" s="251"/>
      <c r="DJK43" s="251"/>
      <c r="DJL43" s="251"/>
      <c r="DJM43" s="251"/>
      <c r="DJN43" s="251"/>
      <c r="DJO43" s="251"/>
      <c r="DJP43" s="251"/>
      <c r="DJQ43" s="251"/>
      <c r="DJR43" s="251"/>
      <c r="DJS43" s="251"/>
      <c r="DJT43" s="251"/>
      <c r="DJU43" s="251"/>
      <c r="DJV43" s="251"/>
      <c r="DJW43" s="251"/>
      <c r="DJX43" s="251"/>
      <c r="DJY43" s="251"/>
      <c r="DJZ43" s="251"/>
      <c r="DKA43" s="251"/>
      <c r="DKB43" s="251"/>
      <c r="DKC43" s="251"/>
      <c r="DKD43" s="251"/>
      <c r="DKE43" s="251"/>
      <c r="DKF43" s="251"/>
      <c r="DKG43" s="251"/>
      <c r="DKH43" s="251"/>
      <c r="DKI43" s="251"/>
      <c r="DKJ43" s="251"/>
      <c r="DKK43" s="251"/>
      <c r="DKL43" s="251"/>
      <c r="DKM43" s="251"/>
      <c r="DKN43" s="251"/>
      <c r="DKO43" s="251"/>
      <c r="DKP43" s="251"/>
      <c r="DKQ43" s="251"/>
      <c r="DKR43" s="251"/>
      <c r="DKS43" s="251"/>
      <c r="DKT43" s="251"/>
      <c r="DKU43" s="251"/>
      <c r="DKV43" s="251"/>
      <c r="DKW43" s="251"/>
      <c r="DKX43" s="251"/>
      <c r="DKY43" s="251"/>
      <c r="DKZ43" s="251"/>
      <c r="DLA43" s="251"/>
      <c r="DLB43" s="251"/>
      <c r="DLC43" s="251"/>
      <c r="DLD43" s="251"/>
      <c r="DLE43" s="251"/>
      <c r="DLF43" s="251"/>
      <c r="DLG43" s="251"/>
      <c r="DLH43" s="251"/>
      <c r="DLI43" s="251"/>
      <c r="DLJ43" s="251"/>
      <c r="DLK43" s="251"/>
      <c r="DLL43" s="251"/>
      <c r="DLM43" s="251"/>
      <c r="DLN43" s="251"/>
      <c r="DLO43" s="251"/>
      <c r="DLP43" s="251"/>
      <c r="DLQ43" s="251"/>
      <c r="DLR43" s="251"/>
      <c r="DLS43" s="251"/>
      <c r="DLT43" s="251"/>
      <c r="DLU43" s="251"/>
      <c r="DLV43" s="251"/>
      <c r="DLW43" s="251"/>
      <c r="DLX43" s="251"/>
      <c r="DLY43" s="251"/>
      <c r="DLZ43" s="251"/>
      <c r="DMA43" s="251"/>
      <c r="DMB43" s="251"/>
      <c r="DMC43" s="251"/>
      <c r="DMD43" s="251"/>
      <c r="DME43" s="251"/>
      <c r="DMF43" s="251"/>
      <c r="DMG43" s="251"/>
      <c r="DMH43" s="251"/>
      <c r="DMI43" s="251"/>
      <c r="DMJ43" s="251"/>
      <c r="DMK43" s="251"/>
      <c r="DML43" s="251"/>
      <c r="DMM43" s="251"/>
      <c r="DMN43" s="251"/>
      <c r="DMO43" s="251"/>
      <c r="DMP43" s="251"/>
      <c r="DMQ43" s="251"/>
      <c r="DMR43" s="251"/>
      <c r="DMS43" s="251"/>
      <c r="DMT43" s="251"/>
      <c r="DMU43" s="251"/>
      <c r="DMV43" s="251"/>
      <c r="DMW43" s="251"/>
      <c r="DMX43" s="251"/>
      <c r="DMY43" s="251"/>
      <c r="DMZ43" s="251"/>
      <c r="DNA43" s="251"/>
      <c r="DNB43" s="251"/>
      <c r="DNC43" s="251"/>
      <c r="DND43" s="251"/>
      <c r="DNE43" s="251"/>
      <c r="DNF43" s="251"/>
      <c r="DNG43" s="251"/>
      <c r="DNH43" s="251"/>
      <c r="DNI43" s="251"/>
      <c r="DNJ43" s="251"/>
      <c r="DNK43" s="251"/>
      <c r="DNL43" s="251"/>
      <c r="DNM43" s="251"/>
      <c r="DNN43" s="251"/>
      <c r="DNO43" s="251"/>
      <c r="DNP43" s="251"/>
      <c r="DNQ43" s="251"/>
      <c r="DNR43" s="251"/>
      <c r="DNS43" s="251"/>
      <c r="DNT43" s="251"/>
      <c r="DNU43" s="251"/>
      <c r="DNV43" s="251"/>
      <c r="DNW43" s="251"/>
      <c r="DNX43" s="251"/>
      <c r="DNY43" s="251"/>
      <c r="DNZ43" s="251"/>
      <c r="DOA43" s="251"/>
      <c r="DOB43" s="251"/>
      <c r="DOC43" s="251"/>
      <c r="DOD43" s="251"/>
      <c r="DOE43" s="251"/>
      <c r="DOF43" s="251"/>
      <c r="DOG43" s="251"/>
      <c r="DOH43" s="251"/>
      <c r="DOI43" s="251"/>
      <c r="DOJ43" s="251"/>
      <c r="DOK43" s="251"/>
      <c r="DOL43" s="251"/>
      <c r="DOM43" s="251"/>
      <c r="DON43" s="251"/>
      <c r="DOO43" s="251"/>
      <c r="DOP43" s="251"/>
      <c r="DOQ43" s="251"/>
      <c r="DOR43" s="251"/>
      <c r="DOS43" s="251"/>
      <c r="DOT43" s="251"/>
      <c r="DOU43" s="251"/>
      <c r="DOV43" s="251"/>
      <c r="DOW43" s="251"/>
      <c r="DOX43" s="251"/>
      <c r="DOY43" s="251"/>
      <c r="DOZ43" s="251"/>
      <c r="DPA43" s="251"/>
      <c r="DPB43" s="251"/>
      <c r="DPC43" s="251"/>
      <c r="DPD43" s="251"/>
      <c r="DPE43" s="251"/>
      <c r="DPF43" s="251"/>
      <c r="DPG43" s="251"/>
      <c r="DPH43" s="251"/>
      <c r="DPI43" s="251"/>
      <c r="DPJ43" s="251"/>
      <c r="DPK43" s="251"/>
      <c r="DPL43" s="251"/>
      <c r="DPM43" s="251"/>
      <c r="DPN43" s="251"/>
      <c r="DPO43" s="251"/>
      <c r="DPP43" s="251"/>
      <c r="DPQ43" s="251"/>
      <c r="DPR43" s="251"/>
      <c r="DPS43" s="251"/>
      <c r="DPT43" s="251"/>
      <c r="DPU43" s="251"/>
      <c r="DPV43" s="251"/>
      <c r="DPW43" s="251"/>
      <c r="DPX43" s="251"/>
      <c r="DPY43" s="251"/>
      <c r="DPZ43" s="251"/>
      <c r="DQA43" s="251"/>
      <c r="DQB43" s="251"/>
      <c r="DQC43" s="251"/>
      <c r="DQD43" s="251"/>
      <c r="DQE43" s="251"/>
      <c r="DQF43" s="251"/>
      <c r="DQG43" s="251"/>
      <c r="DQH43" s="251"/>
      <c r="DQI43" s="251"/>
      <c r="DQJ43" s="251"/>
      <c r="DQK43" s="251"/>
      <c r="DQL43" s="251"/>
      <c r="DQM43" s="251"/>
      <c r="DQN43" s="251"/>
      <c r="DQO43" s="251"/>
      <c r="DQP43" s="251"/>
      <c r="DQQ43" s="251"/>
      <c r="DQR43" s="251"/>
      <c r="DQS43" s="251"/>
      <c r="DQT43" s="251"/>
      <c r="DQU43" s="251"/>
      <c r="DQV43" s="251"/>
      <c r="DQW43" s="251"/>
      <c r="DQX43" s="251"/>
      <c r="DQY43" s="251"/>
      <c r="DQZ43" s="251"/>
      <c r="DRA43" s="251"/>
      <c r="DRB43" s="251"/>
      <c r="DRC43" s="251"/>
      <c r="DRD43" s="251"/>
      <c r="DRE43" s="251"/>
      <c r="DRF43" s="251"/>
      <c r="DRG43" s="251"/>
      <c r="DRH43" s="251"/>
      <c r="DRI43" s="251"/>
      <c r="DRJ43" s="251"/>
      <c r="DRK43" s="251"/>
      <c r="DRL43" s="251"/>
      <c r="DRM43" s="251"/>
      <c r="DRN43" s="251"/>
      <c r="DRO43" s="251"/>
      <c r="DRP43" s="251"/>
      <c r="DRQ43" s="251"/>
      <c r="DRR43" s="251"/>
      <c r="DRS43" s="251"/>
      <c r="DRT43" s="251"/>
      <c r="DRU43" s="251"/>
      <c r="DRV43" s="251"/>
      <c r="DRW43" s="251"/>
      <c r="DRX43" s="251"/>
      <c r="DRY43" s="251"/>
      <c r="DRZ43" s="251"/>
      <c r="DSA43" s="251"/>
      <c r="DSB43" s="251"/>
      <c r="DSC43" s="251"/>
      <c r="DSD43" s="251"/>
      <c r="DSE43" s="251"/>
      <c r="DSF43" s="251"/>
      <c r="DSG43" s="251"/>
      <c r="DSH43" s="251"/>
      <c r="DSI43" s="251"/>
      <c r="DSJ43" s="251"/>
      <c r="DSK43" s="251"/>
      <c r="DSL43" s="251"/>
      <c r="DSM43" s="251"/>
      <c r="DSN43" s="251"/>
      <c r="DSO43" s="251"/>
      <c r="DSP43" s="251"/>
      <c r="DSQ43" s="251"/>
      <c r="DSR43" s="251"/>
      <c r="DSS43" s="251"/>
      <c r="DST43" s="251"/>
      <c r="DSU43" s="251"/>
      <c r="DSV43" s="251"/>
      <c r="DSW43" s="251"/>
      <c r="DSX43" s="251"/>
      <c r="DSY43" s="251"/>
      <c r="DSZ43" s="251"/>
      <c r="DTA43" s="251"/>
      <c r="DTB43" s="251"/>
      <c r="DTC43" s="251"/>
      <c r="DTD43" s="251"/>
      <c r="DTE43" s="251"/>
      <c r="DTF43" s="251"/>
      <c r="DTG43" s="251"/>
      <c r="DTH43" s="251"/>
      <c r="DTI43" s="251"/>
      <c r="DTJ43" s="251"/>
      <c r="DTK43" s="251"/>
      <c r="DTL43" s="251"/>
      <c r="DTM43" s="251"/>
      <c r="DTN43" s="251"/>
      <c r="DTO43" s="251"/>
      <c r="DTP43" s="251"/>
      <c r="DTQ43" s="251"/>
      <c r="DTR43" s="251"/>
      <c r="DTS43" s="251"/>
      <c r="DTT43" s="251"/>
      <c r="DTU43" s="251"/>
      <c r="DTV43" s="251"/>
      <c r="DTW43" s="251"/>
      <c r="DTX43" s="251"/>
      <c r="DTY43" s="251"/>
      <c r="DTZ43" s="251"/>
      <c r="DUA43" s="251"/>
      <c r="DUB43" s="251"/>
      <c r="DUC43" s="251"/>
      <c r="DUD43" s="251"/>
      <c r="DUE43" s="251"/>
      <c r="DUF43" s="251"/>
      <c r="DUG43" s="251"/>
      <c r="DUH43" s="251"/>
      <c r="DUI43" s="251"/>
      <c r="DUJ43" s="251"/>
      <c r="DUK43" s="251"/>
      <c r="DUL43" s="251"/>
      <c r="DUM43" s="251"/>
      <c r="DUN43" s="251"/>
      <c r="DUO43" s="251"/>
      <c r="DUP43" s="251"/>
      <c r="DUQ43" s="251"/>
      <c r="DUR43" s="251"/>
      <c r="DUS43" s="251"/>
      <c r="DUT43" s="251"/>
      <c r="DUU43" s="251"/>
      <c r="DUV43" s="251"/>
      <c r="DUW43" s="251"/>
      <c r="DUX43" s="251"/>
      <c r="DUY43" s="251"/>
      <c r="DUZ43" s="251"/>
      <c r="DVA43" s="251"/>
      <c r="DVB43" s="251"/>
      <c r="DVC43" s="251"/>
      <c r="DVD43" s="251"/>
      <c r="DVE43" s="251"/>
      <c r="DVF43" s="251"/>
      <c r="DVG43" s="251"/>
      <c r="DVH43" s="251"/>
      <c r="DVI43" s="251"/>
      <c r="DVJ43" s="251"/>
      <c r="DVK43" s="251"/>
      <c r="DVL43" s="251"/>
      <c r="DVM43" s="251"/>
      <c r="DVN43" s="251"/>
      <c r="DVO43" s="251"/>
      <c r="DVP43" s="251"/>
      <c r="DVQ43" s="251"/>
      <c r="DVR43" s="251"/>
      <c r="DVS43" s="251"/>
      <c r="DVT43" s="251"/>
      <c r="DVU43" s="251"/>
      <c r="DVV43" s="251"/>
      <c r="DVW43" s="251"/>
      <c r="DVX43" s="251"/>
      <c r="DVY43" s="251"/>
      <c r="DVZ43" s="251"/>
      <c r="DWA43" s="251"/>
      <c r="DWB43" s="251"/>
      <c r="DWC43" s="251"/>
      <c r="DWD43" s="251"/>
      <c r="DWE43" s="251"/>
      <c r="DWF43" s="251"/>
      <c r="DWG43" s="251"/>
      <c r="DWH43" s="251"/>
      <c r="DWI43" s="251"/>
      <c r="DWJ43" s="251"/>
      <c r="DWK43" s="251"/>
      <c r="DWL43" s="251"/>
      <c r="DWM43" s="251"/>
      <c r="DWN43" s="251"/>
      <c r="DWO43" s="251"/>
      <c r="DWP43" s="251"/>
      <c r="DWQ43" s="251"/>
      <c r="DWR43" s="251"/>
      <c r="DWS43" s="251"/>
      <c r="DWT43" s="251"/>
      <c r="DWU43" s="251"/>
      <c r="DWV43" s="251"/>
      <c r="DWW43" s="251"/>
      <c r="DWX43" s="251"/>
      <c r="DWY43" s="251"/>
      <c r="DWZ43" s="251"/>
      <c r="DXA43" s="251"/>
      <c r="DXB43" s="251"/>
      <c r="DXC43" s="251"/>
      <c r="DXD43" s="251"/>
      <c r="DXE43" s="251"/>
      <c r="DXF43" s="251"/>
      <c r="DXG43" s="251"/>
      <c r="DXH43" s="251"/>
      <c r="DXI43" s="251"/>
      <c r="DXJ43" s="251"/>
      <c r="DXK43" s="251"/>
      <c r="DXL43" s="251"/>
      <c r="DXM43" s="251"/>
      <c r="DXN43" s="251"/>
      <c r="DXO43" s="251"/>
      <c r="DXP43" s="251"/>
      <c r="DXQ43" s="251"/>
      <c r="DXR43" s="251"/>
      <c r="DXS43" s="251"/>
      <c r="DXT43" s="251"/>
      <c r="DXU43" s="251"/>
      <c r="DXV43" s="251"/>
      <c r="DXW43" s="251"/>
      <c r="DXX43" s="251"/>
      <c r="DXY43" s="251"/>
      <c r="DXZ43" s="251"/>
      <c r="DYA43" s="251"/>
      <c r="DYB43" s="251"/>
      <c r="DYC43" s="251"/>
      <c r="DYD43" s="251"/>
      <c r="DYE43" s="251"/>
      <c r="DYF43" s="251"/>
      <c r="DYG43" s="251"/>
      <c r="DYH43" s="251"/>
      <c r="DYI43" s="251"/>
      <c r="DYJ43" s="251"/>
      <c r="DYK43" s="251"/>
      <c r="DYL43" s="251"/>
      <c r="DYM43" s="251"/>
      <c r="DYN43" s="251"/>
      <c r="DYO43" s="251"/>
      <c r="DYP43" s="251"/>
      <c r="DYQ43" s="251"/>
      <c r="DYR43" s="251"/>
      <c r="DYS43" s="251"/>
      <c r="DYT43" s="251"/>
      <c r="DYU43" s="251"/>
      <c r="DYV43" s="251"/>
      <c r="DYW43" s="251"/>
      <c r="DYX43" s="251"/>
      <c r="DYY43" s="251"/>
      <c r="DYZ43" s="251"/>
      <c r="DZA43" s="251"/>
      <c r="DZB43" s="251"/>
      <c r="DZC43" s="251"/>
      <c r="DZD43" s="251"/>
      <c r="DZE43" s="251"/>
      <c r="DZF43" s="251"/>
      <c r="DZG43" s="251"/>
      <c r="DZH43" s="251"/>
      <c r="DZI43" s="251"/>
      <c r="DZJ43" s="251"/>
      <c r="DZK43" s="251"/>
      <c r="DZL43" s="251"/>
      <c r="DZM43" s="251"/>
      <c r="DZN43" s="251"/>
      <c r="DZO43" s="251"/>
      <c r="DZP43" s="251"/>
      <c r="DZQ43" s="251"/>
      <c r="DZR43" s="251"/>
      <c r="DZS43" s="251"/>
      <c r="DZT43" s="251"/>
      <c r="DZU43" s="251"/>
      <c r="DZV43" s="251"/>
      <c r="DZW43" s="251"/>
      <c r="DZX43" s="251"/>
      <c r="DZY43" s="251"/>
      <c r="DZZ43" s="251"/>
      <c r="EAA43" s="251"/>
      <c r="EAB43" s="251"/>
      <c r="EAC43" s="251"/>
      <c r="EAD43" s="251"/>
      <c r="EAE43" s="251"/>
      <c r="EAF43" s="251"/>
      <c r="EAG43" s="251"/>
      <c r="EAH43" s="251"/>
      <c r="EAI43" s="251"/>
      <c r="EAJ43" s="251"/>
      <c r="EAK43" s="251"/>
      <c r="EAL43" s="251"/>
      <c r="EAM43" s="251"/>
      <c r="EAN43" s="251"/>
      <c r="EAO43" s="251"/>
      <c r="EAP43" s="251"/>
      <c r="EAQ43" s="251"/>
      <c r="EAR43" s="251"/>
      <c r="EAS43" s="251"/>
      <c r="EAT43" s="251"/>
      <c r="EAU43" s="251"/>
      <c r="EAV43" s="251"/>
      <c r="EAW43" s="251"/>
      <c r="EAX43" s="251"/>
      <c r="EAY43" s="251"/>
      <c r="EAZ43" s="251"/>
      <c r="EBA43" s="251"/>
      <c r="EBB43" s="251"/>
      <c r="EBC43" s="251"/>
      <c r="EBD43" s="251"/>
      <c r="EBE43" s="251"/>
      <c r="EBF43" s="251"/>
      <c r="EBG43" s="251"/>
      <c r="EBH43" s="251"/>
      <c r="EBI43" s="251"/>
      <c r="EBJ43" s="251"/>
      <c r="EBK43" s="251"/>
      <c r="EBL43" s="251"/>
      <c r="EBM43" s="251"/>
      <c r="EBN43" s="251"/>
      <c r="EBO43" s="251"/>
      <c r="EBP43" s="251"/>
      <c r="EBQ43" s="251"/>
      <c r="EBR43" s="251"/>
      <c r="EBS43" s="251"/>
      <c r="EBT43" s="251"/>
      <c r="EBU43" s="251"/>
      <c r="EBV43" s="251"/>
      <c r="EBW43" s="251"/>
      <c r="EBX43" s="251"/>
      <c r="EBY43" s="251"/>
      <c r="EBZ43" s="251"/>
      <c r="ECA43" s="251"/>
      <c r="ECB43" s="251"/>
      <c r="ECC43" s="251"/>
      <c r="ECD43" s="251"/>
      <c r="ECE43" s="251"/>
      <c r="ECF43" s="251"/>
      <c r="ECG43" s="251"/>
      <c r="ECH43" s="251"/>
      <c r="ECI43" s="251"/>
      <c r="ECJ43" s="251"/>
      <c r="ECK43" s="251"/>
      <c r="ECL43" s="251"/>
      <c r="ECM43" s="251"/>
      <c r="ECN43" s="251"/>
      <c r="ECO43" s="251"/>
      <c r="ECP43" s="251"/>
      <c r="ECQ43" s="251"/>
      <c r="ECR43" s="251"/>
      <c r="ECS43" s="251"/>
      <c r="ECT43" s="251"/>
      <c r="ECU43" s="251"/>
      <c r="ECV43" s="251"/>
      <c r="ECW43" s="251"/>
      <c r="ECX43" s="251"/>
      <c r="ECY43" s="251"/>
      <c r="ECZ43" s="251"/>
      <c r="EDA43" s="251"/>
      <c r="EDB43" s="251"/>
      <c r="EDC43" s="251"/>
      <c r="EDD43" s="251"/>
      <c r="EDE43" s="251"/>
      <c r="EDF43" s="251"/>
      <c r="EDG43" s="251"/>
      <c r="EDH43" s="251"/>
      <c r="EDI43" s="251"/>
      <c r="EDJ43" s="251"/>
      <c r="EDK43" s="251"/>
      <c r="EDL43" s="251"/>
      <c r="EDM43" s="251"/>
      <c r="EDN43" s="251"/>
      <c r="EDO43" s="251"/>
      <c r="EDP43" s="251"/>
      <c r="EDQ43" s="251"/>
      <c r="EDR43" s="251"/>
      <c r="EDS43" s="251"/>
      <c r="EDT43" s="251"/>
      <c r="EDU43" s="251"/>
      <c r="EDV43" s="251"/>
      <c r="EDW43" s="251"/>
      <c r="EDX43" s="251"/>
      <c r="EDY43" s="251"/>
      <c r="EDZ43" s="251"/>
      <c r="EEA43" s="251"/>
      <c r="EEB43" s="251"/>
      <c r="EEC43" s="251"/>
      <c r="EED43" s="251"/>
      <c r="EEE43" s="251"/>
      <c r="EEF43" s="251"/>
      <c r="EEG43" s="251"/>
      <c r="EEH43" s="251"/>
      <c r="EEI43" s="251"/>
      <c r="EEJ43" s="251"/>
      <c r="EEK43" s="251"/>
      <c r="EEL43" s="251"/>
      <c r="EEM43" s="251"/>
      <c r="EEN43" s="251"/>
      <c r="EEO43" s="251"/>
      <c r="EEP43" s="251"/>
      <c r="EEQ43" s="251"/>
      <c r="EER43" s="251"/>
      <c r="EES43" s="251"/>
      <c r="EET43" s="251"/>
      <c r="EEU43" s="251"/>
      <c r="EEV43" s="251"/>
      <c r="EEW43" s="251"/>
      <c r="EEX43" s="251"/>
      <c r="EEY43" s="251"/>
      <c r="EEZ43" s="251"/>
      <c r="EFA43" s="251"/>
      <c r="EFB43" s="251"/>
      <c r="EFC43" s="251"/>
      <c r="EFD43" s="251"/>
      <c r="EFE43" s="251"/>
      <c r="EFF43" s="251"/>
      <c r="EFG43" s="251"/>
      <c r="EFH43" s="251"/>
      <c r="EFI43" s="251"/>
      <c r="EFJ43" s="251"/>
      <c r="EFK43" s="251"/>
      <c r="EFL43" s="251"/>
      <c r="EFM43" s="251"/>
      <c r="EFN43" s="251"/>
      <c r="EFO43" s="251"/>
      <c r="EFP43" s="251"/>
      <c r="EFQ43" s="251"/>
      <c r="EFR43" s="251"/>
      <c r="EFS43" s="251"/>
      <c r="EFT43" s="251"/>
      <c r="EFU43" s="251"/>
      <c r="EFV43" s="251"/>
      <c r="EFW43" s="251"/>
      <c r="EFX43" s="251"/>
      <c r="EFY43" s="251"/>
      <c r="EFZ43" s="251"/>
      <c r="EGA43" s="251"/>
      <c r="EGB43" s="251"/>
      <c r="EGC43" s="251"/>
      <c r="EGD43" s="251"/>
      <c r="EGE43" s="251"/>
      <c r="EGF43" s="251"/>
      <c r="EGG43" s="251"/>
      <c r="EGH43" s="251"/>
      <c r="EGI43" s="251"/>
      <c r="EGJ43" s="251"/>
      <c r="EGK43" s="251"/>
      <c r="EGL43" s="251"/>
      <c r="EGM43" s="251"/>
      <c r="EGN43" s="251"/>
      <c r="EGO43" s="251"/>
      <c r="EGP43" s="251"/>
      <c r="EGQ43" s="251"/>
      <c r="EGR43" s="251"/>
      <c r="EGS43" s="251"/>
      <c r="EGT43" s="251"/>
      <c r="EGU43" s="251"/>
      <c r="EGV43" s="251"/>
      <c r="EGW43" s="251"/>
      <c r="EGX43" s="251"/>
      <c r="EGY43" s="251"/>
      <c r="EGZ43" s="251"/>
      <c r="EHA43" s="251"/>
      <c r="EHB43" s="251"/>
      <c r="EHC43" s="251"/>
      <c r="EHD43" s="251"/>
      <c r="EHE43" s="251"/>
      <c r="EHF43" s="251"/>
      <c r="EHG43" s="251"/>
      <c r="EHH43" s="251"/>
      <c r="EHI43" s="251"/>
      <c r="EHJ43" s="251"/>
      <c r="EHK43" s="251"/>
      <c r="EHL43" s="251"/>
      <c r="EHM43" s="251"/>
      <c r="EHN43" s="251"/>
      <c r="EHO43" s="251"/>
      <c r="EHP43" s="251"/>
      <c r="EHQ43" s="251"/>
      <c r="EHR43" s="251"/>
      <c r="EHS43" s="251"/>
      <c r="EHT43" s="251"/>
      <c r="EHU43" s="251"/>
      <c r="EHV43" s="251"/>
      <c r="EHW43" s="251"/>
      <c r="EHX43" s="251"/>
      <c r="EHY43" s="251"/>
      <c r="EHZ43" s="251"/>
      <c r="EIA43" s="251"/>
      <c r="EIB43" s="251"/>
      <c r="EIC43" s="251"/>
      <c r="EID43" s="251"/>
      <c r="EIE43" s="251"/>
      <c r="EIF43" s="251"/>
      <c r="EIG43" s="251"/>
      <c r="EIH43" s="251"/>
      <c r="EII43" s="251"/>
      <c r="EIJ43" s="251"/>
      <c r="EIK43" s="251"/>
      <c r="EIL43" s="251"/>
      <c r="EIM43" s="251"/>
      <c r="EIN43" s="251"/>
      <c r="EIO43" s="251"/>
      <c r="EIP43" s="251"/>
      <c r="EIQ43" s="251"/>
      <c r="EIR43" s="251"/>
      <c r="EIS43" s="251"/>
      <c r="EIT43" s="251"/>
      <c r="EIU43" s="251"/>
      <c r="EIV43" s="251"/>
      <c r="EIW43" s="251"/>
      <c r="EIX43" s="251"/>
      <c r="EIY43" s="251"/>
      <c r="EIZ43" s="251"/>
      <c r="EJA43" s="251"/>
      <c r="EJB43" s="251"/>
      <c r="EJC43" s="251"/>
      <c r="EJD43" s="251"/>
      <c r="EJE43" s="251"/>
      <c r="EJF43" s="251"/>
      <c r="EJG43" s="251"/>
      <c r="EJH43" s="251"/>
      <c r="EJI43" s="251"/>
      <c r="EJJ43" s="251"/>
      <c r="EJK43" s="251"/>
      <c r="EJL43" s="251"/>
      <c r="EJM43" s="251"/>
      <c r="EJN43" s="251"/>
      <c r="EJO43" s="251"/>
      <c r="EJP43" s="251"/>
      <c r="EJQ43" s="251"/>
      <c r="EJR43" s="251"/>
      <c r="EJS43" s="251"/>
      <c r="EJT43" s="251"/>
      <c r="EJU43" s="251"/>
      <c r="EJV43" s="251"/>
      <c r="EJW43" s="251"/>
      <c r="EJX43" s="251"/>
      <c r="EJY43" s="251"/>
      <c r="EJZ43" s="251"/>
      <c r="EKA43" s="251"/>
      <c r="EKB43" s="251"/>
      <c r="EKC43" s="251"/>
      <c r="EKD43" s="251"/>
      <c r="EKE43" s="251"/>
      <c r="EKF43" s="251"/>
      <c r="EKG43" s="251"/>
      <c r="EKH43" s="251"/>
      <c r="EKI43" s="251"/>
      <c r="EKJ43" s="251"/>
      <c r="EKK43" s="251"/>
      <c r="EKL43" s="251"/>
      <c r="EKM43" s="251"/>
      <c r="EKN43" s="251"/>
      <c r="EKO43" s="251"/>
      <c r="EKP43" s="251"/>
      <c r="EKQ43" s="251"/>
      <c r="EKR43" s="251"/>
      <c r="EKS43" s="251"/>
      <c r="EKT43" s="251"/>
      <c r="EKU43" s="251"/>
      <c r="EKV43" s="251"/>
      <c r="EKW43" s="251"/>
      <c r="EKX43" s="251"/>
      <c r="EKY43" s="251"/>
      <c r="EKZ43" s="251"/>
      <c r="ELA43" s="251"/>
      <c r="ELB43" s="251"/>
      <c r="ELC43" s="251"/>
      <c r="ELD43" s="251"/>
      <c r="ELE43" s="251"/>
      <c r="ELF43" s="251"/>
      <c r="ELG43" s="251"/>
      <c r="ELH43" s="251"/>
      <c r="ELI43" s="251"/>
      <c r="ELJ43" s="251"/>
      <c r="ELK43" s="251"/>
      <c r="ELL43" s="251"/>
      <c r="ELM43" s="251"/>
      <c r="ELN43" s="251"/>
      <c r="ELO43" s="251"/>
      <c r="ELP43" s="251"/>
      <c r="ELQ43" s="251"/>
      <c r="ELR43" s="251"/>
      <c r="ELS43" s="251"/>
      <c r="ELT43" s="251"/>
      <c r="ELU43" s="251"/>
      <c r="ELV43" s="251"/>
      <c r="ELW43" s="251"/>
      <c r="ELX43" s="251"/>
      <c r="ELY43" s="251"/>
      <c r="ELZ43" s="251"/>
      <c r="EMA43" s="251"/>
      <c r="EMB43" s="251"/>
      <c r="EMC43" s="251"/>
      <c r="EMD43" s="251"/>
      <c r="EME43" s="251"/>
      <c r="EMF43" s="251"/>
      <c r="EMG43" s="251"/>
      <c r="EMH43" s="251"/>
      <c r="EMI43" s="251"/>
      <c r="EMJ43" s="251"/>
      <c r="EMK43" s="251"/>
      <c r="EML43" s="251"/>
      <c r="EMM43" s="251"/>
      <c r="EMN43" s="251"/>
      <c r="EMO43" s="251"/>
      <c r="EMP43" s="251"/>
      <c r="EMQ43" s="251"/>
      <c r="EMR43" s="251"/>
      <c r="EMS43" s="251"/>
      <c r="EMT43" s="251"/>
      <c r="EMU43" s="251"/>
      <c r="EMV43" s="251"/>
      <c r="EMW43" s="251"/>
      <c r="EMX43" s="251"/>
      <c r="EMY43" s="251"/>
      <c r="EMZ43" s="251"/>
      <c r="ENA43" s="251"/>
      <c r="ENB43" s="251"/>
      <c r="ENC43" s="251"/>
      <c r="END43" s="251"/>
      <c r="ENE43" s="251"/>
      <c r="ENF43" s="251"/>
      <c r="ENG43" s="251"/>
      <c r="ENH43" s="251"/>
      <c r="ENI43" s="251"/>
      <c r="ENJ43" s="251"/>
      <c r="ENK43" s="251"/>
      <c r="ENL43" s="251"/>
      <c r="ENM43" s="251"/>
      <c r="ENN43" s="251"/>
      <c r="ENO43" s="251"/>
      <c r="ENP43" s="251"/>
      <c r="ENQ43" s="251"/>
      <c r="ENR43" s="251"/>
      <c r="ENS43" s="251"/>
      <c r="ENT43" s="251"/>
      <c r="ENU43" s="251"/>
      <c r="ENV43" s="251"/>
      <c r="ENW43" s="251"/>
      <c r="ENX43" s="251"/>
      <c r="ENY43" s="251"/>
      <c r="ENZ43" s="251"/>
      <c r="EOA43" s="251"/>
      <c r="EOB43" s="251"/>
      <c r="EOC43" s="251"/>
      <c r="EOD43" s="251"/>
      <c r="EOE43" s="251"/>
      <c r="EOF43" s="251"/>
      <c r="EOG43" s="251"/>
      <c r="EOH43" s="251"/>
      <c r="EOI43" s="251"/>
      <c r="EOJ43" s="251"/>
      <c r="EOK43" s="251"/>
      <c r="EOL43" s="251"/>
      <c r="EOM43" s="251"/>
      <c r="EON43" s="251"/>
      <c r="EOO43" s="251"/>
      <c r="EOP43" s="251"/>
      <c r="EOQ43" s="251"/>
      <c r="EOR43" s="251"/>
      <c r="EOS43" s="251"/>
      <c r="EOT43" s="251"/>
      <c r="EOU43" s="251"/>
      <c r="EOV43" s="251"/>
      <c r="EOW43" s="251"/>
      <c r="EOX43" s="251"/>
      <c r="EOY43" s="251"/>
      <c r="EOZ43" s="251"/>
      <c r="EPA43" s="251"/>
      <c r="EPB43" s="251"/>
      <c r="EPC43" s="251"/>
      <c r="EPD43" s="251"/>
      <c r="EPE43" s="251"/>
      <c r="EPF43" s="251"/>
      <c r="EPG43" s="251"/>
      <c r="EPH43" s="251"/>
      <c r="EPI43" s="251"/>
      <c r="EPJ43" s="251"/>
      <c r="EPK43" s="251"/>
      <c r="EPL43" s="251"/>
      <c r="EPM43" s="251"/>
      <c r="EPN43" s="251"/>
      <c r="EPO43" s="251"/>
      <c r="EPP43" s="251"/>
      <c r="EPQ43" s="251"/>
      <c r="EPR43" s="251"/>
      <c r="EPS43" s="251"/>
      <c r="EPT43" s="251"/>
      <c r="EPU43" s="251"/>
      <c r="EPV43" s="251"/>
      <c r="EPW43" s="251"/>
      <c r="EPX43" s="251"/>
      <c r="EPY43" s="251"/>
      <c r="EPZ43" s="251"/>
      <c r="EQA43" s="251"/>
      <c r="EQB43" s="251"/>
      <c r="EQC43" s="251"/>
      <c r="EQD43" s="251"/>
      <c r="EQE43" s="251"/>
      <c r="EQF43" s="251"/>
      <c r="EQG43" s="251"/>
      <c r="EQH43" s="251"/>
      <c r="EQI43" s="251"/>
      <c r="EQJ43" s="251"/>
      <c r="EQK43" s="251"/>
      <c r="EQL43" s="251"/>
      <c r="EQM43" s="251"/>
      <c r="EQN43" s="251"/>
      <c r="EQO43" s="251"/>
      <c r="EQP43" s="251"/>
      <c r="EQQ43" s="251"/>
      <c r="EQR43" s="251"/>
      <c r="EQS43" s="251"/>
      <c r="EQT43" s="251"/>
      <c r="EQU43" s="251"/>
      <c r="EQV43" s="251"/>
      <c r="EQW43" s="251"/>
      <c r="EQX43" s="251"/>
      <c r="EQY43" s="251"/>
      <c r="EQZ43" s="251"/>
      <c r="ERA43" s="251"/>
      <c r="ERB43" s="251"/>
      <c r="ERC43" s="251"/>
      <c r="ERD43" s="251"/>
      <c r="ERE43" s="251"/>
      <c r="ERF43" s="251"/>
      <c r="ERG43" s="251"/>
      <c r="ERH43" s="251"/>
      <c r="ERI43" s="251"/>
      <c r="ERJ43" s="251"/>
      <c r="ERK43" s="251"/>
      <c r="ERL43" s="251"/>
      <c r="ERM43" s="251"/>
      <c r="ERN43" s="251"/>
      <c r="ERO43" s="251"/>
      <c r="ERP43" s="251"/>
      <c r="ERQ43" s="251"/>
      <c r="ERR43" s="251"/>
      <c r="ERS43" s="251"/>
      <c r="ERT43" s="251"/>
      <c r="ERU43" s="251"/>
      <c r="ERV43" s="251"/>
      <c r="ERW43" s="251"/>
      <c r="ERX43" s="251"/>
      <c r="ERY43" s="251"/>
      <c r="ERZ43" s="251"/>
      <c r="ESA43" s="251"/>
      <c r="ESB43" s="251"/>
      <c r="ESC43" s="251"/>
      <c r="ESD43" s="251"/>
      <c r="ESE43" s="251"/>
      <c r="ESF43" s="251"/>
      <c r="ESG43" s="251"/>
      <c r="ESH43" s="251"/>
      <c r="ESI43" s="251"/>
      <c r="ESJ43" s="251"/>
      <c r="ESK43" s="251"/>
      <c r="ESL43" s="251"/>
      <c r="ESM43" s="251"/>
      <c r="ESN43" s="251"/>
      <c r="ESO43" s="251"/>
      <c r="ESP43" s="251"/>
      <c r="ESQ43" s="251"/>
      <c r="ESR43" s="251"/>
      <c r="ESS43" s="251"/>
      <c r="EST43" s="251"/>
      <c r="ESU43" s="251"/>
      <c r="ESV43" s="251"/>
      <c r="ESW43" s="251"/>
      <c r="ESX43" s="251"/>
      <c r="ESY43" s="251"/>
      <c r="ESZ43" s="251"/>
      <c r="ETA43" s="251"/>
      <c r="ETB43" s="251"/>
      <c r="ETC43" s="251"/>
      <c r="ETD43" s="251"/>
      <c r="ETE43" s="251"/>
      <c r="ETF43" s="251"/>
      <c r="ETG43" s="251"/>
      <c r="ETH43" s="251"/>
      <c r="ETI43" s="251"/>
      <c r="ETJ43" s="251"/>
      <c r="ETK43" s="251"/>
      <c r="ETL43" s="251"/>
      <c r="ETM43" s="251"/>
      <c r="ETN43" s="251"/>
      <c r="ETO43" s="251"/>
      <c r="ETP43" s="251"/>
      <c r="ETQ43" s="251"/>
      <c r="ETR43" s="251"/>
      <c r="ETS43" s="251"/>
      <c r="ETT43" s="251"/>
      <c r="ETU43" s="251"/>
      <c r="ETV43" s="251"/>
      <c r="ETW43" s="251"/>
      <c r="ETX43" s="251"/>
      <c r="ETY43" s="251"/>
      <c r="ETZ43" s="251"/>
      <c r="EUA43" s="251"/>
      <c r="EUB43" s="251"/>
      <c r="EUC43" s="251"/>
      <c r="EUD43" s="251"/>
      <c r="EUE43" s="251"/>
      <c r="EUF43" s="251"/>
      <c r="EUG43" s="251"/>
      <c r="EUH43" s="251"/>
      <c r="EUI43" s="251"/>
      <c r="EUJ43" s="251"/>
      <c r="EUK43" s="251"/>
      <c r="EUL43" s="251"/>
      <c r="EUM43" s="251"/>
      <c r="EUN43" s="251"/>
      <c r="EUO43" s="251"/>
      <c r="EUP43" s="251"/>
      <c r="EUQ43" s="251"/>
      <c r="EUR43" s="251"/>
      <c r="EUS43" s="251"/>
      <c r="EUT43" s="251"/>
      <c r="EUU43" s="251"/>
      <c r="EUV43" s="251"/>
      <c r="EUW43" s="251"/>
      <c r="EUX43" s="251"/>
      <c r="EUY43" s="251"/>
      <c r="EUZ43" s="251"/>
      <c r="EVA43" s="251"/>
      <c r="EVB43" s="251"/>
      <c r="EVC43" s="251"/>
      <c r="EVD43" s="251"/>
      <c r="EVE43" s="251"/>
      <c r="EVF43" s="251"/>
      <c r="EVG43" s="251"/>
      <c r="EVH43" s="251"/>
      <c r="EVI43" s="251"/>
      <c r="EVJ43" s="251"/>
      <c r="EVK43" s="251"/>
      <c r="EVL43" s="251"/>
      <c r="EVM43" s="251"/>
      <c r="EVN43" s="251"/>
      <c r="EVO43" s="251"/>
      <c r="EVP43" s="251"/>
      <c r="EVQ43" s="251"/>
      <c r="EVR43" s="251"/>
      <c r="EVS43" s="251"/>
      <c r="EVT43" s="251"/>
      <c r="EVU43" s="251"/>
      <c r="EVV43" s="251"/>
      <c r="EVW43" s="251"/>
      <c r="EVX43" s="251"/>
      <c r="EVY43" s="251"/>
      <c r="EVZ43" s="251"/>
      <c r="EWA43" s="251"/>
      <c r="EWB43" s="251"/>
      <c r="EWC43" s="251"/>
      <c r="EWD43" s="251"/>
      <c r="EWE43" s="251"/>
      <c r="EWF43" s="251"/>
      <c r="EWG43" s="251"/>
      <c r="EWH43" s="251"/>
      <c r="EWI43" s="251"/>
      <c r="EWJ43" s="251"/>
      <c r="EWK43" s="251"/>
      <c r="EWL43" s="251"/>
      <c r="EWM43" s="251"/>
      <c r="EWN43" s="251"/>
      <c r="EWO43" s="251"/>
      <c r="EWP43" s="251"/>
      <c r="EWQ43" s="251"/>
      <c r="EWR43" s="251"/>
      <c r="EWS43" s="251"/>
      <c r="EWT43" s="251"/>
      <c r="EWU43" s="251"/>
      <c r="EWV43" s="251"/>
      <c r="EWW43" s="251"/>
      <c r="EWX43" s="251"/>
      <c r="EWY43" s="251"/>
      <c r="EWZ43" s="251"/>
      <c r="EXA43" s="251"/>
      <c r="EXB43" s="251"/>
      <c r="EXC43" s="251"/>
      <c r="EXD43" s="251"/>
      <c r="EXE43" s="251"/>
      <c r="EXF43" s="251"/>
      <c r="EXG43" s="251"/>
      <c r="EXH43" s="251"/>
      <c r="EXI43" s="251"/>
      <c r="EXJ43" s="251"/>
      <c r="EXK43" s="251"/>
      <c r="EXL43" s="251"/>
      <c r="EXM43" s="251"/>
      <c r="EXN43" s="251"/>
      <c r="EXO43" s="251"/>
      <c r="EXP43" s="251"/>
      <c r="EXQ43" s="251"/>
      <c r="EXR43" s="251"/>
      <c r="EXS43" s="251"/>
      <c r="EXT43" s="251"/>
      <c r="EXU43" s="251"/>
      <c r="EXV43" s="251"/>
      <c r="EXW43" s="251"/>
      <c r="EXX43" s="251"/>
      <c r="EXY43" s="251"/>
      <c r="EXZ43" s="251"/>
      <c r="EYA43" s="251"/>
      <c r="EYB43" s="251"/>
      <c r="EYC43" s="251"/>
      <c r="EYD43" s="251"/>
      <c r="EYE43" s="251"/>
      <c r="EYF43" s="251"/>
      <c r="EYG43" s="251"/>
      <c r="EYH43" s="251"/>
      <c r="EYI43" s="251"/>
      <c r="EYJ43" s="251"/>
      <c r="EYK43" s="251"/>
      <c r="EYL43" s="251"/>
      <c r="EYM43" s="251"/>
      <c r="EYN43" s="251"/>
      <c r="EYO43" s="251"/>
      <c r="EYP43" s="251"/>
      <c r="EYQ43" s="251"/>
      <c r="EYR43" s="251"/>
      <c r="EYS43" s="251"/>
      <c r="EYT43" s="251"/>
      <c r="EYU43" s="251"/>
      <c r="EYV43" s="251"/>
      <c r="EYW43" s="251"/>
      <c r="EYX43" s="251"/>
      <c r="EYY43" s="251"/>
      <c r="EYZ43" s="251"/>
      <c r="EZA43" s="251"/>
      <c r="EZB43" s="251"/>
      <c r="EZC43" s="251"/>
      <c r="EZD43" s="251"/>
      <c r="EZE43" s="251"/>
      <c r="EZF43" s="251"/>
      <c r="EZG43" s="251"/>
      <c r="EZH43" s="251"/>
      <c r="EZI43" s="251"/>
      <c r="EZJ43" s="251"/>
      <c r="EZK43" s="251"/>
      <c r="EZL43" s="251"/>
      <c r="EZM43" s="251"/>
      <c r="EZN43" s="251"/>
      <c r="EZO43" s="251"/>
      <c r="EZP43" s="251"/>
      <c r="EZQ43" s="251"/>
      <c r="EZR43" s="251"/>
      <c r="EZS43" s="251"/>
      <c r="EZT43" s="251"/>
      <c r="EZU43" s="251"/>
      <c r="EZV43" s="251"/>
      <c r="EZW43" s="251"/>
      <c r="EZX43" s="251"/>
      <c r="EZY43" s="251"/>
      <c r="EZZ43" s="251"/>
      <c r="FAA43" s="251"/>
      <c r="FAB43" s="251"/>
      <c r="FAC43" s="251"/>
      <c r="FAD43" s="251"/>
      <c r="FAE43" s="251"/>
      <c r="FAF43" s="251"/>
      <c r="FAG43" s="251"/>
      <c r="FAH43" s="251"/>
      <c r="FAI43" s="251"/>
      <c r="FAJ43" s="251"/>
      <c r="FAK43" s="251"/>
      <c r="FAL43" s="251"/>
      <c r="FAM43" s="251"/>
      <c r="FAN43" s="251"/>
      <c r="FAO43" s="251"/>
      <c r="FAP43" s="251"/>
      <c r="FAQ43" s="251"/>
      <c r="FAR43" s="251"/>
      <c r="FAS43" s="251"/>
      <c r="FAT43" s="251"/>
      <c r="FAU43" s="251"/>
      <c r="FAV43" s="251"/>
      <c r="FAW43" s="251"/>
      <c r="FAX43" s="251"/>
      <c r="FAY43" s="251"/>
      <c r="FAZ43" s="251"/>
      <c r="FBA43" s="251"/>
      <c r="FBB43" s="251"/>
      <c r="FBC43" s="251"/>
      <c r="FBD43" s="251"/>
      <c r="FBE43" s="251"/>
      <c r="FBF43" s="251"/>
      <c r="FBG43" s="251"/>
      <c r="FBH43" s="251"/>
      <c r="FBI43" s="251"/>
      <c r="FBJ43" s="251"/>
      <c r="FBK43" s="251"/>
      <c r="FBL43" s="251"/>
      <c r="FBM43" s="251"/>
      <c r="FBN43" s="251"/>
      <c r="FBO43" s="251"/>
      <c r="FBP43" s="251"/>
      <c r="FBQ43" s="251"/>
      <c r="FBR43" s="251"/>
      <c r="FBS43" s="251"/>
      <c r="FBT43" s="251"/>
      <c r="FBU43" s="251"/>
      <c r="FBV43" s="251"/>
      <c r="FBW43" s="251"/>
      <c r="FBX43" s="251"/>
      <c r="FBY43" s="251"/>
      <c r="FBZ43" s="251"/>
      <c r="FCA43" s="251"/>
      <c r="FCB43" s="251"/>
      <c r="FCC43" s="251"/>
      <c r="FCD43" s="251"/>
      <c r="FCE43" s="251"/>
      <c r="FCF43" s="251"/>
      <c r="FCG43" s="251"/>
      <c r="FCH43" s="251"/>
      <c r="FCI43" s="251"/>
      <c r="FCJ43" s="251"/>
      <c r="FCK43" s="251"/>
      <c r="FCL43" s="251"/>
      <c r="FCM43" s="251"/>
      <c r="FCN43" s="251"/>
      <c r="FCO43" s="251"/>
      <c r="FCP43" s="251"/>
      <c r="FCQ43" s="251"/>
      <c r="FCR43" s="251"/>
      <c r="FCS43" s="251"/>
      <c r="FCT43" s="251"/>
      <c r="FCU43" s="251"/>
      <c r="FCV43" s="251"/>
      <c r="FCW43" s="251"/>
      <c r="FCX43" s="251"/>
      <c r="FCY43" s="251"/>
      <c r="FCZ43" s="251"/>
      <c r="FDA43" s="251"/>
      <c r="FDB43" s="251"/>
      <c r="FDC43" s="251"/>
      <c r="FDD43" s="251"/>
      <c r="FDE43" s="251"/>
      <c r="FDF43" s="251"/>
      <c r="FDG43" s="251"/>
      <c r="FDH43" s="251"/>
      <c r="FDI43" s="251"/>
      <c r="FDJ43" s="251"/>
      <c r="FDK43" s="251"/>
      <c r="FDL43" s="251"/>
      <c r="FDM43" s="251"/>
      <c r="FDN43" s="251"/>
      <c r="FDO43" s="251"/>
      <c r="FDP43" s="251"/>
      <c r="FDQ43" s="251"/>
      <c r="FDR43" s="251"/>
      <c r="FDS43" s="251"/>
      <c r="FDT43" s="251"/>
      <c r="FDU43" s="251"/>
      <c r="FDV43" s="251"/>
      <c r="FDW43" s="251"/>
      <c r="FDX43" s="251"/>
      <c r="FDY43" s="251"/>
      <c r="FDZ43" s="251"/>
      <c r="FEA43" s="251"/>
      <c r="FEB43" s="251"/>
      <c r="FEC43" s="251"/>
      <c r="FED43" s="251"/>
      <c r="FEE43" s="251"/>
      <c r="FEF43" s="251"/>
      <c r="FEG43" s="251"/>
      <c r="FEH43" s="251"/>
      <c r="FEI43" s="251"/>
      <c r="FEJ43" s="251"/>
      <c r="FEK43" s="251"/>
      <c r="FEL43" s="251"/>
      <c r="FEM43" s="251"/>
      <c r="FEN43" s="251"/>
      <c r="FEO43" s="251"/>
      <c r="FEP43" s="251"/>
      <c r="FEQ43" s="251"/>
      <c r="FER43" s="251"/>
      <c r="FES43" s="251"/>
      <c r="FET43" s="251"/>
      <c r="FEU43" s="251"/>
      <c r="FEV43" s="251"/>
      <c r="FEW43" s="251"/>
      <c r="FEX43" s="251"/>
      <c r="FEY43" s="251"/>
      <c r="FEZ43" s="251"/>
      <c r="FFA43" s="251"/>
      <c r="FFB43" s="251"/>
      <c r="FFC43" s="251"/>
      <c r="FFD43" s="251"/>
      <c r="FFE43" s="251"/>
      <c r="FFF43" s="251"/>
      <c r="FFG43" s="251"/>
      <c r="FFH43" s="251"/>
      <c r="FFI43" s="251"/>
      <c r="FFJ43" s="251"/>
      <c r="FFK43" s="251"/>
      <c r="FFL43" s="251"/>
      <c r="FFM43" s="251"/>
      <c r="FFN43" s="251"/>
      <c r="FFO43" s="251"/>
      <c r="FFP43" s="251"/>
      <c r="FFQ43" s="251"/>
      <c r="FFR43" s="251"/>
      <c r="FFS43" s="251"/>
      <c r="FFT43" s="251"/>
      <c r="FFU43" s="251"/>
      <c r="FFV43" s="251"/>
      <c r="FFW43" s="251"/>
      <c r="FFX43" s="251"/>
      <c r="FFY43" s="251"/>
      <c r="FFZ43" s="251"/>
      <c r="FGA43" s="251"/>
      <c r="FGB43" s="251"/>
      <c r="FGC43" s="251"/>
      <c r="FGD43" s="251"/>
      <c r="FGE43" s="251"/>
      <c r="FGF43" s="251"/>
      <c r="FGG43" s="251"/>
      <c r="FGH43" s="251"/>
      <c r="FGI43" s="251"/>
      <c r="FGJ43" s="251"/>
      <c r="FGK43" s="251"/>
      <c r="FGL43" s="251"/>
      <c r="FGM43" s="251"/>
      <c r="FGN43" s="251"/>
      <c r="FGO43" s="251"/>
      <c r="FGP43" s="251"/>
      <c r="FGQ43" s="251"/>
      <c r="FGR43" s="251"/>
      <c r="FGS43" s="251"/>
      <c r="FGT43" s="251"/>
      <c r="FGU43" s="251"/>
      <c r="FGV43" s="251"/>
      <c r="FGW43" s="251"/>
      <c r="FGX43" s="251"/>
      <c r="FGY43" s="251"/>
      <c r="FGZ43" s="251"/>
      <c r="FHA43" s="251"/>
      <c r="FHB43" s="251"/>
      <c r="FHC43" s="251"/>
      <c r="FHD43" s="251"/>
      <c r="FHE43" s="251"/>
      <c r="FHF43" s="251"/>
      <c r="FHG43" s="251"/>
      <c r="FHH43" s="251"/>
      <c r="FHI43" s="251"/>
      <c r="FHJ43" s="251"/>
      <c r="FHK43" s="251"/>
      <c r="FHL43" s="251"/>
      <c r="FHM43" s="251"/>
      <c r="FHN43" s="251"/>
      <c r="FHO43" s="251"/>
      <c r="FHP43" s="251"/>
      <c r="FHQ43" s="251"/>
      <c r="FHR43" s="251"/>
      <c r="FHS43" s="251"/>
      <c r="FHT43" s="251"/>
      <c r="FHU43" s="251"/>
      <c r="FHV43" s="251"/>
      <c r="FHW43" s="251"/>
      <c r="FHX43" s="251"/>
      <c r="FHY43" s="251"/>
      <c r="FHZ43" s="251"/>
      <c r="FIA43" s="251"/>
      <c r="FIB43" s="251"/>
      <c r="FIC43" s="251"/>
      <c r="FID43" s="251"/>
      <c r="FIE43" s="251"/>
      <c r="FIF43" s="251"/>
      <c r="FIG43" s="251"/>
      <c r="FIH43" s="251"/>
      <c r="FII43" s="251"/>
      <c r="FIJ43" s="251"/>
      <c r="FIK43" s="251"/>
      <c r="FIL43" s="251"/>
      <c r="FIM43" s="251"/>
      <c r="FIN43" s="251"/>
      <c r="FIO43" s="251"/>
      <c r="FIP43" s="251"/>
      <c r="FIQ43" s="251"/>
      <c r="FIR43" s="251"/>
      <c r="FIS43" s="251"/>
      <c r="FIT43" s="251"/>
      <c r="FIU43" s="251"/>
      <c r="FIV43" s="251"/>
      <c r="FIW43" s="251"/>
      <c r="FIX43" s="251"/>
      <c r="FIY43" s="251"/>
      <c r="FIZ43" s="251"/>
      <c r="FJA43" s="251"/>
      <c r="FJB43" s="251"/>
      <c r="FJC43" s="251"/>
      <c r="FJD43" s="251"/>
      <c r="FJE43" s="251"/>
      <c r="FJF43" s="251"/>
      <c r="FJG43" s="251"/>
      <c r="FJH43" s="251"/>
      <c r="FJI43" s="251"/>
      <c r="FJJ43" s="251"/>
      <c r="FJK43" s="251"/>
      <c r="FJL43" s="251"/>
      <c r="FJM43" s="251"/>
      <c r="FJN43" s="251"/>
      <c r="FJO43" s="251"/>
      <c r="FJP43" s="251"/>
      <c r="FJQ43" s="251"/>
      <c r="FJR43" s="251"/>
      <c r="FJS43" s="251"/>
      <c r="FJT43" s="251"/>
      <c r="FJU43" s="251"/>
      <c r="FJV43" s="251"/>
      <c r="FJW43" s="251"/>
      <c r="FJX43" s="251"/>
      <c r="FJY43" s="251"/>
      <c r="FJZ43" s="251"/>
      <c r="FKA43" s="251"/>
      <c r="FKB43" s="251"/>
      <c r="FKC43" s="251"/>
      <c r="FKD43" s="251"/>
      <c r="FKE43" s="251"/>
      <c r="FKF43" s="251"/>
      <c r="FKG43" s="251"/>
      <c r="FKH43" s="251"/>
      <c r="FKI43" s="251"/>
      <c r="FKJ43" s="251"/>
      <c r="FKK43" s="251"/>
      <c r="FKL43" s="251"/>
      <c r="FKM43" s="251"/>
      <c r="FKN43" s="251"/>
      <c r="FKO43" s="251"/>
      <c r="FKP43" s="251"/>
      <c r="FKQ43" s="251"/>
      <c r="FKR43" s="251"/>
      <c r="FKS43" s="251"/>
      <c r="FKT43" s="251"/>
      <c r="FKU43" s="251"/>
      <c r="FKV43" s="251"/>
      <c r="FKW43" s="251"/>
      <c r="FKX43" s="251"/>
      <c r="FKY43" s="251"/>
      <c r="FKZ43" s="251"/>
      <c r="FLA43" s="251"/>
      <c r="FLB43" s="251"/>
      <c r="FLC43" s="251"/>
      <c r="FLD43" s="251"/>
      <c r="FLE43" s="251"/>
      <c r="FLF43" s="251"/>
      <c r="FLG43" s="251"/>
      <c r="FLH43" s="251"/>
      <c r="FLI43" s="251"/>
      <c r="FLJ43" s="251"/>
      <c r="FLK43" s="251"/>
      <c r="FLL43" s="251"/>
      <c r="FLM43" s="251"/>
      <c r="FLN43" s="251"/>
      <c r="FLO43" s="251"/>
      <c r="FLP43" s="251"/>
      <c r="FLQ43" s="251"/>
      <c r="FLR43" s="251"/>
      <c r="FLS43" s="251"/>
      <c r="FLT43" s="251"/>
      <c r="FLU43" s="251"/>
      <c r="FLV43" s="251"/>
      <c r="FLW43" s="251"/>
      <c r="FLX43" s="251"/>
      <c r="FLY43" s="251"/>
      <c r="FLZ43" s="251"/>
      <c r="FMA43" s="251"/>
      <c r="FMB43" s="251"/>
      <c r="FMC43" s="251"/>
      <c r="FMD43" s="251"/>
      <c r="FME43" s="251"/>
      <c r="FMF43" s="251"/>
      <c r="FMG43" s="251"/>
      <c r="FMH43" s="251"/>
      <c r="FMI43" s="251"/>
      <c r="FMJ43" s="251"/>
      <c r="FMK43" s="251"/>
      <c r="FML43" s="251"/>
      <c r="FMM43" s="251"/>
      <c r="FMN43" s="251"/>
      <c r="FMO43" s="251"/>
      <c r="FMP43" s="251"/>
      <c r="FMQ43" s="251"/>
      <c r="FMR43" s="251"/>
      <c r="FMS43" s="251"/>
      <c r="FMT43" s="251"/>
      <c r="FMU43" s="251"/>
      <c r="FMV43" s="251"/>
      <c r="FMW43" s="251"/>
      <c r="FMX43" s="251"/>
      <c r="FMY43" s="251"/>
      <c r="FMZ43" s="251"/>
      <c r="FNA43" s="251"/>
      <c r="FNB43" s="251"/>
      <c r="FNC43" s="251"/>
      <c r="FND43" s="251"/>
      <c r="FNE43" s="251"/>
      <c r="FNF43" s="251"/>
      <c r="FNG43" s="251"/>
      <c r="FNH43" s="251"/>
      <c r="FNI43" s="251"/>
      <c r="FNJ43" s="251"/>
      <c r="FNK43" s="251"/>
      <c r="FNL43" s="251"/>
      <c r="FNM43" s="251"/>
      <c r="FNN43" s="251"/>
      <c r="FNO43" s="251"/>
      <c r="FNP43" s="251"/>
      <c r="FNQ43" s="251"/>
      <c r="FNR43" s="251"/>
      <c r="FNS43" s="251"/>
      <c r="FNT43" s="251"/>
      <c r="FNU43" s="251"/>
      <c r="FNV43" s="251"/>
      <c r="FNW43" s="251"/>
      <c r="FNX43" s="251"/>
      <c r="FNY43" s="251"/>
      <c r="FNZ43" s="251"/>
      <c r="FOA43" s="251"/>
      <c r="FOB43" s="251"/>
      <c r="FOC43" s="251"/>
      <c r="FOD43" s="251"/>
      <c r="FOE43" s="251"/>
      <c r="FOF43" s="251"/>
      <c r="FOG43" s="251"/>
      <c r="FOH43" s="251"/>
      <c r="FOI43" s="251"/>
      <c r="FOJ43" s="251"/>
      <c r="FOK43" s="251"/>
      <c r="FOL43" s="251"/>
      <c r="FOM43" s="251"/>
      <c r="FON43" s="251"/>
      <c r="FOO43" s="251"/>
      <c r="FOP43" s="251"/>
      <c r="FOQ43" s="251"/>
      <c r="FOR43" s="251"/>
      <c r="FOS43" s="251"/>
      <c r="FOT43" s="251"/>
      <c r="FOU43" s="251"/>
      <c r="FOV43" s="251"/>
      <c r="FOW43" s="251"/>
      <c r="FOX43" s="251"/>
      <c r="FOY43" s="251"/>
      <c r="FOZ43" s="251"/>
      <c r="FPA43" s="251"/>
      <c r="FPB43" s="251"/>
      <c r="FPC43" s="251"/>
      <c r="FPD43" s="251"/>
      <c r="FPE43" s="251"/>
      <c r="FPF43" s="251"/>
      <c r="FPG43" s="251"/>
      <c r="FPH43" s="251"/>
      <c r="FPI43" s="251"/>
      <c r="FPJ43" s="251"/>
      <c r="FPK43" s="251"/>
      <c r="FPL43" s="251"/>
      <c r="FPM43" s="251"/>
      <c r="FPN43" s="251"/>
      <c r="FPO43" s="251"/>
      <c r="FPP43" s="251"/>
      <c r="FPQ43" s="251"/>
      <c r="FPR43" s="251"/>
      <c r="FPS43" s="251"/>
      <c r="FPT43" s="251"/>
      <c r="FPU43" s="251"/>
      <c r="FPV43" s="251"/>
      <c r="FPW43" s="251"/>
      <c r="FPX43" s="251"/>
      <c r="FPY43" s="251"/>
      <c r="FPZ43" s="251"/>
      <c r="FQA43" s="251"/>
      <c r="FQB43" s="251"/>
      <c r="FQC43" s="251"/>
      <c r="FQD43" s="251"/>
      <c r="FQE43" s="251"/>
      <c r="FQF43" s="251"/>
      <c r="FQG43" s="251"/>
      <c r="FQH43" s="251"/>
      <c r="FQI43" s="251"/>
      <c r="FQJ43" s="251"/>
      <c r="FQK43" s="251"/>
      <c r="FQL43" s="251"/>
      <c r="FQM43" s="251"/>
      <c r="FQN43" s="251"/>
      <c r="FQO43" s="251"/>
      <c r="FQP43" s="251"/>
      <c r="FQQ43" s="251"/>
      <c r="FQR43" s="251"/>
      <c r="FQS43" s="251"/>
      <c r="FQT43" s="251"/>
      <c r="FQU43" s="251"/>
      <c r="FQV43" s="251"/>
      <c r="FQW43" s="251"/>
      <c r="FQX43" s="251"/>
      <c r="FQY43" s="251"/>
      <c r="FQZ43" s="251"/>
      <c r="FRA43" s="251"/>
      <c r="FRB43" s="251"/>
      <c r="FRC43" s="251"/>
      <c r="FRD43" s="251"/>
      <c r="FRE43" s="251"/>
      <c r="FRF43" s="251"/>
      <c r="FRG43" s="251"/>
      <c r="FRH43" s="251"/>
      <c r="FRI43" s="251"/>
      <c r="FRJ43" s="251"/>
      <c r="FRK43" s="251"/>
      <c r="FRL43" s="251"/>
      <c r="FRM43" s="251"/>
      <c r="FRN43" s="251"/>
      <c r="FRO43" s="251"/>
      <c r="FRP43" s="251"/>
      <c r="FRQ43" s="251"/>
      <c r="FRR43" s="251"/>
      <c r="FRS43" s="251"/>
      <c r="FRT43" s="251"/>
      <c r="FRU43" s="251"/>
      <c r="FRV43" s="251"/>
      <c r="FRW43" s="251"/>
      <c r="FRX43" s="251"/>
      <c r="FRY43" s="251"/>
      <c r="FRZ43" s="251"/>
      <c r="FSA43" s="251"/>
      <c r="FSB43" s="251"/>
      <c r="FSC43" s="251"/>
      <c r="FSD43" s="251"/>
      <c r="FSE43" s="251"/>
      <c r="FSF43" s="251"/>
      <c r="FSG43" s="251"/>
      <c r="FSH43" s="251"/>
      <c r="FSI43" s="251"/>
      <c r="FSJ43" s="251"/>
      <c r="FSK43" s="251"/>
      <c r="FSL43" s="251"/>
      <c r="FSM43" s="251"/>
      <c r="FSN43" s="251"/>
      <c r="FSO43" s="251"/>
      <c r="FSP43" s="251"/>
      <c r="FSQ43" s="251"/>
      <c r="FSR43" s="251"/>
      <c r="FSS43" s="251"/>
      <c r="FST43" s="251"/>
      <c r="FSU43" s="251"/>
      <c r="FSV43" s="251"/>
      <c r="FSW43" s="251"/>
      <c r="FSX43" s="251"/>
      <c r="FSY43" s="251"/>
      <c r="FSZ43" s="251"/>
      <c r="FTA43" s="251"/>
      <c r="FTB43" s="251"/>
      <c r="FTC43" s="251"/>
      <c r="FTD43" s="251"/>
      <c r="FTE43" s="251"/>
      <c r="FTF43" s="251"/>
      <c r="FTG43" s="251"/>
      <c r="FTH43" s="251"/>
      <c r="FTI43" s="251"/>
      <c r="FTJ43" s="251"/>
      <c r="FTK43" s="251"/>
      <c r="FTL43" s="251"/>
      <c r="FTM43" s="251"/>
      <c r="FTN43" s="251"/>
      <c r="FTO43" s="251"/>
      <c r="FTP43" s="251"/>
      <c r="FTQ43" s="251"/>
      <c r="FTR43" s="251"/>
      <c r="FTS43" s="251"/>
      <c r="FTT43" s="251"/>
      <c r="FTU43" s="251"/>
      <c r="FTV43" s="251"/>
      <c r="FTW43" s="251"/>
      <c r="FTX43" s="251"/>
      <c r="FTY43" s="251"/>
      <c r="FTZ43" s="251"/>
      <c r="FUA43" s="251"/>
      <c r="FUB43" s="251"/>
      <c r="FUC43" s="251"/>
      <c r="FUD43" s="251"/>
      <c r="FUE43" s="251"/>
      <c r="FUF43" s="251"/>
      <c r="FUG43" s="251"/>
      <c r="FUH43" s="251"/>
      <c r="FUI43" s="251"/>
      <c r="FUJ43" s="251"/>
      <c r="FUK43" s="251"/>
      <c r="FUL43" s="251"/>
      <c r="FUM43" s="251"/>
      <c r="FUN43" s="251"/>
      <c r="FUO43" s="251"/>
      <c r="FUP43" s="251"/>
      <c r="FUQ43" s="251"/>
      <c r="FUR43" s="251"/>
      <c r="FUS43" s="251"/>
      <c r="FUT43" s="251"/>
      <c r="FUU43" s="251"/>
      <c r="FUV43" s="251"/>
      <c r="FUW43" s="251"/>
      <c r="FUX43" s="251"/>
      <c r="FUY43" s="251"/>
      <c r="FUZ43" s="251"/>
      <c r="FVA43" s="251"/>
      <c r="FVB43" s="251"/>
      <c r="FVC43" s="251"/>
      <c r="FVD43" s="251"/>
      <c r="FVE43" s="251"/>
      <c r="FVF43" s="251"/>
      <c r="FVG43" s="251"/>
      <c r="FVH43" s="251"/>
      <c r="FVI43" s="251"/>
      <c r="FVJ43" s="251"/>
      <c r="FVK43" s="251"/>
      <c r="FVL43" s="251"/>
      <c r="FVM43" s="251"/>
      <c r="FVN43" s="251"/>
      <c r="FVO43" s="251"/>
      <c r="FVP43" s="251"/>
      <c r="FVQ43" s="251"/>
      <c r="FVR43" s="251"/>
      <c r="FVS43" s="251"/>
      <c r="FVT43" s="251"/>
      <c r="FVU43" s="251"/>
      <c r="FVV43" s="251"/>
      <c r="FVW43" s="251"/>
      <c r="FVX43" s="251"/>
      <c r="FVY43" s="251"/>
      <c r="FVZ43" s="251"/>
      <c r="FWA43" s="251"/>
      <c r="FWB43" s="251"/>
      <c r="FWC43" s="251"/>
      <c r="FWD43" s="251"/>
      <c r="FWE43" s="251"/>
      <c r="FWF43" s="251"/>
      <c r="FWG43" s="251"/>
      <c r="FWH43" s="251"/>
      <c r="FWI43" s="251"/>
      <c r="FWJ43" s="251"/>
      <c r="FWK43" s="251"/>
      <c r="FWL43" s="251"/>
      <c r="FWM43" s="251"/>
      <c r="FWN43" s="251"/>
      <c r="FWO43" s="251"/>
      <c r="FWP43" s="251"/>
      <c r="FWQ43" s="251"/>
      <c r="FWR43" s="251"/>
      <c r="FWS43" s="251"/>
      <c r="FWT43" s="251"/>
      <c r="FWU43" s="251"/>
      <c r="FWV43" s="251"/>
      <c r="FWW43" s="251"/>
      <c r="FWX43" s="251"/>
      <c r="FWY43" s="251"/>
      <c r="FWZ43" s="251"/>
      <c r="FXA43" s="251"/>
      <c r="FXB43" s="251"/>
      <c r="FXC43" s="251"/>
      <c r="FXD43" s="251"/>
      <c r="FXE43" s="251"/>
      <c r="FXF43" s="251"/>
      <c r="FXG43" s="251"/>
      <c r="FXH43" s="251"/>
      <c r="FXI43" s="251"/>
      <c r="FXJ43" s="251"/>
      <c r="FXK43" s="251"/>
      <c r="FXL43" s="251"/>
      <c r="FXM43" s="251"/>
      <c r="FXN43" s="251"/>
      <c r="FXO43" s="251"/>
      <c r="FXP43" s="251"/>
      <c r="FXQ43" s="251"/>
      <c r="FXR43" s="251"/>
      <c r="FXS43" s="251"/>
      <c r="FXT43" s="251"/>
      <c r="FXU43" s="251"/>
      <c r="FXV43" s="251"/>
      <c r="FXW43" s="251"/>
      <c r="FXX43" s="251"/>
      <c r="FXY43" s="251"/>
      <c r="FXZ43" s="251"/>
      <c r="FYA43" s="251"/>
      <c r="FYB43" s="251"/>
      <c r="FYC43" s="251"/>
      <c r="FYD43" s="251"/>
      <c r="FYE43" s="251"/>
      <c r="FYF43" s="251"/>
      <c r="FYG43" s="251"/>
      <c r="FYH43" s="251"/>
      <c r="FYI43" s="251"/>
      <c r="FYJ43" s="251"/>
      <c r="FYK43" s="251"/>
      <c r="FYL43" s="251"/>
      <c r="FYM43" s="251"/>
      <c r="FYN43" s="251"/>
      <c r="FYO43" s="251"/>
      <c r="FYP43" s="251"/>
      <c r="FYQ43" s="251"/>
      <c r="FYR43" s="251"/>
      <c r="FYS43" s="251"/>
      <c r="FYT43" s="251"/>
      <c r="FYU43" s="251"/>
      <c r="FYV43" s="251"/>
      <c r="FYW43" s="251"/>
      <c r="FYX43" s="251"/>
      <c r="FYY43" s="251"/>
      <c r="FYZ43" s="251"/>
      <c r="FZA43" s="251"/>
      <c r="FZB43" s="251"/>
      <c r="FZC43" s="251"/>
      <c r="FZD43" s="251"/>
      <c r="FZE43" s="251"/>
      <c r="FZF43" s="251"/>
      <c r="FZG43" s="251"/>
      <c r="FZH43" s="251"/>
      <c r="FZI43" s="251"/>
      <c r="FZJ43" s="251"/>
      <c r="FZK43" s="251"/>
      <c r="FZL43" s="251"/>
      <c r="FZM43" s="251"/>
      <c r="FZN43" s="251"/>
      <c r="FZO43" s="251"/>
      <c r="FZP43" s="251"/>
      <c r="FZQ43" s="251"/>
      <c r="FZR43" s="251"/>
      <c r="FZS43" s="251"/>
      <c r="FZT43" s="251"/>
      <c r="FZU43" s="251"/>
      <c r="FZV43" s="251"/>
      <c r="FZW43" s="251"/>
      <c r="FZX43" s="251"/>
      <c r="FZY43" s="251"/>
      <c r="FZZ43" s="251"/>
      <c r="GAA43" s="251"/>
      <c r="GAB43" s="251"/>
      <c r="GAC43" s="251"/>
      <c r="GAD43" s="251"/>
      <c r="GAE43" s="251"/>
      <c r="GAF43" s="251"/>
      <c r="GAG43" s="251"/>
      <c r="GAH43" s="251"/>
      <c r="GAI43" s="251"/>
      <c r="GAJ43" s="251"/>
      <c r="GAK43" s="251"/>
      <c r="GAL43" s="251"/>
      <c r="GAM43" s="251"/>
      <c r="GAN43" s="251"/>
      <c r="GAO43" s="251"/>
      <c r="GAP43" s="251"/>
      <c r="GAQ43" s="251"/>
      <c r="GAR43" s="251"/>
      <c r="GAS43" s="251"/>
      <c r="GAT43" s="251"/>
      <c r="GAU43" s="251"/>
      <c r="GAV43" s="251"/>
      <c r="GAW43" s="251"/>
      <c r="GAX43" s="251"/>
      <c r="GAY43" s="251"/>
      <c r="GAZ43" s="251"/>
      <c r="GBA43" s="251"/>
      <c r="GBB43" s="251"/>
      <c r="GBC43" s="251"/>
      <c r="GBD43" s="251"/>
      <c r="GBE43" s="251"/>
      <c r="GBF43" s="251"/>
      <c r="GBG43" s="251"/>
      <c r="GBH43" s="251"/>
      <c r="GBI43" s="251"/>
      <c r="GBJ43" s="251"/>
      <c r="GBK43" s="251"/>
      <c r="GBL43" s="251"/>
      <c r="GBM43" s="251"/>
      <c r="GBN43" s="251"/>
      <c r="GBO43" s="251"/>
      <c r="GBP43" s="251"/>
      <c r="GBQ43" s="251"/>
      <c r="GBR43" s="251"/>
      <c r="GBS43" s="251"/>
      <c r="GBT43" s="251"/>
      <c r="GBU43" s="251"/>
      <c r="GBV43" s="251"/>
      <c r="GBW43" s="251"/>
      <c r="GBX43" s="251"/>
      <c r="GBY43" s="251"/>
      <c r="GBZ43" s="251"/>
      <c r="GCA43" s="251"/>
      <c r="GCB43" s="251"/>
      <c r="GCC43" s="251"/>
      <c r="GCD43" s="251"/>
      <c r="GCE43" s="251"/>
      <c r="GCF43" s="251"/>
      <c r="GCG43" s="251"/>
      <c r="GCH43" s="251"/>
      <c r="GCI43" s="251"/>
      <c r="GCJ43" s="251"/>
      <c r="GCK43" s="251"/>
      <c r="GCL43" s="251"/>
      <c r="GCM43" s="251"/>
      <c r="GCN43" s="251"/>
      <c r="GCO43" s="251"/>
      <c r="GCP43" s="251"/>
      <c r="GCQ43" s="251"/>
      <c r="GCR43" s="251"/>
      <c r="GCS43" s="251"/>
      <c r="GCT43" s="251"/>
      <c r="GCU43" s="251"/>
      <c r="GCV43" s="251"/>
      <c r="GCW43" s="251"/>
      <c r="GCX43" s="251"/>
      <c r="GCY43" s="251"/>
      <c r="GCZ43" s="251"/>
      <c r="GDA43" s="251"/>
      <c r="GDB43" s="251"/>
      <c r="GDC43" s="251"/>
      <c r="GDD43" s="251"/>
      <c r="GDE43" s="251"/>
      <c r="GDF43" s="251"/>
      <c r="GDG43" s="251"/>
      <c r="GDH43" s="251"/>
      <c r="GDI43" s="251"/>
      <c r="GDJ43" s="251"/>
      <c r="GDK43" s="251"/>
      <c r="GDL43" s="251"/>
      <c r="GDM43" s="251"/>
      <c r="GDN43" s="251"/>
      <c r="GDO43" s="251"/>
      <c r="GDP43" s="251"/>
      <c r="GDQ43" s="251"/>
      <c r="GDR43" s="251"/>
      <c r="GDS43" s="251"/>
      <c r="GDT43" s="251"/>
      <c r="GDU43" s="251"/>
      <c r="GDV43" s="251"/>
      <c r="GDW43" s="251"/>
      <c r="GDX43" s="251"/>
      <c r="GDY43" s="251"/>
      <c r="GDZ43" s="251"/>
      <c r="GEA43" s="251"/>
      <c r="GEB43" s="251"/>
      <c r="GEC43" s="251"/>
      <c r="GED43" s="251"/>
      <c r="GEE43" s="251"/>
      <c r="GEF43" s="251"/>
      <c r="GEG43" s="251"/>
      <c r="GEH43" s="251"/>
      <c r="GEI43" s="251"/>
      <c r="GEJ43" s="251"/>
      <c r="GEK43" s="251"/>
      <c r="GEL43" s="251"/>
      <c r="GEM43" s="251"/>
      <c r="GEN43" s="251"/>
      <c r="GEO43" s="251"/>
      <c r="GEP43" s="251"/>
      <c r="GEQ43" s="251"/>
      <c r="GER43" s="251"/>
      <c r="GES43" s="251"/>
      <c r="GET43" s="251"/>
      <c r="GEU43" s="251"/>
      <c r="GEV43" s="251"/>
      <c r="GEW43" s="251"/>
      <c r="GEX43" s="251"/>
      <c r="GEY43" s="251"/>
      <c r="GEZ43" s="251"/>
      <c r="GFA43" s="251"/>
      <c r="GFB43" s="251"/>
      <c r="GFC43" s="251"/>
      <c r="GFD43" s="251"/>
      <c r="GFE43" s="251"/>
      <c r="GFF43" s="251"/>
      <c r="GFG43" s="251"/>
      <c r="GFH43" s="251"/>
      <c r="GFI43" s="251"/>
      <c r="GFJ43" s="251"/>
      <c r="GFK43" s="251"/>
      <c r="GFL43" s="251"/>
      <c r="GFM43" s="251"/>
      <c r="GFN43" s="251"/>
      <c r="GFO43" s="251"/>
      <c r="GFP43" s="251"/>
      <c r="GFQ43" s="251"/>
      <c r="GFR43" s="251"/>
      <c r="GFS43" s="251"/>
      <c r="GFT43" s="251"/>
      <c r="GFU43" s="251"/>
      <c r="GFV43" s="251"/>
      <c r="GFW43" s="251"/>
      <c r="GFX43" s="251"/>
      <c r="GFY43" s="251"/>
      <c r="GFZ43" s="251"/>
      <c r="GGA43" s="251"/>
      <c r="GGB43" s="251"/>
      <c r="GGC43" s="251"/>
      <c r="GGD43" s="251"/>
      <c r="GGE43" s="251"/>
      <c r="GGF43" s="251"/>
      <c r="GGG43" s="251"/>
      <c r="GGH43" s="251"/>
      <c r="GGI43" s="251"/>
      <c r="GGJ43" s="251"/>
      <c r="GGK43" s="251"/>
      <c r="GGL43" s="251"/>
      <c r="GGM43" s="251"/>
      <c r="GGN43" s="251"/>
      <c r="GGO43" s="251"/>
      <c r="GGP43" s="251"/>
      <c r="GGQ43" s="251"/>
      <c r="GGR43" s="251"/>
      <c r="GGS43" s="251"/>
      <c r="GGT43" s="251"/>
      <c r="GGU43" s="251"/>
      <c r="GGV43" s="251"/>
      <c r="GGW43" s="251"/>
      <c r="GGX43" s="251"/>
      <c r="GGY43" s="251"/>
      <c r="GGZ43" s="251"/>
      <c r="GHA43" s="251"/>
      <c r="GHB43" s="251"/>
      <c r="GHC43" s="251"/>
      <c r="GHD43" s="251"/>
      <c r="GHE43" s="251"/>
      <c r="GHF43" s="251"/>
      <c r="GHG43" s="251"/>
      <c r="GHH43" s="251"/>
      <c r="GHI43" s="251"/>
      <c r="GHJ43" s="251"/>
      <c r="GHK43" s="251"/>
      <c r="GHL43" s="251"/>
      <c r="GHM43" s="251"/>
      <c r="GHN43" s="251"/>
      <c r="GHO43" s="251"/>
      <c r="GHP43" s="251"/>
      <c r="GHQ43" s="251"/>
      <c r="GHR43" s="251"/>
      <c r="GHS43" s="251"/>
      <c r="GHT43" s="251"/>
      <c r="GHU43" s="251"/>
      <c r="GHV43" s="251"/>
      <c r="GHW43" s="251"/>
      <c r="GHX43" s="251"/>
      <c r="GHY43" s="251"/>
      <c r="GHZ43" s="251"/>
      <c r="GIA43" s="251"/>
      <c r="GIB43" s="251"/>
      <c r="GIC43" s="251"/>
      <c r="GID43" s="251"/>
      <c r="GIE43" s="251"/>
      <c r="GIF43" s="251"/>
      <c r="GIG43" s="251"/>
      <c r="GIH43" s="251"/>
      <c r="GII43" s="251"/>
      <c r="GIJ43" s="251"/>
      <c r="GIK43" s="251"/>
      <c r="GIL43" s="251"/>
      <c r="GIM43" s="251"/>
      <c r="GIN43" s="251"/>
      <c r="GIO43" s="251"/>
      <c r="GIP43" s="251"/>
      <c r="GIQ43" s="251"/>
      <c r="GIR43" s="251"/>
      <c r="GIS43" s="251"/>
      <c r="GIT43" s="251"/>
      <c r="GIU43" s="251"/>
      <c r="GIV43" s="251"/>
      <c r="GIW43" s="251"/>
      <c r="GIX43" s="251"/>
      <c r="GIY43" s="251"/>
      <c r="GIZ43" s="251"/>
      <c r="GJA43" s="251"/>
      <c r="GJB43" s="251"/>
      <c r="GJC43" s="251"/>
      <c r="GJD43" s="251"/>
      <c r="GJE43" s="251"/>
      <c r="GJF43" s="251"/>
      <c r="GJG43" s="251"/>
      <c r="GJH43" s="251"/>
      <c r="GJI43" s="251"/>
      <c r="GJJ43" s="251"/>
      <c r="GJK43" s="251"/>
      <c r="GJL43" s="251"/>
      <c r="GJM43" s="251"/>
      <c r="GJN43" s="251"/>
      <c r="GJO43" s="251"/>
      <c r="GJP43" s="251"/>
      <c r="GJQ43" s="251"/>
      <c r="GJR43" s="251"/>
      <c r="GJS43" s="251"/>
      <c r="GJT43" s="251"/>
      <c r="GJU43" s="251"/>
      <c r="GJV43" s="251"/>
      <c r="GJW43" s="251"/>
      <c r="GJX43" s="251"/>
      <c r="GJY43" s="251"/>
      <c r="GJZ43" s="251"/>
      <c r="GKA43" s="251"/>
      <c r="GKB43" s="251"/>
      <c r="GKC43" s="251"/>
      <c r="GKD43" s="251"/>
      <c r="GKE43" s="251"/>
      <c r="GKF43" s="251"/>
      <c r="GKG43" s="251"/>
      <c r="GKH43" s="251"/>
      <c r="GKI43" s="251"/>
      <c r="GKJ43" s="251"/>
      <c r="GKK43" s="251"/>
      <c r="GKL43" s="251"/>
      <c r="GKM43" s="251"/>
      <c r="GKN43" s="251"/>
      <c r="GKO43" s="251"/>
      <c r="GKP43" s="251"/>
      <c r="GKQ43" s="251"/>
      <c r="GKR43" s="251"/>
      <c r="GKS43" s="251"/>
      <c r="GKT43" s="251"/>
      <c r="GKU43" s="251"/>
      <c r="GKV43" s="251"/>
      <c r="GKW43" s="251"/>
      <c r="GKX43" s="251"/>
      <c r="GKY43" s="251"/>
      <c r="GKZ43" s="251"/>
      <c r="GLA43" s="251"/>
      <c r="GLB43" s="251"/>
      <c r="GLC43" s="251"/>
      <c r="GLD43" s="251"/>
      <c r="GLE43" s="251"/>
      <c r="GLF43" s="251"/>
      <c r="GLG43" s="251"/>
      <c r="GLH43" s="251"/>
      <c r="GLI43" s="251"/>
      <c r="GLJ43" s="251"/>
      <c r="GLK43" s="251"/>
      <c r="GLL43" s="251"/>
      <c r="GLM43" s="251"/>
      <c r="GLN43" s="251"/>
      <c r="GLO43" s="251"/>
      <c r="GLP43" s="251"/>
      <c r="GLQ43" s="251"/>
      <c r="GLR43" s="251"/>
      <c r="GLS43" s="251"/>
      <c r="GLT43" s="251"/>
      <c r="GLU43" s="251"/>
      <c r="GLV43" s="251"/>
      <c r="GLW43" s="251"/>
      <c r="GLX43" s="251"/>
      <c r="GLY43" s="251"/>
      <c r="GLZ43" s="251"/>
      <c r="GMA43" s="251"/>
      <c r="GMB43" s="251"/>
      <c r="GMC43" s="251"/>
      <c r="GMD43" s="251"/>
      <c r="GME43" s="251"/>
      <c r="GMF43" s="251"/>
      <c r="GMG43" s="251"/>
      <c r="GMH43" s="251"/>
      <c r="GMI43" s="251"/>
      <c r="GMJ43" s="251"/>
      <c r="GMK43" s="251"/>
      <c r="GML43" s="251"/>
      <c r="GMM43" s="251"/>
      <c r="GMN43" s="251"/>
      <c r="GMO43" s="251"/>
      <c r="GMP43" s="251"/>
      <c r="GMQ43" s="251"/>
      <c r="GMR43" s="251"/>
      <c r="GMS43" s="251"/>
      <c r="GMT43" s="251"/>
      <c r="GMU43" s="251"/>
      <c r="GMV43" s="251"/>
      <c r="GMW43" s="251"/>
      <c r="GMX43" s="251"/>
      <c r="GMY43" s="251"/>
      <c r="GMZ43" s="251"/>
      <c r="GNA43" s="251"/>
      <c r="GNB43" s="251"/>
      <c r="GNC43" s="251"/>
      <c r="GND43" s="251"/>
      <c r="GNE43" s="251"/>
      <c r="GNF43" s="251"/>
      <c r="GNG43" s="251"/>
      <c r="GNH43" s="251"/>
      <c r="GNI43" s="251"/>
      <c r="GNJ43" s="251"/>
      <c r="GNK43" s="251"/>
      <c r="GNL43" s="251"/>
      <c r="GNM43" s="251"/>
      <c r="GNN43" s="251"/>
      <c r="GNO43" s="251"/>
      <c r="GNP43" s="251"/>
      <c r="GNQ43" s="251"/>
      <c r="GNR43" s="251"/>
      <c r="GNS43" s="251"/>
      <c r="GNT43" s="251"/>
      <c r="GNU43" s="251"/>
      <c r="GNV43" s="251"/>
      <c r="GNW43" s="251"/>
      <c r="GNX43" s="251"/>
      <c r="GNY43" s="251"/>
      <c r="GNZ43" s="251"/>
      <c r="GOA43" s="251"/>
      <c r="GOB43" s="251"/>
      <c r="GOC43" s="251"/>
      <c r="GOD43" s="251"/>
      <c r="GOE43" s="251"/>
      <c r="GOF43" s="251"/>
      <c r="GOG43" s="251"/>
      <c r="GOH43" s="251"/>
      <c r="GOI43" s="251"/>
      <c r="GOJ43" s="251"/>
      <c r="GOK43" s="251"/>
      <c r="GOL43" s="251"/>
      <c r="GOM43" s="251"/>
      <c r="GON43" s="251"/>
      <c r="GOO43" s="251"/>
      <c r="GOP43" s="251"/>
      <c r="GOQ43" s="251"/>
      <c r="GOR43" s="251"/>
      <c r="GOS43" s="251"/>
      <c r="GOT43" s="251"/>
      <c r="GOU43" s="251"/>
      <c r="GOV43" s="251"/>
      <c r="GOW43" s="251"/>
      <c r="GOX43" s="251"/>
      <c r="GOY43" s="251"/>
      <c r="GOZ43" s="251"/>
      <c r="GPA43" s="251"/>
      <c r="GPB43" s="251"/>
      <c r="GPC43" s="251"/>
      <c r="GPD43" s="251"/>
      <c r="GPE43" s="251"/>
      <c r="GPF43" s="251"/>
      <c r="GPG43" s="251"/>
      <c r="GPH43" s="251"/>
      <c r="GPI43" s="251"/>
      <c r="GPJ43" s="251"/>
      <c r="GPK43" s="251"/>
      <c r="GPL43" s="251"/>
      <c r="GPM43" s="251"/>
      <c r="GPN43" s="251"/>
      <c r="GPO43" s="251"/>
      <c r="GPP43" s="251"/>
      <c r="GPQ43" s="251"/>
      <c r="GPR43" s="251"/>
      <c r="GPS43" s="251"/>
      <c r="GPT43" s="251"/>
      <c r="GPU43" s="251"/>
      <c r="GPV43" s="251"/>
      <c r="GPW43" s="251"/>
      <c r="GPX43" s="251"/>
      <c r="GPY43" s="251"/>
      <c r="GPZ43" s="251"/>
      <c r="GQA43" s="251"/>
      <c r="GQB43" s="251"/>
      <c r="GQC43" s="251"/>
      <c r="GQD43" s="251"/>
      <c r="GQE43" s="251"/>
      <c r="GQF43" s="251"/>
      <c r="GQG43" s="251"/>
      <c r="GQH43" s="251"/>
      <c r="GQI43" s="251"/>
      <c r="GQJ43" s="251"/>
      <c r="GQK43" s="251"/>
      <c r="GQL43" s="251"/>
      <c r="GQM43" s="251"/>
      <c r="GQN43" s="251"/>
      <c r="GQO43" s="251"/>
      <c r="GQP43" s="251"/>
      <c r="GQQ43" s="251"/>
      <c r="GQR43" s="251"/>
      <c r="GQS43" s="251"/>
      <c r="GQT43" s="251"/>
      <c r="GQU43" s="251"/>
      <c r="GQV43" s="251"/>
      <c r="GQW43" s="251"/>
      <c r="GQX43" s="251"/>
      <c r="GQY43" s="251"/>
      <c r="GQZ43" s="251"/>
      <c r="GRA43" s="251"/>
      <c r="GRB43" s="251"/>
      <c r="GRC43" s="251"/>
      <c r="GRD43" s="251"/>
      <c r="GRE43" s="251"/>
      <c r="GRF43" s="251"/>
      <c r="GRG43" s="251"/>
      <c r="GRH43" s="251"/>
      <c r="GRI43" s="251"/>
      <c r="GRJ43" s="251"/>
      <c r="GRK43" s="251"/>
      <c r="GRL43" s="251"/>
      <c r="GRM43" s="251"/>
      <c r="GRN43" s="251"/>
      <c r="GRO43" s="251"/>
      <c r="GRP43" s="251"/>
      <c r="GRQ43" s="251"/>
      <c r="GRR43" s="251"/>
      <c r="GRS43" s="251"/>
      <c r="GRT43" s="251"/>
      <c r="GRU43" s="251"/>
      <c r="GRV43" s="251"/>
      <c r="GRW43" s="251"/>
      <c r="GRX43" s="251"/>
      <c r="GRY43" s="251"/>
      <c r="GRZ43" s="251"/>
      <c r="GSA43" s="251"/>
      <c r="GSB43" s="251"/>
      <c r="GSC43" s="251"/>
      <c r="GSD43" s="251"/>
      <c r="GSE43" s="251"/>
      <c r="GSF43" s="251"/>
      <c r="GSG43" s="251"/>
      <c r="GSH43" s="251"/>
      <c r="GSI43" s="251"/>
      <c r="GSJ43" s="251"/>
      <c r="GSK43" s="251"/>
      <c r="GSL43" s="251"/>
      <c r="GSM43" s="251"/>
      <c r="GSN43" s="251"/>
      <c r="GSO43" s="251"/>
      <c r="GSP43" s="251"/>
      <c r="GSQ43" s="251"/>
      <c r="GSR43" s="251"/>
      <c r="GSS43" s="251"/>
      <c r="GST43" s="251"/>
      <c r="GSU43" s="251"/>
      <c r="GSV43" s="251"/>
      <c r="GSW43" s="251"/>
      <c r="GSX43" s="251"/>
      <c r="GSY43" s="251"/>
      <c r="GSZ43" s="251"/>
      <c r="GTA43" s="251"/>
      <c r="GTB43" s="251"/>
      <c r="GTC43" s="251"/>
      <c r="GTD43" s="251"/>
      <c r="GTE43" s="251"/>
      <c r="GTF43" s="251"/>
      <c r="GTG43" s="251"/>
      <c r="GTH43" s="251"/>
      <c r="GTI43" s="251"/>
      <c r="GTJ43" s="251"/>
      <c r="GTK43" s="251"/>
      <c r="GTL43" s="251"/>
      <c r="GTM43" s="251"/>
      <c r="GTN43" s="251"/>
      <c r="GTO43" s="251"/>
      <c r="GTP43" s="251"/>
      <c r="GTQ43" s="251"/>
      <c r="GTR43" s="251"/>
      <c r="GTS43" s="251"/>
      <c r="GTT43" s="251"/>
      <c r="GTU43" s="251"/>
      <c r="GTV43" s="251"/>
      <c r="GTW43" s="251"/>
      <c r="GTX43" s="251"/>
      <c r="GTY43" s="251"/>
      <c r="GTZ43" s="251"/>
      <c r="GUA43" s="251"/>
      <c r="GUB43" s="251"/>
      <c r="GUC43" s="251"/>
      <c r="GUD43" s="251"/>
      <c r="GUE43" s="251"/>
      <c r="GUF43" s="251"/>
      <c r="GUG43" s="251"/>
      <c r="GUH43" s="251"/>
      <c r="GUI43" s="251"/>
      <c r="GUJ43" s="251"/>
      <c r="GUK43" s="251"/>
      <c r="GUL43" s="251"/>
      <c r="GUM43" s="251"/>
      <c r="GUN43" s="251"/>
      <c r="GUO43" s="251"/>
      <c r="GUP43" s="251"/>
      <c r="GUQ43" s="251"/>
      <c r="GUR43" s="251"/>
      <c r="GUS43" s="251"/>
      <c r="GUT43" s="251"/>
      <c r="GUU43" s="251"/>
      <c r="GUV43" s="251"/>
      <c r="GUW43" s="251"/>
      <c r="GUX43" s="251"/>
      <c r="GUY43" s="251"/>
      <c r="GUZ43" s="251"/>
      <c r="GVA43" s="251"/>
      <c r="GVB43" s="251"/>
      <c r="GVC43" s="251"/>
      <c r="GVD43" s="251"/>
      <c r="GVE43" s="251"/>
      <c r="GVF43" s="251"/>
      <c r="GVG43" s="251"/>
      <c r="GVH43" s="251"/>
      <c r="GVI43" s="251"/>
      <c r="GVJ43" s="251"/>
      <c r="GVK43" s="251"/>
      <c r="GVL43" s="251"/>
      <c r="GVM43" s="251"/>
      <c r="GVN43" s="251"/>
      <c r="GVO43" s="251"/>
      <c r="GVP43" s="251"/>
      <c r="GVQ43" s="251"/>
      <c r="GVR43" s="251"/>
      <c r="GVS43" s="251"/>
      <c r="GVT43" s="251"/>
      <c r="GVU43" s="251"/>
      <c r="GVV43" s="251"/>
      <c r="GVW43" s="251"/>
      <c r="GVX43" s="251"/>
      <c r="GVY43" s="251"/>
      <c r="GVZ43" s="251"/>
      <c r="GWA43" s="251"/>
      <c r="GWB43" s="251"/>
      <c r="GWC43" s="251"/>
      <c r="GWD43" s="251"/>
      <c r="GWE43" s="251"/>
      <c r="GWF43" s="251"/>
      <c r="GWG43" s="251"/>
      <c r="GWH43" s="251"/>
      <c r="GWI43" s="251"/>
      <c r="GWJ43" s="251"/>
      <c r="GWK43" s="251"/>
      <c r="GWL43" s="251"/>
      <c r="GWM43" s="251"/>
      <c r="GWN43" s="251"/>
      <c r="GWO43" s="251"/>
      <c r="GWP43" s="251"/>
      <c r="GWQ43" s="251"/>
      <c r="GWR43" s="251"/>
      <c r="GWS43" s="251"/>
      <c r="GWT43" s="251"/>
      <c r="GWU43" s="251"/>
      <c r="GWV43" s="251"/>
      <c r="GWW43" s="251"/>
      <c r="GWX43" s="251"/>
      <c r="GWY43" s="251"/>
      <c r="GWZ43" s="251"/>
      <c r="GXA43" s="251"/>
      <c r="GXB43" s="251"/>
      <c r="GXC43" s="251"/>
      <c r="GXD43" s="251"/>
      <c r="GXE43" s="251"/>
      <c r="GXF43" s="251"/>
      <c r="GXG43" s="251"/>
      <c r="GXH43" s="251"/>
      <c r="GXI43" s="251"/>
      <c r="GXJ43" s="251"/>
      <c r="GXK43" s="251"/>
      <c r="GXL43" s="251"/>
      <c r="GXM43" s="251"/>
      <c r="GXN43" s="251"/>
      <c r="GXO43" s="251"/>
      <c r="GXP43" s="251"/>
      <c r="GXQ43" s="251"/>
      <c r="GXR43" s="251"/>
      <c r="GXS43" s="251"/>
      <c r="GXT43" s="251"/>
      <c r="GXU43" s="251"/>
      <c r="GXV43" s="251"/>
      <c r="GXW43" s="251"/>
      <c r="GXX43" s="251"/>
      <c r="GXY43" s="251"/>
      <c r="GXZ43" s="251"/>
      <c r="GYA43" s="251"/>
      <c r="GYB43" s="251"/>
      <c r="GYC43" s="251"/>
      <c r="GYD43" s="251"/>
      <c r="GYE43" s="251"/>
      <c r="GYF43" s="251"/>
      <c r="GYG43" s="251"/>
      <c r="GYH43" s="251"/>
      <c r="GYI43" s="251"/>
      <c r="GYJ43" s="251"/>
      <c r="GYK43" s="251"/>
      <c r="GYL43" s="251"/>
      <c r="GYM43" s="251"/>
      <c r="GYN43" s="251"/>
      <c r="GYO43" s="251"/>
      <c r="GYP43" s="251"/>
      <c r="GYQ43" s="251"/>
      <c r="GYR43" s="251"/>
      <c r="GYS43" s="251"/>
      <c r="GYT43" s="251"/>
      <c r="GYU43" s="251"/>
      <c r="GYV43" s="251"/>
      <c r="GYW43" s="251"/>
      <c r="GYX43" s="251"/>
      <c r="GYY43" s="251"/>
      <c r="GYZ43" s="251"/>
      <c r="GZA43" s="251"/>
      <c r="GZB43" s="251"/>
      <c r="GZC43" s="251"/>
      <c r="GZD43" s="251"/>
      <c r="GZE43" s="251"/>
      <c r="GZF43" s="251"/>
      <c r="GZG43" s="251"/>
      <c r="GZH43" s="251"/>
      <c r="GZI43" s="251"/>
      <c r="GZJ43" s="251"/>
      <c r="GZK43" s="251"/>
      <c r="GZL43" s="251"/>
      <c r="GZM43" s="251"/>
      <c r="GZN43" s="251"/>
      <c r="GZO43" s="251"/>
      <c r="GZP43" s="251"/>
      <c r="GZQ43" s="251"/>
      <c r="GZR43" s="251"/>
      <c r="GZS43" s="251"/>
      <c r="GZT43" s="251"/>
      <c r="GZU43" s="251"/>
      <c r="GZV43" s="251"/>
      <c r="GZW43" s="251"/>
      <c r="GZX43" s="251"/>
      <c r="GZY43" s="251"/>
      <c r="GZZ43" s="251"/>
      <c r="HAA43" s="251"/>
      <c r="HAB43" s="251"/>
      <c r="HAC43" s="251"/>
      <c r="HAD43" s="251"/>
      <c r="HAE43" s="251"/>
      <c r="HAF43" s="251"/>
      <c r="HAG43" s="251"/>
      <c r="HAH43" s="251"/>
      <c r="HAI43" s="251"/>
      <c r="HAJ43" s="251"/>
      <c r="HAK43" s="251"/>
      <c r="HAL43" s="251"/>
      <c r="HAM43" s="251"/>
      <c r="HAN43" s="251"/>
      <c r="HAO43" s="251"/>
      <c r="HAP43" s="251"/>
      <c r="HAQ43" s="251"/>
      <c r="HAR43" s="251"/>
      <c r="HAS43" s="251"/>
      <c r="HAT43" s="251"/>
      <c r="HAU43" s="251"/>
      <c r="HAV43" s="251"/>
      <c r="HAW43" s="251"/>
      <c r="HAX43" s="251"/>
      <c r="HAY43" s="251"/>
      <c r="HAZ43" s="251"/>
      <c r="HBA43" s="251"/>
      <c r="HBB43" s="251"/>
      <c r="HBC43" s="251"/>
      <c r="HBD43" s="251"/>
      <c r="HBE43" s="251"/>
      <c r="HBF43" s="251"/>
      <c r="HBG43" s="251"/>
      <c r="HBH43" s="251"/>
      <c r="HBI43" s="251"/>
      <c r="HBJ43" s="251"/>
      <c r="HBK43" s="251"/>
      <c r="HBL43" s="251"/>
      <c r="HBM43" s="251"/>
      <c r="HBN43" s="251"/>
      <c r="HBO43" s="251"/>
      <c r="HBP43" s="251"/>
      <c r="HBQ43" s="251"/>
      <c r="HBR43" s="251"/>
      <c r="HBS43" s="251"/>
      <c r="HBT43" s="251"/>
      <c r="HBU43" s="251"/>
      <c r="HBV43" s="251"/>
      <c r="HBW43" s="251"/>
      <c r="HBX43" s="251"/>
      <c r="HBY43" s="251"/>
      <c r="HBZ43" s="251"/>
      <c r="HCA43" s="251"/>
      <c r="HCB43" s="251"/>
      <c r="HCC43" s="251"/>
      <c r="HCD43" s="251"/>
      <c r="HCE43" s="251"/>
      <c r="HCF43" s="251"/>
      <c r="HCG43" s="251"/>
      <c r="HCH43" s="251"/>
      <c r="HCI43" s="251"/>
      <c r="HCJ43" s="251"/>
      <c r="HCK43" s="251"/>
      <c r="HCL43" s="251"/>
      <c r="HCM43" s="251"/>
      <c r="HCN43" s="251"/>
      <c r="HCO43" s="251"/>
      <c r="HCP43" s="251"/>
      <c r="HCQ43" s="251"/>
      <c r="HCR43" s="251"/>
      <c r="HCS43" s="251"/>
      <c r="HCT43" s="251"/>
      <c r="HCU43" s="251"/>
      <c r="HCV43" s="251"/>
      <c r="HCW43" s="251"/>
      <c r="HCX43" s="251"/>
      <c r="HCY43" s="251"/>
      <c r="HCZ43" s="251"/>
      <c r="HDA43" s="251"/>
      <c r="HDB43" s="251"/>
      <c r="HDC43" s="251"/>
      <c r="HDD43" s="251"/>
      <c r="HDE43" s="251"/>
      <c r="HDF43" s="251"/>
      <c r="HDG43" s="251"/>
      <c r="HDH43" s="251"/>
      <c r="HDI43" s="251"/>
      <c r="HDJ43" s="251"/>
      <c r="HDK43" s="251"/>
      <c r="HDL43" s="251"/>
      <c r="HDM43" s="251"/>
      <c r="HDN43" s="251"/>
      <c r="HDO43" s="251"/>
      <c r="HDP43" s="251"/>
      <c r="HDQ43" s="251"/>
      <c r="HDR43" s="251"/>
      <c r="HDS43" s="251"/>
      <c r="HDT43" s="251"/>
      <c r="HDU43" s="251"/>
      <c r="HDV43" s="251"/>
      <c r="HDW43" s="251"/>
      <c r="HDX43" s="251"/>
      <c r="HDY43" s="251"/>
      <c r="HDZ43" s="251"/>
      <c r="HEA43" s="251"/>
      <c r="HEB43" s="251"/>
      <c r="HEC43" s="251"/>
      <c r="HED43" s="251"/>
      <c r="HEE43" s="251"/>
      <c r="HEF43" s="251"/>
      <c r="HEG43" s="251"/>
      <c r="HEH43" s="251"/>
      <c r="HEI43" s="251"/>
      <c r="HEJ43" s="251"/>
      <c r="HEK43" s="251"/>
      <c r="HEL43" s="251"/>
      <c r="HEM43" s="251"/>
      <c r="HEN43" s="251"/>
      <c r="HEO43" s="251"/>
      <c r="HEP43" s="251"/>
      <c r="HEQ43" s="251"/>
      <c r="HER43" s="251"/>
      <c r="HES43" s="251"/>
      <c r="HET43" s="251"/>
      <c r="HEU43" s="251"/>
      <c r="HEV43" s="251"/>
      <c r="HEW43" s="251"/>
      <c r="HEX43" s="251"/>
      <c r="HEY43" s="251"/>
      <c r="HEZ43" s="251"/>
      <c r="HFA43" s="251"/>
      <c r="HFB43" s="251"/>
      <c r="HFC43" s="251"/>
      <c r="HFD43" s="251"/>
      <c r="HFE43" s="251"/>
      <c r="HFF43" s="251"/>
      <c r="HFG43" s="251"/>
      <c r="HFH43" s="251"/>
      <c r="HFI43" s="251"/>
      <c r="HFJ43" s="251"/>
      <c r="HFK43" s="251"/>
      <c r="HFL43" s="251"/>
      <c r="HFM43" s="251"/>
      <c r="HFN43" s="251"/>
      <c r="HFO43" s="251"/>
      <c r="HFP43" s="251"/>
      <c r="HFQ43" s="251"/>
      <c r="HFR43" s="251"/>
      <c r="HFS43" s="251"/>
      <c r="HFT43" s="251"/>
      <c r="HFU43" s="251"/>
      <c r="HFV43" s="251"/>
      <c r="HFW43" s="251"/>
      <c r="HFX43" s="251"/>
      <c r="HFY43" s="251"/>
      <c r="HFZ43" s="251"/>
      <c r="HGA43" s="251"/>
      <c r="HGB43" s="251"/>
      <c r="HGC43" s="251"/>
      <c r="HGD43" s="251"/>
      <c r="HGE43" s="251"/>
      <c r="HGF43" s="251"/>
      <c r="HGG43" s="251"/>
      <c r="HGH43" s="251"/>
      <c r="HGI43" s="251"/>
      <c r="HGJ43" s="251"/>
      <c r="HGK43" s="251"/>
      <c r="HGL43" s="251"/>
      <c r="HGM43" s="251"/>
      <c r="HGN43" s="251"/>
      <c r="HGO43" s="251"/>
      <c r="HGP43" s="251"/>
      <c r="HGQ43" s="251"/>
      <c r="HGR43" s="251"/>
      <c r="HGS43" s="251"/>
      <c r="HGT43" s="251"/>
      <c r="HGU43" s="251"/>
      <c r="HGV43" s="251"/>
      <c r="HGW43" s="251"/>
      <c r="HGX43" s="251"/>
      <c r="HGY43" s="251"/>
      <c r="HGZ43" s="251"/>
      <c r="HHA43" s="251"/>
      <c r="HHB43" s="251"/>
      <c r="HHC43" s="251"/>
      <c r="HHD43" s="251"/>
      <c r="HHE43" s="251"/>
      <c r="HHF43" s="251"/>
      <c r="HHG43" s="251"/>
      <c r="HHH43" s="251"/>
      <c r="HHI43" s="251"/>
      <c r="HHJ43" s="251"/>
      <c r="HHK43" s="251"/>
      <c r="HHL43" s="251"/>
      <c r="HHM43" s="251"/>
      <c r="HHN43" s="251"/>
      <c r="HHO43" s="251"/>
      <c r="HHP43" s="251"/>
      <c r="HHQ43" s="251"/>
      <c r="HHR43" s="251"/>
      <c r="HHS43" s="251"/>
      <c r="HHT43" s="251"/>
      <c r="HHU43" s="251"/>
      <c r="HHV43" s="251"/>
      <c r="HHW43" s="251"/>
      <c r="HHX43" s="251"/>
      <c r="HHY43" s="251"/>
      <c r="HHZ43" s="251"/>
      <c r="HIA43" s="251"/>
      <c r="HIB43" s="251"/>
      <c r="HIC43" s="251"/>
      <c r="HID43" s="251"/>
      <c r="HIE43" s="251"/>
      <c r="HIF43" s="251"/>
      <c r="HIG43" s="251"/>
      <c r="HIH43" s="251"/>
      <c r="HII43" s="251"/>
      <c r="HIJ43" s="251"/>
      <c r="HIK43" s="251"/>
      <c r="HIL43" s="251"/>
      <c r="HIM43" s="251"/>
      <c r="HIN43" s="251"/>
      <c r="HIO43" s="251"/>
      <c r="HIP43" s="251"/>
      <c r="HIQ43" s="251"/>
      <c r="HIR43" s="251"/>
      <c r="HIS43" s="251"/>
      <c r="HIT43" s="251"/>
      <c r="HIU43" s="251"/>
      <c r="HIV43" s="251"/>
      <c r="HIW43" s="251"/>
      <c r="HIX43" s="251"/>
      <c r="HIY43" s="251"/>
      <c r="HIZ43" s="251"/>
      <c r="HJA43" s="251"/>
      <c r="HJB43" s="251"/>
      <c r="HJC43" s="251"/>
      <c r="HJD43" s="251"/>
      <c r="HJE43" s="251"/>
      <c r="HJF43" s="251"/>
      <c r="HJG43" s="251"/>
      <c r="HJH43" s="251"/>
      <c r="HJI43" s="251"/>
      <c r="HJJ43" s="251"/>
      <c r="HJK43" s="251"/>
      <c r="HJL43" s="251"/>
      <c r="HJM43" s="251"/>
      <c r="HJN43" s="251"/>
      <c r="HJO43" s="251"/>
      <c r="HJP43" s="251"/>
      <c r="HJQ43" s="251"/>
      <c r="HJR43" s="251"/>
      <c r="HJS43" s="251"/>
      <c r="HJT43" s="251"/>
      <c r="HJU43" s="251"/>
      <c r="HJV43" s="251"/>
      <c r="HJW43" s="251"/>
      <c r="HJX43" s="251"/>
      <c r="HJY43" s="251"/>
      <c r="HJZ43" s="251"/>
      <c r="HKA43" s="251"/>
      <c r="HKB43" s="251"/>
      <c r="HKC43" s="251"/>
      <c r="HKD43" s="251"/>
      <c r="HKE43" s="251"/>
      <c r="HKF43" s="251"/>
      <c r="HKG43" s="251"/>
      <c r="HKH43" s="251"/>
      <c r="HKI43" s="251"/>
      <c r="HKJ43" s="251"/>
      <c r="HKK43" s="251"/>
      <c r="HKL43" s="251"/>
      <c r="HKM43" s="251"/>
      <c r="HKN43" s="251"/>
      <c r="HKO43" s="251"/>
      <c r="HKP43" s="251"/>
      <c r="HKQ43" s="251"/>
      <c r="HKR43" s="251"/>
      <c r="HKS43" s="251"/>
      <c r="HKT43" s="251"/>
      <c r="HKU43" s="251"/>
      <c r="HKV43" s="251"/>
      <c r="HKW43" s="251"/>
      <c r="HKX43" s="251"/>
      <c r="HKY43" s="251"/>
      <c r="HKZ43" s="251"/>
      <c r="HLA43" s="251"/>
      <c r="HLB43" s="251"/>
      <c r="HLC43" s="251"/>
      <c r="HLD43" s="251"/>
      <c r="HLE43" s="251"/>
      <c r="HLF43" s="251"/>
      <c r="HLG43" s="251"/>
      <c r="HLH43" s="251"/>
      <c r="HLI43" s="251"/>
      <c r="HLJ43" s="251"/>
      <c r="HLK43" s="251"/>
      <c r="HLL43" s="251"/>
      <c r="HLM43" s="251"/>
      <c r="HLN43" s="251"/>
      <c r="HLO43" s="251"/>
      <c r="HLP43" s="251"/>
      <c r="HLQ43" s="251"/>
      <c r="HLR43" s="251"/>
      <c r="HLS43" s="251"/>
      <c r="HLT43" s="251"/>
      <c r="HLU43" s="251"/>
      <c r="HLV43" s="251"/>
      <c r="HLW43" s="251"/>
      <c r="HLX43" s="251"/>
      <c r="HLY43" s="251"/>
      <c r="HLZ43" s="251"/>
      <c r="HMA43" s="251"/>
      <c r="HMB43" s="251"/>
      <c r="HMC43" s="251"/>
      <c r="HMD43" s="251"/>
      <c r="HME43" s="251"/>
      <c r="HMF43" s="251"/>
      <c r="HMG43" s="251"/>
      <c r="HMH43" s="251"/>
      <c r="HMI43" s="251"/>
      <c r="HMJ43" s="251"/>
      <c r="HMK43" s="251"/>
      <c r="HML43" s="251"/>
      <c r="HMM43" s="251"/>
      <c r="HMN43" s="251"/>
      <c r="HMO43" s="251"/>
      <c r="HMP43" s="251"/>
      <c r="HMQ43" s="251"/>
      <c r="HMR43" s="251"/>
      <c r="HMS43" s="251"/>
      <c r="HMT43" s="251"/>
      <c r="HMU43" s="251"/>
      <c r="HMV43" s="251"/>
      <c r="HMW43" s="251"/>
      <c r="HMX43" s="251"/>
      <c r="HMY43" s="251"/>
      <c r="HMZ43" s="251"/>
      <c r="HNA43" s="251"/>
      <c r="HNB43" s="251"/>
      <c r="HNC43" s="251"/>
      <c r="HND43" s="251"/>
      <c r="HNE43" s="251"/>
      <c r="HNF43" s="251"/>
      <c r="HNG43" s="251"/>
      <c r="HNH43" s="251"/>
      <c r="HNI43" s="251"/>
      <c r="HNJ43" s="251"/>
      <c r="HNK43" s="251"/>
      <c r="HNL43" s="251"/>
      <c r="HNM43" s="251"/>
      <c r="HNN43" s="251"/>
      <c r="HNO43" s="251"/>
      <c r="HNP43" s="251"/>
      <c r="HNQ43" s="251"/>
      <c r="HNR43" s="251"/>
      <c r="HNS43" s="251"/>
      <c r="HNT43" s="251"/>
      <c r="HNU43" s="251"/>
      <c r="HNV43" s="251"/>
      <c r="HNW43" s="251"/>
      <c r="HNX43" s="251"/>
      <c r="HNY43" s="251"/>
      <c r="HNZ43" s="251"/>
      <c r="HOA43" s="251"/>
      <c r="HOB43" s="251"/>
      <c r="HOC43" s="251"/>
      <c r="HOD43" s="251"/>
      <c r="HOE43" s="251"/>
      <c r="HOF43" s="251"/>
      <c r="HOG43" s="251"/>
      <c r="HOH43" s="251"/>
      <c r="HOI43" s="251"/>
      <c r="HOJ43" s="251"/>
      <c r="HOK43" s="251"/>
      <c r="HOL43" s="251"/>
      <c r="HOM43" s="251"/>
      <c r="HON43" s="251"/>
      <c r="HOO43" s="251"/>
      <c r="HOP43" s="251"/>
      <c r="HOQ43" s="251"/>
      <c r="HOR43" s="251"/>
      <c r="HOS43" s="251"/>
      <c r="HOT43" s="251"/>
      <c r="HOU43" s="251"/>
      <c r="HOV43" s="251"/>
      <c r="HOW43" s="251"/>
      <c r="HOX43" s="251"/>
      <c r="HOY43" s="251"/>
      <c r="HOZ43" s="251"/>
      <c r="HPA43" s="251"/>
      <c r="HPB43" s="251"/>
      <c r="HPC43" s="251"/>
      <c r="HPD43" s="251"/>
      <c r="HPE43" s="251"/>
      <c r="HPF43" s="251"/>
      <c r="HPG43" s="251"/>
      <c r="HPH43" s="251"/>
      <c r="HPI43" s="251"/>
      <c r="HPJ43" s="251"/>
      <c r="HPK43" s="251"/>
      <c r="HPL43" s="251"/>
      <c r="HPM43" s="251"/>
      <c r="HPN43" s="251"/>
      <c r="HPO43" s="251"/>
      <c r="HPP43" s="251"/>
      <c r="HPQ43" s="251"/>
      <c r="HPR43" s="251"/>
      <c r="HPS43" s="251"/>
      <c r="HPT43" s="251"/>
      <c r="HPU43" s="251"/>
      <c r="HPV43" s="251"/>
      <c r="HPW43" s="251"/>
      <c r="HPX43" s="251"/>
      <c r="HPY43" s="251"/>
      <c r="HPZ43" s="251"/>
      <c r="HQA43" s="251"/>
      <c r="HQB43" s="251"/>
      <c r="HQC43" s="251"/>
      <c r="HQD43" s="251"/>
      <c r="HQE43" s="251"/>
      <c r="HQF43" s="251"/>
      <c r="HQG43" s="251"/>
      <c r="HQH43" s="251"/>
      <c r="HQI43" s="251"/>
      <c r="HQJ43" s="251"/>
      <c r="HQK43" s="251"/>
      <c r="HQL43" s="251"/>
      <c r="HQM43" s="251"/>
      <c r="HQN43" s="251"/>
      <c r="HQO43" s="251"/>
      <c r="HQP43" s="251"/>
      <c r="HQQ43" s="251"/>
      <c r="HQR43" s="251"/>
      <c r="HQS43" s="251"/>
      <c r="HQT43" s="251"/>
      <c r="HQU43" s="251"/>
      <c r="HQV43" s="251"/>
      <c r="HQW43" s="251"/>
      <c r="HQX43" s="251"/>
      <c r="HQY43" s="251"/>
      <c r="HQZ43" s="251"/>
      <c r="HRA43" s="251"/>
      <c r="HRB43" s="251"/>
      <c r="HRC43" s="251"/>
      <c r="HRD43" s="251"/>
      <c r="HRE43" s="251"/>
      <c r="HRF43" s="251"/>
      <c r="HRG43" s="251"/>
      <c r="HRH43" s="251"/>
      <c r="HRI43" s="251"/>
      <c r="HRJ43" s="251"/>
      <c r="HRK43" s="251"/>
      <c r="HRL43" s="251"/>
      <c r="HRM43" s="251"/>
      <c r="HRN43" s="251"/>
      <c r="HRO43" s="251"/>
      <c r="HRP43" s="251"/>
      <c r="HRQ43" s="251"/>
      <c r="HRR43" s="251"/>
      <c r="HRS43" s="251"/>
      <c r="HRT43" s="251"/>
      <c r="HRU43" s="251"/>
      <c r="HRV43" s="251"/>
      <c r="HRW43" s="251"/>
      <c r="HRX43" s="251"/>
      <c r="HRY43" s="251"/>
      <c r="HRZ43" s="251"/>
      <c r="HSA43" s="251"/>
      <c r="HSB43" s="251"/>
      <c r="HSC43" s="251"/>
      <c r="HSD43" s="251"/>
      <c r="HSE43" s="251"/>
      <c r="HSF43" s="251"/>
      <c r="HSG43" s="251"/>
      <c r="HSH43" s="251"/>
      <c r="HSI43" s="251"/>
      <c r="HSJ43" s="251"/>
      <c r="HSK43" s="251"/>
      <c r="HSL43" s="251"/>
      <c r="HSM43" s="251"/>
      <c r="HSN43" s="251"/>
      <c r="HSO43" s="251"/>
      <c r="HSP43" s="251"/>
      <c r="HSQ43" s="251"/>
      <c r="HSR43" s="251"/>
      <c r="HSS43" s="251"/>
      <c r="HST43" s="251"/>
      <c r="HSU43" s="251"/>
      <c r="HSV43" s="251"/>
      <c r="HSW43" s="251"/>
      <c r="HSX43" s="251"/>
      <c r="HSY43" s="251"/>
      <c r="HSZ43" s="251"/>
      <c r="HTA43" s="251"/>
      <c r="HTB43" s="251"/>
      <c r="HTC43" s="251"/>
      <c r="HTD43" s="251"/>
      <c r="HTE43" s="251"/>
      <c r="HTF43" s="251"/>
      <c r="HTG43" s="251"/>
      <c r="HTH43" s="251"/>
      <c r="HTI43" s="251"/>
      <c r="HTJ43" s="251"/>
      <c r="HTK43" s="251"/>
      <c r="HTL43" s="251"/>
      <c r="HTM43" s="251"/>
      <c r="HTN43" s="251"/>
      <c r="HTO43" s="251"/>
      <c r="HTP43" s="251"/>
      <c r="HTQ43" s="251"/>
      <c r="HTR43" s="251"/>
      <c r="HTS43" s="251"/>
      <c r="HTT43" s="251"/>
      <c r="HTU43" s="251"/>
      <c r="HTV43" s="251"/>
      <c r="HTW43" s="251"/>
      <c r="HTX43" s="251"/>
      <c r="HTY43" s="251"/>
      <c r="HTZ43" s="251"/>
      <c r="HUA43" s="251"/>
      <c r="HUB43" s="251"/>
      <c r="HUC43" s="251"/>
      <c r="HUD43" s="251"/>
      <c r="HUE43" s="251"/>
      <c r="HUF43" s="251"/>
      <c r="HUG43" s="251"/>
      <c r="HUH43" s="251"/>
      <c r="HUI43" s="251"/>
      <c r="HUJ43" s="251"/>
      <c r="HUK43" s="251"/>
      <c r="HUL43" s="251"/>
      <c r="HUM43" s="251"/>
      <c r="HUN43" s="251"/>
      <c r="HUO43" s="251"/>
      <c r="HUP43" s="251"/>
      <c r="HUQ43" s="251"/>
      <c r="HUR43" s="251"/>
      <c r="HUS43" s="251"/>
      <c r="HUT43" s="251"/>
      <c r="HUU43" s="251"/>
      <c r="HUV43" s="251"/>
      <c r="HUW43" s="251"/>
      <c r="HUX43" s="251"/>
      <c r="HUY43" s="251"/>
      <c r="HUZ43" s="251"/>
      <c r="HVA43" s="251"/>
      <c r="HVB43" s="251"/>
      <c r="HVC43" s="251"/>
      <c r="HVD43" s="251"/>
      <c r="HVE43" s="251"/>
      <c r="HVF43" s="251"/>
      <c r="HVG43" s="251"/>
      <c r="HVH43" s="251"/>
      <c r="HVI43" s="251"/>
      <c r="HVJ43" s="251"/>
      <c r="HVK43" s="251"/>
      <c r="HVL43" s="251"/>
      <c r="HVM43" s="251"/>
      <c r="HVN43" s="251"/>
      <c r="HVO43" s="251"/>
      <c r="HVP43" s="251"/>
      <c r="HVQ43" s="251"/>
      <c r="HVR43" s="251"/>
      <c r="HVS43" s="251"/>
      <c r="HVT43" s="251"/>
      <c r="HVU43" s="251"/>
      <c r="HVV43" s="251"/>
      <c r="HVW43" s="251"/>
      <c r="HVX43" s="251"/>
      <c r="HVY43" s="251"/>
      <c r="HVZ43" s="251"/>
      <c r="HWA43" s="251"/>
      <c r="HWB43" s="251"/>
      <c r="HWC43" s="251"/>
      <c r="HWD43" s="251"/>
      <c r="HWE43" s="251"/>
      <c r="HWF43" s="251"/>
      <c r="HWG43" s="251"/>
      <c r="HWH43" s="251"/>
      <c r="HWI43" s="251"/>
      <c r="HWJ43" s="251"/>
      <c r="HWK43" s="251"/>
      <c r="HWL43" s="251"/>
      <c r="HWM43" s="251"/>
      <c r="HWN43" s="251"/>
      <c r="HWO43" s="251"/>
      <c r="HWP43" s="251"/>
      <c r="HWQ43" s="251"/>
      <c r="HWR43" s="251"/>
      <c r="HWS43" s="251"/>
      <c r="HWT43" s="251"/>
      <c r="HWU43" s="251"/>
      <c r="HWV43" s="251"/>
      <c r="HWW43" s="251"/>
      <c r="HWX43" s="251"/>
      <c r="HWY43" s="251"/>
      <c r="HWZ43" s="251"/>
      <c r="HXA43" s="251"/>
      <c r="HXB43" s="251"/>
      <c r="HXC43" s="251"/>
      <c r="HXD43" s="251"/>
      <c r="HXE43" s="251"/>
      <c r="HXF43" s="251"/>
      <c r="HXG43" s="251"/>
      <c r="HXH43" s="251"/>
      <c r="HXI43" s="251"/>
      <c r="HXJ43" s="251"/>
      <c r="HXK43" s="251"/>
      <c r="HXL43" s="251"/>
      <c r="HXM43" s="251"/>
      <c r="HXN43" s="251"/>
      <c r="HXO43" s="251"/>
      <c r="HXP43" s="251"/>
      <c r="HXQ43" s="251"/>
      <c r="HXR43" s="251"/>
      <c r="HXS43" s="251"/>
      <c r="HXT43" s="251"/>
      <c r="HXU43" s="251"/>
      <c r="HXV43" s="251"/>
      <c r="HXW43" s="251"/>
      <c r="HXX43" s="251"/>
      <c r="HXY43" s="251"/>
      <c r="HXZ43" s="251"/>
      <c r="HYA43" s="251"/>
      <c r="HYB43" s="251"/>
      <c r="HYC43" s="251"/>
      <c r="HYD43" s="251"/>
      <c r="HYE43" s="251"/>
      <c r="HYF43" s="251"/>
      <c r="HYG43" s="251"/>
      <c r="HYH43" s="251"/>
      <c r="HYI43" s="251"/>
      <c r="HYJ43" s="251"/>
      <c r="HYK43" s="251"/>
      <c r="HYL43" s="251"/>
      <c r="HYM43" s="251"/>
      <c r="HYN43" s="251"/>
      <c r="HYO43" s="251"/>
      <c r="HYP43" s="251"/>
      <c r="HYQ43" s="251"/>
      <c r="HYR43" s="251"/>
      <c r="HYS43" s="251"/>
      <c r="HYT43" s="251"/>
      <c r="HYU43" s="251"/>
      <c r="HYV43" s="251"/>
      <c r="HYW43" s="251"/>
      <c r="HYX43" s="251"/>
      <c r="HYY43" s="251"/>
      <c r="HYZ43" s="251"/>
      <c r="HZA43" s="251"/>
      <c r="HZB43" s="251"/>
      <c r="HZC43" s="251"/>
      <c r="HZD43" s="251"/>
      <c r="HZE43" s="251"/>
      <c r="HZF43" s="251"/>
      <c r="HZG43" s="251"/>
      <c r="HZH43" s="251"/>
      <c r="HZI43" s="251"/>
      <c r="HZJ43" s="251"/>
      <c r="HZK43" s="251"/>
      <c r="HZL43" s="251"/>
      <c r="HZM43" s="251"/>
      <c r="HZN43" s="251"/>
      <c r="HZO43" s="251"/>
      <c r="HZP43" s="251"/>
      <c r="HZQ43" s="251"/>
      <c r="HZR43" s="251"/>
      <c r="HZS43" s="251"/>
      <c r="HZT43" s="251"/>
      <c r="HZU43" s="251"/>
      <c r="HZV43" s="251"/>
      <c r="HZW43" s="251"/>
      <c r="HZX43" s="251"/>
      <c r="HZY43" s="251"/>
      <c r="HZZ43" s="251"/>
      <c r="IAA43" s="251"/>
      <c r="IAB43" s="251"/>
      <c r="IAC43" s="251"/>
      <c r="IAD43" s="251"/>
      <c r="IAE43" s="251"/>
      <c r="IAF43" s="251"/>
      <c r="IAG43" s="251"/>
      <c r="IAH43" s="251"/>
      <c r="IAI43" s="251"/>
      <c r="IAJ43" s="251"/>
      <c r="IAK43" s="251"/>
      <c r="IAL43" s="251"/>
      <c r="IAM43" s="251"/>
      <c r="IAN43" s="251"/>
      <c r="IAO43" s="251"/>
      <c r="IAP43" s="251"/>
      <c r="IAQ43" s="251"/>
      <c r="IAR43" s="251"/>
      <c r="IAS43" s="251"/>
      <c r="IAT43" s="251"/>
      <c r="IAU43" s="251"/>
      <c r="IAV43" s="251"/>
      <c r="IAW43" s="251"/>
      <c r="IAX43" s="251"/>
      <c r="IAY43" s="251"/>
      <c r="IAZ43" s="251"/>
      <c r="IBA43" s="251"/>
      <c r="IBB43" s="251"/>
      <c r="IBC43" s="251"/>
      <c r="IBD43" s="251"/>
      <c r="IBE43" s="251"/>
      <c r="IBF43" s="251"/>
      <c r="IBG43" s="251"/>
      <c r="IBH43" s="251"/>
      <c r="IBI43" s="251"/>
      <c r="IBJ43" s="251"/>
      <c r="IBK43" s="251"/>
      <c r="IBL43" s="251"/>
      <c r="IBM43" s="251"/>
      <c r="IBN43" s="251"/>
      <c r="IBO43" s="251"/>
      <c r="IBP43" s="251"/>
      <c r="IBQ43" s="251"/>
      <c r="IBR43" s="251"/>
      <c r="IBS43" s="251"/>
      <c r="IBT43" s="251"/>
      <c r="IBU43" s="251"/>
      <c r="IBV43" s="251"/>
      <c r="IBW43" s="251"/>
      <c r="IBX43" s="251"/>
      <c r="IBY43" s="251"/>
      <c r="IBZ43" s="251"/>
      <c r="ICA43" s="251"/>
      <c r="ICB43" s="251"/>
      <c r="ICC43" s="251"/>
      <c r="ICD43" s="251"/>
      <c r="ICE43" s="251"/>
      <c r="ICF43" s="251"/>
      <c r="ICG43" s="251"/>
      <c r="ICH43" s="251"/>
      <c r="ICI43" s="251"/>
      <c r="ICJ43" s="251"/>
      <c r="ICK43" s="251"/>
      <c r="ICL43" s="251"/>
      <c r="ICM43" s="251"/>
      <c r="ICN43" s="251"/>
      <c r="ICO43" s="251"/>
      <c r="ICP43" s="251"/>
      <c r="ICQ43" s="251"/>
      <c r="ICR43" s="251"/>
      <c r="ICS43" s="251"/>
      <c r="ICT43" s="251"/>
      <c r="ICU43" s="251"/>
      <c r="ICV43" s="251"/>
      <c r="ICW43" s="251"/>
      <c r="ICX43" s="251"/>
      <c r="ICY43" s="251"/>
      <c r="ICZ43" s="251"/>
      <c r="IDA43" s="251"/>
      <c r="IDB43" s="251"/>
      <c r="IDC43" s="251"/>
      <c r="IDD43" s="251"/>
      <c r="IDE43" s="251"/>
      <c r="IDF43" s="251"/>
      <c r="IDG43" s="251"/>
      <c r="IDH43" s="251"/>
      <c r="IDI43" s="251"/>
      <c r="IDJ43" s="251"/>
      <c r="IDK43" s="251"/>
      <c r="IDL43" s="251"/>
      <c r="IDM43" s="251"/>
      <c r="IDN43" s="251"/>
      <c r="IDO43" s="251"/>
      <c r="IDP43" s="251"/>
      <c r="IDQ43" s="251"/>
      <c r="IDR43" s="251"/>
      <c r="IDS43" s="251"/>
      <c r="IDT43" s="251"/>
      <c r="IDU43" s="251"/>
      <c r="IDV43" s="251"/>
      <c r="IDW43" s="251"/>
      <c r="IDX43" s="251"/>
      <c r="IDY43" s="251"/>
      <c r="IDZ43" s="251"/>
      <c r="IEA43" s="251"/>
      <c r="IEB43" s="251"/>
      <c r="IEC43" s="251"/>
      <c r="IED43" s="251"/>
      <c r="IEE43" s="251"/>
      <c r="IEF43" s="251"/>
      <c r="IEG43" s="251"/>
      <c r="IEH43" s="251"/>
      <c r="IEI43" s="251"/>
      <c r="IEJ43" s="251"/>
      <c r="IEK43" s="251"/>
      <c r="IEL43" s="251"/>
      <c r="IEM43" s="251"/>
      <c r="IEN43" s="251"/>
      <c r="IEO43" s="251"/>
      <c r="IEP43" s="251"/>
      <c r="IEQ43" s="251"/>
      <c r="IER43" s="251"/>
      <c r="IES43" s="251"/>
      <c r="IET43" s="251"/>
      <c r="IEU43" s="251"/>
      <c r="IEV43" s="251"/>
      <c r="IEW43" s="251"/>
      <c r="IEX43" s="251"/>
      <c r="IEY43" s="251"/>
      <c r="IEZ43" s="251"/>
      <c r="IFA43" s="251"/>
      <c r="IFB43" s="251"/>
      <c r="IFC43" s="251"/>
      <c r="IFD43" s="251"/>
      <c r="IFE43" s="251"/>
      <c r="IFF43" s="251"/>
      <c r="IFG43" s="251"/>
      <c r="IFH43" s="251"/>
      <c r="IFI43" s="251"/>
      <c r="IFJ43" s="251"/>
      <c r="IFK43" s="251"/>
      <c r="IFL43" s="251"/>
      <c r="IFM43" s="251"/>
      <c r="IFN43" s="251"/>
      <c r="IFO43" s="251"/>
      <c r="IFP43" s="251"/>
      <c r="IFQ43" s="251"/>
      <c r="IFR43" s="251"/>
      <c r="IFS43" s="251"/>
      <c r="IFT43" s="251"/>
      <c r="IFU43" s="251"/>
      <c r="IFV43" s="251"/>
      <c r="IFW43" s="251"/>
      <c r="IFX43" s="251"/>
      <c r="IFY43" s="251"/>
      <c r="IFZ43" s="251"/>
      <c r="IGA43" s="251"/>
      <c r="IGB43" s="251"/>
      <c r="IGC43" s="251"/>
      <c r="IGD43" s="251"/>
      <c r="IGE43" s="251"/>
      <c r="IGF43" s="251"/>
      <c r="IGG43" s="251"/>
      <c r="IGH43" s="251"/>
      <c r="IGI43" s="251"/>
      <c r="IGJ43" s="251"/>
      <c r="IGK43" s="251"/>
      <c r="IGL43" s="251"/>
      <c r="IGM43" s="251"/>
      <c r="IGN43" s="251"/>
      <c r="IGO43" s="251"/>
      <c r="IGP43" s="251"/>
      <c r="IGQ43" s="251"/>
      <c r="IGR43" s="251"/>
      <c r="IGS43" s="251"/>
      <c r="IGT43" s="251"/>
      <c r="IGU43" s="251"/>
      <c r="IGV43" s="251"/>
      <c r="IGW43" s="251"/>
      <c r="IGX43" s="251"/>
      <c r="IGY43" s="251"/>
      <c r="IGZ43" s="251"/>
      <c r="IHA43" s="251"/>
      <c r="IHB43" s="251"/>
      <c r="IHC43" s="251"/>
      <c r="IHD43" s="251"/>
      <c r="IHE43" s="251"/>
      <c r="IHF43" s="251"/>
      <c r="IHG43" s="251"/>
      <c r="IHH43" s="251"/>
      <c r="IHI43" s="251"/>
      <c r="IHJ43" s="251"/>
      <c r="IHK43" s="251"/>
      <c r="IHL43" s="251"/>
      <c r="IHM43" s="251"/>
      <c r="IHN43" s="251"/>
      <c r="IHO43" s="251"/>
      <c r="IHP43" s="251"/>
      <c r="IHQ43" s="251"/>
      <c r="IHR43" s="251"/>
      <c r="IHS43" s="251"/>
      <c r="IHT43" s="251"/>
      <c r="IHU43" s="251"/>
      <c r="IHV43" s="251"/>
      <c r="IHW43" s="251"/>
      <c r="IHX43" s="251"/>
      <c r="IHY43" s="251"/>
      <c r="IHZ43" s="251"/>
      <c r="IIA43" s="251"/>
      <c r="IIB43" s="251"/>
      <c r="IIC43" s="251"/>
      <c r="IID43" s="251"/>
      <c r="IIE43" s="251"/>
      <c r="IIF43" s="251"/>
      <c r="IIG43" s="251"/>
      <c r="IIH43" s="251"/>
      <c r="III43" s="251"/>
      <c r="IIJ43" s="251"/>
      <c r="IIK43" s="251"/>
      <c r="IIL43" s="251"/>
      <c r="IIM43" s="251"/>
      <c r="IIN43" s="251"/>
      <c r="IIO43" s="251"/>
      <c r="IIP43" s="251"/>
      <c r="IIQ43" s="251"/>
      <c r="IIR43" s="251"/>
      <c r="IIS43" s="251"/>
      <c r="IIT43" s="251"/>
      <c r="IIU43" s="251"/>
      <c r="IIV43" s="251"/>
      <c r="IIW43" s="251"/>
      <c r="IIX43" s="251"/>
      <c r="IIY43" s="251"/>
      <c r="IIZ43" s="251"/>
      <c r="IJA43" s="251"/>
      <c r="IJB43" s="251"/>
      <c r="IJC43" s="251"/>
      <c r="IJD43" s="251"/>
      <c r="IJE43" s="251"/>
      <c r="IJF43" s="251"/>
      <c r="IJG43" s="251"/>
      <c r="IJH43" s="251"/>
      <c r="IJI43" s="251"/>
      <c r="IJJ43" s="251"/>
      <c r="IJK43" s="251"/>
      <c r="IJL43" s="251"/>
      <c r="IJM43" s="251"/>
      <c r="IJN43" s="251"/>
      <c r="IJO43" s="251"/>
      <c r="IJP43" s="251"/>
      <c r="IJQ43" s="251"/>
      <c r="IJR43" s="251"/>
      <c r="IJS43" s="251"/>
      <c r="IJT43" s="251"/>
      <c r="IJU43" s="251"/>
      <c r="IJV43" s="251"/>
      <c r="IJW43" s="251"/>
      <c r="IJX43" s="251"/>
      <c r="IJY43" s="251"/>
      <c r="IJZ43" s="251"/>
      <c r="IKA43" s="251"/>
      <c r="IKB43" s="251"/>
      <c r="IKC43" s="251"/>
      <c r="IKD43" s="251"/>
      <c r="IKE43" s="251"/>
      <c r="IKF43" s="251"/>
      <c r="IKG43" s="251"/>
      <c r="IKH43" s="251"/>
      <c r="IKI43" s="251"/>
      <c r="IKJ43" s="251"/>
      <c r="IKK43" s="251"/>
      <c r="IKL43" s="251"/>
      <c r="IKM43" s="251"/>
      <c r="IKN43" s="251"/>
      <c r="IKO43" s="251"/>
      <c r="IKP43" s="251"/>
      <c r="IKQ43" s="251"/>
      <c r="IKR43" s="251"/>
      <c r="IKS43" s="251"/>
      <c r="IKT43" s="251"/>
      <c r="IKU43" s="251"/>
      <c r="IKV43" s="251"/>
      <c r="IKW43" s="251"/>
      <c r="IKX43" s="251"/>
      <c r="IKY43" s="251"/>
      <c r="IKZ43" s="251"/>
      <c r="ILA43" s="251"/>
      <c r="ILB43" s="251"/>
      <c r="ILC43" s="251"/>
      <c r="ILD43" s="251"/>
      <c r="ILE43" s="251"/>
      <c r="ILF43" s="251"/>
      <c r="ILG43" s="251"/>
      <c r="ILH43" s="251"/>
      <c r="ILI43" s="251"/>
      <c r="ILJ43" s="251"/>
      <c r="ILK43" s="251"/>
      <c r="ILL43" s="251"/>
      <c r="ILM43" s="251"/>
      <c r="ILN43" s="251"/>
      <c r="ILO43" s="251"/>
      <c r="ILP43" s="251"/>
      <c r="ILQ43" s="251"/>
      <c r="ILR43" s="251"/>
      <c r="ILS43" s="251"/>
      <c r="ILT43" s="251"/>
      <c r="ILU43" s="251"/>
      <c r="ILV43" s="251"/>
      <c r="ILW43" s="251"/>
      <c r="ILX43" s="251"/>
      <c r="ILY43" s="251"/>
      <c r="ILZ43" s="251"/>
      <c r="IMA43" s="251"/>
      <c r="IMB43" s="251"/>
      <c r="IMC43" s="251"/>
      <c r="IMD43" s="251"/>
      <c r="IME43" s="251"/>
      <c r="IMF43" s="251"/>
      <c r="IMG43" s="251"/>
      <c r="IMH43" s="251"/>
      <c r="IMI43" s="251"/>
      <c r="IMJ43" s="251"/>
      <c r="IMK43" s="251"/>
      <c r="IML43" s="251"/>
      <c r="IMM43" s="251"/>
      <c r="IMN43" s="251"/>
      <c r="IMO43" s="251"/>
      <c r="IMP43" s="251"/>
      <c r="IMQ43" s="251"/>
      <c r="IMR43" s="251"/>
      <c r="IMS43" s="251"/>
      <c r="IMT43" s="251"/>
      <c r="IMU43" s="251"/>
      <c r="IMV43" s="251"/>
      <c r="IMW43" s="251"/>
      <c r="IMX43" s="251"/>
      <c r="IMY43" s="251"/>
      <c r="IMZ43" s="251"/>
      <c r="INA43" s="251"/>
      <c r="INB43" s="251"/>
      <c r="INC43" s="251"/>
      <c r="IND43" s="251"/>
      <c r="INE43" s="251"/>
      <c r="INF43" s="251"/>
      <c r="ING43" s="251"/>
      <c r="INH43" s="251"/>
      <c r="INI43" s="251"/>
      <c r="INJ43" s="251"/>
      <c r="INK43" s="251"/>
      <c r="INL43" s="251"/>
      <c r="INM43" s="251"/>
      <c r="INN43" s="251"/>
      <c r="INO43" s="251"/>
      <c r="INP43" s="251"/>
      <c r="INQ43" s="251"/>
      <c r="INR43" s="251"/>
      <c r="INS43" s="251"/>
      <c r="INT43" s="251"/>
      <c r="INU43" s="251"/>
      <c r="INV43" s="251"/>
      <c r="INW43" s="251"/>
      <c r="INX43" s="251"/>
      <c r="INY43" s="251"/>
      <c r="INZ43" s="251"/>
      <c r="IOA43" s="251"/>
      <c r="IOB43" s="251"/>
      <c r="IOC43" s="251"/>
      <c r="IOD43" s="251"/>
      <c r="IOE43" s="251"/>
      <c r="IOF43" s="251"/>
      <c r="IOG43" s="251"/>
      <c r="IOH43" s="251"/>
      <c r="IOI43" s="251"/>
      <c r="IOJ43" s="251"/>
      <c r="IOK43" s="251"/>
      <c r="IOL43" s="251"/>
      <c r="IOM43" s="251"/>
      <c r="ION43" s="251"/>
      <c r="IOO43" s="251"/>
      <c r="IOP43" s="251"/>
      <c r="IOQ43" s="251"/>
      <c r="IOR43" s="251"/>
      <c r="IOS43" s="251"/>
      <c r="IOT43" s="251"/>
      <c r="IOU43" s="251"/>
      <c r="IOV43" s="251"/>
      <c r="IOW43" s="251"/>
      <c r="IOX43" s="251"/>
      <c r="IOY43" s="251"/>
      <c r="IOZ43" s="251"/>
      <c r="IPA43" s="251"/>
      <c r="IPB43" s="251"/>
      <c r="IPC43" s="251"/>
      <c r="IPD43" s="251"/>
      <c r="IPE43" s="251"/>
      <c r="IPF43" s="251"/>
      <c r="IPG43" s="251"/>
      <c r="IPH43" s="251"/>
      <c r="IPI43" s="251"/>
      <c r="IPJ43" s="251"/>
      <c r="IPK43" s="251"/>
      <c r="IPL43" s="251"/>
      <c r="IPM43" s="251"/>
      <c r="IPN43" s="251"/>
      <c r="IPO43" s="251"/>
      <c r="IPP43" s="251"/>
      <c r="IPQ43" s="251"/>
      <c r="IPR43" s="251"/>
      <c r="IPS43" s="251"/>
      <c r="IPT43" s="251"/>
      <c r="IPU43" s="251"/>
      <c r="IPV43" s="251"/>
      <c r="IPW43" s="251"/>
      <c r="IPX43" s="251"/>
      <c r="IPY43" s="251"/>
      <c r="IPZ43" s="251"/>
      <c r="IQA43" s="251"/>
      <c r="IQB43" s="251"/>
      <c r="IQC43" s="251"/>
      <c r="IQD43" s="251"/>
      <c r="IQE43" s="251"/>
      <c r="IQF43" s="251"/>
      <c r="IQG43" s="251"/>
      <c r="IQH43" s="251"/>
      <c r="IQI43" s="251"/>
      <c r="IQJ43" s="251"/>
      <c r="IQK43" s="251"/>
      <c r="IQL43" s="251"/>
      <c r="IQM43" s="251"/>
      <c r="IQN43" s="251"/>
      <c r="IQO43" s="251"/>
      <c r="IQP43" s="251"/>
      <c r="IQQ43" s="251"/>
      <c r="IQR43" s="251"/>
      <c r="IQS43" s="251"/>
      <c r="IQT43" s="251"/>
      <c r="IQU43" s="251"/>
      <c r="IQV43" s="251"/>
      <c r="IQW43" s="251"/>
      <c r="IQX43" s="251"/>
      <c r="IQY43" s="251"/>
      <c r="IQZ43" s="251"/>
      <c r="IRA43" s="251"/>
      <c r="IRB43" s="251"/>
      <c r="IRC43" s="251"/>
      <c r="IRD43" s="251"/>
      <c r="IRE43" s="251"/>
      <c r="IRF43" s="251"/>
      <c r="IRG43" s="251"/>
      <c r="IRH43" s="251"/>
      <c r="IRI43" s="251"/>
      <c r="IRJ43" s="251"/>
      <c r="IRK43" s="251"/>
      <c r="IRL43" s="251"/>
      <c r="IRM43" s="251"/>
      <c r="IRN43" s="251"/>
      <c r="IRO43" s="251"/>
      <c r="IRP43" s="251"/>
      <c r="IRQ43" s="251"/>
      <c r="IRR43" s="251"/>
      <c r="IRS43" s="251"/>
      <c r="IRT43" s="251"/>
      <c r="IRU43" s="251"/>
      <c r="IRV43" s="251"/>
      <c r="IRW43" s="251"/>
      <c r="IRX43" s="251"/>
      <c r="IRY43" s="251"/>
      <c r="IRZ43" s="251"/>
      <c r="ISA43" s="251"/>
      <c r="ISB43" s="251"/>
      <c r="ISC43" s="251"/>
      <c r="ISD43" s="251"/>
      <c r="ISE43" s="251"/>
      <c r="ISF43" s="251"/>
      <c r="ISG43" s="251"/>
      <c r="ISH43" s="251"/>
      <c r="ISI43" s="251"/>
      <c r="ISJ43" s="251"/>
      <c r="ISK43" s="251"/>
      <c r="ISL43" s="251"/>
      <c r="ISM43" s="251"/>
      <c r="ISN43" s="251"/>
      <c r="ISO43" s="251"/>
      <c r="ISP43" s="251"/>
      <c r="ISQ43" s="251"/>
      <c r="ISR43" s="251"/>
      <c r="ISS43" s="251"/>
      <c r="IST43" s="251"/>
      <c r="ISU43" s="251"/>
      <c r="ISV43" s="251"/>
      <c r="ISW43" s="251"/>
      <c r="ISX43" s="251"/>
      <c r="ISY43" s="251"/>
      <c r="ISZ43" s="251"/>
      <c r="ITA43" s="251"/>
      <c r="ITB43" s="251"/>
      <c r="ITC43" s="251"/>
      <c r="ITD43" s="251"/>
      <c r="ITE43" s="251"/>
      <c r="ITF43" s="251"/>
      <c r="ITG43" s="251"/>
      <c r="ITH43" s="251"/>
      <c r="ITI43" s="251"/>
      <c r="ITJ43" s="251"/>
      <c r="ITK43" s="251"/>
      <c r="ITL43" s="251"/>
      <c r="ITM43" s="251"/>
      <c r="ITN43" s="251"/>
      <c r="ITO43" s="251"/>
      <c r="ITP43" s="251"/>
      <c r="ITQ43" s="251"/>
      <c r="ITR43" s="251"/>
      <c r="ITS43" s="251"/>
      <c r="ITT43" s="251"/>
      <c r="ITU43" s="251"/>
      <c r="ITV43" s="251"/>
      <c r="ITW43" s="251"/>
      <c r="ITX43" s="251"/>
      <c r="ITY43" s="251"/>
      <c r="ITZ43" s="251"/>
      <c r="IUA43" s="251"/>
      <c r="IUB43" s="251"/>
      <c r="IUC43" s="251"/>
      <c r="IUD43" s="251"/>
      <c r="IUE43" s="251"/>
      <c r="IUF43" s="251"/>
      <c r="IUG43" s="251"/>
      <c r="IUH43" s="251"/>
      <c r="IUI43" s="251"/>
      <c r="IUJ43" s="251"/>
      <c r="IUK43" s="251"/>
      <c r="IUL43" s="251"/>
      <c r="IUM43" s="251"/>
      <c r="IUN43" s="251"/>
      <c r="IUO43" s="251"/>
      <c r="IUP43" s="251"/>
      <c r="IUQ43" s="251"/>
      <c r="IUR43" s="251"/>
      <c r="IUS43" s="251"/>
      <c r="IUT43" s="251"/>
      <c r="IUU43" s="251"/>
      <c r="IUV43" s="251"/>
      <c r="IUW43" s="251"/>
      <c r="IUX43" s="251"/>
      <c r="IUY43" s="251"/>
      <c r="IUZ43" s="251"/>
      <c r="IVA43" s="251"/>
      <c r="IVB43" s="251"/>
      <c r="IVC43" s="251"/>
      <c r="IVD43" s="251"/>
      <c r="IVE43" s="251"/>
      <c r="IVF43" s="251"/>
      <c r="IVG43" s="251"/>
      <c r="IVH43" s="251"/>
      <c r="IVI43" s="251"/>
      <c r="IVJ43" s="251"/>
      <c r="IVK43" s="251"/>
      <c r="IVL43" s="251"/>
      <c r="IVM43" s="251"/>
      <c r="IVN43" s="251"/>
      <c r="IVO43" s="251"/>
      <c r="IVP43" s="251"/>
      <c r="IVQ43" s="251"/>
      <c r="IVR43" s="251"/>
      <c r="IVS43" s="251"/>
      <c r="IVT43" s="251"/>
      <c r="IVU43" s="251"/>
      <c r="IVV43" s="251"/>
      <c r="IVW43" s="251"/>
      <c r="IVX43" s="251"/>
      <c r="IVY43" s="251"/>
      <c r="IVZ43" s="251"/>
      <c r="IWA43" s="251"/>
      <c r="IWB43" s="251"/>
      <c r="IWC43" s="251"/>
      <c r="IWD43" s="251"/>
      <c r="IWE43" s="251"/>
      <c r="IWF43" s="251"/>
      <c r="IWG43" s="251"/>
      <c r="IWH43" s="251"/>
      <c r="IWI43" s="251"/>
      <c r="IWJ43" s="251"/>
      <c r="IWK43" s="251"/>
      <c r="IWL43" s="251"/>
      <c r="IWM43" s="251"/>
      <c r="IWN43" s="251"/>
      <c r="IWO43" s="251"/>
      <c r="IWP43" s="251"/>
      <c r="IWQ43" s="251"/>
      <c r="IWR43" s="251"/>
      <c r="IWS43" s="251"/>
      <c r="IWT43" s="251"/>
      <c r="IWU43" s="251"/>
      <c r="IWV43" s="251"/>
      <c r="IWW43" s="251"/>
      <c r="IWX43" s="251"/>
      <c r="IWY43" s="251"/>
      <c r="IWZ43" s="251"/>
      <c r="IXA43" s="251"/>
      <c r="IXB43" s="251"/>
      <c r="IXC43" s="251"/>
      <c r="IXD43" s="251"/>
      <c r="IXE43" s="251"/>
      <c r="IXF43" s="251"/>
      <c r="IXG43" s="251"/>
      <c r="IXH43" s="251"/>
      <c r="IXI43" s="251"/>
      <c r="IXJ43" s="251"/>
      <c r="IXK43" s="251"/>
      <c r="IXL43" s="251"/>
      <c r="IXM43" s="251"/>
      <c r="IXN43" s="251"/>
      <c r="IXO43" s="251"/>
      <c r="IXP43" s="251"/>
      <c r="IXQ43" s="251"/>
      <c r="IXR43" s="251"/>
      <c r="IXS43" s="251"/>
      <c r="IXT43" s="251"/>
      <c r="IXU43" s="251"/>
      <c r="IXV43" s="251"/>
      <c r="IXW43" s="251"/>
      <c r="IXX43" s="251"/>
      <c r="IXY43" s="251"/>
      <c r="IXZ43" s="251"/>
      <c r="IYA43" s="251"/>
      <c r="IYB43" s="251"/>
      <c r="IYC43" s="251"/>
      <c r="IYD43" s="251"/>
      <c r="IYE43" s="251"/>
      <c r="IYF43" s="251"/>
      <c r="IYG43" s="251"/>
      <c r="IYH43" s="251"/>
      <c r="IYI43" s="251"/>
      <c r="IYJ43" s="251"/>
      <c r="IYK43" s="251"/>
      <c r="IYL43" s="251"/>
      <c r="IYM43" s="251"/>
      <c r="IYN43" s="251"/>
      <c r="IYO43" s="251"/>
      <c r="IYP43" s="251"/>
      <c r="IYQ43" s="251"/>
      <c r="IYR43" s="251"/>
      <c r="IYS43" s="251"/>
      <c r="IYT43" s="251"/>
      <c r="IYU43" s="251"/>
      <c r="IYV43" s="251"/>
      <c r="IYW43" s="251"/>
      <c r="IYX43" s="251"/>
      <c r="IYY43" s="251"/>
      <c r="IYZ43" s="251"/>
      <c r="IZA43" s="251"/>
      <c r="IZB43" s="251"/>
      <c r="IZC43" s="251"/>
      <c r="IZD43" s="251"/>
      <c r="IZE43" s="251"/>
      <c r="IZF43" s="251"/>
      <c r="IZG43" s="251"/>
      <c r="IZH43" s="251"/>
      <c r="IZI43" s="251"/>
      <c r="IZJ43" s="251"/>
      <c r="IZK43" s="251"/>
      <c r="IZL43" s="251"/>
      <c r="IZM43" s="251"/>
      <c r="IZN43" s="251"/>
      <c r="IZO43" s="251"/>
      <c r="IZP43" s="251"/>
      <c r="IZQ43" s="251"/>
      <c r="IZR43" s="251"/>
      <c r="IZS43" s="251"/>
      <c r="IZT43" s="251"/>
      <c r="IZU43" s="251"/>
      <c r="IZV43" s="251"/>
      <c r="IZW43" s="251"/>
      <c r="IZX43" s="251"/>
      <c r="IZY43" s="251"/>
      <c r="IZZ43" s="251"/>
      <c r="JAA43" s="251"/>
      <c r="JAB43" s="251"/>
      <c r="JAC43" s="251"/>
      <c r="JAD43" s="251"/>
      <c r="JAE43" s="251"/>
      <c r="JAF43" s="251"/>
      <c r="JAG43" s="251"/>
      <c r="JAH43" s="251"/>
      <c r="JAI43" s="251"/>
      <c r="JAJ43" s="251"/>
      <c r="JAK43" s="251"/>
      <c r="JAL43" s="251"/>
      <c r="JAM43" s="251"/>
      <c r="JAN43" s="251"/>
      <c r="JAO43" s="251"/>
      <c r="JAP43" s="251"/>
      <c r="JAQ43" s="251"/>
      <c r="JAR43" s="251"/>
      <c r="JAS43" s="251"/>
      <c r="JAT43" s="251"/>
      <c r="JAU43" s="251"/>
      <c r="JAV43" s="251"/>
      <c r="JAW43" s="251"/>
      <c r="JAX43" s="251"/>
      <c r="JAY43" s="251"/>
      <c r="JAZ43" s="251"/>
      <c r="JBA43" s="251"/>
      <c r="JBB43" s="251"/>
      <c r="JBC43" s="251"/>
      <c r="JBD43" s="251"/>
      <c r="JBE43" s="251"/>
      <c r="JBF43" s="251"/>
      <c r="JBG43" s="251"/>
      <c r="JBH43" s="251"/>
      <c r="JBI43" s="251"/>
      <c r="JBJ43" s="251"/>
      <c r="JBK43" s="251"/>
      <c r="JBL43" s="251"/>
      <c r="JBM43" s="251"/>
      <c r="JBN43" s="251"/>
      <c r="JBO43" s="251"/>
      <c r="JBP43" s="251"/>
      <c r="JBQ43" s="251"/>
      <c r="JBR43" s="251"/>
      <c r="JBS43" s="251"/>
      <c r="JBT43" s="251"/>
      <c r="JBU43" s="251"/>
      <c r="JBV43" s="251"/>
      <c r="JBW43" s="251"/>
      <c r="JBX43" s="251"/>
      <c r="JBY43" s="251"/>
      <c r="JBZ43" s="251"/>
      <c r="JCA43" s="251"/>
      <c r="JCB43" s="251"/>
      <c r="JCC43" s="251"/>
      <c r="JCD43" s="251"/>
      <c r="JCE43" s="251"/>
      <c r="JCF43" s="251"/>
      <c r="JCG43" s="251"/>
      <c r="JCH43" s="251"/>
      <c r="JCI43" s="251"/>
      <c r="JCJ43" s="251"/>
      <c r="JCK43" s="251"/>
      <c r="JCL43" s="251"/>
      <c r="JCM43" s="251"/>
      <c r="JCN43" s="251"/>
      <c r="JCO43" s="251"/>
      <c r="JCP43" s="251"/>
      <c r="JCQ43" s="251"/>
      <c r="JCR43" s="251"/>
      <c r="JCS43" s="251"/>
      <c r="JCT43" s="251"/>
      <c r="JCU43" s="251"/>
      <c r="JCV43" s="251"/>
      <c r="JCW43" s="251"/>
      <c r="JCX43" s="251"/>
      <c r="JCY43" s="251"/>
      <c r="JCZ43" s="251"/>
      <c r="JDA43" s="251"/>
      <c r="JDB43" s="251"/>
      <c r="JDC43" s="251"/>
      <c r="JDD43" s="251"/>
      <c r="JDE43" s="251"/>
      <c r="JDF43" s="251"/>
      <c r="JDG43" s="251"/>
      <c r="JDH43" s="251"/>
      <c r="JDI43" s="251"/>
      <c r="JDJ43" s="251"/>
      <c r="JDK43" s="251"/>
      <c r="JDL43" s="251"/>
      <c r="JDM43" s="251"/>
      <c r="JDN43" s="251"/>
      <c r="JDO43" s="251"/>
      <c r="JDP43" s="251"/>
      <c r="JDQ43" s="251"/>
      <c r="JDR43" s="251"/>
      <c r="JDS43" s="251"/>
      <c r="JDT43" s="251"/>
      <c r="JDU43" s="251"/>
      <c r="JDV43" s="251"/>
      <c r="JDW43" s="251"/>
      <c r="JDX43" s="251"/>
      <c r="JDY43" s="251"/>
      <c r="JDZ43" s="251"/>
      <c r="JEA43" s="251"/>
      <c r="JEB43" s="251"/>
      <c r="JEC43" s="251"/>
      <c r="JED43" s="251"/>
      <c r="JEE43" s="251"/>
      <c r="JEF43" s="251"/>
      <c r="JEG43" s="251"/>
      <c r="JEH43" s="251"/>
      <c r="JEI43" s="251"/>
      <c r="JEJ43" s="251"/>
      <c r="JEK43" s="251"/>
      <c r="JEL43" s="251"/>
      <c r="JEM43" s="251"/>
      <c r="JEN43" s="251"/>
      <c r="JEO43" s="251"/>
      <c r="JEP43" s="251"/>
      <c r="JEQ43" s="251"/>
      <c r="JER43" s="251"/>
      <c r="JES43" s="251"/>
      <c r="JET43" s="251"/>
      <c r="JEU43" s="251"/>
      <c r="JEV43" s="251"/>
      <c r="JEW43" s="251"/>
      <c r="JEX43" s="251"/>
      <c r="JEY43" s="251"/>
      <c r="JEZ43" s="251"/>
      <c r="JFA43" s="251"/>
      <c r="JFB43" s="251"/>
      <c r="JFC43" s="251"/>
      <c r="JFD43" s="251"/>
      <c r="JFE43" s="251"/>
      <c r="JFF43" s="251"/>
      <c r="JFG43" s="251"/>
      <c r="JFH43" s="251"/>
      <c r="JFI43" s="251"/>
      <c r="JFJ43" s="251"/>
      <c r="JFK43" s="251"/>
      <c r="JFL43" s="251"/>
      <c r="JFM43" s="251"/>
      <c r="JFN43" s="251"/>
      <c r="JFO43" s="251"/>
      <c r="JFP43" s="251"/>
      <c r="JFQ43" s="251"/>
      <c r="JFR43" s="251"/>
      <c r="JFS43" s="251"/>
      <c r="JFT43" s="251"/>
      <c r="JFU43" s="251"/>
      <c r="JFV43" s="251"/>
      <c r="JFW43" s="251"/>
      <c r="JFX43" s="251"/>
      <c r="JFY43" s="251"/>
      <c r="JFZ43" s="251"/>
      <c r="JGA43" s="251"/>
      <c r="JGB43" s="251"/>
      <c r="JGC43" s="251"/>
      <c r="JGD43" s="251"/>
      <c r="JGE43" s="251"/>
      <c r="JGF43" s="251"/>
      <c r="JGG43" s="251"/>
      <c r="JGH43" s="251"/>
      <c r="JGI43" s="251"/>
      <c r="JGJ43" s="251"/>
      <c r="JGK43" s="251"/>
      <c r="JGL43" s="251"/>
      <c r="JGM43" s="251"/>
      <c r="JGN43" s="251"/>
      <c r="JGO43" s="251"/>
      <c r="JGP43" s="251"/>
      <c r="JGQ43" s="251"/>
      <c r="JGR43" s="251"/>
      <c r="JGS43" s="251"/>
      <c r="JGT43" s="251"/>
      <c r="JGU43" s="251"/>
      <c r="JGV43" s="251"/>
      <c r="JGW43" s="251"/>
      <c r="JGX43" s="251"/>
      <c r="JGY43" s="251"/>
      <c r="JGZ43" s="251"/>
      <c r="JHA43" s="251"/>
      <c r="JHB43" s="251"/>
      <c r="JHC43" s="251"/>
      <c r="JHD43" s="251"/>
      <c r="JHE43" s="251"/>
      <c r="JHF43" s="251"/>
      <c r="JHG43" s="251"/>
      <c r="JHH43" s="251"/>
      <c r="JHI43" s="251"/>
      <c r="JHJ43" s="251"/>
      <c r="JHK43" s="251"/>
      <c r="JHL43" s="251"/>
      <c r="JHM43" s="251"/>
      <c r="JHN43" s="251"/>
      <c r="JHO43" s="251"/>
      <c r="JHP43" s="251"/>
      <c r="JHQ43" s="251"/>
      <c r="JHR43" s="251"/>
      <c r="JHS43" s="251"/>
      <c r="JHT43" s="251"/>
      <c r="JHU43" s="251"/>
      <c r="JHV43" s="251"/>
      <c r="JHW43" s="251"/>
      <c r="JHX43" s="251"/>
      <c r="JHY43" s="251"/>
      <c r="JHZ43" s="251"/>
      <c r="JIA43" s="251"/>
      <c r="JIB43" s="251"/>
      <c r="JIC43" s="251"/>
      <c r="JID43" s="251"/>
      <c r="JIE43" s="251"/>
      <c r="JIF43" s="251"/>
      <c r="JIG43" s="251"/>
      <c r="JIH43" s="251"/>
      <c r="JII43" s="251"/>
      <c r="JIJ43" s="251"/>
      <c r="JIK43" s="251"/>
      <c r="JIL43" s="251"/>
      <c r="JIM43" s="251"/>
      <c r="JIN43" s="251"/>
      <c r="JIO43" s="251"/>
      <c r="JIP43" s="251"/>
      <c r="JIQ43" s="251"/>
      <c r="JIR43" s="251"/>
      <c r="JIS43" s="251"/>
      <c r="JIT43" s="251"/>
      <c r="JIU43" s="251"/>
      <c r="JIV43" s="251"/>
      <c r="JIW43" s="251"/>
      <c r="JIX43" s="251"/>
      <c r="JIY43" s="251"/>
      <c r="JIZ43" s="251"/>
      <c r="JJA43" s="251"/>
      <c r="JJB43" s="251"/>
      <c r="JJC43" s="251"/>
      <c r="JJD43" s="251"/>
      <c r="JJE43" s="251"/>
      <c r="JJF43" s="251"/>
      <c r="JJG43" s="251"/>
      <c r="JJH43" s="251"/>
      <c r="JJI43" s="251"/>
      <c r="JJJ43" s="251"/>
      <c r="JJK43" s="251"/>
      <c r="JJL43" s="251"/>
      <c r="JJM43" s="251"/>
      <c r="JJN43" s="251"/>
      <c r="JJO43" s="251"/>
      <c r="JJP43" s="251"/>
      <c r="JJQ43" s="251"/>
      <c r="JJR43" s="251"/>
      <c r="JJS43" s="251"/>
      <c r="JJT43" s="251"/>
      <c r="JJU43" s="251"/>
      <c r="JJV43" s="251"/>
      <c r="JJW43" s="251"/>
      <c r="JJX43" s="251"/>
      <c r="JJY43" s="251"/>
      <c r="JJZ43" s="251"/>
      <c r="JKA43" s="251"/>
      <c r="JKB43" s="251"/>
      <c r="JKC43" s="251"/>
      <c r="JKD43" s="251"/>
      <c r="JKE43" s="251"/>
      <c r="JKF43" s="251"/>
      <c r="JKG43" s="251"/>
      <c r="JKH43" s="251"/>
      <c r="JKI43" s="251"/>
      <c r="JKJ43" s="251"/>
      <c r="JKK43" s="251"/>
      <c r="JKL43" s="251"/>
      <c r="JKM43" s="251"/>
      <c r="JKN43" s="251"/>
      <c r="JKO43" s="251"/>
      <c r="JKP43" s="251"/>
      <c r="JKQ43" s="251"/>
      <c r="JKR43" s="251"/>
      <c r="JKS43" s="251"/>
      <c r="JKT43" s="251"/>
      <c r="JKU43" s="251"/>
      <c r="JKV43" s="251"/>
      <c r="JKW43" s="251"/>
      <c r="JKX43" s="251"/>
      <c r="JKY43" s="251"/>
      <c r="JKZ43" s="251"/>
      <c r="JLA43" s="251"/>
      <c r="JLB43" s="251"/>
      <c r="JLC43" s="251"/>
      <c r="JLD43" s="251"/>
      <c r="JLE43" s="251"/>
      <c r="JLF43" s="251"/>
      <c r="JLG43" s="251"/>
      <c r="JLH43" s="251"/>
      <c r="JLI43" s="251"/>
      <c r="JLJ43" s="251"/>
      <c r="JLK43" s="251"/>
      <c r="JLL43" s="251"/>
      <c r="JLM43" s="251"/>
      <c r="JLN43" s="251"/>
      <c r="JLO43" s="251"/>
      <c r="JLP43" s="251"/>
      <c r="JLQ43" s="251"/>
      <c r="JLR43" s="251"/>
      <c r="JLS43" s="251"/>
      <c r="JLT43" s="251"/>
      <c r="JLU43" s="251"/>
      <c r="JLV43" s="251"/>
      <c r="JLW43" s="251"/>
      <c r="JLX43" s="251"/>
      <c r="JLY43" s="251"/>
      <c r="JLZ43" s="251"/>
      <c r="JMA43" s="251"/>
      <c r="JMB43" s="251"/>
      <c r="JMC43" s="251"/>
      <c r="JMD43" s="251"/>
      <c r="JME43" s="251"/>
      <c r="JMF43" s="251"/>
      <c r="JMG43" s="251"/>
      <c r="JMH43" s="251"/>
      <c r="JMI43" s="251"/>
      <c r="JMJ43" s="251"/>
      <c r="JMK43" s="251"/>
      <c r="JML43" s="251"/>
      <c r="JMM43" s="251"/>
      <c r="JMN43" s="251"/>
      <c r="JMO43" s="251"/>
      <c r="JMP43" s="251"/>
      <c r="JMQ43" s="251"/>
      <c r="JMR43" s="251"/>
      <c r="JMS43" s="251"/>
      <c r="JMT43" s="251"/>
      <c r="JMU43" s="251"/>
      <c r="JMV43" s="251"/>
      <c r="JMW43" s="251"/>
      <c r="JMX43" s="251"/>
      <c r="JMY43" s="251"/>
      <c r="JMZ43" s="251"/>
      <c r="JNA43" s="251"/>
      <c r="JNB43" s="251"/>
      <c r="JNC43" s="251"/>
      <c r="JND43" s="251"/>
      <c r="JNE43" s="251"/>
      <c r="JNF43" s="251"/>
      <c r="JNG43" s="251"/>
      <c r="JNH43" s="251"/>
      <c r="JNI43" s="251"/>
      <c r="JNJ43" s="251"/>
      <c r="JNK43" s="251"/>
      <c r="JNL43" s="251"/>
      <c r="JNM43" s="251"/>
      <c r="JNN43" s="251"/>
      <c r="JNO43" s="251"/>
      <c r="JNP43" s="251"/>
      <c r="JNQ43" s="251"/>
      <c r="JNR43" s="251"/>
      <c r="JNS43" s="251"/>
      <c r="JNT43" s="251"/>
      <c r="JNU43" s="251"/>
      <c r="JNV43" s="251"/>
      <c r="JNW43" s="251"/>
      <c r="JNX43" s="251"/>
      <c r="JNY43" s="251"/>
      <c r="JNZ43" s="251"/>
      <c r="JOA43" s="251"/>
      <c r="JOB43" s="251"/>
      <c r="JOC43" s="251"/>
      <c r="JOD43" s="251"/>
      <c r="JOE43" s="251"/>
      <c r="JOF43" s="251"/>
      <c r="JOG43" s="251"/>
      <c r="JOH43" s="251"/>
      <c r="JOI43" s="251"/>
      <c r="JOJ43" s="251"/>
      <c r="JOK43" s="251"/>
      <c r="JOL43" s="251"/>
      <c r="JOM43" s="251"/>
      <c r="JON43" s="251"/>
      <c r="JOO43" s="251"/>
      <c r="JOP43" s="251"/>
      <c r="JOQ43" s="251"/>
      <c r="JOR43" s="251"/>
      <c r="JOS43" s="251"/>
      <c r="JOT43" s="251"/>
      <c r="JOU43" s="251"/>
      <c r="JOV43" s="251"/>
      <c r="JOW43" s="251"/>
      <c r="JOX43" s="251"/>
      <c r="JOY43" s="251"/>
      <c r="JOZ43" s="251"/>
      <c r="JPA43" s="251"/>
      <c r="JPB43" s="251"/>
      <c r="JPC43" s="251"/>
      <c r="JPD43" s="251"/>
      <c r="JPE43" s="251"/>
      <c r="JPF43" s="251"/>
      <c r="JPG43" s="251"/>
      <c r="JPH43" s="251"/>
      <c r="JPI43" s="251"/>
      <c r="JPJ43" s="251"/>
      <c r="JPK43" s="251"/>
      <c r="JPL43" s="251"/>
      <c r="JPM43" s="251"/>
      <c r="JPN43" s="251"/>
      <c r="JPO43" s="251"/>
      <c r="JPP43" s="251"/>
      <c r="JPQ43" s="251"/>
      <c r="JPR43" s="251"/>
      <c r="JPS43" s="251"/>
      <c r="JPT43" s="251"/>
      <c r="JPU43" s="251"/>
      <c r="JPV43" s="251"/>
      <c r="JPW43" s="251"/>
      <c r="JPX43" s="251"/>
      <c r="JPY43" s="251"/>
      <c r="JPZ43" s="251"/>
      <c r="JQA43" s="251"/>
      <c r="JQB43" s="251"/>
      <c r="JQC43" s="251"/>
      <c r="JQD43" s="251"/>
      <c r="JQE43" s="251"/>
      <c r="JQF43" s="251"/>
      <c r="JQG43" s="251"/>
      <c r="JQH43" s="251"/>
      <c r="JQI43" s="251"/>
      <c r="JQJ43" s="251"/>
      <c r="JQK43" s="251"/>
      <c r="JQL43" s="251"/>
      <c r="JQM43" s="251"/>
      <c r="JQN43" s="251"/>
      <c r="JQO43" s="251"/>
      <c r="JQP43" s="251"/>
      <c r="JQQ43" s="251"/>
      <c r="JQR43" s="251"/>
      <c r="JQS43" s="251"/>
      <c r="JQT43" s="251"/>
      <c r="JQU43" s="251"/>
      <c r="JQV43" s="251"/>
      <c r="JQW43" s="251"/>
      <c r="JQX43" s="251"/>
      <c r="JQY43" s="251"/>
      <c r="JQZ43" s="251"/>
      <c r="JRA43" s="251"/>
      <c r="JRB43" s="251"/>
      <c r="JRC43" s="251"/>
      <c r="JRD43" s="251"/>
      <c r="JRE43" s="251"/>
      <c r="JRF43" s="251"/>
      <c r="JRG43" s="251"/>
      <c r="JRH43" s="251"/>
      <c r="JRI43" s="251"/>
      <c r="JRJ43" s="251"/>
      <c r="JRK43" s="251"/>
      <c r="JRL43" s="251"/>
      <c r="JRM43" s="251"/>
      <c r="JRN43" s="251"/>
      <c r="JRO43" s="251"/>
      <c r="JRP43" s="251"/>
      <c r="JRQ43" s="251"/>
      <c r="JRR43" s="251"/>
      <c r="JRS43" s="251"/>
      <c r="JRT43" s="251"/>
      <c r="JRU43" s="251"/>
      <c r="JRV43" s="251"/>
      <c r="JRW43" s="251"/>
      <c r="JRX43" s="251"/>
      <c r="JRY43" s="251"/>
      <c r="JRZ43" s="251"/>
      <c r="JSA43" s="251"/>
      <c r="JSB43" s="251"/>
      <c r="JSC43" s="251"/>
      <c r="JSD43" s="251"/>
      <c r="JSE43" s="251"/>
      <c r="JSF43" s="251"/>
      <c r="JSG43" s="251"/>
      <c r="JSH43" s="251"/>
      <c r="JSI43" s="251"/>
      <c r="JSJ43" s="251"/>
      <c r="JSK43" s="251"/>
      <c r="JSL43" s="251"/>
      <c r="JSM43" s="251"/>
      <c r="JSN43" s="251"/>
      <c r="JSO43" s="251"/>
      <c r="JSP43" s="251"/>
      <c r="JSQ43" s="251"/>
      <c r="JSR43" s="251"/>
      <c r="JSS43" s="251"/>
      <c r="JST43" s="251"/>
      <c r="JSU43" s="251"/>
      <c r="JSV43" s="251"/>
      <c r="JSW43" s="251"/>
      <c r="JSX43" s="251"/>
      <c r="JSY43" s="251"/>
      <c r="JSZ43" s="251"/>
      <c r="JTA43" s="251"/>
      <c r="JTB43" s="251"/>
      <c r="JTC43" s="251"/>
      <c r="JTD43" s="251"/>
      <c r="JTE43" s="251"/>
      <c r="JTF43" s="251"/>
      <c r="JTG43" s="251"/>
      <c r="JTH43" s="251"/>
      <c r="JTI43" s="251"/>
      <c r="JTJ43" s="251"/>
      <c r="JTK43" s="251"/>
      <c r="JTL43" s="251"/>
      <c r="JTM43" s="251"/>
      <c r="JTN43" s="251"/>
      <c r="JTO43" s="251"/>
      <c r="JTP43" s="251"/>
      <c r="JTQ43" s="251"/>
      <c r="JTR43" s="251"/>
      <c r="JTS43" s="251"/>
      <c r="JTT43" s="251"/>
      <c r="JTU43" s="251"/>
      <c r="JTV43" s="251"/>
      <c r="JTW43" s="251"/>
      <c r="JTX43" s="251"/>
      <c r="JTY43" s="251"/>
      <c r="JTZ43" s="251"/>
      <c r="JUA43" s="251"/>
      <c r="JUB43" s="251"/>
      <c r="JUC43" s="251"/>
      <c r="JUD43" s="251"/>
      <c r="JUE43" s="251"/>
      <c r="JUF43" s="251"/>
      <c r="JUG43" s="251"/>
      <c r="JUH43" s="251"/>
      <c r="JUI43" s="251"/>
      <c r="JUJ43" s="251"/>
      <c r="JUK43" s="251"/>
      <c r="JUL43" s="251"/>
      <c r="JUM43" s="251"/>
      <c r="JUN43" s="251"/>
      <c r="JUO43" s="251"/>
      <c r="JUP43" s="251"/>
      <c r="JUQ43" s="251"/>
      <c r="JUR43" s="251"/>
      <c r="JUS43" s="251"/>
      <c r="JUT43" s="251"/>
      <c r="JUU43" s="251"/>
      <c r="JUV43" s="251"/>
      <c r="JUW43" s="251"/>
      <c r="JUX43" s="251"/>
      <c r="JUY43" s="251"/>
      <c r="JUZ43" s="251"/>
      <c r="JVA43" s="251"/>
      <c r="JVB43" s="251"/>
      <c r="JVC43" s="251"/>
      <c r="JVD43" s="251"/>
      <c r="JVE43" s="251"/>
      <c r="JVF43" s="251"/>
      <c r="JVG43" s="251"/>
      <c r="JVH43" s="251"/>
      <c r="JVI43" s="251"/>
      <c r="JVJ43" s="251"/>
      <c r="JVK43" s="251"/>
      <c r="JVL43" s="251"/>
      <c r="JVM43" s="251"/>
      <c r="JVN43" s="251"/>
      <c r="JVO43" s="251"/>
      <c r="JVP43" s="251"/>
      <c r="JVQ43" s="251"/>
      <c r="JVR43" s="251"/>
      <c r="JVS43" s="251"/>
      <c r="JVT43" s="251"/>
      <c r="JVU43" s="251"/>
      <c r="JVV43" s="251"/>
      <c r="JVW43" s="251"/>
      <c r="JVX43" s="251"/>
      <c r="JVY43" s="251"/>
      <c r="JVZ43" s="251"/>
      <c r="JWA43" s="251"/>
      <c r="JWB43" s="251"/>
      <c r="JWC43" s="251"/>
      <c r="JWD43" s="251"/>
      <c r="JWE43" s="251"/>
      <c r="JWF43" s="251"/>
      <c r="JWG43" s="251"/>
      <c r="JWH43" s="251"/>
      <c r="JWI43" s="251"/>
      <c r="JWJ43" s="251"/>
      <c r="JWK43" s="251"/>
      <c r="JWL43" s="251"/>
      <c r="JWM43" s="251"/>
      <c r="JWN43" s="251"/>
      <c r="JWO43" s="251"/>
      <c r="JWP43" s="251"/>
      <c r="JWQ43" s="251"/>
      <c r="JWR43" s="251"/>
      <c r="JWS43" s="251"/>
      <c r="JWT43" s="251"/>
      <c r="JWU43" s="251"/>
      <c r="JWV43" s="251"/>
      <c r="JWW43" s="251"/>
      <c r="JWX43" s="251"/>
      <c r="JWY43" s="251"/>
      <c r="JWZ43" s="251"/>
      <c r="JXA43" s="251"/>
      <c r="JXB43" s="251"/>
      <c r="JXC43" s="251"/>
      <c r="JXD43" s="251"/>
      <c r="JXE43" s="251"/>
      <c r="JXF43" s="251"/>
      <c r="JXG43" s="251"/>
      <c r="JXH43" s="251"/>
      <c r="JXI43" s="251"/>
      <c r="JXJ43" s="251"/>
      <c r="JXK43" s="251"/>
      <c r="JXL43" s="251"/>
      <c r="JXM43" s="251"/>
      <c r="JXN43" s="251"/>
      <c r="JXO43" s="251"/>
      <c r="JXP43" s="251"/>
      <c r="JXQ43" s="251"/>
      <c r="JXR43" s="251"/>
      <c r="JXS43" s="251"/>
      <c r="JXT43" s="251"/>
      <c r="JXU43" s="251"/>
      <c r="JXV43" s="251"/>
      <c r="JXW43" s="251"/>
      <c r="JXX43" s="251"/>
      <c r="JXY43" s="251"/>
      <c r="JXZ43" s="251"/>
      <c r="JYA43" s="251"/>
      <c r="JYB43" s="251"/>
      <c r="JYC43" s="251"/>
      <c r="JYD43" s="251"/>
      <c r="JYE43" s="251"/>
      <c r="JYF43" s="251"/>
      <c r="JYG43" s="251"/>
      <c r="JYH43" s="251"/>
      <c r="JYI43" s="251"/>
      <c r="JYJ43" s="251"/>
      <c r="JYK43" s="251"/>
      <c r="JYL43" s="251"/>
      <c r="JYM43" s="251"/>
      <c r="JYN43" s="251"/>
      <c r="JYO43" s="251"/>
      <c r="JYP43" s="251"/>
      <c r="JYQ43" s="251"/>
      <c r="JYR43" s="251"/>
      <c r="JYS43" s="251"/>
      <c r="JYT43" s="251"/>
      <c r="JYU43" s="251"/>
      <c r="JYV43" s="251"/>
      <c r="JYW43" s="251"/>
      <c r="JYX43" s="251"/>
      <c r="JYY43" s="251"/>
      <c r="JYZ43" s="251"/>
      <c r="JZA43" s="251"/>
      <c r="JZB43" s="251"/>
      <c r="JZC43" s="251"/>
      <c r="JZD43" s="251"/>
      <c r="JZE43" s="251"/>
      <c r="JZF43" s="251"/>
      <c r="JZG43" s="251"/>
      <c r="JZH43" s="251"/>
      <c r="JZI43" s="251"/>
      <c r="JZJ43" s="251"/>
      <c r="JZK43" s="251"/>
      <c r="JZL43" s="251"/>
      <c r="JZM43" s="251"/>
      <c r="JZN43" s="251"/>
      <c r="JZO43" s="251"/>
      <c r="JZP43" s="251"/>
      <c r="JZQ43" s="251"/>
      <c r="JZR43" s="251"/>
      <c r="JZS43" s="251"/>
      <c r="JZT43" s="251"/>
      <c r="JZU43" s="251"/>
      <c r="JZV43" s="251"/>
      <c r="JZW43" s="251"/>
      <c r="JZX43" s="251"/>
      <c r="JZY43" s="251"/>
      <c r="JZZ43" s="251"/>
      <c r="KAA43" s="251"/>
      <c r="KAB43" s="251"/>
      <c r="KAC43" s="251"/>
      <c r="KAD43" s="251"/>
      <c r="KAE43" s="251"/>
      <c r="KAF43" s="251"/>
      <c r="KAG43" s="251"/>
      <c r="KAH43" s="251"/>
      <c r="KAI43" s="251"/>
      <c r="KAJ43" s="251"/>
      <c r="KAK43" s="251"/>
      <c r="KAL43" s="251"/>
      <c r="KAM43" s="251"/>
      <c r="KAN43" s="251"/>
      <c r="KAO43" s="251"/>
      <c r="KAP43" s="251"/>
      <c r="KAQ43" s="251"/>
      <c r="KAR43" s="251"/>
      <c r="KAS43" s="251"/>
      <c r="KAT43" s="251"/>
      <c r="KAU43" s="251"/>
      <c r="KAV43" s="251"/>
      <c r="KAW43" s="251"/>
      <c r="KAX43" s="251"/>
      <c r="KAY43" s="251"/>
      <c r="KAZ43" s="251"/>
      <c r="KBA43" s="251"/>
      <c r="KBB43" s="251"/>
      <c r="KBC43" s="251"/>
      <c r="KBD43" s="251"/>
      <c r="KBE43" s="251"/>
      <c r="KBF43" s="251"/>
      <c r="KBG43" s="251"/>
      <c r="KBH43" s="251"/>
      <c r="KBI43" s="251"/>
      <c r="KBJ43" s="251"/>
      <c r="KBK43" s="251"/>
      <c r="KBL43" s="251"/>
      <c r="KBM43" s="251"/>
      <c r="KBN43" s="251"/>
      <c r="KBO43" s="251"/>
      <c r="KBP43" s="251"/>
      <c r="KBQ43" s="251"/>
      <c r="KBR43" s="251"/>
      <c r="KBS43" s="251"/>
      <c r="KBT43" s="251"/>
      <c r="KBU43" s="251"/>
      <c r="KBV43" s="251"/>
      <c r="KBW43" s="251"/>
      <c r="KBX43" s="251"/>
      <c r="KBY43" s="251"/>
      <c r="KBZ43" s="251"/>
      <c r="KCA43" s="251"/>
      <c r="KCB43" s="251"/>
      <c r="KCC43" s="251"/>
      <c r="KCD43" s="251"/>
      <c r="KCE43" s="251"/>
      <c r="KCF43" s="251"/>
      <c r="KCG43" s="251"/>
      <c r="KCH43" s="251"/>
      <c r="KCI43" s="251"/>
      <c r="KCJ43" s="251"/>
      <c r="KCK43" s="251"/>
      <c r="KCL43" s="251"/>
      <c r="KCM43" s="251"/>
      <c r="KCN43" s="251"/>
      <c r="KCO43" s="251"/>
      <c r="KCP43" s="251"/>
      <c r="KCQ43" s="251"/>
      <c r="KCR43" s="251"/>
      <c r="KCS43" s="251"/>
      <c r="KCT43" s="251"/>
      <c r="KCU43" s="251"/>
      <c r="KCV43" s="251"/>
      <c r="KCW43" s="251"/>
      <c r="KCX43" s="251"/>
      <c r="KCY43" s="251"/>
      <c r="KCZ43" s="251"/>
      <c r="KDA43" s="251"/>
      <c r="KDB43" s="251"/>
      <c r="KDC43" s="251"/>
      <c r="KDD43" s="251"/>
      <c r="KDE43" s="251"/>
      <c r="KDF43" s="251"/>
      <c r="KDG43" s="251"/>
      <c r="KDH43" s="251"/>
      <c r="KDI43" s="251"/>
      <c r="KDJ43" s="251"/>
      <c r="KDK43" s="251"/>
      <c r="KDL43" s="251"/>
      <c r="KDM43" s="251"/>
      <c r="KDN43" s="251"/>
      <c r="KDO43" s="251"/>
      <c r="KDP43" s="251"/>
      <c r="KDQ43" s="251"/>
      <c r="KDR43" s="251"/>
      <c r="KDS43" s="251"/>
      <c r="KDT43" s="251"/>
      <c r="KDU43" s="251"/>
      <c r="KDV43" s="251"/>
      <c r="KDW43" s="251"/>
      <c r="KDX43" s="251"/>
      <c r="KDY43" s="251"/>
      <c r="KDZ43" s="251"/>
      <c r="KEA43" s="251"/>
      <c r="KEB43" s="251"/>
      <c r="KEC43" s="251"/>
      <c r="KED43" s="251"/>
      <c r="KEE43" s="251"/>
      <c r="KEF43" s="251"/>
      <c r="KEG43" s="251"/>
      <c r="KEH43" s="251"/>
      <c r="KEI43" s="251"/>
      <c r="KEJ43" s="251"/>
      <c r="KEK43" s="251"/>
      <c r="KEL43" s="251"/>
      <c r="KEM43" s="251"/>
      <c r="KEN43" s="251"/>
      <c r="KEO43" s="251"/>
      <c r="KEP43" s="251"/>
      <c r="KEQ43" s="251"/>
      <c r="KER43" s="251"/>
      <c r="KES43" s="251"/>
      <c r="KET43" s="251"/>
      <c r="KEU43" s="251"/>
      <c r="KEV43" s="251"/>
      <c r="KEW43" s="251"/>
      <c r="KEX43" s="251"/>
      <c r="KEY43" s="251"/>
      <c r="KEZ43" s="251"/>
      <c r="KFA43" s="251"/>
      <c r="KFB43" s="251"/>
      <c r="KFC43" s="251"/>
      <c r="KFD43" s="251"/>
      <c r="KFE43" s="251"/>
      <c r="KFF43" s="251"/>
      <c r="KFG43" s="251"/>
      <c r="KFH43" s="251"/>
      <c r="KFI43" s="251"/>
      <c r="KFJ43" s="251"/>
      <c r="KFK43" s="251"/>
      <c r="KFL43" s="251"/>
      <c r="KFM43" s="251"/>
      <c r="KFN43" s="251"/>
      <c r="KFO43" s="251"/>
      <c r="KFP43" s="251"/>
      <c r="KFQ43" s="251"/>
      <c r="KFR43" s="251"/>
      <c r="KFS43" s="251"/>
      <c r="KFT43" s="251"/>
      <c r="KFU43" s="251"/>
      <c r="KFV43" s="251"/>
      <c r="KFW43" s="251"/>
      <c r="KFX43" s="251"/>
      <c r="KFY43" s="251"/>
      <c r="KFZ43" s="251"/>
      <c r="KGA43" s="251"/>
      <c r="KGB43" s="251"/>
      <c r="KGC43" s="251"/>
      <c r="KGD43" s="251"/>
      <c r="KGE43" s="251"/>
      <c r="KGF43" s="251"/>
      <c r="KGG43" s="251"/>
      <c r="KGH43" s="251"/>
      <c r="KGI43" s="251"/>
      <c r="KGJ43" s="251"/>
      <c r="KGK43" s="251"/>
      <c r="KGL43" s="251"/>
      <c r="KGM43" s="251"/>
      <c r="KGN43" s="251"/>
      <c r="KGO43" s="251"/>
      <c r="KGP43" s="251"/>
      <c r="KGQ43" s="251"/>
      <c r="KGR43" s="251"/>
      <c r="KGS43" s="251"/>
      <c r="KGT43" s="251"/>
      <c r="KGU43" s="251"/>
      <c r="KGV43" s="251"/>
      <c r="KGW43" s="251"/>
      <c r="KGX43" s="251"/>
      <c r="KGY43" s="251"/>
      <c r="KGZ43" s="251"/>
      <c r="KHA43" s="251"/>
      <c r="KHB43" s="251"/>
      <c r="KHC43" s="251"/>
      <c r="KHD43" s="251"/>
      <c r="KHE43" s="251"/>
      <c r="KHF43" s="251"/>
      <c r="KHG43" s="251"/>
      <c r="KHH43" s="251"/>
      <c r="KHI43" s="251"/>
      <c r="KHJ43" s="251"/>
      <c r="KHK43" s="251"/>
      <c r="KHL43" s="251"/>
      <c r="KHM43" s="251"/>
      <c r="KHN43" s="251"/>
      <c r="KHO43" s="251"/>
      <c r="KHP43" s="251"/>
      <c r="KHQ43" s="251"/>
      <c r="KHR43" s="251"/>
      <c r="KHS43" s="251"/>
      <c r="KHT43" s="251"/>
      <c r="KHU43" s="251"/>
      <c r="KHV43" s="251"/>
      <c r="KHW43" s="251"/>
      <c r="KHX43" s="251"/>
      <c r="KHY43" s="251"/>
      <c r="KHZ43" s="251"/>
      <c r="KIA43" s="251"/>
      <c r="KIB43" s="251"/>
      <c r="KIC43" s="251"/>
      <c r="KID43" s="251"/>
      <c r="KIE43" s="251"/>
      <c r="KIF43" s="251"/>
      <c r="KIG43" s="251"/>
      <c r="KIH43" s="251"/>
      <c r="KII43" s="251"/>
      <c r="KIJ43" s="251"/>
      <c r="KIK43" s="251"/>
      <c r="KIL43" s="251"/>
      <c r="KIM43" s="251"/>
      <c r="KIN43" s="251"/>
      <c r="KIO43" s="251"/>
      <c r="KIP43" s="251"/>
      <c r="KIQ43" s="251"/>
      <c r="KIR43" s="251"/>
      <c r="KIS43" s="251"/>
      <c r="KIT43" s="251"/>
      <c r="KIU43" s="251"/>
      <c r="KIV43" s="251"/>
      <c r="KIW43" s="251"/>
      <c r="KIX43" s="251"/>
      <c r="KIY43" s="251"/>
      <c r="KIZ43" s="251"/>
      <c r="KJA43" s="251"/>
      <c r="KJB43" s="251"/>
      <c r="KJC43" s="251"/>
      <c r="KJD43" s="251"/>
      <c r="KJE43" s="251"/>
      <c r="KJF43" s="251"/>
      <c r="KJG43" s="251"/>
      <c r="KJH43" s="251"/>
      <c r="KJI43" s="251"/>
      <c r="KJJ43" s="251"/>
      <c r="KJK43" s="251"/>
      <c r="KJL43" s="251"/>
      <c r="KJM43" s="251"/>
      <c r="KJN43" s="251"/>
      <c r="KJO43" s="251"/>
      <c r="KJP43" s="251"/>
      <c r="KJQ43" s="251"/>
      <c r="KJR43" s="251"/>
      <c r="KJS43" s="251"/>
      <c r="KJT43" s="251"/>
      <c r="KJU43" s="251"/>
      <c r="KJV43" s="251"/>
      <c r="KJW43" s="251"/>
      <c r="KJX43" s="251"/>
      <c r="KJY43" s="251"/>
      <c r="KJZ43" s="251"/>
      <c r="KKA43" s="251"/>
      <c r="KKB43" s="251"/>
      <c r="KKC43" s="251"/>
      <c r="KKD43" s="251"/>
      <c r="KKE43" s="251"/>
      <c r="KKF43" s="251"/>
      <c r="KKG43" s="251"/>
      <c r="KKH43" s="251"/>
      <c r="KKI43" s="251"/>
      <c r="KKJ43" s="251"/>
      <c r="KKK43" s="251"/>
      <c r="KKL43" s="251"/>
      <c r="KKM43" s="251"/>
      <c r="KKN43" s="251"/>
      <c r="KKO43" s="251"/>
      <c r="KKP43" s="251"/>
      <c r="KKQ43" s="251"/>
      <c r="KKR43" s="251"/>
      <c r="KKS43" s="251"/>
      <c r="KKT43" s="251"/>
      <c r="KKU43" s="251"/>
      <c r="KKV43" s="251"/>
      <c r="KKW43" s="251"/>
      <c r="KKX43" s="251"/>
      <c r="KKY43" s="251"/>
      <c r="KKZ43" s="251"/>
      <c r="KLA43" s="251"/>
      <c r="KLB43" s="251"/>
      <c r="KLC43" s="251"/>
      <c r="KLD43" s="251"/>
      <c r="KLE43" s="251"/>
      <c r="KLF43" s="251"/>
      <c r="KLG43" s="251"/>
      <c r="KLH43" s="251"/>
      <c r="KLI43" s="251"/>
      <c r="KLJ43" s="251"/>
      <c r="KLK43" s="251"/>
      <c r="KLL43" s="251"/>
      <c r="KLM43" s="251"/>
      <c r="KLN43" s="251"/>
      <c r="KLO43" s="251"/>
      <c r="KLP43" s="251"/>
      <c r="KLQ43" s="251"/>
      <c r="KLR43" s="251"/>
      <c r="KLS43" s="251"/>
      <c r="KLT43" s="251"/>
      <c r="KLU43" s="251"/>
      <c r="KLV43" s="251"/>
      <c r="KLW43" s="251"/>
      <c r="KLX43" s="251"/>
      <c r="KLY43" s="251"/>
      <c r="KLZ43" s="251"/>
      <c r="KMA43" s="251"/>
      <c r="KMB43" s="251"/>
      <c r="KMC43" s="251"/>
      <c r="KMD43" s="251"/>
      <c r="KME43" s="251"/>
      <c r="KMF43" s="251"/>
      <c r="KMG43" s="251"/>
      <c r="KMH43" s="251"/>
      <c r="KMI43" s="251"/>
      <c r="KMJ43" s="251"/>
      <c r="KMK43" s="251"/>
      <c r="KML43" s="251"/>
      <c r="KMM43" s="251"/>
      <c r="KMN43" s="251"/>
      <c r="KMO43" s="251"/>
      <c r="KMP43" s="251"/>
      <c r="KMQ43" s="251"/>
      <c r="KMR43" s="251"/>
      <c r="KMS43" s="251"/>
      <c r="KMT43" s="251"/>
      <c r="KMU43" s="251"/>
      <c r="KMV43" s="251"/>
      <c r="KMW43" s="251"/>
      <c r="KMX43" s="251"/>
      <c r="KMY43" s="251"/>
      <c r="KMZ43" s="251"/>
      <c r="KNA43" s="251"/>
      <c r="KNB43" s="251"/>
      <c r="KNC43" s="251"/>
      <c r="KND43" s="251"/>
      <c r="KNE43" s="251"/>
      <c r="KNF43" s="251"/>
      <c r="KNG43" s="251"/>
      <c r="KNH43" s="251"/>
      <c r="KNI43" s="251"/>
      <c r="KNJ43" s="251"/>
      <c r="KNK43" s="251"/>
      <c r="KNL43" s="251"/>
      <c r="KNM43" s="251"/>
      <c r="KNN43" s="251"/>
      <c r="KNO43" s="251"/>
      <c r="KNP43" s="251"/>
      <c r="KNQ43" s="251"/>
      <c r="KNR43" s="251"/>
      <c r="KNS43" s="251"/>
      <c r="KNT43" s="251"/>
      <c r="KNU43" s="251"/>
      <c r="KNV43" s="251"/>
      <c r="KNW43" s="251"/>
      <c r="KNX43" s="251"/>
      <c r="KNY43" s="251"/>
      <c r="KNZ43" s="251"/>
      <c r="KOA43" s="251"/>
      <c r="KOB43" s="251"/>
      <c r="KOC43" s="251"/>
      <c r="KOD43" s="251"/>
      <c r="KOE43" s="251"/>
      <c r="KOF43" s="251"/>
      <c r="KOG43" s="251"/>
      <c r="KOH43" s="251"/>
      <c r="KOI43" s="251"/>
      <c r="KOJ43" s="251"/>
      <c r="KOK43" s="251"/>
      <c r="KOL43" s="251"/>
      <c r="KOM43" s="251"/>
      <c r="KON43" s="251"/>
      <c r="KOO43" s="251"/>
      <c r="KOP43" s="251"/>
      <c r="KOQ43" s="251"/>
      <c r="KOR43" s="251"/>
      <c r="KOS43" s="251"/>
      <c r="KOT43" s="251"/>
      <c r="KOU43" s="251"/>
      <c r="KOV43" s="251"/>
      <c r="KOW43" s="251"/>
      <c r="KOX43" s="251"/>
      <c r="KOY43" s="251"/>
      <c r="KOZ43" s="251"/>
      <c r="KPA43" s="251"/>
      <c r="KPB43" s="251"/>
      <c r="KPC43" s="251"/>
      <c r="KPD43" s="251"/>
      <c r="KPE43" s="251"/>
      <c r="KPF43" s="251"/>
      <c r="KPG43" s="251"/>
      <c r="KPH43" s="251"/>
      <c r="KPI43" s="251"/>
      <c r="KPJ43" s="251"/>
      <c r="KPK43" s="251"/>
      <c r="KPL43" s="251"/>
      <c r="KPM43" s="251"/>
      <c r="KPN43" s="251"/>
      <c r="KPO43" s="251"/>
      <c r="KPP43" s="251"/>
      <c r="KPQ43" s="251"/>
      <c r="KPR43" s="251"/>
      <c r="KPS43" s="251"/>
      <c r="KPT43" s="251"/>
      <c r="KPU43" s="251"/>
      <c r="KPV43" s="251"/>
      <c r="KPW43" s="251"/>
      <c r="KPX43" s="251"/>
      <c r="KPY43" s="251"/>
      <c r="KPZ43" s="251"/>
      <c r="KQA43" s="251"/>
      <c r="KQB43" s="251"/>
      <c r="KQC43" s="251"/>
      <c r="KQD43" s="251"/>
      <c r="KQE43" s="251"/>
      <c r="KQF43" s="251"/>
      <c r="KQG43" s="251"/>
      <c r="KQH43" s="251"/>
      <c r="KQI43" s="251"/>
      <c r="KQJ43" s="251"/>
      <c r="KQK43" s="251"/>
      <c r="KQL43" s="251"/>
      <c r="KQM43" s="251"/>
      <c r="KQN43" s="251"/>
      <c r="KQO43" s="251"/>
      <c r="KQP43" s="251"/>
      <c r="KQQ43" s="251"/>
      <c r="KQR43" s="251"/>
      <c r="KQS43" s="251"/>
      <c r="KQT43" s="251"/>
      <c r="KQU43" s="251"/>
      <c r="KQV43" s="251"/>
      <c r="KQW43" s="251"/>
      <c r="KQX43" s="251"/>
      <c r="KQY43" s="251"/>
      <c r="KQZ43" s="251"/>
      <c r="KRA43" s="251"/>
      <c r="KRB43" s="251"/>
      <c r="KRC43" s="251"/>
      <c r="KRD43" s="251"/>
      <c r="KRE43" s="251"/>
      <c r="KRF43" s="251"/>
      <c r="KRG43" s="251"/>
      <c r="KRH43" s="251"/>
      <c r="KRI43" s="251"/>
      <c r="KRJ43" s="251"/>
      <c r="KRK43" s="251"/>
      <c r="KRL43" s="251"/>
      <c r="KRM43" s="251"/>
      <c r="KRN43" s="251"/>
      <c r="KRO43" s="251"/>
      <c r="KRP43" s="251"/>
      <c r="KRQ43" s="251"/>
      <c r="KRR43" s="251"/>
      <c r="KRS43" s="251"/>
      <c r="KRT43" s="251"/>
      <c r="KRU43" s="251"/>
      <c r="KRV43" s="251"/>
      <c r="KRW43" s="251"/>
      <c r="KRX43" s="251"/>
      <c r="KRY43" s="251"/>
      <c r="KRZ43" s="251"/>
      <c r="KSA43" s="251"/>
      <c r="KSB43" s="251"/>
      <c r="KSC43" s="251"/>
      <c r="KSD43" s="251"/>
      <c r="KSE43" s="251"/>
      <c r="KSF43" s="251"/>
      <c r="KSG43" s="251"/>
      <c r="KSH43" s="251"/>
      <c r="KSI43" s="251"/>
      <c r="KSJ43" s="251"/>
      <c r="KSK43" s="251"/>
      <c r="KSL43" s="251"/>
      <c r="KSM43" s="251"/>
      <c r="KSN43" s="251"/>
      <c r="KSO43" s="251"/>
      <c r="KSP43" s="251"/>
      <c r="KSQ43" s="251"/>
      <c r="KSR43" s="251"/>
      <c r="KSS43" s="251"/>
      <c r="KST43" s="251"/>
      <c r="KSU43" s="251"/>
      <c r="KSV43" s="251"/>
      <c r="KSW43" s="251"/>
      <c r="KSX43" s="251"/>
      <c r="KSY43" s="251"/>
      <c r="KSZ43" s="251"/>
      <c r="KTA43" s="251"/>
      <c r="KTB43" s="251"/>
      <c r="KTC43" s="251"/>
      <c r="KTD43" s="251"/>
      <c r="KTE43" s="251"/>
      <c r="KTF43" s="251"/>
      <c r="KTG43" s="251"/>
      <c r="KTH43" s="251"/>
      <c r="KTI43" s="251"/>
      <c r="KTJ43" s="251"/>
      <c r="KTK43" s="251"/>
      <c r="KTL43" s="251"/>
      <c r="KTM43" s="251"/>
      <c r="KTN43" s="251"/>
      <c r="KTO43" s="251"/>
      <c r="KTP43" s="251"/>
      <c r="KTQ43" s="251"/>
      <c r="KTR43" s="251"/>
      <c r="KTS43" s="251"/>
      <c r="KTT43" s="251"/>
      <c r="KTU43" s="251"/>
      <c r="KTV43" s="251"/>
      <c r="KTW43" s="251"/>
      <c r="KTX43" s="251"/>
      <c r="KTY43" s="251"/>
      <c r="KTZ43" s="251"/>
      <c r="KUA43" s="251"/>
      <c r="KUB43" s="251"/>
      <c r="KUC43" s="251"/>
      <c r="KUD43" s="251"/>
      <c r="KUE43" s="251"/>
      <c r="KUF43" s="251"/>
      <c r="KUG43" s="251"/>
      <c r="KUH43" s="251"/>
      <c r="KUI43" s="251"/>
      <c r="KUJ43" s="251"/>
      <c r="KUK43" s="251"/>
      <c r="KUL43" s="251"/>
      <c r="KUM43" s="251"/>
      <c r="KUN43" s="251"/>
      <c r="KUO43" s="251"/>
      <c r="KUP43" s="251"/>
      <c r="KUQ43" s="251"/>
      <c r="KUR43" s="251"/>
      <c r="KUS43" s="251"/>
      <c r="KUT43" s="251"/>
      <c r="KUU43" s="251"/>
      <c r="KUV43" s="251"/>
      <c r="KUW43" s="251"/>
      <c r="KUX43" s="251"/>
      <c r="KUY43" s="251"/>
      <c r="KUZ43" s="251"/>
      <c r="KVA43" s="251"/>
      <c r="KVB43" s="251"/>
      <c r="KVC43" s="251"/>
      <c r="KVD43" s="251"/>
      <c r="KVE43" s="251"/>
      <c r="KVF43" s="251"/>
      <c r="KVG43" s="251"/>
      <c r="KVH43" s="251"/>
      <c r="KVI43" s="251"/>
      <c r="KVJ43" s="251"/>
      <c r="KVK43" s="251"/>
      <c r="KVL43" s="251"/>
      <c r="KVM43" s="251"/>
      <c r="KVN43" s="251"/>
      <c r="KVO43" s="251"/>
      <c r="KVP43" s="251"/>
      <c r="KVQ43" s="251"/>
      <c r="KVR43" s="251"/>
      <c r="KVS43" s="251"/>
      <c r="KVT43" s="251"/>
      <c r="KVU43" s="251"/>
      <c r="KVV43" s="251"/>
      <c r="KVW43" s="251"/>
      <c r="KVX43" s="251"/>
      <c r="KVY43" s="251"/>
      <c r="KVZ43" s="251"/>
      <c r="KWA43" s="251"/>
      <c r="KWB43" s="251"/>
      <c r="KWC43" s="251"/>
      <c r="KWD43" s="251"/>
      <c r="KWE43" s="251"/>
      <c r="KWF43" s="251"/>
      <c r="KWG43" s="251"/>
      <c r="KWH43" s="251"/>
      <c r="KWI43" s="251"/>
      <c r="KWJ43" s="251"/>
      <c r="KWK43" s="251"/>
      <c r="KWL43" s="251"/>
      <c r="KWM43" s="251"/>
      <c r="KWN43" s="251"/>
      <c r="KWO43" s="251"/>
      <c r="KWP43" s="251"/>
      <c r="KWQ43" s="251"/>
      <c r="KWR43" s="251"/>
      <c r="KWS43" s="251"/>
      <c r="KWT43" s="251"/>
      <c r="KWU43" s="251"/>
      <c r="KWV43" s="251"/>
      <c r="KWW43" s="251"/>
      <c r="KWX43" s="251"/>
      <c r="KWY43" s="251"/>
      <c r="KWZ43" s="251"/>
      <c r="KXA43" s="251"/>
      <c r="KXB43" s="251"/>
      <c r="KXC43" s="251"/>
      <c r="KXD43" s="251"/>
      <c r="KXE43" s="251"/>
      <c r="KXF43" s="251"/>
      <c r="KXG43" s="251"/>
      <c r="KXH43" s="251"/>
      <c r="KXI43" s="251"/>
      <c r="KXJ43" s="251"/>
      <c r="KXK43" s="251"/>
      <c r="KXL43" s="251"/>
      <c r="KXM43" s="251"/>
      <c r="KXN43" s="251"/>
      <c r="KXO43" s="251"/>
      <c r="KXP43" s="251"/>
      <c r="KXQ43" s="251"/>
      <c r="KXR43" s="251"/>
      <c r="KXS43" s="251"/>
      <c r="KXT43" s="251"/>
      <c r="KXU43" s="251"/>
      <c r="KXV43" s="251"/>
      <c r="KXW43" s="251"/>
      <c r="KXX43" s="251"/>
      <c r="KXY43" s="251"/>
      <c r="KXZ43" s="251"/>
      <c r="KYA43" s="251"/>
      <c r="KYB43" s="251"/>
      <c r="KYC43" s="251"/>
      <c r="KYD43" s="251"/>
      <c r="KYE43" s="251"/>
      <c r="KYF43" s="251"/>
      <c r="KYG43" s="251"/>
      <c r="KYH43" s="251"/>
      <c r="KYI43" s="251"/>
      <c r="KYJ43" s="251"/>
      <c r="KYK43" s="251"/>
      <c r="KYL43" s="251"/>
      <c r="KYM43" s="251"/>
      <c r="KYN43" s="251"/>
      <c r="KYO43" s="251"/>
      <c r="KYP43" s="251"/>
      <c r="KYQ43" s="251"/>
      <c r="KYR43" s="251"/>
      <c r="KYS43" s="251"/>
      <c r="KYT43" s="251"/>
      <c r="KYU43" s="251"/>
      <c r="KYV43" s="251"/>
      <c r="KYW43" s="251"/>
      <c r="KYX43" s="251"/>
      <c r="KYY43" s="251"/>
      <c r="KYZ43" s="251"/>
      <c r="KZA43" s="251"/>
      <c r="KZB43" s="251"/>
      <c r="KZC43" s="251"/>
      <c r="KZD43" s="251"/>
      <c r="KZE43" s="251"/>
      <c r="KZF43" s="251"/>
      <c r="KZG43" s="251"/>
      <c r="KZH43" s="251"/>
      <c r="KZI43" s="251"/>
      <c r="KZJ43" s="251"/>
      <c r="KZK43" s="251"/>
      <c r="KZL43" s="251"/>
      <c r="KZM43" s="251"/>
      <c r="KZN43" s="251"/>
      <c r="KZO43" s="251"/>
      <c r="KZP43" s="251"/>
      <c r="KZQ43" s="251"/>
      <c r="KZR43" s="251"/>
      <c r="KZS43" s="251"/>
      <c r="KZT43" s="251"/>
      <c r="KZU43" s="251"/>
      <c r="KZV43" s="251"/>
      <c r="KZW43" s="251"/>
      <c r="KZX43" s="251"/>
      <c r="KZY43" s="251"/>
      <c r="KZZ43" s="251"/>
      <c r="LAA43" s="251"/>
      <c r="LAB43" s="251"/>
      <c r="LAC43" s="251"/>
      <c r="LAD43" s="251"/>
      <c r="LAE43" s="251"/>
      <c r="LAF43" s="251"/>
      <c r="LAG43" s="251"/>
      <c r="LAH43" s="251"/>
      <c r="LAI43" s="251"/>
      <c r="LAJ43" s="251"/>
      <c r="LAK43" s="251"/>
      <c r="LAL43" s="251"/>
      <c r="LAM43" s="251"/>
      <c r="LAN43" s="251"/>
      <c r="LAO43" s="251"/>
      <c r="LAP43" s="251"/>
      <c r="LAQ43" s="251"/>
      <c r="LAR43" s="251"/>
      <c r="LAS43" s="251"/>
      <c r="LAT43" s="251"/>
      <c r="LAU43" s="251"/>
      <c r="LAV43" s="251"/>
      <c r="LAW43" s="251"/>
      <c r="LAX43" s="251"/>
      <c r="LAY43" s="251"/>
      <c r="LAZ43" s="251"/>
      <c r="LBA43" s="251"/>
      <c r="LBB43" s="251"/>
      <c r="LBC43" s="251"/>
      <c r="LBD43" s="251"/>
      <c r="LBE43" s="251"/>
      <c r="LBF43" s="251"/>
      <c r="LBG43" s="251"/>
      <c r="LBH43" s="251"/>
      <c r="LBI43" s="251"/>
      <c r="LBJ43" s="251"/>
      <c r="LBK43" s="251"/>
      <c r="LBL43" s="251"/>
      <c r="LBM43" s="251"/>
      <c r="LBN43" s="251"/>
      <c r="LBO43" s="251"/>
      <c r="LBP43" s="251"/>
      <c r="LBQ43" s="251"/>
      <c r="LBR43" s="251"/>
      <c r="LBS43" s="251"/>
      <c r="LBT43" s="251"/>
      <c r="LBU43" s="251"/>
      <c r="LBV43" s="251"/>
      <c r="LBW43" s="251"/>
      <c r="LBX43" s="251"/>
      <c r="LBY43" s="251"/>
      <c r="LBZ43" s="251"/>
      <c r="LCA43" s="251"/>
      <c r="LCB43" s="251"/>
      <c r="LCC43" s="251"/>
      <c r="LCD43" s="251"/>
      <c r="LCE43" s="251"/>
      <c r="LCF43" s="251"/>
      <c r="LCG43" s="251"/>
      <c r="LCH43" s="251"/>
      <c r="LCI43" s="251"/>
      <c r="LCJ43" s="251"/>
      <c r="LCK43" s="251"/>
      <c r="LCL43" s="251"/>
      <c r="LCM43" s="251"/>
      <c r="LCN43" s="251"/>
      <c r="LCO43" s="251"/>
      <c r="LCP43" s="251"/>
      <c r="LCQ43" s="251"/>
      <c r="LCR43" s="251"/>
      <c r="LCS43" s="251"/>
      <c r="LCT43" s="251"/>
      <c r="LCU43" s="251"/>
      <c r="LCV43" s="251"/>
      <c r="LCW43" s="251"/>
      <c r="LCX43" s="251"/>
      <c r="LCY43" s="251"/>
      <c r="LCZ43" s="251"/>
      <c r="LDA43" s="251"/>
      <c r="LDB43" s="251"/>
      <c r="LDC43" s="251"/>
      <c r="LDD43" s="251"/>
      <c r="LDE43" s="251"/>
      <c r="LDF43" s="251"/>
      <c r="LDG43" s="251"/>
      <c r="LDH43" s="251"/>
      <c r="LDI43" s="251"/>
      <c r="LDJ43" s="251"/>
      <c r="LDK43" s="251"/>
      <c r="LDL43" s="251"/>
      <c r="LDM43" s="251"/>
      <c r="LDN43" s="251"/>
      <c r="LDO43" s="251"/>
      <c r="LDP43" s="251"/>
      <c r="LDQ43" s="251"/>
      <c r="LDR43" s="251"/>
      <c r="LDS43" s="251"/>
      <c r="LDT43" s="251"/>
      <c r="LDU43" s="251"/>
      <c r="LDV43" s="251"/>
      <c r="LDW43" s="251"/>
      <c r="LDX43" s="251"/>
      <c r="LDY43" s="251"/>
      <c r="LDZ43" s="251"/>
      <c r="LEA43" s="251"/>
      <c r="LEB43" s="251"/>
      <c r="LEC43" s="251"/>
      <c r="LED43" s="251"/>
      <c r="LEE43" s="251"/>
      <c r="LEF43" s="251"/>
      <c r="LEG43" s="251"/>
      <c r="LEH43" s="251"/>
      <c r="LEI43" s="251"/>
      <c r="LEJ43" s="251"/>
      <c r="LEK43" s="251"/>
      <c r="LEL43" s="251"/>
      <c r="LEM43" s="251"/>
      <c r="LEN43" s="251"/>
      <c r="LEO43" s="251"/>
      <c r="LEP43" s="251"/>
      <c r="LEQ43" s="251"/>
      <c r="LER43" s="251"/>
      <c r="LES43" s="251"/>
      <c r="LET43" s="251"/>
      <c r="LEU43" s="251"/>
      <c r="LEV43" s="251"/>
      <c r="LEW43" s="251"/>
      <c r="LEX43" s="251"/>
      <c r="LEY43" s="251"/>
      <c r="LEZ43" s="251"/>
      <c r="LFA43" s="251"/>
      <c r="LFB43" s="251"/>
      <c r="LFC43" s="251"/>
      <c r="LFD43" s="251"/>
      <c r="LFE43" s="251"/>
      <c r="LFF43" s="251"/>
      <c r="LFG43" s="251"/>
      <c r="LFH43" s="251"/>
      <c r="LFI43" s="251"/>
      <c r="LFJ43" s="251"/>
      <c r="LFK43" s="251"/>
      <c r="LFL43" s="251"/>
      <c r="LFM43" s="251"/>
      <c r="LFN43" s="251"/>
      <c r="LFO43" s="251"/>
      <c r="LFP43" s="251"/>
      <c r="LFQ43" s="251"/>
      <c r="LFR43" s="251"/>
      <c r="LFS43" s="251"/>
      <c r="LFT43" s="251"/>
      <c r="LFU43" s="251"/>
      <c r="LFV43" s="251"/>
      <c r="LFW43" s="251"/>
      <c r="LFX43" s="251"/>
      <c r="LFY43" s="251"/>
      <c r="LFZ43" s="251"/>
      <c r="LGA43" s="251"/>
      <c r="LGB43" s="251"/>
      <c r="LGC43" s="251"/>
      <c r="LGD43" s="251"/>
      <c r="LGE43" s="251"/>
      <c r="LGF43" s="251"/>
      <c r="LGG43" s="251"/>
      <c r="LGH43" s="251"/>
      <c r="LGI43" s="251"/>
      <c r="LGJ43" s="251"/>
      <c r="LGK43" s="251"/>
      <c r="LGL43" s="251"/>
      <c r="LGM43" s="251"/>
      <c r="LGN43" s="251"/>
      <c r="LGO43" s="251"/>
      <c r="LGP43" s="251"/>
      <c r="LGQ43" s="251"/>
      <c r="LGR43" s="251"/>
      <c r="LGS43" s="251"/>
      <c r="LGT43" s="251"/>
      <c r="LGU43" s="251"/>
      <c r="LGV43" s="251"/>
      <c r="LGW43" s="251"/>
      <c r="LGX43" s="251"/>
      <c r="LGY43" s="251"/>
      <c r="LGZ43" s="251"/>
      <c r="LHA43" s="251"/>
      <c r="LHB43" s="251"/>
      <c r="LHC43" s="251"/>
      <c r="LHD43" s="251"/>
      <c r="LHE43" s="251"/>
      <c r="LHF43" s="251"/>
      <c r="LHG43" s="251"/>
      <c r="LHH43" s="251"/>
      <c r="LHI43" s="251"/>
      <c r="LHJ43" s="251"/>
      <c r="LHK43" s="251"/>
      <c r="LHL43" s="251"/>
      <c r="LHM43" s="251"/>
      <c r="LHN43" s="251"/>
      <c r="LHO43" s="251"/>
      <c r="LHP43" s="251"/>
      <c r="LHQ43" s="251"/>
      <c r="LHR43" s="251"/>
      <c r="LHS43" s="251"/>
      <c r="LHT43" s="251"/>
      <c r="LHU43" s="251"/>
      <c r="LHV43" s="251"/>
      <c r="LHW43" s="251"/>
      <c r="LHX43" s="251"/>
      <c r="LHY43" s="251"/>
      <c r="LHZ43" s="251"/>
      <c r="LIA43" s="251"/>
      <c r="LIB43" s="251"/>
      <c r="LIC43" s="251"/>
      <c r="LID43" s="251"/>
      <c r="LIE43" s="251"/>
      <c r="LIF43" s="251"/>
      <c r="LIG43" s="251"/>
      <c r="LIH43" s="251"/>
      <c r="LII43" s="251"/>
      <c r="LIJ43" s="251"/>
      <c r="LIK43" s="251"/>
      <c r="LIL43" s="251"/>
      <c r="LIM43" s="251"/>
      <c r="LIN43" s="251"/>
      <c r="LIO43" s="251"/>
      <c r="LIP43" s="251"/>
      <c r="LIQ43" s="251"/>
      <c r="LIR43" s="251"/>
      <c r="LIS43" s="251"/>
      <c r="LIT43" s="251"/>
      <c r="LIU43" s="251"/>
      <c r="LIV43" s="251"/>
      <c r="LIW43" s="251"/>
      <c r="LIX43" s="251"/>
      <c r="LIY43" s="251"/>
      <c r="LIZ43" s="251"/>
      <c r="LJA43" s="251"/>
      <c r="LJB43" s="251"/>
      <c r="LJC43" s="251"/>
      <c r="LJD43" s="251"/>
      <c r="LJE43" s="251"/>
      <c r="LJF43" s="251"/>
      <c r="LJG43" s="251"/>
      <c r="LJH43" s="251"/>
      <c r="LJI43" s="251"/>
      <c r="LJJ43" s="251"/>
      <c r="LJK43" s="251"/>
      <c r="LJL43" s="251"/>
      <c r="LJM43" s="251"/>
      <c r="LJN43" s="251"/>
      <c r="LJO43" s="251"/>
      <c r="LJP43" s="251"/>
      <c r="LJQ43" s="251"/>
      <c r="LJR43" s="251"/>
      <c r="LJS43" s="251"/>
      <c r="LJT43" s="251"/>
      <c r="LJU43" s="251"/>
      <c r="LJV43" s="251"/>
      <c r="LJW43" s="251"/>
      <c r="LJX43" s="251"/>
      <c r="LJY43" s="251"/>
      <c r="LJZ43" s="251"/>
      <c r="LKA43" s="251"/>
      <c r="LKB43" s="251"/>
      <c r="LKC43" s="251"/>
      <c r="LKD43" s="251"/>
      <c r="LKE43" s="251"/>
      <c r="LKF43" s="251"/>
      <c r="LKG43" s="251"/>
      <c r="LKH43" s="251"/>
      <c r="LKI43" s="251"/>
      <c r="LKJ43" s="251"/>
      <c r="LKK43" s="251"/>
      <c r="LKL43" s="251"/>
      <c r="LKM43" s="251"/>
      <c r="LKN43" s="251"/>
      <c r="LKO43" s="251"/>
      <c r="LKP43" s="251"/>
      <c r="LKQ43" s="251"/>
      <c r="LKR43" s="251"/>
      <c r="LKS43" s="251"/>
      <c r="LKT43" s="251"/>
      <c r="LKU43" s="251"/>
      <c r="LKV43" s="251"/>
      <c r="LKW43" s="251"/>
      <c r="LKX43" s="251"/>
      <c r="LKY43" s="251"/>
      <c r="LKZ43" s="251"/>
      <c r="LLA43" s="251"/>
      <c r="LLB43" s="251"/>
      <c r="LLC43" s="251"/>
      <c r="LLD43" s="251"/>
      <c r="LLE43" s="251"/>
      <c r="LLF43" s="251"/>
      <c r="LLG43" s="251"/>
      <c r="LLH43" s="251"/>
      <c r="LLI43" s="251"/>
      <c r="LLJ43" s="251"/>
      <c r="LLK43" s="251"/>
      <c r="LLL43" s="251"/>
      <c r="LLM43" s="251"/>
      <c r="LLN43" s="251"/>
      <c r="LLO43" s="251"/>
      <c r="LLP43" s="251"/>
      <c r="LLQ43" s="251"/>
      <c r="LLR43" s="251"/>
      <c r="LLS43" s="251"/>
      <c r="LLT43" s="251"/>
      <c r="LLU43" s="251"/>
      <c r="LLV43" s="251"/>
      <c r="LLW43" s="251"/>
      <c r="LLX43" s="251"/>
      <c r="LLY43" s="251"/>
      <c r="LLZ43" s="251"/>
      <c r="LMA43" s="251"/>
      <c r="LMB43" s="251"/>
      <c r="LMC43" s="251"/>
      <c r="LMD43" s="251"/>
      <c r="LME43" s="251"/>
      <c r="LMF43" s="251"/>
      <c r="LMG43" s="251"/>
      <c r="LMH43" s="251"/>
      <c r="LMI43" s="251"/>
      <c r="LMJ43" s="251"/>
      <c r="LMK43" s="251"/>
      <c r="LML43" s="251"/>
      <c r="LMM43" s="251"/>
      <c r="LMN43" s="251"/>
      <c r="LMO43" s="251"/>
      <c r="LMP43" s="251"/>
      <c r="LMQ43" s="251"/>
      <c r="LMR43" s="251"/>
      <c r="LMS43" s="251"/>
      <c r="LMT43" s="251"/>
      <c r="LMU43" s="251"/>
      <c r="LMV43" s="251"/>
      <c r="LMW43" s="251"/>
      <c r="LMX43" s="251"/>
      <c r="LMY43" s="251"/>
      <c r="LMZ43" s="251"/>
      <c r="LNA43" s="251"/>
      <c r="LNB43" s="251"/>
      <c r="LNC43" s="251"/>
      <c r="LND43" s="251"/>
      <c r="LNE43" s="251"/>
      <c r="LNF43" s="251"/>
      <c r="LNG43" s="251"/>
      <c r="LNH43" s="251"/>
      <c r="LNI43" s="251"/>
      <c r="LNJ43" s="251"/>
      <c r="LNK43" s="251"/>
      <c r="LNL43" s="251"/>
      <c r="LNM43" s="251"/>
      <c r="LNN43" s="251"/>
      <c r="LNO43" s="251"/>
      <c r="LNP43" s="251"/>
      <c r="LNQ43" s="251"/>
      <c r="LNR43" s="251"/>
      <c r="LNS43" s="251"/>
      <c r="LNT43" s="251"/>
      <c r="LNU43" s="251"/>
      <c r="LNV43" s="251"/>
      <c r="LNW43" s="251"/>
      <c r="LNX43" s="251"/>
      <c r="LNY43" s="251"/>
      <c r="LNZ43" s="251"/>
      <c r="LOA43" s="251"/>
      <c r="LOB43" s="251"/>
      <c r="LOC43" s="251"/>
      <c r="LOD43" s="251"/>
      <c r="LOE43" s="251"/>
      <c r="LOF43" s="251"/>
      <c r="LOG43" s="251"/>
      <c r="LOH43" s="251"/>
      <c r="LOI43" s="251"/>
      <c r="LOJ43" s="251"/>
      <c r="LOK43" s="251"/>
      <c r="LOL43" s="251"/>
      <c r="LOM43" s="251"/>
      <c r="LON43" s="251"/>
      <c r="LOO43" s="251"/>
      <c r="LOP43" s="251"/>
      <c r="LOQ43" s="251"/>
      <c r="LOR43" s="251"/>
      <c r="LOS43" s="251"/>
      <c r="LOT43" s="251"/>
      <c r="LOU43" s="251"/>
      <c r="LOV43" s="251"/>
      <c r="LOW43" s="251"/>
      <c r="LOX43" s="251"/>
      <c r="LOY43" s="251"/>
      <c r="LOZ43" s="251"/>
      <c r="LPA43" s="251"/>
      <c r="LPB43" s="251"/>
      <c r="LPC43" s="251"/>
      <c r="LPD43" s="251"/>
      <c r="LPE43" s="251"/>
      <c r="LPF43" s="251"/>
      <c r="LPG43" s="251"/>
      <c r="LPH43" s="251"/>
      <c r="LPI43" s="251"/>
      <c r="LPJ43" s="251"/>
      <c r="LPK43" s="251"/>
      <c r="LPL43" s="251"/>
      <c r="LPM43" s="251"/>
      <c r="LPN43" s="251"/>
      <c r="LPO43" s="251"/>
      <c r="LPP43" s="251"/>
      <c r="LPQ43" s="251"/>
      <c r="LPR43" s="251"/>
      <c r="LPS43" s="251"/>
      <c r="LPT43" s="251"/>
      <c r="LPU43" s="251"/>
      <c r="LPV43" s="251"/>
      <c r="LPW43" s="251"/>
      <c r="LPX43" s="251"/>
      <c r="LPY43" s="251"/>
      <c r="LPZ43" s="251"/>
      <c r="LQA43" s="251"/>
      <c r="LQB43" s="251"/>
      <c r="LQC43" s="251"/>
      <c r="LQD43" s="251"/>
      <c r="LQE43" s="251"/>
      <c r="LQF43" s="251"/>
      <c r="LQG43" s="251"/>
      <c r="LQH43" s="251"/>
      <c r="LQI43" s="251"/>
      <c r="LQJ43" s="251"/>
      <c r="LQK43" s="251"/>
      <c r="LQL43" s="251"/>
      <c r="LQM43" s="251"/>
      <c r="LQN43" s="251"/>
      <c r="LQO43" s="251"/>
      <c r="LQP43" s="251"/>
      <c r="LQQ43" s="251"/>
      <c r="LQR43" s="251"/>
      <c r="LQS43" s="251"/>
      <c r="LQT43" s="251"/>
      <c r="LQU43" s="251"/>
      <c r="LQV43" s="251"/>
      <c r="LQW43" s="251"/>
      <c r="LQX43" s="251"/>
      <c r="LQY43" s="251"/>
      <c r="LQZ43" s="251"/>
      <c r="LRA43" s="251"/>
      <c r="LRB43" s="251"/>
      <c r="LRC43" s="251"/>
      <c r="LRD43" s="251"/>
      <c r="LRE43" s="251"/>
      <c r="LRF43" s="251"/>
      <c r="LRG43" s="251"/>
      <c r="LRH43" s="251"/>
      <c r="LRI43" s="251"/>
      <c r="LRJ43" s="251"/>
      <c r="LRK43" s="251"/>
      <c r="LRL43" s="251"/>
      <c r="LRM43" s="251"/>
      <c r="LRN43" s="251"/>
      <c r="LRO43" s="251"/>
      <c r="LRP43" s="251"/>
      <c r="LRQ43" s="251"/>
      <c r="LRR43" s="251"/>
      <c r="LRS43" s="251"/>
      <c r="LRT43" s="251"/>
      <c r="LRU43" s="251"/>
      <c r="LRV43" s="251"/>
      <c r="LRW43" s="251"/>
      <c r="LRX43" s="251"/>
      <c r="LRY43" s="251"/>
      <c r="LRZ43" s="251"/>
      <c r="LSA43" s="251"/>
      <c r="LSB43" s="251"/>
      <c r="LSC43" s="251"/>
      <c r="LSD43" s="251"/>
      <c r="LSE43" s="251"/>
      <c r="LSF43" s="251"/>
      <c r="LSG43" s="251"/>
      <c r="LSH43" s="251"/>
      <c r="LSI43" s="251"/>
      <c r="LSJ43" s="251"/>
      <c r="LSK43" s="251"/>
      <c r="LSL43" s="251"/>
      <c r="LSM43" s="251"/>
      <c r="LSN43" s="251"/>
      <c r="LSO43" s="251"/>
      <c r="LSP43" s="251"/>
      <c r="LSQ43" s="251"/>
      <c r="LSR43" s="251"/>
      <c r="LSS43" s="251"/>
      <c r="LST43" s="251"/>
      <c r="LSU43" s="251"/>
      <c r="LSV43" s="251"/>
      <c r="LSW43" s="251"/>
      <c r="LSX43" s="251"/>
      <c r="LSY43" s="251"/>
      <c r="LSZ43" s="251"/>
      <c r="LTA43" s="251"/>
      <c r="LTB43" s="251"/>
      <c r="LTC43" s="251"/>
      <c r="LTD43" s="251"/>
      <c r="LTE43" s="251"/>
      <c r="LTF43" s="251"/>
      <c r="LTG43" s="251"/>
      <c r="LTH43" s="251"/>
      <c r="LTI43" s="251"/>
      <c r="LTJ43" s="251"/>
      <c r="LTK43" s="251"/>
      <c r="LTL43" s="251"/>
      <c r="LTM43" s="251"/>
      <c r="LTN43" s="251"/>
      <c r="LTO43" s="251"/>
      <c r="LTP43" s="251"/>
      <c r="LTQ43" s="251"/>
      <c r="LTR43" s="251"/>
      <c r="LTS43" s="251"/>
      <c r="LTT43" s="251"/>
      <c r="LTU43" s="251"/>
      <c r="LTV43" s="251"/>
      <c r="LTW43" s="251"/>
      <c r="LTX43" s="251"/>
      <c r="LTY43" s="251"/>
      <c r="LTZ43" s="251"/>
      <c r="LUA43" s="251"/>
      <c r="LUB43" s="251"/>
      <c r="LUC43" s="251"/>
      <c r="LUD43" s="251"/>
      <c r="LUE43" s="251"/>
      <c r="LUF43" s="251"/>
      <c r="LUG43" s="251"/>
      <c r="LUH43" s="251"/>
      <c r="LUI43" s="251"/>
      <c r="LUJ43" s="251"/>
      <c r="LUK43" s="251"/>
      <c r="LUL43" s="251"/>
      <c r="LUM43" s="251"/>
      <c r="LUN43" s="251"/>
      <c r="LUO43" s="251"/>
      <c r="LUP43" s="251"/>
      <c r="LUQ43" s="251"/>
      <c r="LUR43" s="251"/>
      <c r="LUS43" s="251"/>
      <c r="LUT43" s="251"/>
      <c r="LUU43" s="251"/>
      <c r="LUV43" s="251"/>
      <c r="LUW43" s="251"/>
      <c r="LUX43" s="251"/>
      <c r="LUY43" s="251"/>
      <c r="LUZ43" s="251"/>
      <c r="LVA43" s="251"/>
      <c r="LVB43" s="251"/>
      <c r="LVC43" s="251"/>
      <c r="LVD43" s="251"/>
      <c r="LVE43" s="251"/>
      <c r="LVF43" s="251"/>
      <c r="LVG43" s="251"/>
      <c r="LVH43" s="251"/>
      <c r="LVI43" s="251"/>
      <c r="LVJ43" s="251"/>
      <c r="LVK43" s="251"/>
      <c r="LVL43" s="251"/>
      <c r="LVM43" s="251"/>
      <c r="LVN43" s="251"/>
      <c r="LVO43" s="251"/>
      <c r="LVP43" s="251"/>
      <c r="LVQ43" s="251"/>
      <c r="LVR43" s="251"/>
      <c r="LVS43" s="251"/>
      <c r="LVT43" s="251"/>
      <c r="LVU43" s="251"/>
      <c r="LVV43" s="251"/>
      <c r="LVW43" s="251"/>
      <c r="LVX43" s="251"/>
      <c r="LVY43" s="251"/>
      <c r="LVZ43" s="251"/>
      <c r="LWA43" s="251"/>
      <c r="LWB43" s="251"/>
      <c r="LWC43" s="251"/>
      <c r="LWD43" s="251"/>
      <c r="LWE43" s="251"/>
      <c r="LWF43" s="251"/>
      <c r="LWG43" s="251"/>
      <c r="LWH43" s="251"/>
      <c r="LWI43" s="251"/>
      <c r="LWJ43" s="251"/>
      <c r="LWK43" s="251"/>
      <c r="LWL43" s="251"/>
      <c r="LWM43" s="251"/>
      <c r="LWN43" s="251"/>
      <c r="LWO43" s="251"/>
      <c r="LWP43" s="251"/>
      <c r="LWQ43" s="251"/>
      <c r="LWR43" s="251"/>
      <c r="LWS43" s="251"/>
      <c r="LWT43" s="251"/>
      <c r="LWU43" s="251"/>
      <c r="LWV43" s="251"/>
      <c r="LWW43" s="251"/>
      <c r="LWX43" s="251"/>
      <c r="LWY43" s="251"/>
      <c r="LWZ43" s="251"/>
      <c r="LXA43" s="251"/>
      <c r="LXB43" s="251"/>
      <c r="LXC43" s="251"/>
      <c r="LXD43" s="251"/>
      <c r="LXE43" s="251"/>
      <c r="LXF43" s="251"/>
      <c r="LXG43" s="251"/>
      <c r="LXH43" s="251"/>
      <c r="LXI43" s="251"/>
      <c r="LXJ43" s="251"/>
      <c r="LXK43" s="251"/>
      <c r="LXL43" s="251"/>
      <c r="LXM43" s="251"/>
      <c r="LXN43" s="251"/>
      <c r="LXO43" s="251"/>
      <c r="LXP43" s="251"/>
      <c r="LXQ43" s="251"/>
      <c r="LXR43" s="251"/>
      <c r="LXS43" s="251"/>
      <c r="LXT43" s="251"/>
      <c r="LXU43" s="251"/>
      <c r="LXV43" s="251"/>
      <c r="LXW43" s="251"/>
      <c r="LXX43" s="251"/>
      <c r="LXY43" s="251"/>
      <c r="LXZ43" s="251"/>
      <c r="LYA43" s="251"/>
      <c r="LYB43" s="251"/>
      <c r="LYC43" s="251"/>
      <c r="LYD43" s="251"/>
      <c r="LYE43" s="251"/>
      <c r="LYF43" s="251"/>
      <c r="LYG43" s="251"/>
      <c r="LYH43" s="251"/>
      <c r="LYI43" s="251"/>
      <c r="LYJ43" s="251"/>
      <c r="LYK43" s="251"/>
      <c r="LYL43" s="251"/>
      <c r="LYM43" s="251"/>
      <c r="LYN43" s="251"/>
      <c r="LYO43" s="251"/>
      <c r="LYP43" s="251"/>
      <c r="LYQ43" s="251"/>
      <c r="LYR43" s="251"/>
      <c r="LYS43" s="251"/>
      <c r="LYT43" s="251"/>
      <c r="LYU43" s="251"/>
      <c r="LYV43" s="251"/>
      <c r="LYW43" s="251"/>
      <c r="LYX43" s="251"/>
      <c r="LYY43" s="251"/>
      <c r="LYZ43" s="251"/>
      <c r="LZA43" s="251"/>
      <c r="LZB43" s="251"/>
      <c r="LZC43" s="251"/>
      <c r="LZD43" s="251"/>
      <c r="LZE43" s="251"/>
      <c r="LZF43" s="251"/>
      <c r="LZG43" s="251"/>
      <c r="LZH43" s="251"/>
      <c r="LZI43" s="251"/>
      <c r="LZJ43" s="251"/>
      <c r="LZK43" s="251"/>
      <c r="LZL43" s="251"/>
      <c r="LZM43" s="251"/>
      <c r="LZN43" s="251"/>
      <c r="LZO43" s="251"/>
      <c r="LZP43" s="251"/>
      <c r="LZQ43" s="251"/>
      <c r="LZR43" s="251"/>
      <c r="LZS43" s="251"/>
      <c r="LZT43" s="251"/>
      <c r="LZU43" s="251"/>
      <c r="LZV43" s="251"/>
      <c r="LZW43" s="251"/>
      <c r="LZX43" s="251"/>
      <c r="LZY43" s="251"/>
      <c r="LZZ43" s="251"/>
      <c r="MAA43" s="251"/>
      <c r="MAB43" s="251"/>
      <c r="MAC43" s="251"/>
      <c r="MAD43" s="251"/>
      <c r="MAE43" s="251"/>
      <c r="MAF43" s="251"/>
      <c r="MAG43" s="251"/>
      <c r="MAH43" s="251"/>
      <c r="MAI43" s="251"/>
      <c r="MAJ43" s="251"/>
      <c r="MAK43" s="251"/>
      <c r="MAL43" s="251"/>
      <c r="MAM43" s="251"/>
      <c r="MAN43" s="251"/>
      <c r="MAO43" s="251"/>
      <c r="MAP43" s="251"/>
      <c r="MAQ43" s="251"/>
      <c r="MAR43" s="251"/>
      <c r="MAS43" s="251"/>
      <c r="MAT43" s="251"/>
      <c r="MAU43" s="251"/>
      <c r="MAV43" s="251"/>
      <c r="MAW43" s="251"/>
      <c r="MAX43" s="251"/>
      <c r="MAY43" s="251"/>
      <c r="MAZ43" s="251"/>
      <c r="MBA43" s="251"/>
      <c r="MBB43" s="251"/>
      <c r="MBC43" s="251"/>
      <c r="MBD43" s="251"/>
      <c r="MBE43" s="251"/>
      <c r="MBF43" s="251"/>
      <c r="MBG43" s="251"/>
      <c r="MBH43" s="251"/>
      <c r="MBI43" s="251"/>
      <c r="MBJ43" s="251"/>
      <c r="MBK43" s="251"/>
      <c r="MBL43" s="251"/>
      <c r="MBM43" s="251"/>
      <c r="MBN43" s="251"/>
      <c r="MBO43" s="251"/>
      <c r="MBP43" s="251"/>
      <c r="MBQ43" s="251"/>
      <c r="MBR43" s="251"/>
      <c r="MBS43" s="251"/>
      <c r="MBT43" s="251"/>
      <c r="MBU43" s="251"/>
      <c r="MBV43" s="251"/>
      <c r="MBW43" s="251"/>
      <c r="MBX43" s="251"/>
      <c r="MBY43" s="251"/>
      <c r="MBZ43" s="251"/>
      <c r="MCA43" s="251"/>
      <c r="MCB43" s="251"/>
      <c r="MCC43" s="251"/>
      <c r="MCD43" s="251"/>
      <c r="MCE43" s="251"/>
      <c r="MCF43" s="251"/>
      <c r="MCG43" s="251"/>
      <c r="MCH43" s="251"/>
      <c r="MCI43" s="251"/>
      <c r="MCJ43" s="251"/>
      <c r="MCK43" s="251"/>
      <c r="MCL43" s="251"/>
      <c r="MCM43" s="251"/>
      <c r="MCN43" s="251"/>
      <c r="MCO43" s="251"/>
      <c r="MCP43" s="251"/>
      <c r="MCQ43" s="251"/>
      <c r="MCR43" s="251"/>
      <c r="MCS43" s="251"/>
      <c r="MCT43" s="251"/>
      <c r="MCU43" s="251"/>
      <c r="MCV43" s="251"/>
      <c r="MCW43" s="251"/>
      <c r="MCX43" s="251"/>
      <c r="MCY43" s="251"/>
      <c r="MCZ43" s="251"/>
      <c r="MDA43" s="251"/>
      <c r="MDB43" s="251"/>
      <c r="MDC43" s="251"/>
      <c r="MDD43" s="251"/>
      <c r="MDE43" s="251"/>
      <c r="MDF43" s="251"/>
      <c r="MDG43" s="251"/>
      <c r="MDH43" s="251"/>
      <c r="MDI43" s="251"/>
      <c r="MDJ43" s="251"/>
      <c r="MDK43" s="251"/>
      <c r="MDL43" s="251"/>
      <c r="MDM43" s="251"/>
      <c r="MDN43" s="251"/>
      <c r="MDO43" s="251"/>
      <c r="MDP43" s="251"/>
      <c r="MDQ43" s="251"/>
      <c r="MDR43" s="251"/>
      <c r="MDS43" s="251"/>
      <c r="MDT43" s="251"/>
      <c r="MDU43" s="251"/>
      <c r="MDV43" s="251"/>
      <c r="MDW43" s="251"/>
      <c r="MDX43" s="251"/>
      <c r="MDY43" s="251"/>
      <c r="MDZ43" s="251"/>
      <c r="MEA43" s="251"/>
      <c r="MEB43" s="251"/>
      <c r="MEC43" s="251"/>
      <c r="MED43" s="251"/>
      <c r="MEE43" s="251"/>
      <c r="MEF43" s="251"/>
      <c r="MEG43" s="251"/>
      <c r="MEH43" s="251"/>
      <c r="MEI43" s="251"/>
      <c r="MEJ43" s="251"/>
      <c r="MEK43" s="251"/>
      <c r="MEL43" s="251"/>
      <c r="MEM43" s="251"/>
      <c r="MEN43" s="251"/>
      <c r="MEO43" s="251"/>
      <c r="MEP43" s="251"/>
      <c r="MEQ43" s="251"/>
      <c r="MER43" s="251"/>
      <c r="MES43" s="251"/>
      <c r="MET43" s="251"/>
      <c r="MEU43" s="251"/>
      <c r="MEV43" s="251"/>
      <c r="MEW43" s="251"/>
      <c r="MEX43" s="251"/>
      <c r="MEY43" s="251"/>
      <c r="MEZ43" s="251"/>
      <c r="MFA43" s="251"/>
      <c r="MFB43" s="251"/>
      <c r="MFC43" s="251"/>
      <c r="MFD43" s="251"/>
      <c r="MFE43" s="251"/>
      <c r="MFF43" s="251"/>
      <c r="MFG43" s="251"/>
      <c r="MFH43" s="251"/>
      <c r="MFI43" s="251"/>
      <c r="MFJ43" s="251"/>
      <c r="MFK43" s="251"/>
      <c r="MFL43" s="251"/>
      <c r="MFM43" s="251"/>
      <c r="MFN43" s="251"/>
      <c r="MFO43" s="251"/>
      <c r="MFP43" s="251"/>
      <c r="MFQ43" s="251"/>
      <c r="MFR43" s="251"/>
      <c r="MFS43" s="251"/>
      <c r="MFT43" s="251"/>
      <c r="MFU43" s="251"/>
      <c r="MFV43" s="251"/>
      <c r="MFW43" s="251"/>
      <c r="MFX43" s="251"/>
      <c r="MFY43" s="251"/>
      <c r="MFZ43" s="251"/>
      <c r="MGA43" s="251"/>
      <c r="MGB43" s="251"/>
      <c r="MGC43" s="251"/>
      <c r="MGD43" s="251"/>
      <c r="MGE43" s="251"/>
      <c r="MGF43" s="251"/>
      <c r="MGG43" s="251"/>
      <c r="MGH43" s="251"/>
      <c r="MGI43" s="251"/>
      <c r="MGJ43" s="251"/>
      <c r="MGK43" s="251"/>
      <c r="MGL43" s="251"/>
      <c r="MGM43" s="251"/>
      <c r="MGN43" s="251"/>
      <c r="MGO43" s="251"/>
      <c r="MGP43" s="251"/>
      <c r="MGQ43" s="251"/>
      <c r="MGR43" s="251"/>
      <c r="MGS43" s="251"/>
      <c r="MGT43" s="251"/>
      <c r="MGU43" s="251"/>
      <c r="MGV43" s="251"/>
      <c r="MGW43" s="251"/>
      <c r="MGX43" s="251"/>
      <c r="MGY43" s="251"/>
      <c r="MGZ43" s="251"/>
      <c r="MHA43" s="251"/>
      <c r="MHB43" s="251"/>
      <c r="MHC43" s="251"/>
      <c r="MHD43" s="251"/>
      <c r="MHE43" s="251"/>
      <c r="MHF43" s="251"/>
      <c r="MHG43" s="251"/>
      <c r="MHH43" s="251"/>
      <c r="MHI43" s="251"/>
      <c r="MHJ43" s="251"/>
      <c r="MHK43" s="251"/>
      <c r="MHL43" s="251"/>
      <c r="MHM43" s="251"/>
      <c r="MHN43" s="251"/>
      <c r="MHO43" s="251"/>
      <c r="MHP43" s="251"/>
      <c r="MHQ43" s="251"/>
      <c r="MHR43" s="251"/>
      <c r="MHS43" s="251"/>
      <c r="MHT43" s="251"/>
      <c r="MHU43" s="251"/>
      <c r="MHV43" s="251"/>
      <c r="MHW43" s="251"/>
      <c r="MHX43" s="251"/>
      <c r="MHY43" s="251"/>
      <c r="MHZ43" s="251"/>
      <c r="MIA43" s="251"/>
      <c r="MIB43" s="251"/>
      <c r="MIC43" s="251"/>
      <c r="MID43" s="251"/>
      <c r="MIE43" s="251"/>
      <c r="MIF43" s="251"/>
      <c r="MIG43" s="251"/>
      <c r="MIH43" s="251"/>
      <c r="MII43" s="251"/>
      <c r="MIJ43" s="251"/>
      <c r="MIK43" s="251"/>
      <c r="MIL43" s="251"/>
      <c r="MIM43" s="251"/>
      <c r="MIN43" s="251"/>
      <c r="MIO43" s="251"/>
      <c r="MIP43" s="251"/>
      <c r="MIQ43" s="251"/>
      <c r="MIR43" s="251"/>
      <c r="MIS43" s="251"/>
      <c r="MIT43" s="251"/>
      <c r="MIU43" s="251"/>
      <c r="MIV43" s="251"/>
      <c r="MIW43" s="251"/>
      <c r="MIX43" s="251"/>
      <c r="MIY43" s="251"/>
      <c r="MIZ43" s="251"/>
      <c r="MJA43" s="251"/>
      <c r="MJB43" s="251"/>
      <c r="MJC43" s="251"/>
      <c r="MJD43" s="251"/>
      <c r="MJE43" s="251"/>
      <c r="MJF43" s="251"/>
      <c r="MJG43" s="251"/>
      <c r="MJH43" s="251"/>
      <c r="MJI43" s="251"/>
      <c r="MJJ43" s="251"/>
      <c r="MJK43" s="251"/>
      <c r="MJL43" s="251"/>
      <c r="MJM43" s="251"/>
      <c r="MJN43" s="251"/>
      <c r="MJO43" s="251"/>
      <c r="MJP43" s="251"/>
      <c r="MJQ43" s="251"/>
      <c r="MJR43" s="251"/>
      <c r="MJS43" s="251"/>
      <c r="MJT43" s="251"/>
      <c r="MJU43" s="251"/>
      <c r="MJV43" s="251"/>
      <c r="MJW43" s="251"/>
      <c r="MJX43" s="251"/>
      <c r="MJY43" s="251"/>
      <c r="MJZ43" s="251"/>
      <c r="MKA43" s="251"/>
      <c r="MKB43" s="251"/>
      <c r="MKC43" s="251"/>
      <c r="MKD43" s="251"/>
      <c r="MKE43" s="251"/>
      <c r="MKF43" s="251"/>
      <c r="MKG43" s="251"/>
      <c r="MKH43" s="251"/>
      <c r="MKI43" s="251"/>
      <c r="MKJ43" s="251"/>
      <c r="MKK43" s="251"/>
      <c r="MKL43" s="251"/>
      <c r="MKM43" s="251"/>
      <c r="MKN43" s="251"/>
      <c r="MKO43" s="251"/>
      <c r="MKP43" s="251"/>
      <c r="MKQ43" s="251"/>
      <c r="MKR43" s="251"/>
      <c r="MKS43" s="251"/>
      <c r="MKT43" s="251"/>
      <c r="MKU43" s="251"/>
      <c r="MKV43" s="251"/>
      <c r="MKW43" s="251"/>
      <c r="MKX43" s="251"/>
      <c r="MKY43" s="251"/>
      <c r="MKZ43" s="251"/>
      <c r="MLA43" s="251"/>
      <c r="MLB43" s="251"/>
      <c r="MLC43" s="251"/>
      <c r="MLD43" s="251"/>
      <c r="MLE43" s="251"/>
      <c r="MLF43" s="251"/>
      <c r="MLG43" s="251"/>
      <c r="MLH43" s="251"/>
      <c r="MLI43" s="251"/>
      <c r="MLJ43" s="251"/>
      <c r="MLK43" s="251"/>
      <c r="MLL43" s="251"/>
      <c r="MLM43" s="251"/>
      <c r="MLN43" s="251"/>
      <c r="MLO43" s="251"/>
      <c r="MLP43" s="251"/>
      <c r="MLQ43" s="251"/>
      <c r="MLR43" s="251"/>
      <c r="MLS43" s="251"/>
      <c r="MLT43" s="251"/>
      <c r="MLU43" s="251"/>
      <c r="MLV43" s="251"/>
      <c r="MLW43" s="251"/>
      <c r="MLX43" s="251"/>
      <c r="MLY43" s="251"/>
      <c r="MLZ43" s="251"/>
      <c r="MMA43" s="251"/>
      <c r="MMB43" s="251"/>
      <c r="MMC43" s="251"/>
      <c r="MMD43" s="251"/>
      <c r="MME43" s="251"/>
      <c r="MMF43" s="251"/>
      <c r="MMG43" s="251"/>
      <c r="MMH43" s="251"/>
      <c r="MMI43" s="251"/>
      <c r="MMJ43" s="251"/>
      <c r="MMK43" s="251"/>
      <c r="MML43" s="251"/>
      <c r="MMM43" s="251"/>
      <c r="MMN43" s="251"/>
      <c r="MMO43" s="251"/>
      <c r="MMP43" s="251"/>
      <c r="MMQ43" s="251"/>
      <c r="MMR43" s="251"/>
      <c r="MMS43" s="251"/>
      <c r="MMT43" s="251"/>
      <c r="MMU43" s="251"/>
      <c r="MMV43" s="251"/>
      <c r="MMW43" s="251"/>
      <c r="MMX43" s="251"/>
      <c r="MMY43" s="251"/>
      <c r="MMZ43" s="251"/>
      <c r="MNA43" s="251"/>
      <c r="MNB43" s="251"/>
      <c r="MNC43" s="251"/>
      <c r="MND43" s="251"/>
      <c r="MNE43" s="251"/>
      <c r="MNF43" s="251"/>
      <c r="MNG43" s="251"/>
      <c r="MNH43" s="251"/>
      <c r="MNI43" s="251"/>
      <c r="MNJ43" s="251"/>
      <c r="MNK43" s="251"/>
      <c r="MNL43" s="251"/>
      <c r="MNM43" s="251"/>
      <c r="MNN43" s="251"/>
      <c r="MNO43" s="251"/>
      <c r="MNP43" s="251"/>
      <c r="MNQ43" s="251"/>
      <c r="MNR43" s="251"/>
      <c r="MNS43" s="251"/>
      <c r="MNT43" s="251"/>
      <c r="MNU43" s="251"/>
      <c r="MNV43" s="251"/>
      <c r="MNW43" s="251"/>
      <c r="MNX43" s="251"/>
      <c r="MNY43" s="251"/>
      <c r="MNZ43" s="251"/>
      <c r="MOA43" s="251"/>
      <c r="MOB43" s="251"/>
      <c r="MOC43" s="251"/>
      <c r="MOD43" s="251"/>
      <c r="MOE43" s="251"/>
      <c r="MOF43" s="251"/>
      <c r="MOG43" s="251"/>
      <c r="MOH43" s="251"/>
      <c r="MOI43" s="251"/>
      <c r="MOJ43" s="251"/>
      <c r="MOK43" s="251"/>
      <c r="MOL43" s="251"/>
      <c r="MOM43" s="251"/>
      <c r="MON43" s="251"/>
      <c r="MOO43" s="251"/>
      <c r="MOP43" s="251"/>
      <c r="MOQ43" s="251"/>
      <c r="MOR43" s="251"/>
      <c r="MOS43" s="251"/>
      <c r="MOT43" s="251"/>
      <c r="MOU43" s="251"/>
      <c r="MOV43" s="251"/>
      <c r="MOW43" s="251"/>
      <c r="MOX43" s="251"/>
      <c r="MOY43" s="251"/>
      <c r="MOZ43" s="251"/>
      <c r="MPA43" s="251"/>
      <c r="MPB43" s="251"/>
      <c r="MPC43" s="251"/>
      <c r="MPD43" s="251"/>
      <c r="MPE43" s="251"/>
      <c r="MPF43" s="251"/>
      <c r="MPG43" s="251"/>
      <c r="MPH43" s="251"/>
      <c r="MPI43" s="251"/>
      <c r="MPJ43" s="251"/>
      <c r="MPK43" s="251"/>
      <c r="MPL43" s="251"/>
      <c r="MPM43" s="251"/>
      <c r="MPN43" s="251"/>
      <c r="MPO43" s="251"/>
      <c r="MPP43" s="251"/>
      <c r="MPQ43" s="251"/>
      <c r="MPR43" s="251"/>
      <c r="MPS43" s="251"/>
      <c r="MPT43" s="251"/>
      <c r="MPU43" s="251"/>
      <c r="MPV43" s="251"/>
      <c r="MPW43" s="251"/>
      <c r="MPX43" s="251"/>
      <c r="MPY43" s="251"/>
      <c r="MPZ43" s="251"/>
      <c r="MQA43" s="251"/>
      <c r="MQB43" s="251"/>
      <c r="MQC43" s="251"/>
      <c r="MQD43" s="251"/>
      <c r="MQE43" s="251"/>
      <c r="MQF43" s="251"/>
      <c r="MQG43" s="251"/>
      <c r="MQH43" s="251"/>
      <c r="MQI43" s="251"/>
      <c r="MQJ43" s="251"/>
      <c r="MQK43" s="251"/>
      <c r="MQL43" s="251"/>
      <c r="MQM43" s="251"/>
      <c r="MQN43" s="251"/>
      <c r="MQO43" s="251"/>
      <c r="MQP43" s="251"/>
      <c r="MQQ43" s="251"/>
      <c r="MQR43" s="251"/>
      <c r="MQS43" s="251"/>
      <c r="MQT43" s="251"/>
      <c r="MQU43" s="251"/>
      <c r="MQV43" s="251"/>
      <c r="MQW43" s="251"/>
      <c r="MQX43" s="251"/>
      <c r="MQY43" s="251"/>
      <c r="MQZ43" s="251"/>
      <c r="MRA43" s="251"/>
      <c r="MRB43" s="251"/>
      <c r="MRC43" s="251"/>
      <c r="MRD43" s="251"/>
      <c r="MRE43" s="251"/>
      <c r="MRF43" s="251"/>
      <c r="MRG43" s="251"/>
      <c r="MRH43" s="251"/>
      <c r="MRI43" s="251"/>
      <c r="MRJ43" s="251"/>
      <c r="MRK43" s="251"/>
      <c r="MRL43" s="251"/>
      <c r="MRM43" s="251"/>
      <c r="MRN43" s="251"/>
      <c r="MRO43" s="251"/>
      <c r="MRP43" s="251"/>
      <c r="MRQ43" s="251"/>
      <c r="MRR43" s="251"/>
      <c r="MRS43" s="251"/>
      <c r="MRT43" s="251"/>
      <c r="MRU43" s="251"/>
      <c r="MRV43" s="251"/>
      <c r="MRW43" s="251"/>
      <c r="MRX43" s="251"/>
      <c r="MRY43" s="251"/>
      <c r="MRZ43" s="251"/>
      <c r="MSA43" s="251"/>
      <c r="MSB43" s="251"/>
      <c r="MSC43" s="251"/>
      <c r="MSD43" s="251"/>
      <c r="MSE43" s="251"/>
      <c r="MSF43" s="251"/>
      <c r="MSG43" s="251"/>
      <c r="MSH43" s="251"/>
      <c r="MSI43" s="251"/>
      <c r="MSJ43" s="251"/>
      <c r="MSK43" s="251"/>
      <c r="MSL43" s="251"/>
      <c r="MSM43" s="251"/>
      <c r="MSN43" s="251"/>
      <c r="MSO43" s="251"/>
      <c r="MSP43" s="251"/>
      <c r="MSQ43" s="251"/>
      <c r="MSR43" s="251"/>
      <c r="MSS43" s="251"/>
      <c r="MST43" s="251"/>
      <c r="MSU43" s="251"/>
      <c r="MSV43" s="251"/>
      <c r="MSW43" s="251"/>
      <c r="MSX43" s="251"/>
      <c r="MSY43" s="251"/>
      <c r="MSZ43" s="251"/>
      <c r="MTA43" s="251"/>
      <c r="MTB43" s="251"/>
      <c r="MTC43" s="251"/>
      <c r="MTD43" s="251"/>
      <c r="MTE43" s="251"/>
      <c r="MTF43" s="251"/>
      <c r="MTG43" s="251"/>
      <c r="MTH43" s="251"/>
      <c r="MTI43" s="251"/>
      <c r="MTJ43" s="251"/>
      <c r="MTK43" s="251"/>
      <c r="MTL43" s="251"/>
      <c r="MTM43" s="251"/>
      <c r="MTN43" s="251"/>
      <c r="MTO43" s="251"/>
      <c r="MTP43" s="251"/>
      <c r="MTQ43" s="251"/>
      <c r="MTR43" s="251"/>
      <c r="MTS43" s="251"/>
      <c r="MTT43" s="251"/>
      <c r="MTU43" s="251"/>
      <c r="MTV43" s="251"/>
      <c r="MTW43" s="251"/>
      <c r="MTX43" s="251"/>
      <c r="MTY43" s="251"/>
      <c r="MTZ43" s="251"/>
      <c r="MUA43" s="251"/>
      <c r="MUB43" s="251"/>
      <c r="MUC43" s="251"/>
      <c r="MUD43" s="251"/>
      <c r="MUE43" s="251"/>
      <c r="MUF43" s="251"/>
      <c r="MUG43" s="251"/>
      <c r="MUH43" s="251"/>
      <c r="MUI43" s="251"/>
      <c r="MUJ43" s="251"/>
      <c r="MUK43" s="251"/>
      <c r="MUL43" s="251"/>
      <c r="MUM43" s="251"/>
      <c r="MUN43" s="251"/>
      <c r="MUO43" s="251"/>
      <c r="MUP43" s="251"/>
      <c r="MUQ43" s="251"/>
      <c r="MUR43" s="251"/>
      <c r="MUS43" s="251"/>
      <c r="MUT43" s="251"/>
      <c r="MUU43" s="251"/>
      <c r="MUV43" s="251"/>
      <c r="MUW43" s="251"/>
      <c r="MUX43" s="251"/>
      <c r="MUY43" s="251"/>
      <c r="MUZ43" s="251"/>
      <c r="MVA43" s="251"/>
      <c r="MVB43" s="251"/>
      <c r="MVC43" s="251"/>
      <c r="MVD43" s="251"/>
      <c r="MVE43" s="251"/>
      <c r="MVF43" s="251"/>
      <c r="MVG43" s="251"/>
      <c r="MVH43" s="251"/>
      <c r="MVI43" s="251"/>
      <c r="MVJ43" s="251"/>
      <c r="MVK43" s="251"/>
      <c r="MVL43" s="251"/>
      <c r="MVM43" s="251"/>
      <c r="MVN43" s="251"/>
      <c r="MVO43" s="251"/>
      <c r="MVP43" s="251"/>
      <c r="MVQ43" s="251"/>
      <c r="MVR43" s="251"/>
      <c r="MVS43" s="251"/>
      <c r="MVT43" s="251"/>
      <c r="MVU43" s="251"/>
      <c r="MVV43" s="251"/>
      <c r="MVW43" s="251"/>
      <c r="MVX43" s="251"/>
      <c r="MVY43" s="251"/>
      <c r="MVZ43" s="251"/>
      <c r="MWA43" s="251"/>
      <c r="MWB43" s="251"/>
      <c r="MWC43" s="251"/>
      <c r="MWD43" s="251"/>
      <c r="MWE43" s="251"/>
      <c r="MWF43" s="251"/>
      <c r="MWG43" s="251"/>
      <c r="MWH43" s="251"/>
      <c r="MWI43" s="251"/>
      <c r="MWJ43" s="251"/>
      <c r="MWK43" s="251"/>
      <c r="MWL43" s="251"/>
      <c r="MWM43" s="251"/>
      <c r="MWN43" s="251"/>
      <c r="MWO43" s="251"/>
      <c r="MWP43" s="251"/>
      <c r="MWQ43" s="251"/>
      <c r="MWR43" s="251"/>
      <c r="MWS43" s="251"/>
      <c r="MWT43" s="251"/>
      <c r="MWU43" s="251"/>
      <c r="MWV43" s="251"/>
      <c r="MWW43" s="251"/>
      <c r="MWX43" s="251"/>
      <c r="MWY43" s="251"/>
      <c r="MWZ43" s="251"/>
      <c r="MXA43" s="251"/>
      <c r="MXB43" s="251"/>
      <c r="MXC43" s="251"/>
      <c r="MXD43" s="251"/>
      <c r="MXE43" s="251"/>
      <c r="MXF43" s="251"/>
      <c r="MXG43" s="251"/>
      <c r="MXH43" s="251"/>
      <c r="MXI43" s="251"/>
      <c r="MXJ43" s="251"/>
      <c r="MXK43" s="251"/>
      <c r="MXL43" s="251"/>
      <c r="MXM43" s="251"/>
      <c r="MXN43" s="251"/>
      <c r="MXO43" s="251"/>
      <c r="MXP43" s="251"/>
      <c r="MXQ43" s="251"/>
      <c r="MXR43" s="251"/>
      <c r="MXS43" s="251"/>
      <c r="MXT43" s="251"/>
      <c r="MXU43" s="251"/>
      <c r="MXV43" s="251"/>
      <c r="MXW43" s="251"/>
      <c r="MXX43" s="251"/>
      <c r="MXY43" s="251"/>
      <c r="MXZ43" s="251"/>
      <c r="MYA43" s="251"/>
      <c r="MYB43" s="251"/>
      <c r="MYC43" s="251"/>
      <c r="MYD43" s="251"/>
      <c r="MYE43" s="251"/>
      <c r="MYF43" s="251"/>
      <c r="MYG43" s="251"/>
      <c r="MYH43" s="251"/>
      <c r="MYI43" s="251"/>
      <c r="MYJ43" s="251"/>
      <c r="MYK43" s="251"/>
      <c r="MYL43" s="251"/>
      <c r="MYM43" s="251"/>
      <c r="MYN43" s="251"/>
      <c r="MYO43" s="251"/>
      <c r="MYP43" s="251"/>
      <c r="MYQ43" s="251"/>
      <c r="MYR43" s="251"/>
      <c r="MYS43" s="251"/>
      <c r="MYT43" s="251"/>
      <c r="MYU43" s="251"/>
      <c r="MYV43" s="251"/>
      <c r="MYW43" s="251"/>
      <c r="MYX43" s="251"/>
      <c r="MYY43" s="251"/>
      <c r="MYZ43" s="251"/>
      <c r="MZA43" s="251"/>
      <c r="MZB43" s="251"/>
      <c r="MZC43" s="251"/>
      <c r="MZD43" s="251"/>
      <c r="MZE43" s="251"/>
      <c r="MZF43" s="251"/>
      <c r="MZG43" s="251"/>
      <c r="MZH43" s="251"/>
      <c r="MZI43" s="251"/>
      <c r="MZJ43" s="251"/>
      <c r="MZK43" s="251"/>
      <c r="MZL43" s="251"/>
      <c r="MZM43" s="251"/>
      <c r="MZN43" s="251"/>
      <c r="MZO43" s="251"/>
      <c r="MZP43" s="251"/>
      <c r="MZQ43" s="251"/>
      <c r="MZR43" s="251"/>
      <c r="MZS43" s="251"/>
      <c r="MZT43" s="251"/>
      <c r="MZU43" s="251"/>
      <c r="MZV43" s="251"/>
      <c r="MZW43" s="251"/>
      <c r="MZX43" s="251"/>
      <c r="MZY43" s="251"/>
      <c r="MZZ43" s="251"/>
      <c r="NAA43" s="251"/>
      <c r="NAB43" s="251"/>
      <c r="NAC43" s="251"/>
      <c r="NAD43" s="251"/>
      <c r="NAE43" s="251"/>
      <c r="NAF43" s="251"/>
      <c r="NAG43" s="251"/>
      <c r="NAH43" s="251"/>
      <c r="NAI43" s="251"/>
      <c r="NAJ43" s="251"/>
      <c r="NAK43" s="251"/>
      <c r="NAL43" s="251"/>
      <c r="NAM43" s="251"/>
      <c r="NAN43" s="251"/>
      <c r="NAO43" s="251"/>
      <c r="NAP43" s="251"/>
      <c r="NAQ43" s="251"/>
      <c r="NAR43" s="251"/>
      <c r="NAS43" s="251"/>
      <c r="NAT43" s="251"/>
      <c r="NAU43" s="251"/>
      <c r="NAV43" s="251"/>
      <c r="NAW43" s="251"/>
      <c r="NAX43" s="251"/>
      <c r="NAY43" s="251"/>
      <c r="NAZ43" s="251"/>
      <c r="NBA43" s="251"/>
      <c r="NBB43" s="251"/>
      <c r="NBC43" s="251"/>
      <c r="NBD43" s="251"/>
      <c r="NBE43" s="251"/>
      <c r="NBF43" s="251"/>
      <c r="NBG43" s="251"/>
      <c r="NBH43" s="251"/>
      <c r="NBI43" s="251"/>
      <c r="NBJ43" s="251"/>
      <c r="NBK43" s="251"/>
      <c r="NBL43" s="251"/>
      <c r="NBM43" s="251"/>
      <c r="NBN43" s="251"/>
      <c r="NBO43" s="251"/>
      <c r="NBP43" s="251"/>
      <c r="NBQ43" s="251"/>
      <c r="NBR43" s="251"/>
      <c r="NBS43" s="251"/>
      <c r="NBT43" s="251"/>
      <c r="NBU43" s="251"/>
      <c r="NBV43" s="251"/>
      <c r="NBW43" s="251"/>
      <c r="NBX43" s="251"/>
      <c r="NBY43" s="251"/>
      <c r="NBZ43" s="251"/>
      <c r="NCA43" s="251"/>
      <c r="NCB43" s="251"/>
      <c r="NCC43" s="251"/>
      <c r="NCD43" s="251"/>
      <c r="NCE43" s="251"/>
      <c r="NCF43" s="251"/>
      <c r="NCG43" s="251"/>
      <c r="NCH43" s="251"/>
      <c r="NCI43" s="251"/>
      <c r="NCJ43" s="251"/>
      <c r="NCK43" s="251"/>
      <c r="NCL43" s="251"/>
      <c r="NCM43" s="251"/>
      <c r="NCN43" s="251"/>
      <c r="NCO43" s="251"/>
      <c r="NCP43" s="251"/>
      <c r="NCQ43" s="251"/>
      <c r="NCR43" s="251"/>
      <c r="NCS43" s="251"/>
      <c r="NCT43" s="251"/>
      <c r="NCU43" s="251"/>
      <c r="NCV43" s="251"/>
      <c r="NCW43" s="251"/>
      <c r="NCX43" s="251"/>
      <c r="NCY43" s="251"/>
      <c r="NCZ43" s="251"/>
      <c r="NDA43" s="251"/>
      <c r="NDB43" s="251"/>
      <c r="NDC43" s="251"/>
      <c r="NDD43" s="251"/>
      <c r="NDE43" s="251"/>
      <c r="NDF43" s="251"/>
      <c r="NDG43" s="251"/>
      <c r="NDH43" s="251"/>
      <c r="NDI43" s="251"/>
      <c r="NDJ43" s="251"/>
      <c r="NDK43" s="251"/>
      <c r="NDL43" s="251"/>
      <c r="NDM43" s="251"/>
      <c r="NDN43" s="251"/>
      <c r="NDO43" s="251"/>
      <c r="NDP43" s="251"/>
      <c r="NDQ43" s="251"/>
      <c r="NDR43" s="251"/>
      <c r="NDS43" s="251"/>
      <c r="NDT43" s="251"/>
      <c r="NDU43" s="251"/>
      <c r="NDV43" s="251"/>
      <c r="NDW43" s="251"/>
      <c r="NDX43" s="251"/>
      <c r="NDY43" s="251"/>
      <c r="NDZ43" s="251"/>
      <c r="NEA43" s="251"/>
      <c r="NEB43" s="251"/>
      <c r="NEC43" s="251"/>
      <c r="NED43" s="251"/>
      <c r="NEE43" s="251"/>
      <c r="NEF43" s="251"/>
      <c r="NEG43" s="251"/>
      <c r="NEH43" s="251"/>
      <c r="NEI43" s="251"/>
      <c r="NEJ43" s="251"/>
      <c r="NEK43" s="251"/>
      <c r="NEL43" s="251"/>
      <c r="NEM43" s="251"/>
      <c r="NEN43" s="251"/>
      <c r="NEO43" s="251"/>
      <c r="NEP43" s="251"/>
      <c r="NEQ43" s="251"/>
      <c r="NER43" s="251"/>
      <c r="NES43" s="251"/>
      <c r="NET43" s="251"/>
      <c r="NEU43" s="251"/>
      <c r="NEV43" s="251"/>
      <c r="NEW43" s="251"/>
      <c r="NEX43" s="251"/>
      <c r="NEY43" s="251"/>
      <c r="NEZ43" s="251"/>
      <c r="NFA43" s="251"/>
      <c r="NFB43" s="251"/>
      <c r="NFC43" s="251"/>
      <c r="NFD43" s="251"/>
      <c r="NFE43" s="251"/>
      <c r="NFF43" s="251"/>
      <c r="NFG43" s="251"/>
      <c r="NFH43" s="251"/>
      <c r="NFI43" s="251"/>
      <c r="NFJ43" s="251"/>
      <c r="NFK43" s="251"/>
      <c r="NFL43" s="251"/>
      <c r="NFM43" s="251"/>
      <c r="NFN43" s="251"/>
      <c r="NFO43" s="251"/>
      <c r="NFP43" s="251"/>
      <c r="NFQ43" s="251"/>
      <c r="NFR43" s="251"/>
      <c r="NFS43" s="251"/>
      <c r="NFT43" s="251"/>
      <c r="NFU43" s="251"/>
      <c r="NFV43" s="251"/>
      <c r="NFW43" s="251"/>
      <c r="NFX43" s="251"/>
      <c r="NFY43" s="251"/>
      <c r="NFZ43" s="251"/>
      <c r="NGA43" s="251"/>
      <c r="NGB43" s="251"/>
      <c r="NGC43" s="251"/>
      <c r="NGD43" s="251"/>
      <c r="NGE43" s="251"/>
      <c r="NGF43" s="251"/>
      <c r="NGG43" s="251"/>
      <c r="NGH43" s="251"/>
      <c r="NGI43" s="251"/>
      <c r="NGJ43" s="251"/>
      <c r="NGK43" s="251"/>
      <c r="NGL43" s="251"/>
      <c r="NGM43" s="251"/>
      <c r="NGN43" s="251"/>
      <c r="NGO43" s="251"/>
      <c r="NGP43" s="251"/>
      <c r="NGQ43" s="251"/>
      <c r="NGR43" s="251"/>
      <c r="NGS43" s="251"/>
      <c r="NGT43" s="251"/>
      <c r="NGU43" s="251"/>
      <c r="NGV43" s="251"/>
      <c r="NGW43" s="251"/>
      <c r="NGX43" s="251"/>
      <c r="NGY43" s="251"/>
      <c r="NGZ43" s="251"/>
      <c r="NHA43" s="251"/>
      <c r="NHB43" s="251"/>
      <c r="NHC43" s="251"/>
      <c r="NHD43" s="251"/>
      <c r="NHE43" s="251"/>
      <c r="NHF43" s="251"/>
      <c r="NHG43" s="251"/>
      <c r="NHH43" s="251"/>
      <c r="NHI43" s="251"/>
      <c r="NHJ43" s="251"/>
      <c r="NHK43" s="251"/>
      <c r="NHL43" s="251"/>
      <c r="NHM43" s="251"/>
      <c r="NHN43" s="251"/>
      <c r="NHO43" s="251"/>
      <c r="NHP43" s="251"/>
      <c r="NHQ43" s="251"/>
      <c r="NHR43" s="251"/>
      <c r="NHS43" s="251"/>
      <c r="NHT43" s="251"/>
      <c r="NHU43" s="251"/>
      <c r="NHV43" s="251"/>
      <c r="NHW43" s="251"/>
      <c r="NHX43" s="251"/>
      <c r="NHY43" s="251"/>
      <c r="NHZ43" s="251"/>
      <c r="NIA43" s="251"/>
      <c r="NIB43" s="251"/>
      <c r="NIC43" s="251"/>
      <c r="NID43" s="251"/>
      <c r="NIE43" s="251"/>
      <c r="NIF43" s="251"/>
      <c r="NIG43" s="251"/>
      <c r="NIH43" s="251"/>
      <c r="NII43" s="251"/>
      <c r="NIJ43" s="251"/>
      <c r="NIK43" s="251"/>
      <c r="NIL43" s="251"/>
      <c r="NIM43" s="251"/>
      <c r="NIN43" s="251"/>
      <c r="NIO43" s="251"/>
      <c r="NIP43" s="251"/>
      <c r="NIQ43" s="251"/>
      <c r="NIR43" s="251"/>
      <c r="NIS43" s="251"/>
      <c r="NIT43" s="251"/>
      <c r="NIU43" s="251"/>
      <c r="NIV43" s="251"/>
      <c r="NIW43" s="251"/>
      <c r="NIX43" s="251"/>
      <c r="NIY43" s="251"/>
      <c r="NIZ43" s="251"/>
      <c r="NJA43" s="251"/>
      <c r="NJB43" s="251"/>
      <c r="NJC43" s="251"/>
      <c r="NJD43" s="251"/>
      <c r="NJE43" s="251"/>
      <c r="NJF43" s="251"/>
      <c r="NJG43" s="251"/>
      <c r="NJH43" s="251"/>
      <c r="NJI43" s="251"/>
      <c r="NJJ43" s="251"/>
      <c r="NJK43" s="251"/>
      <c r="NJL43" s="251"/>
      <c r="NJM43" s="251"/>
      <c r="NJN43" s="251"/>
      <c r="NJO43" s="251"/>
      <c r="NJP43" s="251"/>
      <c r="NJQ43" s="251"/>
      <c r="NJR43" s="251"/>
      <c r="NJS43" s="251"/>
      <c r="NJT43" s="251"/>
      <c r="NJU43" s="251"/>
      <c r="NJV43" s="251"/>
      <c r="NJW43" s="251"/>
      <c r="NJX43" s="251"/>
      <c r="NJY43" s="251"/>
      <c r="NJZ43" s="251"/>
      <c r="NKA43" s="251"/>
      <c r="NKB43" s="251"/>
      <c r="NKC43" s="251"/>
      <c r="NKD43" s="251"/>
      <c r="NKE43" s="251"/>
      <c r="NKF43" s="251"/>
      <c r="NKG43" s="251"/>
      <c r="NKH43" s="251"/>
      <c r="NKI43" s="251"/>
      <c r="NKJ43" s="251"/>
      <c r="NKK43" s="251"/>
      <c r="NKL43" s="251"/>
      <c r="NKM43" s="251"/>
      <c r="NKN43" s="251"/>
      <c r="NKO43" s="251"/>
      <c r="NKP43" s="251"/>
      <c r="NKQ43" s="251"/>
      <c r="NKR43" s="251"/>
      <c r="NKS43" s="251"/>
      <c r="NKT43" s="251"/>
      <c r="NKU43" s="251"/>
      <c r="NKV43" s="251"/>
      <c r="NKW43" s="251"/>
      <c r="NKX43" s="251"/>
      <c r="NKY43" s="251"/>
      <c r="NKZ43" s="251"/>
      <c r="NLA43" s="251"/>
      <c r="NLB43" s="251"/>
      <c r="NLC43" s="251"/>
      <c r="NLD43" s="251"/>
      <c r="NLE43" s="251"/>
      <c r="NLF43" s="251"/>
      <c r="NLG43" s="251"/>
      <c r="NLH43" s="251"/>
      <c r="NLI43" s="251"/>
      <c r="NLJ43" s="251"/>
      <c r="NLK43" s="251"/>
      <c r="NLL43" s="251"/>
      <c r="NLM43" s="251"/>
      <c r="NLN43" s="251"/>
      <c r="NLO43" s="251"/>
      <c r="NLP43" s="251"/>
      <c r="NLQ43" s="251"/>
      <c r="NLR43" s="251"/>
      <c r="NLS43" s="251"/>
      <c r="NLT43" s="251"/>
      <c r="NLU43" s="251"/>
      <c r="NLV43" s="251"/>
      <c r="NLW43" s="251"/>
      <c r="NLX43" s="251"/>
      <c r="NLY43" s="251"/>
      <c r="NLZ43" s="251"/>
      <c r="NMA43" s="251"/>
      <c r="NMB43" s="251"/>
      <c r="NMC43" s="251"/>
      <c r="NMD43" s="251"/>
      <c r="NME43" s="251"/>
      <c r="NMF43" s="251"/>
      <c r="NMG43" s="251"/>
      <c r="NMH43" s="251"/>
      <c r="NMI43" s="251"/>
      <c r="NMJ43" s="251"/>
      <c r="NMK43" s="251"/>
      <c r="NML43" s="251"/>
      <c r="NMM43" s="251"/>
      <c r="NMN43" s="251"/>
      <c r="NMO43" s="251"/>
      <c r="NMP43" s="251"/>
      <c r="NMQ43" s="251"/>
      <c r="NMR43" s="251"/>
      <c r="NMS43" s="251"/>
      <c r="NMT43" s="251"/>
      <c r="NMU43" s="251"/>
      <c r="NMV43" s="251"/>
      <c r="NMW43" s="251"/>
      <c r="NMX43" s="251"/>
      <c r="NMY43" s="251"/>
      <c r="NMZ43" s="251"/>
      <c r="NNA43" s="251"/>
      <c r="NNB43" s="251"/>
      <c r="NNC43" s="251"/>
      <c r="NND43" s="251"/>
      <c r="NNE43" s="251"/>
      <c r="NNF43" s="251"/>
      <c r="NNG43" s="251"/>
      <c r="NNH43" s="251"/>
      <c r="NNI43" s="251"/>
      <c r="NNJ43" s="251"/>
      <c r="NNK43" s="251"/>
      <c r="NNL43" s="251"/>
      <c r="NNM43" s="251"/>
      <c r="NNN43" s="251"/>
      <c r="NNO43" s="251"/>
      <c r="NNP43" s="251"/>
      <c r="NNQ43" s="251"/>
      <c r="NNR43" s="251"/>
      <c r="NNS43" s="251"/>
      <c r="NNT43" s="251"/>
      <c r="NNU43" s="251"/>
      <c r="NNV43" s="251"/>
      <c r="NNW43" s="251"/>
      <c r="NNX43" s="251"/>
      <c r="NNY43" s="251"/>
      <c r="NNZ43" s="251"/>
      <c r="NOA43" s="251"/>
      <c r="NOB43" s="251"/>
      <c r="NOC43" s="251"/>
      <c r="NOD43" s="251"/>
      <c r="NOE43" s="251"/>
      <c r="NOF43" s="251"/>
      <c r="NOG43" s="251"/>
      <c r="NOH43" s="251"/>
      <c r="NOI43" s="251"/>
      <c r="NOJ43" s="251"/>
      <c r="NOK43" s="251"/>
      <c r="NOL43" s="251"/>
      <c r="NOM43" s="251"/>
      <c r="NON43" s="251"/>
      <c r="NOO43" s="251"/>
      <c r="NOP43" s="251"/>
      <c r="NOQ43" s="251"/>
      <c r="NOR43" s="251"/>
      <c r="NOS43" s="251"/>
      <c r="NOT43" s="251"/>
      <c r="NOU43" s="251"/>
      <c r="NOV43" s="251"/>
      <c r="NOW43" s="251"/>
      <c r="NOX43" s="251"/>
      <c r="NOY43" s="251"/>
      <c r="NOZ43" s="251"/>
      <c r="NPA43" s="251"/>
      <c r="NPB43" s="251"/>
      <c r="NPC43" s="251"/>
      <c r="NPD43" s="251"/>
      <c r="NPE43" s="251"/>
      <c r="NPF43" s="251"/>
      <c r="NPG43" s="251"/>
      <c r="NPH43" s="251"/>
      <c r="NPI43" s="251"/>
      <c r="NPJ43" s="251"/>
      <c r="NPK43" s="251"/>
      <c r="NPL43" s="251"/>
      <c r="NPM43" s="251"/>
      <c r="NPN43" s="251"/>
      <c r="NPO43" s="251"/>
      <c r="NPP43" s="251"/>
      <c r="NPQ43" s="251"/>
      <c r="NPR43" s="251"/>
      <c r="NPS43" s="251"/>
      <c r="NPT43" s="251"/>
      <c r="NPU43" s="251"/>
      <c r="NPV43" s="251"/>
      <c r="NPW43" s="251"/>
      <c r="NPX43" s="251"/>
      <c r="NPY43" s="251"/>
      <c r="NPZ43" s="251"/>
      <c r="NQA43" s="251"/>
      <c r="NQB43" s="251"/>
      <c r="NQC43" s="251"/>
      <c r="NQD43" s="251"/>
      <c r="NQE43" s="251"/>
      <c r="NQF43" s="251"/>
      <c r="NQG43" s="251"/>
      <c r="NQH43" s="251"/>
      <c r="NQI43" s="251"/>
      <c r="NQJ43" s="251"/>
      <c r="NQK43" s="251"/>
      <c r="NQL43" s="251"/>
      <c r="NQM43" s="251"/>
      <c r="NQN43" s="251"/>
      <c r="NQO43" s="251"/>
      <c r="NQP43" s="251"/>
      <c r="NQQ43" s="251"/>
      <c r="NQR43" s="251"/>
      <c r="NQS43" s="251"/>
      <c r="NQT43" s="251"/>
      <c r="NQU43" s="251"/>
      <c r="NQV43" s="251"/>
      <c r="NQW43" s="251"/>
      <c r="NQX43" s="251"/>
      <c r="NQY43" s="251"/>
      <c r="NQZ43" s="251"/>
      <c r="NRA43" s="251"/>
      <c r="NRB43" s="251"/>
      <c r="NRC43" s="251"/>
      <c r="NRD43" s="251"/>
      <c r="NRE43" s="251"/>
      <c r="NRF43" s="251"/>
      <c r="NRG43" s="251"/>
      <c r="NRH43" s="251"/>
      <c r="NRI43" s="251"/>
      <c r="NRJ43" s="251"/>
      <c r="NRK43" s="251"/>
      <c r="NRL43" s="251"/>
      <c r="NRM43" s="251"/>
      <c r="NRN43" s="251"/>
      <c r="NRO43" s="251"/>
      <c r="NRP43" s="251"/>
      <c r="NRQ43" s="251"/>
      <c r="NRR43" s="251"/>
      <c r="NRS43" s="251"/>
      <c r="NRT43" s="251"/>
      <c r="NRU43" s="251"/>
      <c r="NRV43" s="251"/>
      <c r="NRW43" s="251"/>
      <c r="NRX43" s="251"/>
      <c r="NRY43" s="251"/>
      <c r="NRZ43" s="251"/>
      <c r="NSA43" s="251"/>
      <c r="NSB43" s="251"/>
      <c r="NSC43" s="251"/>
      <c r="NSD43" s="251"/>
      <c r="NSE43" s="251"/>
      <c r="NSF43" s="251"/>
      <c r="NSG43" s="251"/>
      <c r="NSH43" s="251"/>
      <c r="NSI43" s="251"/>
      <c r="NSJ43" s="251"/>
      <c r="NSK43" s="251"/>
      <c r="NSL43" s="251"/>
      <c r="NSM43" s="251"/>
      <c r="NSN43" s="251"/>
      <c r="NSO43" s="251"/>
      <c r="NSP43" s="251"/>
      <c r="NSQ43" s="251"/>
      <c r="NSR43" s="251"/>
      <c r="NSS43" s="251"/>
      <c r="NST43" s="251"/>
      <c r="NSU43" s="251"/>
      <c r="NSV43" s="251"/>
      <c r="NSW43" s="251"/>
      <c r="NSX43" s="251"/>
      <c r="NSY43" s="251"/>
      <c r="NSZ43" s="251"/>
      <c r="NTA43" s="251"/>
      <c r="NTB43" s="251"/>
      <c r="NTC43" s="251"/>
      <c r="NTD43" s="251"/>
      <c r="NTE43" s="251"/>
      <c r="NTF43" s="251"/>
      <c r="NTG43" s="251"/>
      <c r="NTH43" s="251"/>
      <c r="NTI43" s="251"/>
      <c r="NTJ43" s="251"/>
      <c r="NTK43" s="251"/>
      <c r="NTL43" s="251"/>
      <c r="NTM43" s="251"/>
      <c r="NTN43" s="251"/>
      <c r="NTO43" s="251"/>
      <c r="NTP43" s="251"/>
      <c r="NTQ43" s="251"/>
      <c r="NTR43" s="251"/>
      <c r="NTS43" s="251"/>
      <c r="NTT43" s="251"/>
      <c r="NTU43" s="251"/>
      <c r="NTV43" s="251"/>
      <c r="NTW43" s="251"/>
      <c r="NTX43" s="251"/>
      <c r="NTY43" s="251"/>
      <c r="NTZ43" s="251"/>
      <c r="NUA43" s="251"/>
      <c r="NUB43" s="251"/>
      <c r="NUC43" s="251"/>
      <c r="NUD43" s="251"/>
      <c r="NUE43" s="251"/>
      <c r="NUF43" s="251"/>
      <c r="NUG43" s="251"/>
      <c r="NUH43" s="251"/>
      <c r="NUI43" s="251"/>
      <c r="NUJ43" s="251"/>
      <c r="NUK43" s="251"/>
      <c r="NUL43" s="251"/>
      <c r="NUM43" s="251"/>
      <c r="NUN43" s="251"/>
      <c r="NUO43" s="251"/>
      <c r="NUP43" s="251"/>
      <c r="NUQ43" s="251"/>
      <c r="NUR43" s="251"/>
      <c r="NUS43" s="251"/>
      <c r="NUT43" s="251"/>
      <c r="NUU43" s="251"/>
      <c r="NUV43" s="251"/>
      <c r="NUW43" s="251"/>
      <c r="NUX43" s="251"/>
      <c r="NUY43" s="251"/>
      <c r="NUZ43" s="251"/>
      <c r="NVA43" s="251"/>
      <c r="NVB43" s="251"/>
      <c r="NVC43" s="251"/>
      <c r="NVD43" s="251"/>
      <c r="NVE43" s="251"/>
      <c r="NVF43" s="251"/>
      <c r="NVG43" s="251"/>
      <c r="NVH43" s="251"/>
      <c r="NVI43" s="251"/>
      <c r="NVJ43" s="251"/>
      <c r="NVK43" s="251"/>
      <c r="NVL43" s="251"/>
      <c r="NVM43" s="251"/>
      <c r="NVN43" s="251"/>
      <c r="NVO43" s="251"/>
      <c r="NVP43" s="251"/>
      <c r="NVQ43" s="251"/>
      <c r="NVR43" s="251"/>
      <c r="NVS43" s="251"/>
      <c r="NVT43" s="251"/>
      <c r="NVU43" s="251"/>
      <c r="NVV43" s="251"/>
      <c r="NVW43" s="251"/>
      <c r="NVX43" s="251"/>
      <c r="NVY43" s="251"/>
      <c r="NVZ43" s="251"/>
      <c r="NWA43" s="251"/>
      <c r="NWB43" s="251"/>
      <c r="NWC43" s="251"/>
      <c r="NWD43" s="251"/>
      <c r="NWE43" s="251"/>
      <c r="NWF43" s="251"/>
      <c r="NWG43" s="251"/>
      <c r="NWH43" s="251"/>
      <c r="NWI43" s="251"/>
      <c r="NWJ43" s="251"/>
      <c r="NWK43" s="251"/>
      <c r="NWL43" s="251"/>
      <c r="NWM43" s="251"/>
      <c r="NWN43" s="251"/>
      <c r="NWO43" s="251"/>
      <c r="NWP43" s="251"/>
      <c r="NWQ43" s="251"/>
      <c r="NWR43" s="251"/>
      <c r="NWS43" s="251"/>
      <c r="NWT43" s="251"/>
      <c r="NWU43" s="251"/>
      <c r="NWV43" s="251"/>
      <c r="NWW43" s="251"/>
      <c r="NWX43" s="251"/>
      <c r="NWY43" s="251"/>
      <c r="NWZ43" s="251"/>
      <c r="NXA43" s="251"/>
      <c r="NXB43" s="251"/>
      <c r="NXC43" s="251"/>
      <c r="NXD43" s="251"/>
      <c r="NXE43" s="251"/>
      <c r="NXF43" s="251"/>
      <c r="NXG43" s="251"/>
      <c r="NXH43" s="251"/>
      <c r="NXI43" s="251"/>
      <c r="NXJ43" s="251"/>
      <c r="NXK43" s="251"/>
      <c r="NXL43" s="251"/>
      <c r="NXM43" s="251"/>
      <c r="NXN43" s="251"/>
      <c r="NXO43" s="251"/>
      <c r="NXP43" s="251"/>
      <c r="NXQ43" s="251"/>
      <c r="NXR43" s="251"/>
      <c r="NXS43" s="251"/>
      <c r="NXT43" s="251"/>
      <c r="NXU43" s="251"/>
      <c r="NXV43" s="251"/>
      <c r="NXW43" s="251"/>
      <c r="NXX43" s="251"/>
      <c r="NXY43" s="251"/>
      <c r="NXZ43" s="251"/>
      <c r="NYA43" s="251"/>
      <c r="NYB43" s="251"/>
      <c r="NYC43" s="251"/>
      <c r="NYD43" s="251"/>
      <c r="NYE43" s="251"/>
      <c r="NYF43" s="251"/>
      <c r="NYG43" s="251"/>
      <c r="NYH43" s="251"/>
      <c r="NYI43" s="251"/>
      <c r="NYJ43" s="251"/>
      <c r="NYK43" s="251"/>
      <c r="NYL43" s="251"/>
      <c r="NYM43" s="251"/>
      <c r="NYN43" s="251"/>
      <c r="NYO43" s="251"/>
      <c r="NYP43" s="251"/>
      <c r="NYQ43" s="251"/>
      <c r="NYR43" s="251"/>
      <c r="NYS43" s="251"/>
      <c r="NYT43" s="251"/>
      <c r="NYU43" s="251"/>
      <c r="NYV43" s="251"/>
      <c r="NYW43" s="251"/>
      <c r="NYX43" s="251"/>
      <c r="NYY43" s="251"/>
      <c r="NYZ43" s="251"/>
      <c r="NZA43" s="251"/>
      <c r="NZB43" s="251"/>
      <c r="NZC43" s="251"/>
      <c r="NZD43" s="251"/>
      <c r="NZE43" s="251"/>
      <c r="NZF43" s="251"/>
      <c r="NZG43" s="251"/>
      <c r="NZH43" s="251"/>
      <c r="NZI43" s="251"/>
      <c r="NZJ43" s="251"/>
      <c r="NZK43" s="251"/>
      <c r="NZL43" s="251"/>
      <c r="NZM43" s="251"/>
      <c r="NZN43" s="251"/>
      <c r="NZO43" s="251"/>
      <c r="NZP43" s="251"/>
      <c r="NZQ43" s="251"/>
      <c r="NZR43" s="251"/>
      <c r="NZS43" s="251"/>
      <c r="NZT43" s="251"/>
      <c r="NZU43" s="251"/>
      <c r="NZV43" s="251"/>
      <c r="NZW43" s="251"/>
      <c r="NZX43" s="251"/>
      <c r="NZY43" s="251"/>
      <c r="NZZ43" s="251"/>
      <c r="OAA43" s="251"/>
      <c r="OAB43" s="251"/>
      <c r="OAC43" s="251"/>
      <c r="OAD43" s="251"/>
      <c r="OAE43" s="251"/>
      <c r="OAF43" s="251"/>
      <c r="OAG43" s="251"/>
      <c r="OAH43" s="251"/>
      <c r="OAI43" s="251"/>
      <c r="OAJ43" s="251"/>
      <c r="OAK43" s="251"/>
      <c r="OAL43" s="251"/>
      <c r="OAM43" s="251"/>
      <c r="OAN43" s="251"/>
      <c r="OAO43" s="251"/>
      <c r="OAP43" s="251"/>
      <c r="OAQ43" s="251"/>
      <c r="OAR43" s="251"/>
      <c r="OAS43" s="251"/>
      <c r="OAT43" s="251"/>
      <c r="OAU43" s="251"/>
      <c r="OAV43" s="251"/>
      <c r="OAW43" s="251"/>
      <c r="OAX43" s="251"/>
      <c r="OAY43" s="251"/>
      <c r="OAZ43" s="251"/>
      <c r="OBA43" s="251"/>
      <c r="OBB43" s="251"/>
      <c r="OBC43" s="251"/>
      <c r="OBD43" s="251"/>
      <c r="OBE43" s="251"/>
      <c r="OBF43" s="251"/>
      <c r="OBG43" s="251"/>
      <c r="OBH43" s="251"/>
      <c r="OBI43" s="251"/>
      <c r="OBJ43" s="251"/>
      <c r="OBK43" s="251"/>
      <c r="OBL43" s="251"/>
      <c r="OBM43" s="251"/>
      <c r="OBN43" s="251"/>
      <c r="OBO43" s="251"/>
      <c r="OBP43" s="251"/>
      <c r="OBQ43" s="251"/>
      <c r="OBR43" s="251"/>
      <c r="OBS43" s="251"/>
      <c r="OBT43" s="251"/>
      <c r="OBU43" s="251"/>
      <c r="OBV43" s="251"/>
      <c r="OBW43" s="251"/>
      <c r="OBX43" s="251"/>
      <c r="OBY43" s="251"/>
      <c r="OBZ43" s="251"/>
      <c r="OCA43" s="251"/>
      <c r="OCB43" s="251"/>
      <c r="OCC43" s="251"/>
      <c r="OCD43" s="251"/>
      <c r="OCE43" s="251"/>
      <c r="OCF43" s="251"/>
      <c r="OCG43" s="251"/>
      <c r="OCH43" s="251"/>
      <c r="OCI43" s="251"/>
      <c r="OCJ43" s="251"/>
      <c r="OCK43" s="251"/>
      <c r="OCL43" s="251"/>
      <c r="OCM43" s="251"/>
      <c r="OCN43" s="251"/>
      <c r="OCO43" s="251"/>
      <c r="OCP43" s="251"/>
      <c r="OCQ43" s="251"/>
      <c r="OCR43" s="251"/>
      <c r="OCS43" s="251"/>
      <c r="OCT43" s="251"/>
      <c r="OCU43" s="251"/>
      <c r="OCV43" s="251"/>
      <c r="OCW43" s="251"/>
      <c r="OCX43" s="251"/>
      <c r="OCY43" s="251"/>
      <c r="OCZ43" s="251"/>
      <c r="ODA43" s="251"/>
      <c r="ODB43" s="251"/>
      <c r="ODC43" s="251"/>
      <c r="ODD43" s="251"/>
      <c r="ODE43" s="251"/>
      <c r="ODF43" s="251"/>
      <c r="ODG43" s="251"/>
      <c r="ODH43" s="251"/>
      <c r="ODI43" s="251"/>
      <c r="ODJ43" s="251"/>
      <c r="ODK43" s="251"/>
      <c r="ODL43" s="251"/>
      <c r="ODM43" s="251"/>
      <c r="ODN43" s="251"/>
      <c r="ODO43" s="251"/>
      <c r="ODP43" s="251"/>
      <c r="ODQ43" s="251"/>
      <c r="ODR43" s="251"/>
      <c r="ODS43" s="251"/>
      <c r="ODT43" s="251"/>
      <c r="ODU43" s="251"/>
      <c r="ODV43" s="251"/>
      <c r="ODW43" s="251"/>
      <c r="ODX43" s="251"/>
      <c r="ODY43" s="251"/>
      <c r="ODZ43" s="251"/>
      <c r="OEA43" s="251"/>
      <c r="OEB43" s="251"/>
      <c r="OEC43" s="251"/>
      <c r="OED43" s="251"/>
      <c r="OEE43" s="251"/>
      <c r="OEF43" s="251"/>
      <c r="OEG43" s="251"/>
      <c r="OEH43" s="251"/>
      <c r="OEI43" s="251"/>
      <c r="OEJ43" s="251"/>
      <c r="OEK43" s="251"/>
      <c r="OEL43" s="251"/>
      <c r="OEM43" s="251"/>
      <c r="OEN43" s="251"/>
      <c r="OEO43" s="251"/>
      <c r="OEP43" s="251"/>
      <c r="OEQ43" s="251"/>
      <c r="OER43" s="251"/>
      <c r="OES43" s="251"/>
      <c r="OET43" s="251"/>
      <c r="OEU43" s="251"/>
      <c r="OEV43" s="251"/>
      <c r="OEW43" s="251"/>
      <c r="OEX43" s="251"/>
      <c r="OEY43" s="251"/>
      <c r="OEZ43" s="251"/>
      <c r="OFA43" s="251"/>
      <c r="OFB43" s="251"/>
      <c r="OFC43" s="251"/>
      <c r="OFD43" s="251"/>
      <c r="OFE43" s="251"/>
      <c r="OFF43" s="251"/>
      <c r="OFG43" s="251"/>
      <c r="OFH43" s="251"/>
      <c r="OFI43" s="251"/>
      <c r="OFJ43" s="251"/>
      <c r="OFK43" s="251"/>
      <c r="OFL43" s="251"/>
      <c r="OFM43" s="251"/>
      <c r="OFN43" s="251"/>
      <c r="OFO43" s="251"/>
      <c r="OFP43" s="251"/>
      <c r="OFQ43" s="251"/>
      <c r="OFR43" s="251"/>
      <c r="OFS43" s="251"/>
      <c r="OFT43" s="251"/>
      <c r="OFU43" s="251"/>
      <c r="OFV43" s="251"/>
      <c r="OFW43" s="251"/>
      <c r="OFX43" s="251"/>
      <c r="OFY43" s="251"/>
      <c r="OFZ43" s="251"/>
      <c r="OGA43" s="251"/>
      <c r="OGB43" s="251"/>
      <c r="OGC43" s="251"/>
      <c r="OGD43" s="251"/>
      <c r="OGE43" s="251"/>
      <c r="OGF43" s="251"/>
      <c r="OGG43" s="251"/>
      <c r="OGH43" s="251"/>
      <c r="OGI43" s="251"/>
      <c r="OGJ43" s="251"/>
      <c r="OGK43" s="251"/>
      <c r="OGL43" s="251"/>
      <c r="OGM43" s="251"/>
      <c r="OGN43" s="251"/>
      <c r="OGO43" s="251"/>
      <c r="OGP43" s="251"/>
      <c r="OGQ43" s="251"/>
      <c r="OGR43" s="251"/>
      <c r="OGS43" s="251"/>
      <c r="OGT43" s="251"/>
      <c r="OGU43" s="251"/>
      <c r="OGV43" s="251"/>
      <c r="OGW43" s="251"/>
      <c r="OGX43" s="251"/>
      <c r="OGY43" s="251"/>
      <c r="OGZ43" s="251"/>
      <c r="OHA43" s="251"/>
      <c r="OHB43" s="251"/>
      <c r="OHC43" s="251"/>
      <c r="OHD43" s="251"/>
      <c r="OHE43" s="251"/>
      <c r="OHF43" s="251"/>
      <c r="OHG43" s="251"/>
      <c r="OHH43" s="251"/>
      <c r="OHI43" s="251"/>
      <c r="OHJ43" s="251"/>
      <c r="OHK43" s="251"/>
      <c r="OHL43" s="251"/>
      <c r="OHM43" s="251"/>
      <c r="OHN43" s="251"/>
      <c r="OHO43" s="251"/>
      <c r="OHP43" s="251"/>
      <c r="OHQ43" s="251"/>
      <c r="OHR43" s="251"/>
      <c r="OHS43" s="251"/>
      <c r="OHT43" s="251"/>
      <c r="OHU43" s="251"/>
      <c r="OHV43" s="251"/>
      <c r="OHW43" s="251"/>
      <c r="OHX43" s="251"/>
      <c r="OHY43" s="251"/>
      <c r="OHZ43" s="251"/>
      <c r="OIA43" s="251"/>
      <c r="OIB43" s="251"/>
      <c r="OIC43" s="251"/>
      <c r="OID43" s="251"/>
      <c r="OIE43" s="251"/>
      <c r="OIF43" s="251"/>
      <c r="OIG43" s="251"/>
      <c r="OIH43" s="251"/>
      <c r="OII43" s="251"/>
      <c r="OIJ43" s="251"/>
      <c r="OIK43" s="251"/>
      <c r="OIL43" s="251"/>
      <c r="OIM43" s="251"/>
      <c r="OIN43" s="251"/>
      <c r="OIO43" s="251"/>
      <c r="OIP43" s="251"/>
      <c r="OIQ43" s="251"/>
      <c r="OIR43" s="251"/>
      <c r="OIS43" s="251"/>
      <c r="OIT43" s="251"/>
      <c r="OIU43" s="251"/>
      <c r="OIV43" s="251"/>
      <c r="OIW43" s="251"/>
      <c r="OIX43" s="251"/>
      <c r="OIY43" s="251"/>
      <c r="OIZ43" s="251"/>
      <c r="OJA43" s="251"/>
      <c r="OJB43" s="251"/>
      <c r="OJC43" s="251"/>
      <c r="OJD43" s="251"/>
      <c r="OJE43" s="251"/>
      <c r="OJF43" s="251"/>
      <c r="OJG43" s="251"/>
      <c r="OJH43" s="251"/>
      <c r="OJI43" s="251"/>
      <c r="OJJ43" s="251"/>
      <c r="OJK43" s="251"/>
      <c r="OJL43" s="251"/>
      <c r="OJM43" s="251"/>
      <c r="OJN43" s="251"/>
      <c r="OJO43" s="251"/>
      <c r="OJP43" s="251"/>
      <c r="OJQ43" s="251"/>
      <c r="OJR43" s="251"/>
      <c r="OJS43" s="251"/>
      <c r="OJT43" s="251"/>
      <c r="OJU43" s="251"/>
      <c r="OJV43" s="251"/>
      <c r="OJW43" s="251"/>
      <c r="OJX43" s="251"/>
      <c r="OJY43" s="251"/>
      <c r="OJZ43" s="251"/>
      <c r="OKA43" s="251"/>
      <c r="OKB43" s="251"/>
      <c r="OKC43" s="251"/>
      <c r="OKD43" s="251"/>
      <c r="OKE43" s="251"/>
      <c r="OKF43" s="251"/>
      <c r="OKG43" s="251"/>
      <c r="OKH43" s="251"/>
      <c r="OKI43" s="251"/>
      <c r="OKJ43" s="251"/>
      <c r="OKK43" s="251"/>
      <c r="OKL43" s="251"/>
      <c r="OKM43" s="251"/>
      <c r="OKN43" s="251"/>
      <c r="OKO43" s="251"/>
      <c r="OKP43" s="251"/>
      <c r="OKQ43" s="251"/>
      <c r="OKR43" s="251"/>
      <c r="OKS43" s="251"/>
      <c r="OKT43" s="251"/>
      <c r="OKU43" s="251"/>
      <c r="OKV43" s="251"/>
      <c r="OKW43" s="251"/>
      <c r="OKX43" s="251"/>
      <c r="OKY43" s="251"/>
      <c r="OKZ43" s="251"/>
      <c r="OLA43" s="251"/>
      <c r="OLB43" s="251"/>
      <c r="OLC43" s="251"/>
      <c r="OLD43" s="251"/>
      <c r="OLE43" s="251"/>
      <c r="OLF43" s="251"/>
      <c r="OLG43" s="251"/>
      <c r="OLH43" s="251"/>
      <c r="OLI43" s="251"/>
      <c r="OLJ43" s="251"/>
      <c r="OLK43" s="251"/>
      <c r="OLL43" s="251"/>
      <c r="OLM43" s="251"/>
      <c r="OLN43" s="251"/>
      <c r="OLO43" s="251"/>
      <c r="OLP43" s="251"/>
      <c r="OLQ43" s="251"/>
      <c r="OLR43" s="251"/>
      <c r="OLS43" s="251"/>
      <c r="OLT43" s="251"/>
      <c r="OLU43" s="251"/>
      <c r="OLV43" s="251"/>
      <c r="OLW43" s="251"/>
      <c r="OLX43" s="251"/>
      <c r="OLY43" s="251"/>
      <c r="OLZ43" s="251"/>
      <c r="OMA43" s="251"/>
      <c r="OMB43" s="251"/>
      <c r="OMC43" s="251"/>
      <c r="OMD43" s="251"/>
      <c r="OME43" s="251"/>
      <c r="OMF43" s="251"/>
      <c r="OMG43" s="251"/>
      <c r="OMH43" s="251"/>
      <c r="OMI43" s="251"/>
      <c r="OMJ43" s="251"/>
      <c r="OMK43" s="251"/>
      <c r="OML43" s="251"/>
      <c r="OMM43" s="251"/>
      <c r="OMN43" s="251"/>
      <c r="OMO43" s="251"/>
      <c r="OMP43" s="251"/>
      <c r="OMQ43" s="251"/>
      <c r="OMR43" s="251"/>
      <c r="OMS43" s="251"/>
      <c r="OMT43" s="251"/>
      <c r="OMU43" s="251"/>
      <c r="OMV43" s="251"/>
      <c r="OMW43" s="251"/>
      <c r="OMX43" s="251"/>
      <c r="OMY43" s="251"/>
      <c r="OMZ43" s="251"/>
      <c r="ONA43" s="251"/>
      <c r="ONB43" s="251"/>
      <c r="ONC43" s="251"/>
      <c r="OND43" s="251"/>
      <c r="ONE43" s="251"/>
      <c r="ONF43" s="251"/>
      <c r="ONG43" s="251"/>
      <c r="ONH43" s="251"/>
      <c r="ONI43" s="251"/>
      <c r="ONJ43" s="251"/>
      <c r="ONK43" s="251"/>
      <c r="ONL43" s="251"/>
      <c r="ONM43" s="251"/>
      <c r="ONN43" s="251"/>
      <c r="ONO43" s="251"/>
      <c r="ONP43" s="251"/>
      <c r="ONQ43" s="251"/>
      <c r="ONR43" s="251"/>
      <c r="ONS43" s="251"/>
      <c r="ONT43" s="251"/>
      <c r="ONU43" s="251"/>
      <c r="ONV43" s="251"/>
      <c r="ONW43" s="251"/>
      <c r="ONX43" s="251"/>
      <c r="ONY43" s="251"/>
      <c r="ONZ43" s="251"/>
      <c r="OOA43" s="251"/>
      <c r="OOB43" s="251"/>
      <c r="OOC43" s="251"/>
      <c r="OOD43" s="251"/>
      <c r="OOE43" s="251"/>
      <c r="OOF43" s="251"/>
      <c r="OOG43" s="251"/>
      <c r="OOH43" s="251"/>
      <c r="OOI43" s="251"/>
      <c r="OOJ43" s="251"/>
      <c r="OOK43" s="251"/>
      <c r="OOL43" s="251"/>
      <c r="OOM43" s="251"/>
      <c r="OON43" s="251"/>
      <c r="OOO43" s="251"/>
      <c r="OOP43" s="251"/>
      <c r="OOQ43" s="251"/>
      <c r="OOR43" s="251"/>
      <c r="OOS43" s="251"/>
      <c r="OOT43" s="251"/>
      <c r="OOU43" s="251"/>
      <c r="OOV43" s="251"/>
      <c r="OOW43" s="251"/>
      <c r="OOX43" s="251"/>
      <c r="OOY43" s="251"/>
      <c r="OOZ43" s="251"/>
      <c r="OPA43" s="251"/>
      <c r="OPB43" s="251"/>
      <c r="OPC43" s="251"/>
      <c r="OPD43" s="251"/>
      <c r="OPE43" s="251"/>
      <c r="OPF43" s="251"/>
      <c r="OPG43" s="251"/>
      <c r="OPH43" s="251"/>
      <c r="OPI43" s="251"/>
      <c r="OPJ43" s="251"/>
      <c r="OPK43" s="251"/>
      <c r="OPL43" s="251"/>
      <c r="OPM43" s="251"/>
      <c r="OPN43" s="251"/>
      <c r="OPO43" s="251"/>
      <c r="OPP43" s="251"/>
      <c r="OPQ43" s="251"/>
      <c r="OPR43" s="251"/>
      <c r="OPS43" s="251"/>
      <c r="OPT43" s="251"/>
      <c r="OPU43" s="251"/>
      <c r="OPV43" s="251"/>
      <c r="OPW43" s="251"/>
      <c r="OPX43" s="251"/>
      <c r="OPY43" s="251"/>
      <c r="OPZ43" s="251"/>
      <c r="OQA43" s="251"/>
      <c r="OQB43" s="251"/>
      <c r="OQC43" s="251"/>
      <c r="OQD43" s="251"/>
      <c r="OQE43" s="251"/>
      <c r="OQF43" s="251"/>
      <c r="OQG43" s="251"/>
      <c r="OQH43" s="251"/>
      <c r="OQI43" s="251"/>
      <c r="OQJ43" s="251"/>
      <c r="OQK43" s="251"/>
      <c r="OQL43" s="251"/>
      <c r="OQM43" s="251"/>
      <c r="OQN43" s="251"/>
      <c r="OQO43" s="251"/>
      <c r="OQP43" s="251"/>
      <c r="OQQ43" s="251"/>
      <c r="OQR43" s="251"/>
      <c r="OQS43" s="251"/>
      <c r="OQT43" s="251"/>
      <c r="OQU43" s="251"/>
      <c r="OQV43" s="251"/>
      <c r="OQW43" s="251"/>
      <c r="OQX43" s="251"/>
      <c r="OQY43" s="251"/>
      <c r="OQZ43" s="251"/>
      <c r="ORA43" s="251"/>
      <c r="ORB43" s="251"/>
      <c r="ORC43" s="251"/>
      <c r="ORD43" s="251"/>
      <c r="ORE43" s="251"/>
      <c r="ORF43" s="251"/>
      <c r="ORG43" s="251"/>
      <c r="ORH43" s="251"/>
      <c r="ORI43" s="251"/>
      <c r="ORJ43" s="251"/>
      <c r="ORK43" s="251"/>
      <c r="ORL43" s="251"/>
      <c r="ORM43" s="251"/>
      <c r="ORN43" s="251"/>
      <c r="ORO43" s="251"/>
      <c r="ORP43" s="251"/>
      <c r="ORQ43" s="251"/>
      <c r="ORR43" s="251"/>
      <c r="ORS43" s="251"/>
      <c r="ORT43" s="251"/>
      <c r="ORU43" s="251"/>
      <c r="ORV43" s="251"/>
      <c r="ORW43" s="251"/>
      <c r="ORX43" s="251"/>
      <c r="ORY43" s="251"/>
      <c r="ORZ43" s="251"/>
      <c r="OSA43" s="251"/>
      <c r="OSB43" s="251"/>
      <c r="OSC43" s="251"/>
      <c r="OSD43" s="251"/>
      <c r="OSE43" s="251"/>
      <c r="OSF43" s="251"/>
      <c r="OSG43" s="251"/>
      <c r="OSH43" s="251"/>
      <c r="OSI43" s="251"/>
      <c r="OSJ43" s="251"/>
      <c r="OSK43" s="251"/>
      <c r="OSL43" s="251"/>
      <c r="OSM43" s="251"/>
      <c r="OSN43" s="251"/>
      <c r="OSO43" s="251"/>
      <c r="OSP43" s="251"/>
      <c r="OSQ43" s="251"/>
      <c r="OSR43" s="251"/>
      <c r="OSS43" s="251"/>
      <c r="OST43" s="251"/>
      <c r="OSU43" s="251"/>
      <c r="OSV43" s="251"/>
      <c r="OSW43" s="251"/>
      <c r="OSX43" s="251"/>
      <c r="OSY43" s="251"/>
      <c r="OSZ43" s="251"/>
      <c r="OTA43" s="251"/>
      <c r="OTB43" s="251"/>
      <c r="OTC43" s="251"/>
      <c r="OTD43" s="251"/>
      <c r="OTE43" s="251"/>
      <c r="OTF43" s="251"/>
      <c r="OTG43" s="251"/>
      <c r="OTH43" s="251"/>
      <c r="OTI43" s="251"/>
      <c r="OTJ43" s="251"/>
      <c r="OTK43" s="251"/>
      <c r="OTL43" s="251"/>
      <c r="OTM43" s="251"/>
      <c r="OTN43" s="251"/>
      <c r="OTO43" s="251"/>
      <c r="OTP43" s="251"/>
      <c r="OTQ43" s="251"/>
      <c r="OTR43" s="251"/>
      <c r="OTS43" s="251"/>
      <c r="OTT43" s="251"/>
      <c r="OTU43" s="251"/>
      <c r="OTV43" s="251"/>
      <c r="OTW43" s="251"/>
      <c r="OTX43" s="251"/>
      <c r="OTY43" s="251"/>
      <c r="OTZ43" s="251"/>
      <c r="OUA43" s="251"/>
      <c r="OUB43" s="251"/>
      <c r="OUC43" s="251"/>
      <c r="OUD43" s="251"/>
      <c r="OUE43" s="251"/>
      <c r="OUF43" s="251"/>
      <c r="OUG43" s="251"/>
      <c r="OUH43" s="251"/>
      <c r="OUI43" s="251"/>
      <c r="OUJ43" s="251"/>
      <c r="OUK43" s="251"/>
      <c r="OUL43" s="251"/>
      <c r="OUM43" s="251"/>
      <c r="OUN43" s="251"/>
      <c r="OUO43" s="251"/>
      <c r="OUP43" s="251"/>
      <c r="OUQ43" s="251"/>
      <c r="OUR43" s="251"/>
      <c r="OUS43" s="251"/>
      <c r="OUT43" s="251"/>
      <c r="OUU43" s="251"/>
      <c r="OUV43" s="251"/>
      <c r="OUW43" s="251"/>
      <c r="OUX43" s="251"/>
      <c r="OUY43" s="251"/>
      <c r="OUZ43" s="251"/>
      <c r="OVA43" s="251"/>
      <c r="OVB43" s="251"/>
      <c r="OVC43" s="251"/>
      <c r="OVD43" s="251"/>
      <c r="OVE43" s="251"/>
      <c r="OVF43" s="251"/>
      <c r="OVG43" s="251"/>
      <c r="OVH43" s="251"/>
      <c r="OVI43" s="251"/>
      <c r="OVJ43" s="251"/>
      <c r="OVK43" s="251"/>
      <c r="OVL43" s="251"/>
      <c r="OVM43" s="251"/>
      <c r="OVN43" s="251"/>
      <c r="OVO43" s="251"/>
      <c r="OVP43" s="251"/>
      <c r="OVQ43" s="251"/>
      <c r="OVR43" s="251"/>
      <c r="OVS43" s="251"/>
      <c r="OVT43" s="251"/>
      <c r="OVU43" s="251"/>
      <c r="OVV43" s="251"/>
      <c r="OVW43" s="251"/>
      <c r="OVX43" s="251"/>
      <c r="OVY43" s="251"/>
      <c r="OVZ43" s="251"/>
      <c r="OWA43" s="251"/>
      <c r="OWB43" s="251"/>
      <c r="OWC43" s="251"/>
      <c r="OWD43" s="251"/>
      <c r="OWE43" s="251"/>
      <c r="OWF43" s="251"/>
      <c r="OWG43" s="251"/>
      <c r="OWH43" s="251"/>
      <c r="OWI43" s="251"/>
      <c r="OWJ43" s="251"/>
      <c r="OWK43" s="251"/>
      <c r="OWL43" s="251"/>
      <c r="OWM43" s="251"/>
      <c r="OWN43" s="251"/>
      <c r="OWO43" s="251"/>
      <c r="OWP43" s="251"/>
      <c r="OWQ43" s="251"/>
      <c r="OWR43" s="251"/>
      <c r="OWS43" s="251"/>
      <c r="OWT43" s="251"/>
      <c r="OWU43" s="251"/>
      <c r="OWV43" s="251"/>
      <c r="OWW43" s="251"/>
      <c r="OWX43" s="251"/>
      <c r="OWY43" s="251"/>
      <c r="OWZ43" s="251"/>
      <c r="OXA43" s="251"/>
      <c r="OXB43" s="251"/>
      <c r="OXC43" s="251"/>
      <c r="OXD43" s="251"/>
      <c r="OXE43" s="251"/>
      <c r="OXF43" s="251"/>
      <c r="OXG43" s="251"/>
      <c r="OXH43" s="251"/>
      <c r="OXI43" s="251"/>
      <c r="OXJ43" s="251"/>
      <c r="OXK43" s="251"/>
      <c r="OXL43" s="251"/>
      <c r="OXM43" s="251"/>
      <c r="OXN43" s="251"/>
      <c r="OXO43" s="251"/>
      <c r="OXP43" s="251"/>
      <c r="OXQ43" s="251"/>
      <c r="OXR43" s="251"/>
      <c r="OXS43" s="251"/>
      <c r="OXT43" s="251"/>
      <c r="OXU43" s="251"/>
      <c r="OXV43" s="251"/>
      <c r="OXW43" s="251"/>
      <c r="OXX43" s="251"/>
      <c r="OXY43" s="251"/>
      <c r="OXZ43" s="251"/>
      <c r="OYA43" s="251"/>
      <c r="OYB43" s="251"/>
      <c r="OYC43" s="251"/>
      <c r="OYD43" s="251"/>
      <c r="OYE43" s="251"/>
      <c r="OYF43" s="251"/>
      <c r="OYG43" s="251"/>
      <c r="OYH43" s="251"/>
      <c r="OYI43" s="251"/>
      <c r="OYJ43" s="251"/>
      <c r="OYK43" s="251"/>
      <c r="OYL43" s="251"/>
      <c r="OYM43" s="251"/>
      <c r="OYN43" s="251"/>
      <c r="OYO43" s="251"/>
      <c r="OYP43" s="251"/>
      <c r="OYQ43" s="251"/>
      <c r="OYR43" s="251"/>
      <c r="OYS43" s="251"/>
      <c r="OYT43" s="251"/>
      <c r="OYU43" s="251"/>
      <c r="OYV43" s="251"/>
      <c r="OYW43" s="251"/>
      <c r="OYX43" s="251"/>
      <c r="OYY43" s="251"/>
      <c r="OYZ43" s="251"/>
      <c r="OZA43" s="251"/>
      <c r="OZB43" s="251"/>
      <c r="OZC43" s="251"/>
      <c r="OZD43" s="251"/>
      <c r="OZE43" s="251"/>
      <c r="OZF43" s="251"/>
      <c r="OZG43" s="251"/>
      <c r="OZH43" s="251"/>
      <c r="OZI43" s="251"/>
      <c r="OZJ43" s="251"/>
      <c r="OZK43" s="251"/>
      <c r="OZL43" s="251"/>
      <c r="OZM43" s="251"/>
      <c r="OZN43" s="251"/>
      <c r="OZO43" s="251"/>
      <c r="OZP43" s="251"/>
      <c r="OZQ43" s="251"/>
      <c r="OZR43" s="251"/>
      <c r="OZS43" s="251"/>
      <c r="OZT43" s="251"/>
      <c r="OZU43" s="251"/>
      <c r="OZV43" s="251"/>
      <c r="OZW43" s="251"/>
      <c r="OZX43" s="251"/>
      <c r="OZY43" s="251"/>
      <c r="OZZ43" s="251"/>
      <c r="PAA43" s="251"/>
      <c r="PAB43" s="251"/>
      <c r="PAC43" s="251"/>
      <c r="PAD43" s="251"/>
      <c r="PAE43" s="251"/>
      <c r="PAF43" s="251"/>
      <c r="PAG43" s="251"/>
      <c r="PAH43" s="251"/>
      <c r="PAI43" s="251"/>
      <c r="PAJ43" s="251"/>
      <c r="PAK43" s="251"/>
      <c r="PAL43" s="251"/>
      <c r="PAM43" s="251"/>
      <c r="PAN43" s="251"/>
      <c r="PAO43" s="251"/>
      <c r="PAP43" s="251"/>
      <c r="PAQ43" s="251"/>
      <c r="PAR43" s="251"/>
      <c r="PAS43" s="251"/>
      <c r="PAT43" s="251"/>
      <c r="PAU43" s="251"/>
      <c r="PAV43" s="251"/>
      <c r="PAW43" s="251"/>
      <c r="PAX43" s="251"/>
      <c r="PAY43" s="251"/>
      <c r="PAZ43" s="251"/>
      <c r="PBA43" s="251"/>
      <c r="PBB43" s="251"/>
      <c r="PBC43" s="251"/>
      <c r="PBD43" s="251"/>
      <c r="PBE43" s="251"/>
      <c r="PBF43" s="251"/>
      <c r="PBG43" s="251"/>
      <c r="PBH43" s="251"/>
      <c r="PBI43" s="251"/>
      <c r="PBJ43" s="251"/>
      <c r="PBK43" s="251"/>
      <c r="PBL43" s="251"/>
      <c r="PBM43" s="251"/>
      <c r="PBN43" s="251"/>
      <c r="PBO43" s="251"/>
      <c r="PBP43" s="251"/>
      <c r="PBQ43" s="251"/>
      <c r="PBR43" s="251"/>
      <c r="PBS43" s="251"/>
      <c r="PBT43" s="251"/>
      <c r="PBU43" s="251"/>
      <c r="PBV43" s="251"/>
      <c r="PBW43" s="251"/>
      <c r="PBX43" s="251"/>
      <c r="PBY43" s="251"/>
      <c r="PBZ43" s="251"/>
      <c r="PCA43" s="251"/>
      <c r="PCB43" s="251"/>
      <c r="PCC43" s="251"/>
      <c r="PCD43" s="251"/>
      <c r="PCE43" s="251"/>
      <c r="PCF43" s="251"/>
      <c r="PCG43" s="251"/>
      <c r="PCH43" s="251"/>
      <c r="PCI43" s="251"/>
      <c r="PCJ43" s="251"/>
      <c r="PCK43" s="251"/>
      <c r="PCL43" s="251"/>
      <c r="PCM43" s="251"/>
      <c r="PCN43" s="251"/>
      <c r="PCO43" s="251"/>
      <c r="PCP43" s="251"/>
      <c r="PCQ43" s="251"/>
      <c r="PCR43" s="251"/>
      <c r="PCS43" s="251"/>
      <c r="PCT43" s="251"/>
      <c r="PCU43" s="251"/>
      <c r="PCV43" s="251"/>
      <c r="PCW43" s="251"/>
      <c r="PCX43" s="251"/>
      <c r="PCY43" s="251"/>
      <c r="PCZ43" s="251"/>
      <c r="PDA43" s="251"/>
      <c r="PDB43" s="251"/>
      <c r="PDC43" s="251"/>
      <c r="PDD43" s="251"/>
      <c r="PDE43" s="251"/>
      <c r="PDF43" s="251"/>
      <c r="PDG43" s="251"/>
      <c r="PDH43" s="251"/>
      <c r="PDI43" s="251"/>
      <c r="PDJ43" s="251"/>
      <c r="PDK43" s="251"/>
      <c r="PDL43" s="251"/>
      <c r="PDM43" s="251"/>
      <c r="PDN43" s="251"/>
      <c r="PDO43" s="251"/>
      <c r="PDP43" s="251"/>
      <c r="PDQ43" s="251"/>
      <c r="PDR43" s="251"/>
      <c r="PDS43" s="251"/>
      <c r="PDT43" s="251"/>
      <c r="PDU43" s="251"/>
      <c r="PDV43" s="251"/>
      <c r="PDW43" s="251"/>
      <c r="PDX43" s="251"/>
      <c r="PDY43" s="251"/>
      <c r="PDZ43" s="251"/>
      <c r="PEA43" s="251"/>
      <c r="PEB43" s="251"/>
      <c r="PEC43" s="251"/>
      <c r="PED43" s="251"/>
      <c r="PEE43" s="251"/>
      <c r="PEF43" s="251"/>
      <c r="PEG43" s="251"/>
      <c r="PEH43" s="251"/>
      <c r="PEI43" s="251"/>
      <c r="PEJ43" s="251"/>
      <c r="PEK43" s="251"/>
      <c r="PEL43" s="251"/>
      <c r="PEM43" s="251"/>
      <c r="PEN43" s="251"/>
      <c r="PEO43" s="251"/>
      <c r="PEP43" s="251"/>
      <c r="PEQ43" s="251"/>
      <c r="PER43" s="251"/>
      <c r="PES43" s="251"/>
      <c r="PET43" s="251"/>
      <c r="PEU43" s="251"/>
      <c r="PEV43" s="251"/>
      <c r="PEW43" s="251"/>
      <c r="PEX43" s="251"/>
      <c r="PEY43" s="251"/>
      <c r="PEZ43" s="251"/>
      <c r="PFA43" s="251"/>
      <c r="PFB43" s="251"/>
      <c r="PFC43" s="251"/>
      <c r="PFD43" s="251"/>
      <c r="PFE43" s="251"/>
      <c r="PFF43" s="251"/>
      <c r="PFG43" s="251"/>
      <c r="PFH43" s="251"/>
      <c r="PFI43" s="251"/>
      <c r="PFJ43" s="251"/>
      <c r="PFK43" s="251"/>
      <c r="PFL43" s="251"/>
      <c r="PFM43" s="251"/>
      <c r="PFN43" s="251"/>
      <c r="PFO43" s="251"/>
      <c r="PFP43" s="251"/>
      <c r="PFQ43" s="251"/>
      <c r="PFR43" s="251"/>
      <c r="PFS43" s="251"/>
      <c r="PFT43" s="251"/>
      <c r="PFU43" s="251"/>
      <c r="PFV43" s="251"/>
      <c r="PFW43" s="251"/>
      <c r="PFX43" s="251"/>
      <c r="PFY43" s="251"/>
      <c r="PFZ43" s="251"/>
      <c r="PGA43" s="251"/>
      <c r="PGB43" s="251"/>
      <c r="PGC43" s="251"/>
      <c r="PGD43" s="251"/>
      <c r="PGE43" s="251"/>
      <c r="PGF43" s="251"/>
      <c r="PGG43" s="251"/>
      <c r="PGH43" s="251"/>
      <c r="PGI43" s="251"/>
      <c r="PGJ43" s="251"/>
      <c r="PGK43" s="251"/>
      <c r="PGL43" s="251"/>
      <c r="PGM43" s="251"/>
      <c r="PGN43" s="251"/>
      <c r="PGO43" s="251"/>
      <c r="PGP43" s="251"/>
      <c r="PGQ43" s="251"/>
      <c r="PGR43" s="251"/>
      <c r="PGS43" s="251"/>
      <c r="PGT43" s="251"/>
      <c r="PGU43" s="251"/>
      <c r="PGV43" s="251"/>
      <c r="PGW43" s="251"/>
      <c r="PGX43" s="251"/>
      <c r="PGY43" s="251"/>
      <c r="PGZ43" s="251"/>
      <c r="PHA43" s="251"/>
      <c r="PHB43" s="251"/>
      <c r="PHC43" s="251"/>
      <c r="PHD43" s="251"/>
      <c r="PHE43" s="251"/>
      <c r="PHF43" s="251"/>
      <c r="PHG43" s="251"/>
      <c r="PHH43" s="251"/>
      <c r="PHI43" s="251"/>
      <c r="PHJ43" s="251"/>
      <c r="PHK43" s="251"/>
      <c r="PHL43" s="251"/>
      <c r="PHM43" s="251"/>
      <c r="PHN43" s="251"/>
      <c r="PHO43" s="251"/>
      <c r="PHP43" s="251"/>
      <c r="PHQ43" s="251"/>
      <c r="PHR43" s="251"/>
      <c r="PHS43" s="251"/>
      <c r="PHT43" s="251"/>
      <c r="PHU43" s="251"/>
      <c r="PHV43" s="251"/>
      <c r="PHW43" s="251"/>
      <c r="PHX43" s="251"/>
      <c r="PHY43" s="251"/>
      <c r="PHZ43" s="251"/>
      <c r="PIA43" s="251"/>
      <c r="PIB43" s="251"/>
      <c r="PIC43" s="251"/>
      <c r="PID43" s="251"/>
      <c r="PIE43" s="251"/>
      <c r="PIF43" s="251"/>
      <c r="PIG43" s="251"/>
      <c r="PIH43" s="251"/>
      <c r="PII43" s="251"/>
      <c r="PIJ43" s="251"/>
      <c r="PIK43" s="251"/>
      <c r="PIL43" s="251"/>
      <c r="PIM43" s="251"/>
      <c r="PIN43" s="251"/>
      <c r="PIO43" s="251"/>
      <c r="PIP43" s="251"/>
      <c r="PIQ43" s="251"/>
      <c r="PIR43" s="251"/>
      <c r="PIS43" s="251"/>
      <c r="PIT43" s="251"/>
      <c r="PIU43" s="251"/>
      <c r="PIV43" s="251"/>
      <c r="PIW43" s="251"/>
      <c r="PIX43" s="251"/>
      <c r="PIY43" s="251"/>
      <c r="PIZ43" s="251"/>
      <c r="PJA43" s="251"/>
      <c r="PJB43" s="251"/>
      <c r="PJC43" s="251"/>
      <c r="PJD43" s="251"/>
      <c r="PJE43" s="251"/>
      <c r="PJF43" s="251"/>
      <c r="PJG43" s="251"/>
      <c r="PJH43" s="251"/>
      <c r="PJI43" s="251"/>
      <c r="PJJ43" s="251"/>
      <c r="PJK43" s="251"/>
      <c r="PJL43" s="251"/>
      <c r="PJM43" s="251"/>
      <c r="PJN43" s="251"/>
      <c r="PJO43" s="251"/>
      <c r="PJP43" s="251"/>
      <c r="PJQ43" s="251"/>
      <c r="PJR43" s="251"/>
      <c r="PJS43" s="251"/>
      <c r="PJT43" s="251"/>
      <c r="PJU43" s="251"/>
      <c r="PJV43" s="251"/>
      <c r="PJW43" s="251"/>
      <c r="PJX43" s="251"/>
      <c r="PJY43" s="251"/>
      <c r="PJZ43" s="251"/>
      <c r="PKA43" s="251"/>
      <c r="PKB43" s="251"/>
      <c r="PKC43" s="251"/>
      <c r="PKD43" s="251"/>
      <c r="PKE43" s="251"/>
      <c r="PKF43" s="251"/>
      <c r="PKG43" s="251"/>
      <c r="PKH43" s="251"/>
      <c r="PKI43" s="251"/>
      <c r="PKJ43" s="251"/>
      <c r="PKK43" s="251"/>
      <c r="PKL43" s="251"/>
      <c r="PKM43" s="251"/>
      <c r="PKN43" s="251"/>
      <c r="PKO43" s="251"/>
      <c r="PKP43" s="251"/>
      <c r="PKQ43" s="251"/>
      <c r="PKR43" s="251"/>
      <c r="PKS43" s="251"/>
      <c r="PKT43" s="251"/>
      <c r="PKU43" s="251"/>
      <c r="PKV43" s="251"/>
      <c r="PKW43" s="251"/>
      <c r="PKX43" s="251"/>
      <c r="PKY43" s="251"/>
      <c r="PKZ43" s="251"/>
      <c r="PLA43" s="251"/>
      <c r="PLB43" s="251"/>
      <c r="PLC43" s="251"/>
      <c r="PLD43" s="251"/>
      <c r="PLE43" s="251"/>
      <c r="PLF43" s="251"/>
      <c r="PLG43" s="251"/>
      <c r="PLH43" s="251"/>
      <c r="PLI43" s="251"/>
      <c r="PLJ43" s="251"/>
      <c r="PLK43" s="251"/>
      <c r="PLL43" s="251"/>
      <c r="PLM43" s="251"/>
      <c r="PLN43" s="251"/>
      <c r="PLO43" s="251"/>
      <c r="PLP43" s="251"/>
      <c r="PLQ43" s="251"/>
      <c r="PLR43" s="251"/>
      <c r="PLS43" s="251"/>
      <c r="PLT43" s="251"/>
      <c r="PLU43" s="251"/>
      <c r="PLV43" s="251"/>
      <c r="PLW43" s="251"/>
      <c r="PLX43" s="251"/>
      <c r="PLY43" s="251"/>
      <c r="PLZ43" s="251"/>
      <c r="PMA43" s="251"/>
      <c r="PMB43" s="251"/>
      <c r="PMC43" s="251"/>
      <c r="PMD43" s="251"/>
      <c r="PME43" s="251"/>
      <c r="PMF43" s="251"/>
      <c r="PMG43" s="251"/>
      <c r="PMH43" s="251"/>
      <c r="PMI43" s="251"/>
      <c r="PMJ43" s="251"/>
      <c r="PMK43" s="251"/>
      <c r="PML43" s="251"/>
      <c r="PMM43" s="251"/>
      <c r="PMN43" s="251"/>
      <c r="PMO43" s="251"/>
      <c r="PMP43" s="251"/>
      <c r="PMQ43" s="251"/>
      <c r="PMR43" s="251"/>
      <c r="PMS43" s="251"/>
      <c r="PMT43" s="251"/>
      <c r="PMU43" s="251"/>
      <c r="PMV43" s="251"/>
      <c r="PMW43" s="251"/>
      <c r="PMX43" s="251"/>
      <c r="PMY43" s="251"/>
      <c r="PMZ43" s="251"/>
      <c r="PNA43" s="251"/>
      <c r="PNB43" s="251"/>
      <c r="PNC43" s="251"/>
      <c r="PND43" s="251"/>
      <c r="PNE43" s="251"/>
      <c r="PNF43" s="251"/>
      <c r="PNG43" s="251"/>
      <c r="PNH43" s="251"/>
      <c r="PNI43" s="251"/>
      <c r="PNJ43" s="251"/>
      <c r="PNK43" s="251"/>
      <c r="PNL43" s="251"/>
      <c r="PNM43" s="251"/>
      <c r="PNN43" s="251"/>
      <c r="PNO43" s="251"/>
      <c r="PNP43" s="251"/>
      <c r="PNQ43" s="251"/>
      <c r="PNR43" s="251"/>
      <c r="PNS43" s="251"/>
      <c r="PNT43" s="251"/>
      <c r="PNU43" s="251"/>
      <c r="PNV43" s="251"/>
      <c r="PNW43" s="251"/>
      <c r="PNX43" s="251"/>
      <c r="PNY43" s="251"/>
      <c r="PNZ43" s="251"/>
      <c r="POA43" s="251"/>
      <c r="POB43" s="251"/>
      <c r="POC43" s="251"/>
      <c r="POD43" s="251"/>
      <c r="POE43" s="251"/>
      <c r="POF43" s="251"/>
      <c r="POG43" s="251"/>
      <c r="POH43" s="251"/>
      <c r="POI43" s="251"/>
      <c r="POJ43" s="251"/>
      <c r="POK43" s="251"/>
      <c r="POL43" s="251"/>
      <c r="POM43" s="251"/>
      <c r="PON43" s="251"/>
      <c r="POO43" s="251"/>
      <c r="POP43" s="251"/>
      <c r="POQ43" s="251"/>
      <c r="POR43" s="251"/>
      <c r="POS43" s="251"/>
      <c r="POT43" s="251"/>
      <c r="POU43" s="251"/>
      <c r="POV43" s="251"/>
      <c r="POW43" s="251"/>
      <c r="POX43" s="251"/>
      <c r="POY43" s="251"/>
      <c r="POZ43" s="251"/>
      <c r="PPA43" s="251"/>
      <c r="PPB43" s="251"/>
      <c r="PPC43" s="251"/>
      <c r="PPD43" s="251"/>
      <c r="PPE43" s="251"/>
      <c r="PPF43" s="251"/>
      <c r="PPG43" s="251"/>
      <c r="PPH43" s="251"/>
      <c r="PPI43" s="251"/>
      <c r="PPJ43" s="251"/>
      <c r="PPK43" s="251"/>
      <c r="PPL43" s="251"/>
      <c r="PPM43" s="251"/>
      <c r="PPN43" s="251"/>
      <c r="PPO43" s="251"/>
      <c r="PPP43" s="251"/>
      <c r="PPQ43" s="251"/>
      <c r="PPR43" s="251"/>
      <c r="PPS43" s="251"/>
      <c r="PPT43" s="251"/>
      <c r="PPU43" s="251"/>
      <c r="PPV43" s="251"/>
      <c r="PPW43" s="251"/>
      <c r="PPX43" s="251"/>
      <c r="PPY43" s="251"/>
      <c r="PPZ43" s="251"/>
      <c r="PQA43" s="251"/>
      <c r="PQB43" s="251"/>
      <c r="PQC43" s="251"/>
      <c r="PQD43" s="251"/>
      <c r="PQE43" s="251"/>
      <c r="PQF43" s="251"/>
      <c r="PQG43" s="251"/>
      <c r="PQH43" s="251"/>
      <c r="PQI43" s="251"/>
      <c r="PQJ43" s="251"/>
      <c r="PQK43" s="251"/>
      <c r="PQL43" s="251"/>
      <c r="PQM43" s="251"/>
      <c r="PQN43" s="251"/>
      <c r="PQO43" s="251"/>
      <c r="PQP43" s="251"/>
      <c r="PQQ43" s="251"/>
      <c r="PQR43" s="251"/>
      <c r="PQS43" s="251"/>
      <c r="PQT43" s="251"/>
      <c r="PQU43" s="251"/>
      <c r="PQV43" s="251"/>
      <c r="PQW43" s="251"/>
      <c r="PQX43" s="251"/>
      <c r="PQY43" s="251"/>
      <c r="PQZ43" s="251"/>
      <c r="PRA43" s="251"/>
      <c r="PRB43" s="251"/>
      <c r="PRC43" s="251"/>
      <c r="PRD43" s="251"/>
      <c r="PRE43" s="251"/>
      <c r="PRF43" s="251"/>
      <c r="PRG43" s="251"/>
      <c r="PRH43" s="251"/>
      <c r="PRI43" s="251"/>
      <c r="PRJ43" s="251"/>
      <c r="PRK43" s="251"/>
      <c r="PRL43" s="251"/>
      <c r="PRM43" s="251"/>
      <c r="PRN43" s="251"/>
      <c r="PRO43" s="251"/>
      <c r="PRP43" s="251"/>
      <c r="PRQ43" s="251"/>
      <c r="PRR43" s="251"/>
      <c r="PRS43" s="251"/>
      <c r="PRT43" s="251"/>
      <c r="PRU43" s="251"/>
      <c r="PRV43" s="251"/>
      <c r="PRW43" s="251"/>
      <c r="PRX43" s="251"/>
      <c r="PRY43" s="251"/>
      <c r="PRZ43" s="251"/>
      <c r="PSA43" s="251"/>
      <c r="PSB43" s="251"/>
      <c r="PSC43" s="251"/>
      <c r="PSD43" s="251"/>
      <c r="PSE43" s="251"/>
      <c r="PSF43" s="251"/>
      <c r="PSG43" s="251"/>
      <c r="PSH43" s="251"/>
      <c r="PSI43" s="251"/>
      <c r="PSJ43" s="251"/>
      <c r="PSK43" s="251"/>
      <c r="PSL43" s="251"/>
      <c r="PSM43" s="251"/>
      <c r="PSN43" s="251"/>
      <c r="PSO43" s="251"/>
      <c r="PSP43" s="251"/>
      <c r="PSQ43" s="251"/>
      <c r="PSR43" s="251"/>
      <c r="PSS43" s="251"/>
      <c r="PST43" s="251"/>
      <c r="PSU43" s="251"/>
      <c r="PSV43" s="251"/>
      <c r="PSW43" s="251"/>
      <c r="PSX43" s="251"/>
      <c r="PSY43" s="251"/>
      <c r="PSZ43" s="251"/>
      <c r="PTA43" s="251"/>
      <c r="PTB43" s="251"/>
      <c r="PTC43" s="251"/>
      <c r="PTD43" s="251"/>
      <c r="PTE43" s="251"/>
      <c r="PTF43" s="251"/>
      <c r="PTG43" s="251"/>
      <c r="PTH43" s="251"/>
      <c r="PTI43" s="251"/>
      <c r="PTJ43" s="251"/>
      <c r="PTK43" s="251"/>
      <c r="PTL43" s="251"/>
      <c r="PTM43" s="251"/>
      <c r="PTN43" s="251"/>
      <c r="PTO43" s="251"/>
      <c r="PTP43" s="251"/>
      <c r="PTQ43" s="251"/>
      <c r="PTR43" s="251"/>
      <c r="PTS43" s="251"/>
      <c r="PTT43" s="251"/>
      <c r="PTU43" s="251"/>
      <c r="PTV43" s="251"/>
      <c r="PTW43" s="251"/>
      <c r="PTX43" s="251"/>
      <c r="PTY43" s="251"/>
      <c r="PTZ43" s="251"/>
      <c r="PUA43" s="251"/>
      <c r="PUB43" s="251"/>
      <c r="PUC43" s="251"/>
      <c r="PUD43" s="251"/>
      <c r="PUE43" s="251"/>
      <c r="PUF43" s="251"/>
      <c r="PUG43" s="251"/>
      <c r="PUH43" s="251"/>
      <c r="PUI43" s="251"/>
      <c r="PUJ43" s="251"/>
      <c r="PUK43" s="251"/>
      <c r="PUL43" s="251"/>
      <c r="PUM43" s="251"/>
      <c r="PUN43" s="251"/>
      <c r="PUO43" s="251"/>
      <c r="PUP43" s="251"/>
      <c r="PUQ43" s="251"/>
      <c r="PUR43" s="251"/>
      <c r="PUS43" s="251"/>
      <c r="PUT43" s="251"/>
      <c r="PUU43" s="251"/>
      <c r="PUV43" s="251"/>
      <c r="PUW43" s="251"/>
      <c r="PUX43" s="251"/>
      <c r="PUY43" s="251"/>
      <c r="PUZ43" s="251"/>
      <c r="PVA43" s="251"/>
      <c r="PVB43" s="251"/>
      <c r="PVC43" s="251"/>
      <c r="PVD43" s="251"/>
      <c r="PVE43" s="251"/>
      <c r="PVF43" s="251"/>
      <c r="PVG43" s="251"/>
      <c r="PVH43" s="251"/>
      <c r="PVI43" s="251"/>
      <c r="PVJ43" s="251"/>
      <c r="PVK43" s="251"/>
      <c r="PVL43" s="251"/>
      <c r="PVM43" s="251"/>
      <c r="PVN43" s="251"/>
      <c r="PVO43" s="251"/>
      <c r="PVP43" s="251"/>
      <c r="PVQ43" s="251"/>
      <c r="PVR43" s="251"/>
      <c r="PVS43" s="251"/>
      <c r="PVT43" s="251"/>
      <c r="PVU43" s="251"/>
      <c r="PVV43" s="251"/>
      <c r="PVW43" s="251"/>
      <c r="PVX43" s="251"/>
      <c r="PVY43" s="251"/>
      <c r="PVZ43" s="251"/>
      <c r="PWA43" s="251"/>
      <c r="PWB43" s="251"/>
      <c r="PWC43" s="251"/>
      <c r="PWD43" s="251"/>
      <c r="PWE43" s="251"/>
      <c r="PWF43" s="251"/>
      <c r="PWG43" s="251"/>
      <c r="PWH43" s="251"/>
      <c r="PWI43" s="251"/>
      <c r="PWJ43" s="251"/>
      <c r="PWK43" s="251"/>
      <c r="PWL43" s="251"/>
      <c r="PWM43" s="251"/>
      <c r="PWN43" s="251"/>
      <c r="PWO43" s="251"/>
      <c r="PWP43" s="251"/>
      <c r="PWQ43" s="251"/>
      <c r="PWR43" s="251"/>
      <c r="PWS43" s="251"/>
      <c r="PWT43" s="251"/>
      <c r="PWU43" s="251"/>
      <c r="PWV43" s="251"/>
      <c r="PWW43" s="251"/>
      <c r="PWX43" s="251"/>
      <c r="PWY43" s="251"/>
      <c r="PWZ43" s="251"/>
      <c r="PXA43" s="251"/>
      <c r="PXB43" s="251"/>
      <c r="PXC43" s="251"/>
      <c r="PXD43" s="251"/>
      <c r="PXE43" s="251"/>
      <c r="PXF43" s="251"/>
      <c r="PXG43" s="251"/>
      <c r="PXH43" s="251"/>
      <c r="PXI43" s="251"/>
      <c r="PXJ43" s="251"/>
      <c r="PXK43" s="251"/>
      <c r="PXL43" s="251"/>
      <c r="PXM43" s="251"/>
      <c r="PXN43" s="251"/>
      <c r="PXO43" s="251"/>
      <c r="PXP43" s="251"/>
      <c r="PXQ43" s="251"/>
      <c r="PXR43" s="251"/>
      <c r="PXS43" s="251"/>
      <c r="PXT43" s="251"/>
      <c r="PXU43" s="251"/>
      <c r="PXV43" s="251"/>
      <c r="PXW43" s="251"/>
      <c r="PXX43" s="251"/>
      <c r="PXY43" s="251"/>
      <c r="PXZ43" s="251"/>
      <c r="PYA43" s="251"/>
      <c r="PYB43" s="251"/>
      <c r="PYC43" s="251"/>
      <c r="PYD43" s="251"/>
      <c r="PYE43" s="251"/>
      <c r="PYF43" s="251"/>
      <c r="PYG43" s="251"/>
      <c r="PYH43" s="251"/>
      <c r="PYI43" s="251"/>
      <c r="PYJ43" s="251"/>
      <c r="PYK43" s="251"/>
      <c r="PYL43" s="251"/>
      <c r="PYM43" s="251"/>
      <c r="PYN43" s="251"/>
      <c r="PYO43" s="251"/>
      <c r="PYP43" s="251"/>
      <c r="PYQ43" s="251"/>
      <c r="PYR43" s="251"/>
      <c r="PYS43" s="251"/>
      <c r="PYT43" s="251"/>
      <c r="PYU43" s="251"/>
      <c r="PYV43" s="251"/>
      <c r="PYW43" s="251"/>
      <c r="PYX43" s="251"/>
      <c r="PYY43" s="251"/>
      <c r="PYZ43" s="251"/>
      <c r="PZA43" s="251"/>
      <c r="PZB43" s="251"/>
      <c r="PZC43" s="251"/>
      <c r="PZD43" s="251"/>
      <c r="PZE43" s="251"/>
      <c r="PZF43" s="251"/>
      <c r="PZG43" s="251"/>
      <c r="PZH43" s="251"/>
      <c r="PZI43" s="251"/>
      <c r="PZJ43" s="251"/>
      <c r="PZK43" s="251"/>
      <c r="PZL43" s="251"/>
      <c r="PZM43" s="251"/>
      <c r="PZN43" s="251"/>
      <c r="PZO43" s="251"/>
      <c r="PZP43" s="251"/>
      <c r="PZQ43" s="251"/>
      <c r="PZR43" s="251"/>
      <c r="PZS43" s="251"/>
      <c r="PZT43" s="251"/>
      <c r="PZU43" s="251"/>
      <c r="PZV43" s="251"/>
      <c r="PZW43" s="251"/>
      <c r="PZX43" s="251"/>
      <c r="PZY43" s="251"/>
      <c r="PZZ43" s="251"/>
      <c r="QAA43" s="251"/>
      <c r="QAB43" s="251"/>
      <c r="QAC43" s="251"/>
      <c r="QAD43" s="251"/>
      <c r="QAE43" s="251"/>
      <c r="QAF43" s="251"/>
      <c r="QAG43" s="251"/>
      <c r="QAH43" s="251"/>
      <c r="QAI43" s="251"/>
      <c r="QAJ43" s="251"/>
      <c r="QAK43" s="251"/>
      <c r="QAL43" s="251"/>
      <c r="QAM43" s="251"/>
      <c r="QAN43" s="251"/>
      <c r="QAO43" s="251"/>
      <c r="QAP43" s="251"/>
      <c r="QAQ43" s="251"/>
      <c r="QAR43" s="251"/>
      <c r="QAS43" s="251"/>
      <c r="QAT43" s="251"/>
      <c r="QAU43" s="251"/>
      <c r="QAV43" s="251"/>
      <c r="QAW43" s="251"/>
      <c r="QAX43" s="251"/>
      <c r="QAY43" s="251"/>
      <c r="QAZ43" s="251"/>
      <c r="QBA43" s="251"/>
      <c r="QBB43" s="251"/>
      <c r="QBC43" s="251"/>
      <c r="QBD43" s="251"/>
      <c r="QBE43" s="251"/>
      <c r="QBF43" s="251"/>
      <c r="QBG43" s="251"/>
      <c r="QBH43" s="251"/>
      <c r="QBI43" s="251"/>
      <c r="QBJ43" s="251"/>
      <c r="QBK43" s="251"/>
      <c r="QBL43" s="251"/>
      <c r="QBM43" s="251"/>
      <c r="QBN43" s="251"/>
      <c r="QBO43" s="251"/>
      <c r="QBP43" s="251"/>
      <c r="QBQ43" s="251"/>
      <c r="QBR43" s="251"/>
      <c r="QBS43" s="251"/>
      <c r="QBT43" s="251"/>
      <c r="QBU43" s="251"/>
      <c r="QBV43" s="251"/>
      <c r="QBW43" s="251"/>
      <c r="QBX43" s="251"/>
      <c r="QBY43" s="251"/>
      <c r="QBZ43" s="251"/>
      <c r="QCA43" s="251"/>
      <c r="QCB43" s="251"/>
      <c r="QCC43" s="251"/>
      <c r="QCD43" s="251"/>
      <c r="QCE43" s="251"/>
      <c r="QCF43" s="251"/>
      <c r="QCG43" s="251"/>
      <c r="QCH43" s="251"/>
      <c r="QCI43" s="251"/>
      <c r="QCJ43" s="251"/>
      <c r="QCK43" s="251"/>
      <c r="QCL43" s="251"/>
      <c r="QCM43" s="251"/>
      <c r="QCN43" s="251"/>
      <c r="QCO43" s="251"/>
      <c r="QCP43" s="251"/>
      <c r="QCQ43" s="251"/>
      <c r="QCR43" s="251"/>
      <c r="QCS43" s="251"/>
      <c r="QCT43" s="251"/>
      <c r="QCU43" s="251"/>
      <c r="QCV43" s="251"/>
      <c r="QCW43" s="251"/>
      <c r="QCX43" s="251"/>
      <c r="QCY43" s="251"/>
      <c r="QCZ43" s="251"/>
      <c r="QDA43" s="251"/>
      <c r="QDB43" s="251"/>
      <c r="QDC43" s="251"/>
      <c r="QDD43" s="251"/>
      <c r="QDE43" s="251"/>
      <c r="QDF43" s="251"/>
      <c r="QDG43" s="251"/>
      <c r="QDH43" s="251"/>
      <c r="QDI43" s="251"/>
      <c r="QDJ43" s="251"/>
      <c r="QDK43" s="251"/>
      <c r="QDL43" s="251"/>
      <c r="QDM43" s="251"/>
      <c r="QDN43" s="251"/>
      <c r="QDO43" s="251"/>
      <c r="QDP43" s="251"/>
      <c r="QDQ43" s="251"/>
      <c r="QDR43" s="251"/>
      <c r="QDS43" s="251"/>
      <c r="QDT43" s="251"/>
      <c r="QDU43" s="251"/>
      <c r="QDV43" s="251"/>
      <c r="QDW43" s="251"/>
      <c r="QDX43" s="251"/>
      <c r="QDY43" s="251"/>
      <c r="QDZ43" s="251"/>
      <c r="QEA43" s="251"/>
      <c r="QEB43" s="251"/>
      <c r="QEC43" s="251"/>
      <c r="QED43" s="251"/>
      <c r="QEE43" s="251"/>
      <c r="QEF43" s="251"/>
      <c r="QEG43" s="251"/>
      <c r="QEH43" s="251"/>
      <c r="QEI43" s="251"/>
      <c r="QEJ43" s="251"/>
      <c r="QEK43" s="251"/>
      <c r="QEL43" s="251"/>
      <c r="QEM43" s="251"/>
      <c r="QEN43" s="251"/>
      <c r="QEO43" s="251"/>
      <c r="QEP43" s="251"/>
      <c r="QEQ43" s="251"/>
      <c r="QER43" s="251"/>
      <c r="QES43" s="251"/>
      <c r="QET43" s="251"/>
      <c r="QEU43" s="251"/>
      <c r="QEV43" s="251"/>
      <c r="QEW43" s="251"/>
      <c r="QEX43" s="251"/>
      <c r="QEY43" s="251"/>
      <c r="QEZ43" s="251"/>
      <c r="QFA43" s="251"/>
      <c r="QFB43" s="251"/>
      <c r="QFC43" s="251"/>
      <c r="QFD43" s="251"/>
      <c r="QFE43" s="251"/>
      <c r="QFF43" s="251"/>
      <c r="QFG43" s="251"/>
      <c r="QFH43" s="251"/>
      <c r="QFI43" s="251"/>
      <c r="QFJ43" s="251"/>
      <c r="QFK43" s="251"/>
      <c r="QFL43" s="251"/>
      <c r="QFM43" s="251"/>
      <c r="QFN43" s="251"/>
      <c r="QFO43" s="251"/>
      <c r="QFP43" s="251"/>
      <c r="QFQ43" s="251"/>
      <c r="QFR43" s="251"/>
      <c r="QFS43" s="251"/>
      <c r="QFT43" s="251"/>
      <c r="QFU43" s="251"/>
      <c r="QFV43" s="251"/>
      <c r="QFW43" s="251"/>
      <c r="QFX43" s="251"/>
      <c r="QFY43" s="251"/>
      <c r="QFZ43" s="251"/>
      <c r="QGA43" s="251"/>
      <c r="QGB43" s="251"/>
      <c r="QGC43" s="251"/>
      <c r="QGD43" s="251"/>
      <c r="QGE43" s="251"/>
      <c r="QGF43" s="251"/>
      <c r="QGG43" s="251"/>
      <c r="QGH43" s="251"/>
      <c r="QGI43" s="251"/>
      <c r="QGJ43" s="251"/>
      <c r="QGK43" s="251"/>
      <c r="QGL43" s="251"/>
      <c r="QGM43" s="251"/>
      <c r="QGN43" s="251"/>
      <c r="QGO43" s="251"/>
      <c r="QGP43" s="251"/>
      <c r="QGQ43" s="251"/>
      <c r="QGR43" s="251"/>
      <c r="QGS43" s="251"/>
      <c r="QGT43" s="251"/>
      <c r="QGU43" s="251"/>
      <c r="QGV43" s="251"/>
      <c r="QGW43" s="251"/>
      <c r="QGX43" s="251"/>
      <c r="QGY43" s="251"/>
      <c r="QGZ43" s="251"/>
      <c r="QHA43" s="251"/>
      <c r="QHB43" s="251"/>
      <c r="QHC43" s="251"/>
      <c r="QHD43" s="251"/>
      <c r="QHE43" s="251"/>
      <c r="QHF43" s="251"/>
      <c r="QHG43" s="251"/>
      <c r="QHH43" s="251"/>
      <c r="QHI43" s="251"/>
      <c r="QHJ43" s="251"/>
      <c r="QHK43" s="251"/>
      <c r="QHL43" s="251"/>
      <c r="QHM43" s="251"/>
      <c r="QHN43" s="251"/>
      <c r="QHO43" s="251"/>
      <c r="QHP43" s="251"/>
      <c r="QHQ43" s="251"/>
      <c r="QHR43" s="251"/>
      <c r="QHS43" s="251"/>
      <c r="QHT43" s="251"/>
      <c r="QHU43" s="251"/>
      <c r="QHV43" s="251"/>
      <c r="QHW43" s="251"/>
      <c r="QHX43" s="251"/>
      <c r="QHY43" s="251"/>
      <c r="QHZ43" s="251"/>
      <c r="QIA43" s="251"/>
      <c r="QIB43" s="251"/>
      <c r="QIC43" s="251"/>
      <c r="QID43" s="251"/>
      <c r="QIE43" s="251"/>
      <c r="QIF43" s="251"/>
      <c r="QIG43" s="251"/>
      <c r="QIH43" s="251"/>
      <c r="QII43" s="251"/>
      <c r="QIJ43" s="251"/>
      <c r="QIK43" s="251"/>
      <c r="QIL43" s="251"/>
      <c r="QIM43" s="251"/>
      <c r="QIN43" s="251"/>
      <c r="QIO43" s="251"/>
      <c r="QIP43" s="251"/>
      <c r="QIQ43" s="251"/>
      <c r="QIR43" s="251"/>
      <c r="QIS43" s="251"/>
      <c r="QIT43" s="251"/>
      <c r="QIU43" s="251"/>
      <c r="QIV43" s="251"/>
      <c r="QIW43" s="251"/>
      <c r="QIX43" s="251"/>
      <c r="QIY43" s="251"/>
      <c r="QIZ43" s="251"/>
      <c r="QJA43" s="251"/>
      <c r="QJB43" s="251"/>
      <c r="QJC43" s="251"/>
      <c r="QJD43" s="251"/>
      <c r="QJE43" s="251"/>
      <c r="QJF43" s="251"/>
      <c r="QJG43" s="251"/>
      <c r="QJH43" s="251"/>
      <c r="QJI43" s="251"/>
      <c r="QJJ43" s="251"/>
      <c r="QJK43" s="251"/>
      <c r="QJL43" s="251"/>
      <c r="QJM43" s="251"/>
      <c r="QJN43" s="251"/>
      <c r="QJO43" s="251"/>
      <c r="QJP43" s="251"/>
      <c r="QJQ43" s="251"/>
      <c r="QJR43" s="251"/>
      <c r="QJS43" s="251"/>
      <c r="QJT43" s="251"/>
      <c r="QJU43" s="251"/>
      <c r="QJV43" s="251"/>
      <c r="QJW43" s="251"/>
      <c r="QJX43" s="251"/>
      <c r="QJY43" s="251"/>
      <c r="QJZ43" s="251"/>
      <c r="QKA43" s="251"/>
      <c r="QKB43" s="251"/>
      <c r="QKC43" s="251"/>
      <c r="QKD43" s="251"/>
      <c r="QKE43" s="251"/>
      <c r="QKF43" s="251"/>
      <c r="QKG43" s="251"/>
      <c r="QKH43" s="251"/>
      <c r="QKI43" s="251"/>
      <c r="QKJ43" s="251"/>
      <c r="QKK43" s="251"/>
      <c r="QKL43" s="251"/>
      <c r="QKM43" s="251"/>
      <c r="QKN43" s="251"/>
      <c r="QKO43" s="251"/>
      <c r="QKP43" s="251"/>
      <c r="QKQ43" s="251"/>
      <c r="QKR43" s="251"/>
      <c r="QKS43" s="251"/>
      <c r="QKT43" s="251"/>
      <c r="QKU43" s="251"/>
      <c r="QKV43" s="251"/>
      <c r="QKW43" s="251"/>
      <c r="QKX43" s="251"/>
      <c r="QKY43" s="251"/>
      <c r="QKZ43" s="251"/>
      <c r="QLA43" s="251"/>
      <c r="QLB43" s="251"/>
      <c r="QLC43" s="251"/>
      <c r="QLD43" s="251"/>
      <c r="QLE43" s="251"/>
      <c r="QLF43" s="251"/>
      <c r="QLG43" s="251"/>
      <c r="QLH43" s="251"/>
      <c r="QLI43" s="251"/>
      <c r="QLJ43" s="251"/>
      <c r="QLK43" s="251"/>
      <c r="QLL43" s="251"/>
      <c r="QLM43" s="251"/>
      <c r="QLN43" s="251"/>
      <c r="QLO43" s="251"/>
      <c r="QLP43" s="251"/>
      <c r="QLQ43" s="251"/>
      <c r="QLR43" s="251"/>
      <c r="QLS43" s="251"/>
      <c r="QLT43" s="251"/>
      <c r="QLU43" s="251"/>
      <c r="QLV43" s="251"/>
      <c r="QLW43" s="251"/>
      <c r="QLX43" s="251"/>
      <c r="QLY43" s="251"/>
      <c r="QLZ43" s="251"/>
      <c r="QMA43" s="251"/>
      <c r="QMB43" s="251"/>
      <c r="QMC43" s="251"/>
      <c r="QMD43" s="251"/>
      <c r="QME43" s="251"/>
      <c r="QMF43" s="251"/>
      <c r="QMG43" s="251"/>
      <c r="QMH43" s="251"/>
      <c r="QMI43" s="251"/>
      <c r="QMJ43" s="251"/>
      <c r="QMK43" s="251"/>
      <c r="QML43" s="251"/>
      <c r="QMM43" s="251"/>
      <c r="QMN43" s="251"/>
      <c r="QMO43" s="251"/>
      <c r="QMP43" s="251"/>
      <c r="QMQ43" s="251"/>
      <c r="QMR43" s="251"/>
      <c r="QMS43" s="251"/>
      <c r="QMT43" s="251"/>
      <c r="QMU43" s="251"/>
      <c r="QMV43" s="251"/>
      <c r="QMW43" s="251"/>
      <c r="QMX43" s="251"/>
      <c r="QMY43" s="251"/>
      <c r="QMZ43" s="251"/>
      <c r="QNA43" s="251"/>
      <c r="QNB43" s="251"/>
      <c r="QNC43" s="251"/>
      <c r="QND43" s="251"/>
      <c r="QNE43" s="251"/>
      <c r="QNF43" s="251"/>
      <c r="QNG43" s="251"/>
      <c r="QNH43" s="251"/>
      <c r="QNI43" s="251"/>
      <c r="QNJ43" s="251"/>
      <c r="QNK43" s="251"/>
      <c r="QNL43" s="251"/>
      <c r="QNM43" s="251"/>
      <c r="QNN43" s="251"/>
      <c r="QNO43" s="251"/>
      <c r="QNP43" s="251"/>
      <c r="QNQ43" s="251"/>
      <c r="QNR43" s="251"/>
      <c r="QNS43" s="251"/>
      <c r="QNT43" s="251"/>
      <c r="QNU43" s="251"/>
      <c r="QNV43" s="251"/>
      <c r="QNW43" s="251"/>
      <c r="QNX43" s="251"/>
      <c r="QNY43" s="251"/>
      <c r="QNZ43" s="251"/>
      <c r="QOA43" s="251"/>
      <c r="QOB43" s="251"/>
      <c r="QOC43" s="251"/>
      <c r="QOD43" s="251"/>
      <c r="QOE43" s="251"/>
      <c r="QOF43" s="251"/>
      <c r="QOG43" s="251"/>
      <c r="QOH43" s="251"/>
      <c r="QOI43" s="251"/>
      <c r="QOJ43" s="251"/>
      <c r="QOK43" s="251"/>
      <c r="QOL43" s="251"/>
      <c r="QOM43" s="251"/>
      <c r="QON43" s="251"/>
      <c r="QOO43" s="251"/>
      <c r="QOP43" s="251"/>
      <c r="QOQ43" s="251"/>
      <c r="QOR43" s="251"/>
      <c r="QOS43" s="251"/>
      <c r="QOT43" s="251"/>
      <c r="QOU43" s="251"/>
      <c r="QOV43" s="251"/>
      <c r="QOW43" s="251"/>
      <c r="QOX43" s="251"/>
      <c r="QOY43" s="251"/>
      <c r="QOZ43" s="251"/>
      <c r="QPA43" s="251"/>
      <c r="QPB43" s="251"/>
      <c r="QPC43" s="251"/>
      <c r="QPD43" s="251"/>
      <c r="QPE43" s="251"/>
      <c r="QPF43" s="251"/>
      <c r="QPG43" s="251"/>
      <c r="QPH43" s="251"/>
      <c r="QPI43" s="251"/>
      <c r="QPJ43" s="251"/>
      <c r="QPK43" s="251"/>
      <c r="QPL43" s="251"/>
      <c r="QPM43" s="251"/>
      <c r="QPN43" s="251"/>
      <c r="QPO43" s="251"/>
      <c r="QPP43" s="251"/>
      <c r="QPQ43" s="251"/>
      <c r="QPR43" s="251"/>
      <c r="QPS43" s="251"/>
      <c r="QPT43" s="251"/>
      <c r="QPU43" s="251"/>
      <c r="QPV43" s="251"/>
      <c r="QPW43" s="251"/>
      <c r="QPX43" s="251"/>
      <c r="QPY43" s="251"/>
      <c r="QPZ43" s="251"/>
      <c r="QQA43" s="251"/>
      <c r="QQB43" s="251"/>
      <c r="QQC43" s="251"/>
      <c r="QQD43" s="251"/>
      <c r="QQE43" s="251"/>
      <c r="QQF43" s="251"/>
      <c r="QQG43" s="251"/>
      <c r="QQH43" s="251"/>
      <c r="QQI43" s="251"/>
      <c r="QQJ43" s="251"/>
      <c r="QQK43" s="251"/>
      <c r="QQL43" s="251"/>
      <c r="QQM43" s="251"/>
      <c r="QQN43" s="251"/>
      <c r="QQO43" s="251"/>
      <c r="QQP43" s="251"/>
      <c r="QQQ43" s="251"/>
      <c r="QQR43" s="251"/>
      <c r="QQS43" s="251"/>
      <c r="QQT43" s="251"/>
      <c r="QQU43" s="251"/>
      <c r="QQV43" s="251"/>
      <c r="QQW43" s="251"/>
      <c r="QQX43" s="251"/>
      <c r="QQY43" s="251"/>
      <c r="QQZ43" s="251"/>
      <c r="QRA43" s="251"/>
      <c r="QRB43" s="251"/>
      <c r="QRC43" s="251"/>
      <c r="QRD43" s="251"/>
      <c r="QRE43" s="251"/>
      <c r="QRF43" s="251"/>
      <c r="QRG43" s="251"/>
      <c r="QRH43" s="251"/>
      <c r="QRI43" s="251"/>
      <c r="QRJ43" s="251"/>
      <c r="QRK43" s="251"/>
      <c r="QRL43" s="251"/>
      <c r="QRM43" s="251"/>
      <c r="QRN43" s="251"/>
      <c r="QRO43" s="251"/>
      <c r="QRP43" s="251"/>
      <c r="QRQ43" s="251"/>
      <c r="QRR43" s="251"/>
      <c r="QRS43" s="251"/>
      <c r="QRT43" s="251"/>
      <c r="QRU43" s="251"/>
      <c r="QRV43" s="251"/>
      <c r="QRW43" s="251"/>
      <c r="QRX43" s="251"/>
      <c r="QRY43" s="251"/>
      <c r="QRZ43" s="251"/>
      <c r="QSA43" s="251"/>
      <c r="QSB43" s="251"/>
      <c r="QSC43" s="251"/>
      <c r="QSD43" s="251"/>
      <c r="QSE43" s="251"/>
      <c r="QSF43" s="251"/>
      <c r="QSG43" s="251"/>
      <c r="QSH43" s="251"/>
      <c r="QSI43" s="251"/>
      <c r="QSJ43" s="251"/>
      <c r="QSK43" s="251"/>
      <c r="QSL43" s="251"/>
      <c r="QSM43" s="251"/>
      <c r="QSN43" s="251"/>
      <c r="QSO43" s="251"/>
      <c r="QSP43" s="251"/>
      <c r="QSQ43" s="251"/>
      <c r="QSR43" s="251"/>
      <c r="QSS43" s="251"/>
      <c r="QST43" s="251"/>
      <c r="QSU43" s="251"/>
      <c r="QSV43" s="251"/>
      <c r="QSW43" s="251"/>
      <c r="QSX43" s="251"/>
      <c r="QSY43" s="251"/>
      <c r="QSZ43" s="251"/>
      <c r="QTA43" s="251"/>
      <c r="QTB43" s="251"/>
      <c r="QTC43" s="251"/>
      <c r="QTD43" s="251"/>
      <c r="QTE43" s="251"/>
      <c r="QTF43" s="251"/>
      <c r="QTG43" s="251"/>
      <c r="QTH43" s="251"/>
      <c r="QTI43" s="251"/>
      <c r="QTJ43" s="251"/>
      <c r="QTK43" s="251"/>
      <c r="QTL43" s="251"/>
      <c r="QTM43" s="251"/>
      <c r="QTN43" s="251"/>
      <c r="QTO43" s="251"/>
      <c r="QTP43" s="251"/>
      <c r="QTQ43" s="251"/>
      <c r="QTR43" s="251"/>
      <c r="QTS43" s="251"/>
      <c r="QTT43" s="251"/>
      <c r="QTU43" s="251"/>
      <c r="QTV43" s="251"/>
      <c r="QTW43" s="251"/>
      <c r="QTX43" s="251"/>
      <c r="QTY43" s="251"/>
      <c r="QTZ43" s="251"/>
      <c r="QUA43" s="251"/>
      <c r="QUB43" s="251"/>
      <c r="QUC43" s="251"/>
      <c r="QUD43" s="251"/>
      <c r="QUE43" s="251"/>
      <c r="QUF43" s="251"/>
      <c r="QUG43" s="251"/>
      <c r="QUH43" s="251"/>
      <c r="QUI43" s="251"/>
      <c r="QUJ43" s="251"/>
      <c r="QUK43" s="251"/>
      <c r="QUL43" s="251"/>
      <c r="QUM43" s="251"/>
      <c r="QUN43" s="251"/>
      <c r="QUO43" s="251"/>
      <c r="QUP43" s="251"/>
      <c r="QUQ43" s="251"/>
      <c r="QUR43" s="251"/>
      <c r="QUS43" s="251"/>
      <c r="QUT43" s="251"/>
      <c r="QUU43" s="251"/>
      <c r="QUV43" s="251"/>
      <c r="QUW43" s="251"/>
      <c r="QUX43" s="251"/>
      <c r="QUY43" s="251"/>
      <c r="QUZ43" s="251"/>
      <c r="QVA43" s="251"/>
      <c r="QVB43" s="251"/>
      <c r="QVC43" s="251"/>
      <c r="QVD43" s="251"/>
      <c r="QVE43" s="251"/>
      <c r="QVF43" s="251"/>
      <c r="QVG43" s="251"/>
      <c r="QVH43" s="251"/>
      <c r="QVI43" s="251"/>
      <c r="QVJ43" s="251"/>
      <c r="QVK43" s="251"/>
      <c r="QVL43" s="251"/>
      <c r="QVM43" s="251"/>
      <c r="QVN43" s="251"/>
      <c r="QVO43" s="251"/>
      <c r="QVP43" s="251"/>
      <c r="QVQ43" s="251"/>
      <c r="QVR43" s="251"/>
      <c r="QVS43" s="251"/>
      <c r="QVT43" s="251"/>
      <c r="QVU43" s="251"/>
      <c r="QVV43" s="251"/>
      <c r="QVW43" s="251"/>
      <c r="QVX43" s="251"/>
      <c r="QVY43" s="251"/>
      <c r="QVZ43" s="251"/>
      <c r="QWA43" s="251"/>
      <c r="QWB43" s="251"/>
      <c r="QWC43" s="251"/>
      <c r="QWD43" s="251"/>
      <c r="QWE43" s="251"/>
      <c r="QWF43" s="251"/>
      <c r="QWG43" s="251"/>
      <c r="QWH43" s="251"/>
      <c r="QWI43" s="251"/>
      <c r="QWJ43" s="251"/>
      <c r="QWK43" s="251"/>
      <c r="QWL43" s="251"/>
      <c r="QWM43" s="251"/>
      <c r="QWN43" s="251"/>
      <c r="QWO43" s="251"/>
      <c r="QWP43" s="251"/>
      <c r="QWQ43" s="251"/>
      <c r="QWR43" s="251"/>
      <c r="QWS43" s="251"/>
      <c r="QWT43" s="251"/>
      <c r="QWU43" s="251"/>
      <c r="QWV43" s="251"/>
      <c r="QWW43" s="251"/>
      <c r="QWX43" s="251"/>
      <c r="QWY43" s="251"/>
      <c r="QWZ43" s="251"/>
      <c r="QXA43" s="251"/>
      <c r="QXB43" s="251"/>
      <c r="QXC43" s="251"/>
      <c r="QXD43" s="251"/>
      <c r="QXE43" s="251"/>
      <c r="QXF43" s="251"/>
      <c r="QXG43" s="251"/>
      <c r="QXH43" s="251"/>
      <c r="QXI43" s="251"/>
      <c r="QXJ43" s="251"/>
      <c r="QXK43" s="251"/>
      <c r="QXL43" s="251"/>
      <c r="QXM43" s="251"/>
      <c r="QXN43" s="251"/>
      <c r="QXO43" s="251"/>
      <c r="QXP43" s="251"/>
      <c r="QXQ43" s="251"/>
      <c r="QXR43" s="251"/>
      <c r="QXS43" s="251"/>
      <c r="QXT43" s="251"/>
      <c r="QXU43" s="251"/>
      <c r="QXV43" s="251"/>
      <c r="QXW43" s="251"/>
      <c r="QXX43" s="251"/>
      <c r="QXY43" s="251"/>
      <c r="QXZ43" s="251"/>
      <c r="QYA43" s="251"/>
      <c r="QYB43" s="251"/>
      <c r="QYC43" s="251"/>
      <c r="QYD43" s="251"/>
      <c r="QYE43" s="251"/>
      <c r="QYF43" s="251"/>
      <c r="QYG43" s="251"/>
      <c r="QYH43" s="251"/>
      <c r="QYI43" s="251"/>
      <c r="QYJ43" s="251"/>
      <c r="QYK43" s="251"/>
      <c r="QYL43" s="251"/>
      <c r="QYM43" s="251"/>
      <c r="QYN43" s="251"/>
      <c r="QYO43" s="251"/>
      <c r="QYP43" s="251"/>
      <c r="QYQ43" s="251"/>
      <c r="QYR43" s="251"/>
      <c r="QYS43" s="251"/>
      <c r="QYT43" s="251"/>
      <c r="QYU43" s="251"/>
      <c r="QYV43" s="251"/>
      <c r="QYW43" s="251"/>
      <c r="QYX43" s="251"/>
      <c r="QYY43" s="251"/>
      <c r="QYZ43" s="251"/>
      <c r="QZA43" s="251"/>
      <c r="QZB43" s="251"/>
      <c r="QZC43" s="251"/>
      <c r="QZD43" s="251"/>
      <c r="QZE43" s="251"/>
      <c r="QZF43" s="251"/>
      <c r="QZG43" s="251"/>
      <c r="QZH43" s="251"/>
      <c r="QZI43" s="251"/>
      <c r="QZJ43" s="251"/>
      <c r="QZK43" s="251"/>
      <c r="QZL43" s="251"/>
      <c r="QZM43" s="251"/>
      <c r="QZN43" s="251"/>
      <c r="QZO43" s="251"/>
      <c r="QZP43" s="251"/>
      <c r="QZQ43" s="251"/>
      <c r="QZR43" s="251"/>
      <c r="QZS43" s="251"/>
      <c r="QZT43" s="251"/>
      <c r="QZU43" s="251"/>
      <c r="QZV43" s="251"/>
      <c r="QZW43" s="251"/>
      <c r="QZX43" s="251"/>
      <c r="QZY43" s="251"/>
      <c r="QZZ43" s="251"/>
      <c r="RAA43" s="251"/>
      <c r="RAB43" s="251"/>
      <c r="RAC43" s="251"/>
      <c r="RAD43" s="251"/>
      <c r="RAE43" s="251"/>
      <c r="RAF43" s="251"/>
      <c r="RAG43" s="251"/>
      <c r="RAH43" s="251"/>
      <c r="RAI43" s="251"/>
      <c r="RAJ43" s="251"/>
      <c r="RAK43" s="251"/>
      <c r="RAL43" s="251"/>
      <c r="RAM43" s="251"/>
      <c r="RAN43" s="251"/>
      <c r="RAO43" s="251"/>
      <c r="RAP43" s="251"/>
      <c r="RAQ43" s="251"/>
      <c r="RAR43" s="251"/>
      <c r="RAS43" s="251"/>
      <c r="RAT43" s="251"/>
      <c r="RAU43" s="251"/>
      <c r="RAV43" s="251"/>
      <c r="RAW43" s="251"/>
      <c r="RAX43" s="251"/>
      <c r="RAY43" s="251"/>
      <c r="RAZ43" s="251"/>
      <c r="RBA43" s="251"/>
      <c r="RBB43" s="251"/>
      <c r="RBC43" s="251"/>
      <c r="RBD43" s="251"/>
      <c r="RBE43" s="251"/>
      <c r="RBF43" s="251"/>
      <c r="RBG43" s="251"/>
      <c r="RBH43" s="251"/>
      <c r="RBI43" s="251"/>
      <c r="RBJ43" s="251"/>
      <c r="RBK43" s="251"/>
      <c r="RBL43" s="251"/>
      <c r="RBM43" s="251"/>
      <c r="RBN43" s="251"/>
      <c r="RBO43" s="251"/>
      <c r="RBP43" s="251"/>
      <c r="RBQ43" s="251"/>
      <c r="RBR43" s="251"/>
      <c r="RBS43" s="251"/>
      <c r="RBT43" s="251"/>
      <c r="RBU43" s="251"/>
      <c r="RBV43" s="251"/>
      <c r="RBW43" s="251"/>
      <c r="RBX43" s="251"/>
      <c r="RBY43" s="251"/>
      <c r="RBZ43" s="251"/>
      <c r="RCA43" s="251"/>
      <c r="RCB43" s="251"/>
      <c r="RCC43" s="251"/>
      <c r="RCD43" s="251"/>
      <c r="RCE43" s="251"/>
      <c r="RCF43" s="251"/>
      <c r="RCG43" s="251"/>
      <c r="RCH43" s="251"/>
      <c r="RCI43" s="251"/>
      <c r="RCJ43" s="251"/>
      <c r="RCK43" s="251"/>
      <c r="RCL43" s="251"/>
      <c r="RCM43" s="251"/>
      <c r="RCN43" s="251"/>
      <c r="RCO43" s="251"/>
      <c r="RCP43" s="251"/>
      <c r="RCQ43" s="251"/>
      <c r="RCR43" s="251"/>
      <c r="RCS43" s="251"/>
      <c r="RCT43" s="251"/>
      <c r="RCU43" s="251"/>
      <c r="RCV43" s="251"/>
      <c r="RCW43" s="251"/>
      <c r="RCX43" s="251"/>
      <c r="RCY43" s="251"/>
      <c r="RCZ43" s="251"/>
      <c r="RDA43" s="251"/>
      <c r="RDB43" s="251"/>
      <c r="RDC43" s="251"/>
      <c r="RDD43" s="251"/>
      <c r="RDE43" s="251"/>
      <c r="RDF43" s="251"/>
      <c r="RDG43" s="251"/>
      <c r="RDH43" s="251"/>
      <c r="RDI43" s="251"/>
      <c r="RDJ43" s="251"/>
      <c r="RDK43" s="251"/>
      <c r="RDL43" s="251"/>
      <c r="RDM43" s="251"/>
      <c r="RDN43" s="251"/>
      <c r="RDO43" s="251"/>
      <c r="RDP43" s="251"/>
      <c r="RDQ43" s="251"/>
      <c r="RDR43" s="251"/>
      <c r="RDS43" s="251"/>
      <c r="RDT43" s="251"/>
      <c r="RDU43" s="251"/>
      <c r="RDV43" s="251"/>
      <c r="RDW43" s="251"/>
      <c r="RDX43" s="251"/>
      <c r="RDY43" s="251"/>
      <c r="RDZ43" s="251"/>
      <c r="REA43" s="251"/>
      <c r="REB43" s="251"/>
      <c r="REC43" s="251"/>
      <c r="RED43" s="251"/>
      <c r="REE43" s="251"/>
      <c r="REF43" s="251"/>
      <c r="REG43" s="251"/>
      <c r="REH43" s="251"/>
      <c r="REI43" s="251"/>
      <c r="REJ43" s="251"/>
      <c r="REK43" s="251"/>
      <c r="REL43" s="251"/>
      <c r="REM43" s="251"/>
      <c r="REN43" s="251"/>
      <c r="REO43" s="251"/>
      <c r="REP43" s="251"/>
      <c r="REQ43" s="251"/>
      <c r="RER43" s="251"/>
      <c r="RES43" s="251"/>
      <c r="RET43" s="251"/>
      <c r="REU43" s="251"/>
      <c r="REV43" s="251"/>
      <c r="REW43" s="251"/>
      <c r="REX43" s="251"/>
      <c r="REY43" s="251"/>
      <c r="REZ43" s="251"/>
      <c r="RFA43" s="251"/>
      <c r="RFB43" s="251"/>
      <c r="RFC43" s="251"/>
      <c r="RFD43" s="251"/>
      <c r="RFE43" s="251"/>
      <c r="RFF43" s="251"/>
      <c r="RFG43" s="251"/>
      <c r="RFH43" s="251"/>
      <c r="RFI43" s="251"/>
      <c r="RFJ43" s="251"/>
      <c r="RFK43" s="251"/>
      <c r="RFL43" s="251"/>
      <c r="RFM43" s="251"/>
      <c r="RFN43" s="251"/>
      <c r="RFO43" s="251"/>
      <c r="RFP43" s="251"/>
      <c r="RFQ43" s="251"/>
      <c r="RFR43" s="251"/>
      <c r="RFS43" s="251"/>
      <c r="RFT43" s="251"/>
      <c r="RFU43" s="251"/>
      <c r="RFV43" s="251"/>
      <c r="RFW43" s="251"/>
      <c r="RFX43" s="251"/>
      <c r="RFY43" s="251"/>
      <c r="RFZ43" s="251"/>
      <c r="RGA43" s="251"/>
      <c r="RGB43" s="251"/>
      <c r="RGC43" s="251"/>
      <c r="RGD43" s="251"/>
      <c r="RGE43" s="251"/>
      <c r="RGF43" s="251"/>
      <c r="RGG43" s="251"/>
      <c r="RGH43" s="251"/>
      <c r="RGI43" s="251"/>
      <c r="RGJ43" s="251"/>
      <c r="RGK43" s="251"/>
      <c r="RGL43" s="251"/>
      <c r="RGM43" s="251"/>
      <c r="RGN43" s="251"/>
      <c r="RGO43" s="251"/>
      <c r="RGP43" s="251"/>
      <c r="RGQ43" s="251"/>
      <c r="RGR43" s="251"/>
      <c r="RGS43" s="251"/>
      <c r="RGT43" s="251"/>
      <c r="RGU43" s="251"/>
      <c r="RGV43" s="251"/>
      <c r="RGW43" s="251"/>
      <c r="RGX43" s="251"/>
      <c r="RGY43" s="251"/>
      <c r="RGZ43" s="251"/>
      <c r="RHA43" s="251"/>
      <c r="RHB43" s="251"/>
      <c r="RHC43" s="251"/>
      <c r="RHD43" s="251"/>
      <c r="RHE43" s="251"/>
      <c r="RHF43" s="251"/>
      <c r="RHG43" s="251"/>
      <c r="RHH43" s="251"/>
      <c r="RHI43" s="251"/>
      <c r="RHJ43" s="251"/>
      <c r="RHK43" s="251"/>
      <c r="RHL43" s="251"/>
      <c r="RHM43" s="251"/>
      <c r="RHN43" s="251"/>
      <c r="RHO43" s="251"/>
      <c r="RHP43" s="251"/>
      <c r="RHQ43" s="251"/>
      <c r="RHR43" s="251"/>
      <c r="RHS43" s="251"/>
      <c r="RHT43" s="251"/>
      <c r="RHU43" s="251"/>
      <c r="RHV43" s="251"/>
      <c r="RHW43" s="251"/>
      <c r="RHX43" s="251"/>
      <c r="RHY43" s="251"/>
      <c r="RHZ43" s="251"/>
      <c r="RIA43" s="251"/>
      <c r="RIB43" s="251"/>
      <c r="RIC43" s="251"/>
      <c r="RID43" s="251"/>
      <c r="RIE43" s="251"/>
      <c r="RIF43" s="251"/>
      <c r="RIG43" s="251"/>
      <c r="RIH43" s="251"/>
      <c r="RII43" s="251"/>
      <c r="RIJ43" s="251"/>
      <c r="RIK43" s="251"/>
      <c r="RIL43" s="251"/>
      <c r="RIM43" s="251"/>
      <c r="RIN43" s="251"/>
      <c r="RIO43" s="251"/>
      <c r="RIP43" s="251"/>
      <c r="RIQ43" s="251"/>
      <c r="RIR43" s="251"/>
      <c r="RIS43" s="251"/>
      <c r="RIT43" s="251"/>
      <c r="RIU43" s="251"/>
      <c r="RIV43" s="251"/>
      <c r="RIW43" s="251"/>
      <c r="RIX43" s="251"/>
      <c r="RIY43" s="251"/>
      <c r="RIZ43" s="251"/>
      <c r="RJA43" s="251"/>
      <c r="RJB43" s="251"/>
      <c r="RJC43" s="251"/>
      <c r="RJD43" s="251"/>
      <c r="RJE43" s="251"/>
      <c r="RJF43" s="251"/>
      <c r="RJG43" s="251"/>
      <c r="RJH43" s="251"/>
      <c r="RJI43" s="251"/>
      <c r="RJJ43" s="251"/>
      <c r="RJK43" s="251"/>
      <c r="RJL43" s="251"/>
      <c r="RJM43" s="251"/>
      <c r="RJN43" s="251"/>
      <c r="RJO43" s="251"/>
      <c r="RJP43" s="251"/>
      <c r="RJQ43" s="251"/>
      <c r="RJR43" s="251"/>
      <c r="RJS43" s="251"/>
      <c r="RJT43" s="251"/>
      <c r="RJU43" s="251"/>
      <c r="RJV43" s="251"/>
      <c r="RJW43" s="251"/>
      <c r="RJX43" s="251"/>
      <c r="RJY43" s="251"/>
      <c r="RJZ43" s="251"/>
      <c r="RKA43" s="251"/>
      <c r="RKB43" s="251"/>
      <c r="RKC43" s="251"/>
      <c r="RKD43" s="251"/>
      <c r="RKE43" s="251"/>
      <c r="RKF43" s="251"/>
      <c r="RKG43" s="251"/>
      <c r="RKH43" s="251"/>
      <c r="RKI43" s="251"/>
      <c r="RKJ43" s="251"/>
      <c r="RKK43" s="251"/>
      <c r="RKL43" s="251"/>
      <c r="RKM43" s="251"/>
      <c r="RKN43" s="251"/>
      <c r="RKO43" s="251"/>
      <c r="RKP43" s="251"/>
      <c r="RKQ43" s="251"/>
      <c r="RKR43" s="251"/>
      <c r="RKS43" s="251"/>
      <c r="RKT43" s="251"/>
      <c r="RKU43" s="251"/>
      <c r="RKV43" s="251"/>
      <c r="RKW43" s="251"/>
      <c r="RKX43" s="251"/>
      <c r="RKY43" s="251"/>
      <c r="RKZ43" s="251"/>
      <c r="RLA43" s="251"/>
      <c r="RLB43" s="251"/>
      <c r="RLC43" s="251"/>
      <c r="RLD43" s="251"/>
      <c r="RLE43" s="251"/>
      <c r="RLF43" s="251"/>
      <c r="RLG43" s="251"/>
      <c r="RLH43" s="251"/>
      <c r="RLI43" s="251"/>
      <c r="RLJ43" s="251"/>
      <c r="RLK43" s="251"/>
      <c r="RLL43" s="251"/>
      <c r="RLM43" s="251"/>
      <c r="RLN43" s="251"/>
      <c r="RLO43" s="251"/>
      <c r="RLP43" s="251"/>
      <c r="RLQ43" s="251"/>
      <c r="RLR43" s="251"/>
      <c r="RLS43" s="251"/>
      <c r="RLT43" s="251"/>
      <c r="RLU43" s="251"/>
      <c r="RLV43" s="251"/>
      <c r="RLW43" s="251"/>
      <c r="RLX43" s="251"/>
      <c r="RLY43" s="251"/>
      <c r="RLZ43" s="251"/>
      <c r="RMA43" s="251"/>
      <c r="RMB43" s="251"/>
      <c r="RMC43" s="251"/>
      <c r="RMD43" s="251"/>
      <c r="RME43" s="251"/>
      <c r="RMF43" s="251"/>
      <c r="RMG43" s="251"/>
      <c r="RMH43" s="251"/>
      <c r="RMI43" s="251"/>
      <c r="RMJ43" s="251"/>
      <c r="RMK43" s="251"/>
      <c r="RML43" s="251"/>
      <c r="RMM43" s="251"/>
      <c r="RMN43" s="251"/>
      <c r="RMO43" s="251"/>
      <c r="RMP43" s="251"/>
      <c r="RMQ43" s="251"/>
      <c r="RMR43" s="251"/>
      <c r="RMS43" s="251"/>
      <c r="RMT43" s="251"/>
      <c r="RMU43" s="251"/>
      <c r="RMV43" s="251"/>
      <c r="RMW43" s="251"/>
      <c r="RMX43" s="251"/>
      <c r="RMY43" s="251"/>
      <c r="RMZ43" s="251"/>
      <c r="RNA43" s="251"/>
      <c r="RNB43" s="251"/>
      <c r="RNC43" s="251"/>
      <c r="RND43" s="251"/>
      <c r="RNE43" s="251"/>
      <c r="RNF43" s="251"/>
      <c r="RNG43" s="251"/>
      <c r="RNH43" s="251"/>
      <c r="RNI43" s="251"/>
      <c r="RNJ43" s="251"/>
      <c r="RNK43" s="251"/>
      <c r="RNL43" s="251"/>
      <c r="RNM43" s="251"/>
      <c r="RNN43" s="251"/>
      <c r="RNO43" s="251"/>
      <c r="RNP43" s="251"/>
      <c r="RNQ43" s="251"/>
      <c r="RNR43" s="251"/>
      <c r="RNS43" s="251"/>
      <c r="RNT43" s="251"/>
      <c r="RNU43" s="251"/>
      <c r="RNV43" s="251"/>
      <c r="RNW43" s="251"/>
      <c r="RNX43" s="251"/>
      <c r="RNY43" s="251"/>
      <c r="RNZ43" s="251"/>
      <c r="ROA43" s="251"/>
      <c r="ROB43" s="251"/>
      <c r="ROC43" s="251"/>
      <c r="ROD43" s="251"/>
      <c r="ROE43" s="251"/>
      <c r="ROF43" s="251"/>
      <c r="ROG43" s="251"/>
      <c r="ROH43" s="251"/>
      <c r="ROI43" s="251"/>
      <c r="ROJ43" s="251"/>
      <c r="ROK43" s="251"/>
      <c r="ROL43" s="251"/>
      <c r="ROM43" s="251"/>
      <c r="RON43" s="251"/>
      <c r="ROO43" s="251"/>
      <c r="ROP43" s="251"/>
      <c r="ROQ43" s="251"/>
      <c r="ROR43" s="251"/>
      <c r="ROS43" s="251"/>
      <c r="ROT43" s="251"/>
      <c r="ROU43" s="251"/>
      <c r="ROV43" s="251"/>
      <c r="ROW43" s="251"/>
      <c r="ROX43" s="251"/>
      <c r="ROY43" s="251"/>
      <c r="ROZ43" s="251"/>
      <c r="RPA43" s="251"/>
      <c r="RPB43" s="251"/>
      <c r="RPC43" s="251"/>
      <c r="RPD43" s="251"/>
      <c r="RPE43" s="251"/>
      <c r="RPF43" s="251"/>
      <c r="RPG43" s="251"/>
      <c r="RPH43" s="251"/>
      <c r="RPI43" s="251"/>
      <c r="RPJ43" s="251"/>
      <c r="RPK43" s="251"/>
      <c r="RPL43" s="251"/>
      <c r="RPM43" s="251"/>
      <c r="RPN43" s="251"/>
      <c r="RPO43" s="251"/>
      <c r="RPP43" s="251"/>
      <c r="RPQ43" s="251"/>
      <c r="RPR43" s="251"/>
      <c r="RPS43" s="251"/>
      <c r="RPT43" s="251"/>
      <c r="RPU43" s="251"/>
      <c r="RPV43" s="251"/>
      <c r="RPW43" s="251"/>
      <c r="RPX43" s="251"/>
      <c r="RPY43" s="251"/>
      <c r="RPZ43" s="251"/>
      <c r="RQA43" s="251"/>
      <c r="RQB43" s="251"/>
      <c r="RQC43" s="251"/>
      <c r="RQD43" s="251"/>
      <c r="RQE43" s="251"/>
      <c r="RQF43" s="251"/>
      <c r="RQG43" s="251"/>
      <c r="RQH43" s="251"/>
      <c r="RQI43" s="251"/>
      <c r="RQJ43" s="251"/>
      <c r="RQK43" s="251"/>
      <c r="RQL43" s="251"/>
      <c r="RQM43" s="251"/>
      <c r="RQN43" s="251"/>
      <c r="RQO43" s="251"/>
      <c r="RQP43" s="251"/>
      <c r="RQQ43" s="251"/>
      <c r="RQR43" s="251"/>
      <c r="RQS43" s="251"/>
      <c r="RQT43" s="251"/>
      <c r="RQU43" s="251"/>
      <c r="RQV43" s="251"/>
      <c r="RQW43" s="251"/>
      <c r="RQX43" s="251"/>
      <c r="RQY43" s="251"/>
      <c r="RQZ43" s="251"/>
      <c r="RRA43" s="251"/>
      <c r="RRB43" s="251"/>
      <c r="RRC43" s="251"/>
      <c r="RRD43" s="251"/>
      <c r="RRE43" s="251"/>
      <c r="RRF43" s="251"/>
      <c r="RRG43" s="251"/>
      <c r="RRH43" s="251"/>
      <c r="RRI43" s="251"/>
      <c r="RRJ43" s="251"/>
      <c r="RRK43" s="251"/>
      <c r="RRL43" s="251"/>
      <c r="RRM43" s="251"/>
      <c r="RRN43" s="251"/>
      <c r="RRO43" s="251"/>
      <c r="RRP43" s="251"/>
      <c r="RRQ43" s="251"/>
      <c r="RRR43" s="251"/>
      <c r="RRS43" s="251"/>
      <c r="RRT43" s="251"/>
      <c r="RRU43" s="251"/>
      <c r="RRV43" s="251"/>
      <c r="RRW43" s="251"/>
      <c r="RRX43" s="251"/>
      <c r="RRY43" s="251"/>
      <c r="RRZ43" s="251"/>
      <c r="RSA43" s="251"/>
      <c r="RSB43" s="251"/>
      <c r="RSC43" s="251"/>
      <c r="RSD43" s="251"/>
      <c r="RSE43" s="251"/>
      <c r="RSF43" s="251"/>
      <c r="RSG43" s="251"/>
      <c r="RSH43" s="251"/>
      <c r="RSI43" s="251"/>
      <c r="RSJ43" s="251"/>
      <c r="RSK43" s="251"/>
      <c r="RSL43" s="251"/>
      <c r="RSM43" s="251"/>
      <c r="RSN43" s="251"/>
      <c r="RSO43" s="251"/>
      <c r="RSP43" s="251"/>
      <c r="RSQ43" s="251"/>
      <c r="RSR43" s="251"/>
      <c r="RSS43" s="251"/>
      <c r="RST43" s="251"/>
      <c r="RSU43" s="251"/>
      <c r="RSV43" s="251"/>
      <c r="RSW43" s="251"/>
      <c r="RSX43" s="251"/>
      <c r="RSY43" s="251"/>
      <c r="RSZ43" s="251"/>
      <c r="RTA43" s="251"/>
      <c r="RTB43" s="251"/>
      <c r="RTC43" s="251"/>
      <c r="RTD43" s="251"/>
      <c r="RTE43" s="251"/>
      <c r="RTF43" s="251"/>
      <c r="RTG43" s="251"/>
      <c r="RTH43" s="251"/>
      <c r="RTI43" s="251"/>
      <c r="RTJ43" s="251"/>
      <c r="RTK43" s="251"/>
      <c r="RTL43" s="251"/>
      <c r="RTM43" s="251"/>
      <c r="RTN43" s="251"/>
      <c r="RTO43" s="251"/>
      <c r="RTP43" s="251"/>
      <c r="RTQ43" s="251"/>
      <c r="RTR43" s="251"/>
      <c r="RTS43" s="251"/>
      <c r="RTT43" s="251"/>
      <c r="RTU43" s="251"/>
      <c r="RTV43" s="251"/>
      <c r="RTW43" s="251"/>
      <c r="RTX43" s="251"/>
      <c r="RTY43" s="251"/>
      <c r="RTZ43" s="251"/>
      <c r="RUA43" s="251"/>
      <c r="RUB43" s="251"/>
      <c r="RUC43" s="251"/>
      <c r="RUD43" s="251"/>
      <c r="RUE43" s="251"/>
      <c r="RUF43" s="251"/>
      <c r="RUG43" s="251"/>
      <c r="RUH43" s="251"/>
      <c r="RUI43" s="251"/>
      <c r="RUJ43" s="251"/>
      <c r="RUK43" s="251"/>
      <c r="RUL43" s="251"/>
      <c r="RUM43" s="251"/>
      <c r="RUN43" s="251"/>
      <c r="RUO43" s="251"/>
      <c r="RUP43" s="251"/>
      <c r="RUQ43" s="251"/>
      <c r="RUR43" s="251"/>
      <c r="RUS43" s="251"/>
      <c r="RUT43" s="251"/>
      <c r="RUU43" s="251"/>
      <c r="RUV43" s="251"/>
      <c r="RUW43" s="251"/>
      <c r="RUX43" s="251"/>
      <c r="RUY43" s="251"/>
      <c r="RUZ43" s="251"/>
      <c r="RVA43" s="251"/>
      <c r="RVB43" s="251"/>
      <c r="RVC43" s="251"/>
      <c r="RVD43" s="251"/>
      <c r="RVE43" s="251"/>
      <c r="RVF43" s="251"/>
      <c r="RVG43" s="251"/>
      <c r="RVH43" s="251"/>
      <c r="RVI43" s="251"/>
      <c r="RVJ43" s="251"/>
      <c r="RVK43" s="251"/>
      <c r="RVL43" s="251"/>
      <c r="RVM43" s="251"/>
      <c r="RVN43" s="251"/>
      <c r="RVO43" s="251"/>
      <c r="RVP43" s="251"/>
      <c r="RVQ43" s="251"/>
      <c r="RVR43" s="251"/>
      <c r="RVS43" s="251"/>
      <c r="RVT43" s="251"/>
      <c r="RVU43" s="251"/>
      <c r="RVV43" s="251"/>
      <c r="RVW43" s="251"/>
      <c r="RVX43" s="251"/>
      <c r="RVY43" s="251"/>
      <c r="RVZ43" s="251"/>
      <c r="RWA43" s="251"/>
      <c r="RWB43" s="251"/>
      <c r="RWC43" s="251"/>
      <c r="RWD43" s="251"/>
      <c r="RWE43" s="251"/>
      <c r="RWF43" s="251"/>
      <c r="RWG43" s="251"/>
      <c r="RWH43" s="251"/>
      <c r="RWI43" s="251"/>
      <c r="RWJ43" s="251"/>
      <c r="RWK43" s="251"/>
      <c r="RWL43" s="251"/>
      <c r="RWM43" s="251"/>
      <c r="RWN43" s="251"/>
      <c r="RWO43" s="251"/>
      <c r="RWP43" s="251"/>
      <c r="RWQ43" s="251"/>
      <c r="RWR43" s="251"/>
      <c r="RWS43" s="251"/>
      <c r="RWT43" s="251"/>
      <c r="RWU43" s="251"/>
      <c r="RWV43" s="251"/>
      <c r="RWW43" s="251"/>
      <c r="RWX43" s="251"/>
      <c r="RWY43" s="251"/>
      <c r="RWZ43" s="251"/>
      <c r="RXA43" s="251"/>
      <c r="RXB43" s="251"/>
      <c r="RXC43" s="251"/>
      <c r="RXD43" s="251"/>
      <c r="RXE43" s="251"/>
      <c r="RXF43" s="251"/>
      <c r="RXG43" s="251"/>
      <c r="RXH43" s="251"/>
      <c r="RXI43" s="251"/>
      <c r="RXJ43" s="251"/>
      <c r="RXK43" s="251"/>
      <c r="RXL43" s="251"/>
      <c r="RXM43" s="251"/>
      <c r="RXN43" s="251"/>
      <c r="RXO43" s="251"/>
      <c r="RXP43" s="251"/>
      <c r="RXQ43" s="251"/>
      <c r="RXR43" s="251"/>
      <c r="RXS43" s="251"/>
      <c r="RXT43" s="251"/>
      <c r="RXU43" s="251"/>
      <c r="RXV43" s="251"/>
      <c r="RXW43" s="251"/>
      <c r="RXX43" s="251"/>
      <c r="RXY43" s="251"/>
      <c r="RXZ43" s="251"/>
      <c r="RYA43" s="251"/>
      <c r="RYB43" s="251"/>
      <c r="RYC43" s="251"/>
      <c r="RYD43" s="251"/>
      <c r="RYE43" s="251"/>
      <c r="RYF43" s="251"/>
      <c r="RYG43" s="251"/>
      <c r="RYH43" s="251"/>
      <c r="RYI43" s="251"/>
      <c r="RYJ43" s="251"/>
      <c r="RYK43" s="251"/>
      <c r="RYL43" s="251"/>
      <c r="RYM43" s="251"/>
      <c r="RYN43" s="251"/>
      <c r="RYO43" s="251"/>
      <c r="RYP43" s="251"/>
      <c r="RYQ43" s="251"/>
      <c r="RYR43" s="251"/>
      <c r="RYS43" s="251"/>
      <c r="RYT43" s="251"/>
      <c r="RYU43" s="251"/>
      <c r="RYV43" s="251"/>
      <c r="RYW43" s="251"/>
      <c r="RYX43" s="251"/>
      <c r="RYY43" s="251"/>
      <c r="RYZ43" s="251"/>
      <c r="RZA43" s="251"/>
      <c r="RZB43" s="251"/>
      <c r="RZC43" s="251"/>
      <c r="RZD43" s="251"/>
      <c r="RZE43" s="251"/>
      <c r="RZF43" s="251"/>
      <c r="RZG43" s="251"/>
      <c r="RZH43" s="251"/>
      <c r="RZI43" s="251"/>
      <c r="RZJ43" s="251"/>
      <c r="RZK43" s="251"/>
      <c r="RZL43" s="251"/>
      <c r="RZM43" s="251"/>
      <c r="RZN43" s="251"/>
      <c r="RZO43" s="251"/>
      <c r="RZP43" s="251"/>
      <c r="RZQ43" s="251"/>
      <c r="RZR43" s="251"/>
      <c r="RZS43" s="251"/>
      <c r="RZT43" s="251"/>
      <c r="RZU43" s="251"/>
      <c r="RZV43" s="251"/>
      <c r="RZW43" s="251"/>
      <c r="RZX43" s="251"/>
      <c r="RZY43" s="251"/>
      <c r="RZZ43" s="251"/>
      <c r="SAA43" s="251"/>
      <c r="SAB43" s="251"/>
      <c r="SAC43" s="251"/>
      <c r="SAD43" s="251"/>
      <c r="SAE43" s="251"/>
      <c r="SAF43" s="251"/>
      <c r="SAG43" s="251"/>
      <c r="SAH43" s="251"/>
      <c r="SAI43" s="251"/>
      <c r="SAJ43" s="251"/>
      <c r="SAK43" s="251"/>
      <c r="SAL43" s="251"/>
      <c r="SAM43" s="251"/>
      <c r="SAN43" s="251"/>
      <c r="SAO43" s="251"/>
      <c r="SAP43" s="251"/>
      <c r="SAQ43" s="251"/>
      <c r="SAR43" s="251"/>
      <c r="SAS43" s="251"/>
      <c r="SAT43" s="251"/>
      <c r="SAU43" s="251"/>
      <c r="SAV43" s="251"/>
      <c r="SAW43" s="251"/>
      <c r="SAX43" s="251"/>
      <c r="SAY43" s="251"/>
      <c r="SAZ43" s="251"/>
      <c r="SBA43" s="251"/>
      <c r="SBB43" s="251"/>
      <c r="SBC43" s="251"/>
      <c r="SBD43" s="251"/>
      <c r="SBE43" s="251"/>
      <c r="SBF43" s="251"/>
      <c r="SBG43" s="251"/>
      <c r="SBH43" s="251"/>
      <c r="SBI43" s="251"/>
      <c r="SBJ43" s="251"/>
      <c r="SBK43" s="251"/>
      <c r="SBL43" s="251"/>
      <c r="SBM43" s="251"/>
      <c r="SBN43" s="251"/>
      <c r="SBO43" s="251"/>
      <c r="SBP43" s="251"/>
      <c r="SBQ43" s="251"/>
      <c r="SBR43" s="251"/>
      <c r="SBS43" s="251"/>
      <c r="SBT43" s="251"/>
      <c r="SBU43" s="251"/>
      <c r="SBV43" s="251"/>
      <c r="SBW43" s="251"/>
      <c r="SBX43" s="251"/>
      <c r="SBY43" s="251"/>
      <c r="SBZ43" s="251"/>
      <c r="SCA43" s="251"/>
      <c r="SCB43" s="251"/>
      <c r="SCC43" s="251"/>
      <c r="SCD43" s="251"/>
      <c r="SCE43" s="251"/>
      <c r="SCF43" s="251"/>
      <c r="SCG43" s="251"/>
      <c r="SCH43" s="251"/>
      <c r="SCI43" s="251"/>
      <c r="SCJ43" s="251"/>
      <c r="SCK43" s="251"/>
      <c r="SCL43" s="251"/>
      <c r="SCM43" s="251"/>
      <c r="SCN43" s="251"/>
      <c r="SCO43" s="251"/>
      <c r="SCP43" s="251"/>
      <c r="SCQ43" s="251"/>
      <c r="SCR43" s="251"/>
      <c r="SCS43" s="251"/>
      <c r="SCT43" s="251"/>
      <c r="SCU43" s="251"/>
      <c r="SCV43" s="251"/>
      <c r="SCW43" s="251"/>
      <c r="SCX43" s="251"/>
      <c r="SCY43" s="251"/>
      <c r="SCZ43" s="251"/>
      <c r="SDA43" s="251"/>
      <c r="SDB43" s="251"/>
      <c r="SDC43" s="251"/>
      <c r="SDD43" s="251"/>
      <c r="SDE43" s="251"/>
      <c r="SDF43" s="251"/>
      <c r="SDG43" s="251"/>
      <c r="SDH43" s="251"/>
      <c r="SDI43" s="251"/>
      <c r="SDJ43" s="251"/>
      <c r="SDK43" s="251"/>
      <c r="SDL43" s="251"/>
      <c r="SDM43" s="251"/>
      <c r="SDN43" s="251"/>
      <c r="SDO43" s="251"/>
      <c r="SDP43" s="251"/>
      <c r="SDQ43" s="251"/>
      <c r="SDR43" s="251"/>
      <c r="SDS43" s="251"/>
      <c r="SDT43" s="251"/>
      <c r="SDU43" s="251"/>
      <c r="SDV43" s="251"/>
      <c r="SDW43" s="251"/>
      <c r="SDX43" s="251"/>
      <c r="SDY43" s="251"/>
      <c r="SDZ43" s="251"/>
      <c r="SEA43" s="251"/>
      <c r="SEB43" s="251"/>
      <c r="SEC43" s="251"/>
      <c r="SED43" s="251"/>
      <c r="SEE43" s="251"/>
      <c r="SEF43" s="251"/>
      <c r="SEG43" s="251"/>
      <c r="SEH43" s="251"/>
      <c r="SEI43" s="251"/>
      <c r="SEJ43" s="251"/>
      <c r="SEK43" s="251"/>
      <c r="SEL43" s="251"/>
      <c r="SEM43" s="251"/>
      <c r="SEN43" s="251"/>
      <c r="SEO43" s="251"/>
      <c r="SEP43" s="251"/>
      <c r="SEQ43" s="251"/>
      <c r="SER43" s="251"/>
      <c r="SES43" s="251"/>
      <c r="SET43" s="251"/>
      <c r="SEU43" s="251"/>
      <c r="SEV43" s="251"/>
      <c r="SEW43" s="251"/>
      <c r="SEX43" s="251"/>
      <c r="SEY43" s="251"/>
      <c r="SEZ43" s="251"/>
      <c r="SFA43" s="251"/>
      <c r="SFB43" s="251"/>
      <c r="SFC43" s="251"/>
      <c r="SFD43" s="251"/>
      <c r="SFE43" s="251"/>
      <c r="SFF43" s="251"/>
      <c r="SFG43" s="251"/>
      <c r="SFH43" s="251"/>
      <c r="SFI43" s="251"/>
      <c r="SFJ43" s="251"/>
      <c r="SFK43" s="251"/>
      <c r="SFL43" s="251"/>
      <c r="SFM43" s="251"/>
      <c r="SFN43" s="251"/>
      <c r="SFO43" s="251"/>
      <c r="SFP43" s="251"/>
      <c r="SFQ43" s="251"/>
      <c r="SFR43" s="251"/>
      <c r="SFS43" s="251"/>
      <c r="SFT43" s="251"/>
      <c r="SFU43" s="251"/>
      <c r="SFV43" s="251"/>
      <c r="SFW43" s="251"/>
      <c r="SFX43" s="251"/>
      <c r="SFY43" s="251"/>
      <c r="SFZ43" s="251"/>
      <c r="SGA43" s="251"/>
      <c r="SGB43" s="251"/>
      <c r="SGC43" s="251"/>
      <c r="SGD43" s="251"/>
      <c r="SGE43" s="251"/>
      <c r="SGF43" s="251"/>
      <c r="SGG43" s="251"/>
      <c r="SGH43" s="251"/>
      <c r="SGI43" s="251"/>
      <c r="SGJ43" s="251"/>
      <c r="SGK43" s="251"/>
      <c r="SGL43" s="251"/>
      <c r="SGM43" s="251"/>
      <c r="SGN43" s="251"/>
      <c r="SGO43" s="251"/>
      <c r="SGP43" s="251"/>
      <c r="SGQ43" s="251"/>
      <c r="SGR43" s="251"/>
      <c r="SGS43" s="251"/>
      <c r="SGT43" s="251"/>
      <c r="SGU43" s="251"/>
      <c r="SGV43" s="251"/>
      <c r="SGW43" s="251"/>
      <c r="SGX43" s="251"/>
      <c r="SGY43" s="251"/>
      <c r="SGZ43" s="251"/>
      <c r="SHA43" s="251"/>
      <c r="SHB43" s="251"/>
      <c r="SHC43" s="251"/>
      <c r="SHD43" s="251"/>
      <c r="SHE43" s="251"/>
      <c r="SHF43" s="251"/>
      <c r="SHG43" s="251"/>
      <c r="SHH43" s="251"/>
      <c r="SHI43" s="251"/>
      <c r="SHJ43" s="251"/>
      <c r="SHK43" s="251"/>
      <c r="SHL43" s="251"/>
      <c r="SHM43" s="251"/>
      <c r="SHN43" s="251"/>
      <c r="SHO43" s="251"/>
      <c r="SHP43" s="251"/>
      <c r="SHQ43" s="251"/>
      <c r="SHR43" s="251"/>
      <c r="SHS43" s="251"/>
      <c r="SHT43" s="251"/>
      <c r="SHU43" s="251"/>
      <c r="SHV43" s="251"/>
      <c r="SHW43" s="251"/>
      <c r="SHX43" s="251"/>
      <c r="SHY43" s="251"/>
      <c r="SHZ43" s="251"/>
      <c r="SIA43" s="251"/>
      <c r="SIB43" s="251"/>
      <c r="SIC43" s="251"/>
      <c r="SID43" s="251"/>
      <c r="SIE43" s="251"/>
      <c r="SIF43" s="251"/>
      <c r="SIG43" s="251"/>
      <c r="SIH43" s="251"/>
      <c r="SII43" s="251"/>
      <c r="SIJ43" s="251"/>
      <c r="SIK43" s="251"/>
      <c r="SIL43" s="251"/>
      <c r="SIM43" s="251"/>
      <c r="SIN43" s="251"/>
      <c r="SIO43" s="251"/>
      <c r="SIP43" s="251"/>
      <c r="SIQ43" s="251"/>
      <c r="SIR43" s="251"/>
      <c r="SIS43" s="251"/>
      <c r="SIT43" s="251"/>
      <c r="SIU43" s="251"/>
      <c r="SIV43" s="251"/>
      <c r="SIW43" s="251"/>
      <c r="SIX43" s="251"/>
      <c r="SIY43" s="251"/>
      <c r="SIZ43" s="251"/>
      <c r="SJA43" s="251"/>
      <c r="SJB43" s="251"/>
      <c r="SJC43" s="251"/>
      <c r="SJD43" s="251"/>
      <c r="SJE43" s="251"/>
      <c r="SJF43" s="251"/>
      <c r="SJG43" s="251"/>
      <c r="SJH43" s="251"/>
      <c r="SJI43" s="251"/>
      <c r="SJJ43" s="251"/>
      <c r="SJK43" s="251"/>
      <c r="SJL43" s="251"/>
      <c r="SJM43" s="251"/>
      <c r="SJN43" s="251"/>
      <c r="SJO43" s="251"/>
      <c r="SJP43" s="251"/>
      <c r="SJQ43" s="251"/>
      <c r="SJR43" s="251"/>
      <c r="SJS43" s="251"/>
      <c r="SJT43" s="251"/>
      <c r="SJU43" s="251"/>
      <c r="SJV43" s="251"/>
      <c r="SJW43" s="251"/>
      <c r="SJX43" s="251"/>
      <c r="SJY43" s="251"/>
      <c r="SJZ43" s="251"/>
      <c r="SKA43" s="251"/>
      <c r="SKB43" s="251"/>
      <c r="SKC43" s="251"/>
      <c r="SKD43" s="251"/>
      <c r="SKE43" s="251"/>
      <c r="SKF43" s="251"/>
      <c r="SKG43" s="251"/>
      <c r="SKH43" s="251"/>
      <c r="SKI43" s="251"/>
      <c r="SKJ43" s="251"/>
      <c r="SKK43" s="251"/>
      <c r="SKL43" s="251"/>
      <c r="SKM43" s="251"/>
      <c r="SKN43" s="251"/>
      <c r="SKO43" s="251"/>
      <c r="SKP43" s="251"/>
      <c r="SKQ43" s="251"/>
      <c r="SKR43" s="251"/>
      <c r="SKS43" s="251"/>
      <c r="SKT43" s="251"/>
      <c r="SKU43" s="251"/>
      <c r="SKV43" s="251"/>
      <c r="SKW43" s="251"/>
      <c r="SKX43" s="251"/>
      <c r="SKY43" s="251"/>
      <c r="SKZ43" s="251"/>
      <c r="SLA43" s="251"/>
      <c r="SLB43" s="251"/>
      <c r="SLC43" s="251"/>
      <c r="SLD43" s="251"/>
      <c r="SLE43" s="251"/>
      <c r="SLF43" s="251"/>
      <c r="SLG43" s="251"/>
      <c r="SLH43" s="251"/>
      <c r="SLI43" s="251"/>
      <c r="SLJ43" s="251"/>
      <c r="SLK43" s="251"/>
      <c r="SLL43" s="251"/>
      <c r="SLM43" s="251"/>
      <c r="SLN43" s="251"/>
      <c r="SLO43" s="251"/>
      <c r="SLP43" s="251"/>
      <c r="SLQ43" s="251"/>
      <c r="SLR43" s="251"/>
      <c r="SLS43" s="251"/>
      <c r="SLT43" s="251"/>
      <c r="SLU43" s="251"/>
      <c r="SLV43" s="251"/>
      <c r="SLW43" s="251"/>
      <c r="SLX43" s="251"/>
      <c r="SLY43" s="251"/>
      <c r="SLZ43" s="251"/>
      <c r="SMA43" s="251"/>
      <c r="SMB43" s="251"/>
      <c r="SMC43" s="251"/>
      <c r="SMD43" s="251"/>
      <c r="SME43" s="251"/>
      <c r="SMF43" s="251"/>
      <c r="SMG43" s="251"/>
      <c r="SMH43" s="251"/>
      <c r="SMI43" s="251"/>
      <c r="SMJ43" s="251"/>
      <c r="SMK43" s="251"/>
      <c r="SML43" s="251"/>
      <c r="SMM43" s="251"/>
      <c r="SMN43" s="251"/>
      <c r="SMO43" s="251"/>
      <c r="SMP43" s="251"/>
      <c r="SMQ43" s="251"/>
      <c r="SMR43" s="251"/>
      <c r="SMS43" s="251"/>
      <c r="SMT43" s="251"/>
      <c r="SMU43" s="251"/>
      <c r="SMV43" s="251"/>
      <c r="SMW43" s="251"/>
      <c r="SMX43" s="251"/>
      <c r="SMY43" s="251"/>
      <c r="SMZ43" s="251"/>
      <c r="SNA43" s="251"/>
      <c r="SNB43" s="251"/>
      <c r="SNC43" s="251"/>
      <c r="SND43" s="251"/>
      <c r="SNE43" s="251"/>
      <c r="SNF43" s="251"/>
      <c r="SNG43" s="251"/>
      <c r="SNH43" s="251"/>
      <c r="SNI43" s="251"/>
      <c r="SNJ43" s="251"/>
      <c r="SNK43" s="251"/>
      <c r="SNL43" s="251"/>
      <c r="SNM43" s="251"/>
      <c r="SNN43" s="251"/>
      <c r="SNO43" s="251"/>
      <c r="SNP43" s="251"/>
      <c r="SNQ43" s="251"/>
      <c r="SNR43" s="251"/>
      <c r="SNS43" s="251"/>
      <c r="SNT43" s="251"/>
      <c r="SNU43" s="251"/>
      <c r="SNV43" s="251"/>
      <c r="SNW43" s="251"/>
      <c r="SNX43" s="251"/>
      <c r="SNY43" s="251"/>
      <c r="SNZ43" s="251"/>
      <c r="SOA43" s="251"/>
      <c r="SOB43" s="251"/>
      <c r="SOC43" s="251"/>
      <c r="SOD43" s="251"/>
      <c r="SOE43" s="251"/>
      <c r="SOF43" s="251"/>
      <c r="SOG43" s="251"/>
      <c r="SOH43" s="251"/>
      <c r="SOI43" s="251"/>
      <c r="SOJ43" s="251"/>
      <c r="SOK43" s="251"/>
      <c r="SOL43" s="251"/>
      <c r="SOM43" s="251"/>
      <c r="SON43" s="251"/>
      <c r="SOO43" s="251"/>
      <c r="SOP43" s="251"/>
      <c r="SOQ43" s="251"/>
      <c r="SOR43" s="251"/>
      <c r="SOS43" s="251"/>
      <c r="SOT43" s="251"/>
      <c r="SOU43" s="251"/>
      <c r="SOV43" s="251"/>
      <c r="SOW43" s="251"/>
      <c r="SOX43" s="251"/>
      <c r="SOY43" s="251"/>
      <c r="SOZ43" s="251"/>
      <c r="SPA43" s="251"/>
      <c r="SPB43" s="251"/>
      <c r="SPC43" s="251"/>
      <c r="SPD43" s="251"/>
      <c r="SPE43" s="251"/>
      <c r="SPF43" s="251"/>
      <c r="SPG43" s="251"/>
      <c r="SPH43" s="251"/>
      <c r="SPI43" s="251"/>
      <c r="SPJ43" s="251"/>
      <c r="SPK43" s="251"/>
      <c r="SPL43" s="251"/>
      <c r="SPM43" s="251"/>
      <c r="SPN43" s="251"/>
      <c r="SPO43" s="251"/>
      <c r="SPP43" s="251"/>
      <c r="SPQ43" s="251"/>
      <c r="SPR43" s="251"/>
      <c r="SPS43" s="251"/>
      <c r="SPT43" s="251"/>
      <c r="SPU43" s="251"/>
      <c r="SPV43" s="251"/>
      <c r="SPW43" s="251"/>
      <c r="SPX43" s="251"/>
      <c r="SPY43" s="251"/>
      <c r="SPZ43" s="251"/>
      <c r="SQA43" s="251"/>
      <c r="SQB43" s="251"/>
      <c r="SQC43" s="251"/>
      <c r="SQD43" s="251"/>
      <c r="SQE43" s="251"/>
      <c r="SQF43" s="251"/>
      <c r="SQG43" s="251"/>
      <c r="SQH43" s="251"/>
      <c r="SQI43" s="251"/>
      <c r="SQJ43" s="251"/>
      <c r="SQK43" s="251"/>
      <c r="SQL43" s="251"/>
      <c r="SQM43" s="251"/>
      <c r="SQN43" s="251"/>
      <c r="SQO43" s="251"/>
      <c r="SQP43" s="251"/>
      <c r="SQQ43" s="251"/>
      <c r="SQR43" s="251"/>
      <c r="SQS43" s="251"/>
      <c r="SQT43" s="251"/>
      <c r="SQU43" s="251"/>
      <c r="SQV43" s="251"/>
      <c r="SQW43" s="251"/>
      <c r="SQX43" s="251"/>
      <c r="SQY43" s="251"/>
      <c r="SQZ43" s="251"/>
      <c r="SRA43" s="251"/>
      <c r="SRB43" s="251"/>
      <c r="SRC43" s="251"/>
      <c r="SRD43" s="251"/>
      <c r="SRE43" s="251"/>
      <c r="SRF43" s="251"/>
      <c r="SRG43" s="251"/>
      <c r="SRH43" s="251"/>
      <c r="SRI43" s="251"/>
      <c r="SRJ43" s="251"/>
      <c r="SRK43" s="251"/>
      <c r="SRL43" s="251"/>
      <c r="SRM43" s="251"/>
      <c r="SRN43" s="251"/>
      <c r="SRO43" s="251"/>
      <c r="SRP43" s="251"/>
      <c r="SRQ43" s="251"/>
      <c r="SRR43" s="251"/>
      <c r="SRS43" s="251"/>
      <c r="SRT43" s="251"/>
      <c r="SRU43" s="251"/>
      <c r="SRV43" s="251"/>
      <c r="SRW43" s="251"/>
      <c r="SRX43" s="251"/>
      <c r="SRY43" s="251"/>
      <c r="SRZ43" s="251"/>
      <c r="SSA43" s="251"/>
      <c r="SSB43" s="251"/>
      <c r="SSC43" s="251"/>
      <c r="SSD43" s="251"/>
      <c r="SSE43" s="251"/>
      <c r="SSF43" s="251"/>
      <c r="SSG43" s="251"/>
      <c r="SSH43" s="251"/>
      <c r="SSI43" s="251"/>
      <c r="SSJ43" s="251"/>
      <c r="SSK43" s="251"/>
      <c r="SSL43" s="251"/>
      <c r="SSM43" s="251"/>
      <c r="SSN43" s="251"/>
      <c r="SSO43" s="251"/>
      <c r="SSP43" s="251"/>
      <c r="SSQ43" s="251"/>
      <c r="SSR43" s="251"/>
      <c r="SSS43" s="251"/>
      <c r="SST43" s="251"/>
      <c r="SSU43" s="251"/>
      <c r="SSV43" s="251"/>
      <c r="SSW43" s="251"/>
      <c r="SSX43" s="251"/>
      <c r="SSY43" s="251"/>
      <c r="SSZ43" s="251"/>
      <c r="STA43" s="251"/>
      <c r="STB43" s="251"/>
      <c r="STC43" s="251"/>
      <c r="STD43" s="251"/>
      <c r="STE43" s="251"/>
      <c r="STF43" s="251"/>
      <c r="STG43" s="251"/>
      <c r="STH43" s="251"/>
      <c r="STI43" s="251"/>
      <c r="STJ43" s="251"/>
      <c r="STK43" s="251"/>
      <c r="STL43" s="251"/>
      <c r="STM43" s="251"/>
      <c r="STN43" s="251"/>
      <c r="STO43" s="251"/>
      <c r="STP43" s="251"/>
      <c r="STQ43" s="251"/>
      <c r="STR43" s="251"/>
      <c r="STS43" s="251"/>
      <c r="STT43" s="251"/>
      <c r="STU43" s="251"/>
      <c r="STV43" s="251"/>
      <c r="STW43" s="251"/>
      <c r="STX43" s="251"/>
      <c r="STY43" s="251"/>
      <c r="STZ43" s="251"/>
      <c r="SUA43" s="251"/>
      <c r="SUB43" s="251"/>
      <c r="SUC43" s="251"/>
      <c r="SUD43" s="251"/>
      <c r="SUE43" s="251"/>
      <c r="SUF43" s="251"/>
      <c r="SUG43" s="251"/>
      <c r="SUH43" s="251"/>
      <c r="SUI43" s="251"/>
      <c r="SUJ43" s="251"/>
      <c r="SUK43" s="251"/>
      <c r="SUL43" s="251"/>
      <c r="SUM43" s="251"/>
      <c r="SUN43" s="251"/>
      <c r="SUO43" s="251"/>
      <c r="SUP43" s="251"/>
      <c r="SUQ43" s="251"/>
      <c r="SUR43" s="251"/>
      <c r="SUS43" s="251"/>
      <c r="SUT43" s="251"/>
      <c r="SUU43" s="251"/>
      <c r="SUV43" s="251"/>
      <c r="SUW43" s="251"/>
      <c r="SUX43" s="251"/>
      <c r="SUY43" s="251"/>
      <c r="SUZ43" s="251"/>
      <c r="SVA43" s="251"/>
      <c r="SVB43" s="251"/>
      <c r="SVC43" s="251"/>
      <c r="SVD43" s="251"/>
      <c r="SVE43" s="251"/>
      <c r="SVF43" s="251"/>
      <c r="SVG43" s="251"/>
      <c r="SVH43" s="251"/>
      <c r="SVI43" s="251"/>
      <c r="SVJ43" s="251"/>
      <c r="SVK43" s="251"/>
      <c r="SVL43" s="251"/>
      <c r="SVM43" s="251"/>
      <c r="SVN43" s="251"/>
      <c r="SVO43" s="251"/>
      <c r="SVP43" s="251"/>
      <c r="SVQ43" s="251"/>
      <c r="SVR43" s="251"/>
      <c r="SVS43" s="251"/>
      <c r="SVT43" s="251"/>
      <c r="SVU43" s="251"/>
      <c r="SVV43" s="251"/>
      <c r="SVW43" s="251"/>
      <c r="SVX43" s="251"/>
      <c r="SVY43" s="251"/>
      <c r="SVZ43" s="251"/>
      <c r="SWA43" s="251"/>
      <c r="SWB43" s="251"/>
      <c r="SWC43" s="251"/>
      <c r="SWD43" s="251"/>
      <c r="SWE43" s="251"/>
      <c r="SWF43" s="251"/>
      <c r="SWG43" s="251"/>
      <c r="SWH43" s="251"/>
      <c r="SWI43" s="251"/>
      <c r="SWJ43" s="251"/>
      <c r="SWK43" s="251"/>
      <c r="SWL43" s="251"/>
      <c r="SWM43" s="251"/>
      <c r="SWN43" s="251"/>
      <c r="SWO43" s="251"/>
      <c r="SWP43" s="251"/>
      <c r="SWQ43" s="251"/>
      <c r="SWR43" s="251"/>
      <c r="SWS43" s="251"/>
      <c r="SWT43" s="251"/>
      <c r="SWU43" s="251"/>
      <c r="SWV43" s="251"/>
      <c r="SWW43" s="251"/>
      <c r="SWX43" s="251"/>
      <c r="SWY43" s="251"/>
      <c r="SWZ43" s="251"/>
      <c r="SXA43" s="251"/>
      <c r="SXB43" s="251"/>
      <c r="SXC43" s="251"/>
      <c r="SXD43" s="251"/>
      <c r="SXE43" s="251"/>
      <c r="SXF43" s="251"/>
      <c r="SXG43" s="251"/>
      <c r="SXH43" s="251"/>
      <c r="SXI43" s="251"/>
      <c r="SXJ43" s="251"/>
      <c r="SXK43" s="251"/>
      <c r="SXL43" s="251"/>
      <c r="SXM43" s="251"/>
      <c r="SXN43" s="251"/>
      <c r="SXO43" s="251"/>
      <c r="SXP43" s="251"/>
      <c r="SXQ43" s="251"/>
      <c r="SXR43" s="251"/>
      <c r="SXS43" s="251"/>
      <c r="SXT43" s="251"/>
      <c r="SXU43" s="251"/>
      <c r="SXV43" s="251"/>
      <c r="SXW43" s="251"/>
      <c r="SXX43" s="251"/>
      <c r="SXY43" s="251"/>
      <c r="SXZ43" s="251"/>
      <c r="SYA43" s="251"/>
      <c r="SYB43" s="251"/>
      <c r="SYC43" s="251"/>
      <c r="SYD43" s="251"/>
      <c r="SYE43" s="251"/>
      <c r="SYF43" s="251"/>
      <c r="SYG43" s="251"/>
      <c r="SYH43" s="251"/>
      <c r="SYI43" s="251"/>
      <c r="SYJ43" s="251"/>
      <c r="SYK43" s="251"/>
      <c r="SYL43" s="251"/>
      <c r="SYM43" s="251"/>
      <c r="SYN43" s="251"/>
      <c r="SYO43" s="251"/>
      <c r="SYP43" s="251"/>
      <c r="SYQ43" s="251"/>
      <c r="SYR43" s="251"/>
      <c r="SYS43" s="251"/>
      <c r="SYT43" s="251"/>
      <c r="SYU43" s="251"/>
      <c r="SYV43" s="251"/>
      <c r="SYW43" s="251"/>
      <c r="SYX43" s="251"/>
      <c r="SYY43" s="251"/>
      <c r="SYZ43" s="251"/>
      <c r="SZA43" s="251"/>
      <c r="SZB43" s="251"/>
      <c r="SZC43" s="251"/>
      <c r="SZD43" s="251"/>
      <c r="SZE43" s="251"/>
      <c r="SZF43" s="251"/>
      <c r="SZG43" s="251"/>
      <c r="SZH43" s="251"/>
      <c r="SZI43" s="251"/>
      <c r="SZJ43" s="251"/>
      <c r="SZK43" s="251"/>
      <c r="SZL43" s="251"/>
      <c r="SZM43" s="251"/>
      <c r="SZN43" s="251"/>
      <c r="SZO43" s="251"/>
      <c r="SZP43" s="251"/>
      <c r="SZQ43" s="251"/>
      <c r="SZR43" s="251"/>
      <c r="SZS43" s="251"/>
      <c r="SZT43" s="251"/>
      <c r="SZU43" s="251"/>
      <c r="SZV43" s="251"/>
      <c r="SZW43" s="251"/>
      <c r="SZX43" s="251"/>
      <c r="SZY43" s="251"/>
      <c r="SZZ43" s="251"/>
      <c r="TAA43" s="251"/>
      <c r="TAB43" s="251"/>
      <c r="TAC43" s="251"/>
      <c r="TAD43" s="251"/>
      <c r="TAE43" s="251"/>
      <c r="TAF43" s="251"/>
      <c r="TAG43" s="251"/>
      <c r="TAH43" s="251"/>
      <c r="TAI43" s="251"/>
      <c r="TAJ43" s="251"/>
      <c r="TAK43" s="251"/>
      <c r="TAL43" s="251"/>
      <c r="TAM43" s="251"/>
      <c r="TAN43" s="251"/>
      <c r="TAO43" s="251"/>
      <c r="TAP43" s="251"/>
      <c r="TAQ43" s="251"/>
      <c r="TAR43" s="251"/>
      <c r="TAS43" s="251"/>
      <c r="TAT43" s="251"/>
      <c r="TAU43" s="251"/>
      <c r="TAV43" s="251"/>
      <c r="TAW43" s="251"/>
      <c r="TAX43" s="251"/>
      <c r="TAY43" s="251"/>
      <c r="TAZ43" s="251"/>
      <c r="TBA43" s="251"/>
      <c r="TBB43" s="251"/>
      <c r="TBC43" s="251"/>
      <c r="TBD43" s="251"/>
      <c r="TBE43" s="251"/>
      <c r="TBF43" s="251"/>
      <c r="TBG43" s="251"/>
      <c r="TBH43" s="251"/>
      <c r="TBI43" s="251"/>
      <c r="TBJ43" s="251"/>
      <c r="TBK43" s="251"/>
      <c r="TBL43" s="251"/>
      <c r="TBM43" s="251"/>
      <c r="TBN43" s="251"/>
      <c r="TBO43" s="251"/>
      <c r="TBP43" s="251"/>
      <c r="TBQ43" s="251"/>
      <c r="TBR43" s="251"/>
      <c r="TBS43" s="251"/>
      <c r="TBT43" s="251"/>
      <c r="TBU43" s="251"/>
      <c r="TBV43" s="251"/>
      <c r="TBW43" s="251"/>
      <c r="TBX43" s="251"/>
      <c r="TBY43" s="251"/>
      <c r="TBZ43" s="251"/>
      <c r="TCA43" s="251"/>
      <c r="TCB43" s="251"/>
      <c r="TCC43" s="251"/>
      <c r="TCD43" s="251"/>
      <c r="TCE43" s="251"/>
      <c r="TCF43" s="251"/>
      <c r="TCG43" s="251"/>
      <c r="TCH43" s="251"/>
      <c r="TCI43" s="251"/>
      <c r="TCJ43" s="251"/>
      <c r="TCK43" s="251"/>
      <c r="TCL43" s="251"/>
      <c r="TCM43" s="251"/>
      <c r="TCN43" s="251"/>
      <c r="TCO43" s="251"/>
      <c r="TCP43" s="251"/>
      <c r="TCQ43" s="251"/>
      <c r="TCR43" s="251"/>
      <c r="TCS43" s="251"/>
      <c r="TCT43" s="251"/>
      <c r="TCU43" s="251"/>
      <c r="TCV43" s="251"/>
      <c r="TCW43" s="251"/>
      <c r="TCX43" s="251"/>
      <c r="TCY43" s="251"/>
      <c r="TCZ43" s="251"/>
      <c r="TDA43" s="251"/>
      <c r="TDB43" s="251"/>
      <c r="TDC43" s="251"/>
      <c r="TDD43" s="251"/>
      <c r="TDE43" s="251"/>
      <c r="TDF43" s="251"/>
      <c r="TDG43" s="251"/>
      <c r="TDH43" s="251"/>
      <c r="TDI43" s="251"/>
      <c r="TDJ43" s="251"/>
      <c r="TDK43" s="251"/>
      <c r="TDL43" s="251"/>
      <c r="TDM43" s="251"/>
      <c r="TDN43" s="251"/>
      <c r="TDO43" s="251"/>
      <c r="TDP43" s="251"/>
      <c r="TDQ43" s="251"/>
      <c r="TDR43" s="251"/>
      <c r="TDS43" s="251"/>
      <c r="TDT43" s="251"/>
      <c r="TDU43" s="251"/>
      <c r="TDV43" s="251"/>
      <c r="TDW43" s="251"/>
      <c r="TDX43" s="251"/>
      <c r="TDY43" s="251"/>
      <c r="TDZ43" s="251"/>
      <c r="TEA43" s="251"/>
      <c r="TEB43" s="251"/>
      <c r="TEC43" s="251"/>
      <c r="TED43" s="251"/>
      <c r="TEE43" s="251"/>
      <c r="TEF43" s="251"/>
      <c r="TEG43" s="251"/>
      <c r="TEH43" s="251"/>
      <c r="TEI43" s="251"/>
      <c r="TEJ43" s="251"/>
      <c r="TEK43" s="251"/>
      <c r="TEL43" s="251"/>
      <c r="TEM43" s="251"/>
      <c r="TEN43" s="251"/>
      <c r="TEO43" s="251"/>
      <c r="TEP43" s="251"/>
      <c r="TEQ43" s="251"/>
      <c r="TER43" s="251"/>
      <c r="TES43" s="251"/>
      <c r="TET43" s="251"/>
      <c r="TEU43" s="251"/>
      <c r="TEV43" s="251"/>
      <c r="TEW43" s="251"/>
      <c r="TEX43" s="251"/>
      <c r="TEY43" s="251"/>
      <c r="TEZ43" s="251"/>
      <c r="TFA43" s="251"/>
      <c r="TFB43" s="251"/>
      <c r="TFC43" s="251"/>
      <c r="TFD43" s="251"/>
      <c r="TFE43" s="251"/>
      <c r="TFF43" s="251"/>
      <c r="TFG43" s="251"/>
      <c r="TFH43" s="251"/>
      <c r="TFI43" s="251"/>
      <c r="TFJ43" s="251"/>
      <c r="TFK43" s="251"/>
      <c r="TFL43" s="251"/>
      <c r="TFM43" s="251"/>
      <c r="TFN43" s="251"/>
      <c r="TFO43" s="251"/>
      <c r="TFP43" s="251"/>
      <c r="TFQ43" s="251"/>
      <c r="TFR43" s="251"/>
      <c r="TFS43" s="251"/>
      <c r="TFT43" s="251"/>
      <c r="TFU43" s="251"/>
      <c r="TFV43" s="251"/>
      <c r="TFW43" s="251"/>
      <c r="TFX43" s="251"/>
      <c r="TFY43" s="251"/>
      <c r="TFZ43" s="251"/>
      <c r="TGA43" s="251"/>
      <c r="TGB43" s="251"/>
      <c r="TGC43" s="251"/>
      <c r="TGD43" s="251"/>
      <c r="TGE43" s="251"/>
      <c r="TGF43" s="251"/>
      <c r="TGG43" s="251"/>
      <c r="TGH43" s="251"/>
      <c r="TGI43" s="251"/>
      <c r="TGJ43" s="251"/>
      <c r="TGK43" s="251"/>
      <c r="TGL43" s="251"/>
      <c r="TGM43" s="251"/>
      <c r="TGN43" s="251"/>
      <c r="TGO43" s="251"/>
      <c r="TGP43" s="251"/>
      <c r="TGQ43" s="251"/>
      <c r="TGR43" s="251"/>
      <c r="TGS43" s="251"/>
      <c r="TGT43" s="251"/>
      <c r="TGU43" s="251"/>
      <c r="TGV43" s="251"/>
      <c r="TGW43" s="251"/>
      <c r="TGX43" s="251"/>
      <c r="TGY43" s="251"/>
      <c r="TGZ43" s="251"/>
      <c r="THA43" s="251"/>
      <c r="THB43" s="251"/>
      <c r="THC43" s="251"/>
      <c r="THD43" s="251"/>
      <c r="THE43" s="251"/>
      <c r="THF43" s="251"/>
      <c r="THG43" s="251"/>
      <c r="THH43" s="251"/>
      <c r="THI43" s="251"/>
      <c r="THJ43" s="251"/>
      <c r="THK43" s="251"/>
      <c r="THL43" s="251"/>
      <c r="THM43" s="251"/>
      <c r="THN43" s="251"/>
      <c r="THO43" s="251"/>
      <c r="THP43" s="251"/>
      <c r="THQ43" s="251"/>
      <c r="THR43" s="251"/>
      <c r="THS43" s="251"/>
      <c r="THT43" s="251"/>
      <c r="THU43" s="251"/>
      <c r="THV43" s="251"/>
      <c r="THW43" s="251"/>
      <c r="THX43" s="251"/>
      <c r="THY43" s="251"/>
      <c r="THZ43" s="251"/>
      <c r="TIA43" s="251"/>
      <c r="TIB43" s="251"/>
      <c r="TIC43" s="251"/>
      <c r="TID43" s="251"/>
      <c r="TIE43" s="251"/>
      <c r="TIF43" s="251"/>
      <c r="TIG43" s="251"/>
      <c r="TIH43" s="251"/>
      <c r="TII43" s="251"/>
      <c r="TIJ43" s="251"/>
      <c r="TIK43" s="251"/>
      <c r="TIL43" s="251"/>
      <c r="TIM43" s="251"/>
      <c r="TIN43" s="251"/>
      <c r="TIO43" s="251"/>
      <c r="TIP43" s="251"/>
      <c r="TIQ43" s="251"/>
      <c r="TIR43" s="251"/>
      <c r="TIS43" s="251"/>
      <c r="TIT43" s="251"/>
      <c r="TIU43" s="251"/>
      <c r="TIV43" s="251"/>
      <c r="TIW43" s="251"/>
      <c r="TIX43" s="251"/>
      <c r="TIY43" s="251"/>
      <c r="TIZ43" s="251"/>
      <c r="TJA43" s="251"/>
      <c r="TJB43" s="251"/>
      <c r="TJC43" s="251"/>
      <c r="TJD43" s="251"/>
      <c r="TJE43" s="251"/>
      <c r="TJF43" s="251"/>
      <c r="TJG43" s="251"/>
      <c r="TJH43" s="251"/>
      <c r="TJI43" s="251"/>
      <c r="TJJ43" s="251"/>
      <c r="TJK43" s="251"/>
      <c r="TJL43" s="251"/>
      <c r="TJM43" s="251"/>
      <c r="TJN43" s="251"/>
      <c r="TJO43" s="251"/>
      <c r="TJP43" s="251"/>
      <c r="TJQ43" s="251"/>
      <c r="TJR43" s="251"/>
      <c r="TJS43" s="251"/>
      <c r="TJT43" s="251"/>
      <c r="TJU43" s="251"/>
      <c r="TJV43" s="251"/>
      <c r="TJW43" s="251"/>
      <c r="TJX43" s="251"/>
      <c r="TJY43" s="251"/>
      <c r="TJZ43" s="251"/>
      <c r="TKA43" s="251"/>
      <c r="TKB43" s="251"/>
      <c r="TKC43" s="251"/>
      <c r="TKD43" s="251"/>
      <c r="TKE43" s="251"/>
      <c r="TKF43" s="251"/>
      <c r="TKG43" s="251"/>
      <c r="TKH43" s="251"/>
      <c r="TKI43" s="251"/>
      <c r="TKJ43" s="251"/>
      <c r="TKK43" s="251"/>
      <c r="TKL43" s="251"/>
      <c r="TKM43" s="251"/>
      <c r="TKN43" s="251"/>
      <c r="TKO43" s="251"/>
      <c r="TKP43" s="251"/>
      <c r="TKQ43" s="251"/>
      <c r="TKR43" s="251"/>
      <c r="TKS43" s="251"/>
      <c r="TKT43" s="251"/>
      <c r="TKU43" s="251"/>
      <c r="TKV43" s="251"/>
      <c r="TKW43" s="251"/>
      <c r="TKX43" s="251"/>
      <c r="TKY43" s="251"/>
      <c r="TKZ43" s="251"/>
      <c r="TLA43" s="251"/>
      <c r="TLB43" s="251"/>
      <c r="TLC43" s="251"/>
      <c r="TLD43" s="251"/>
      <c r="TLE43" s="251"/>
      <c r="TLF43" s="251"/>
      <c r="TLG43" s="251"/>
      <c r="TLH43" s="251"/>
      <c r="TLI43" s="251"/>
      <c r="TLJ43" s="251"/>
      <c r="TLK43" s="251"/>
      <c r="TLL43" s="251"/>
      <c r="TLM43" s="251"/>
      <c r="TLN43" s="251"/>
      <c r="TLO43" s="251"/>
      <c r="TLP43" s="251"/>
      <c r="TLQ43" s="251"/>
      <c r="TLR43" s="251"/>
      <c r="TLS43" s="251"/>
      <c r="TLT43" s="251"/>
      <c r="TLU43" s="251"/>
      <c r="TLV43" s="251"/>
      <c r="TLW43" s="251"/>
      <c r="TLX43" s="251"/>
      <c r="TLY43" s="251"/>
      <c r="TLZ43" s="251"/>
      <c r="TMA43" s="251"/>
      <c r="TMB43" s="251"/>
      <c r="TMC43" s="251"/>
      <c r="TMD43" s="251"/>
      <c r="TME43" s="251"/>
      <c r="TMF43" s="251"/>
      <c r="TMG43" s="251"/>
      <c r="TMH43" s="251"/>
      <c r="TMI43" s="251"/>
      <c r="TMJ43" s="251"/>
      <c r="TMK43" s="251"/>
      <c r="TML43" s="251"/>
      <c r="TMM43" s="251"/>
      <c r="TMN43" s="251"/>
      <c r="TMO43" s="251"/>
      <c r="TMP43" s="251"/>
      <c r="TMQ43" s="251"/>
      <c r="TMR43" s="251"/>
      <c r="TMS43" s="251"/>
      <c r="TMT43" s="251"/>
      <c r="TMU43" s="251"/>
      <c r="TMV43" s="251"/>
      <c r="TMW43" s="251"/>
      <c r="TMX43" s="251"/>
      <c r="TMY43" s="251"/>
      <c r="TMZ43" s="251"/>
      <c r="TNA43" s="251"/>
      <c r="TNB43" s="251"/>
      <c r="TNC43" s="251"/>
      <c r="TND43" s="251"/>
      <c r="TNE43" s="251"/>
      <c r="TNF43" s="251"/>
      <c r="TNG43" s="251"/>
      <c r="TNH43" s="251"/>
      <c r="TNI43" s="251"/>
      <c r="TNJ43" s="251"/>
      <c r="TNK43" s="251"/>
      <c r="TNL43" s="251"/>
      <c r="TNM43" s="251"/>
      <c r="TNN43" s="251"/>
      <c r="TNO43" s="251"/>
      <c r="TNP43" s="251"/>
      <c r="TNQ43" s="251"/>
      <c r="TNR43" s="251"/>
      <c r="TNS43" s="251"/>
      <c r="TNT43" s="251"/>
      <c r="TNU43" s="251"/>
      <c r="TNV43" s="251"/>
      <c r="TNW43" s="251"/>
      <c r="TNX43" s="251"/>
      <c r="TNY43" s="251"/>
      <c r="TNZ43" s="251"/>
      <c r="TOA43" s="251"/>
      <c r="TOB43" s="251"/>
      <c r="TOC43" s="251"/>
      <c r="TOD43" s="251"/>
      <c r="TOE43" s="251"/>
      <c r="TOF43" s="251"/>
      <c r="TOG43" s="251"/>
      <c r="TOH43" s="251"/>
      <c r="TOI43" s="251"/>
      <c r="TOJ43" s="251"/>
      <c r="TOK43" s="251"/>
      <c r="TOL43" s="251"/>
      <c r="TOM43" s="251"/>
      <c r="TON43" s="251"/>
      <c r="TOO43" s="251"/>
      <c r="TOP43" s="251"/>
      <c r="TOQ43" s="251"/>
      <c r="TOR43" s="251"/>
      <c r="TOS43" s="251"/>
      <c r="TOT43" s="251"/>
      <c r="TOU43" s="251"/>
      <c r="TOV43" s="251"/>
      <c r="TOW43" s="251"/>
      <c r="TOX43" s="251"/>
      <c r="TOY43" s="251"/>
      <c r="TOZ43" s="251"/>
      <c r="TPA43" s="251"/>
      <c r="TPB43" s="251"/>
      <c r="TPC43" s="251"/>
      <c r="TPD43" s="251"/>
      <c r="TPE43" s="251"/>
      <c r="TPF43" s="251"/>
      <c r="TPG43" s="251"/>
      <c r="TPH43" s="251"/>
      <c r="TPI43" s="251"/>
      <c r="TPJ43" s="251"/>
      <c r="TPK43" s="251"/>
      <c r="TPL43" s="251"/>
      <c r="TPM43" s="251"/>
      <c r="TPN43" s="251"/>
      <c r="TPO43" s="251"/>
      <c r="TPP43" s="251"/>
      <c r="TPQ43" s="251"/>
      <c r="TPR43" s="251"/>
      <c r="TPS43" s="251"/>
      <c r="TPT43" s="251"/>
      <c r="TPU43" s="251"/>
      <c r="TPV43" s="251"/>
      <c r="TPW43" s="251"/>
      <c r="TPX43" s="251"/>
      <c r="TPY43" s="251"/>
      <c r="TPZ43" s="251"/>
      <c r="TQA43" s="251"/>
      <c r="TQB43" s="251"/>
      <c r="TQC43" s="251"/>
      <c r="TQD43" s="251"/>
      <c r="TQE43" s="251"/>
      <c r="TQF43" s="251"/>
      <c r="TQG43" s="251"/>
      <c r="TQH43" s="251"/>
      <c r="TQI43" s="251"/>
      <c r="TQJ43" s="251"/>
      <c r="TQK43" s="251"/>
      <c r="TQL43" s="251"/>
      <c r="TQM43" s="251"/>
      <c r="TQN43" s="251"/>
      <c r="TQO43" s="251"/>
      <c r="TQP43" s="251"/>
      <c r="TQQ43" s="251"/>
      <c r="TQR43" s="251"/>
      <c r="TQS43" s="251"/>
      <c r="TQT43" s="251"/>
      <c r="TQU43" s="251"/>
      <c r="TQV43" s="251"/>
      <c r="TQW43" s="251"/>
      <c r="TQX43" s="251"/>
      <c r="TQY43" s="251"/>
      <c r="TQZ43" s="251"/>
      <c r="TRA43" s="251"/>
      <c r="TRB43" s="251"/>
      <c r="TRC43" s="251"/>
      <c r="TRD43" s="251"/>
      <c r="TRE43" s="251"/>
      <c r="TRF43" s="251"/>
      <c r="TRG43" s="251"/>
      <c r="TRH43" s="251"/>
      <c r="TRI43" s="251"/>
      <c r="TRJ43" s="251"/>
      <c r="TRK43" s="251"/>
      <c r="TRL43" s="251"/>
      <c r="TRM43" s="251"/>
      <c r="TRN43" s="251"/>
      <c r="TRO43" s="251"/>
      <c r="TRP43" s="251"/>
      <c r="TRQ43" s="251"/>
      <c r="TRR43" s="251"/>
      <c r="TRS43" s="251"/>
      <c r="TRT43" s="251"/>
      <c r="TRU43" s="251"/>
      <c r="TRV43" s="251"/>
      <c r="TRW43" s="251"/>
      <c r="TRX43" s="251"/>
      <c r="TRY43" s="251"/>
      <c r="TRZ43" s="251"/>
      <c r="TSA43" s="251"/>
      <c r="TSB43" s="251"/>
      <c r="TSC43" s="251"/>
      <c r="TSD43" s="251"/>
      <c r="TSE43" s="251"/>
      <c r="TSF43" s="251"/>
      <c r="TSG43" s="251"/>
      <c r="TSH43" s="251"/>
      <c r="TSI43" s="251"/>
      <c r="TSJ43" s="251"/>
      <c r="TSK43" s="251"/>
      <c r="TSL43" s="251"/>
      <c r="TSM43" s="251"/>
      <c r="TSN43" s="251"/>
      <c r="TSO43" s="251"/>
      <c r="TSP43" s="251"/>
      <c r="TSQ43" s="251"/>
      <c r="TSR43" s="251"/>
      <c r="TSS43" s="251"/>
      <c r="TST43" s="251"/>
      <c r="TSU43" s="251"/>
      <c r="TSV43" s="251"/>
      <c r="TSW43" s="251"/>
      <c r="TSX43" s="251"/>
      <c r="TSY43" s="251"/>
      <c r="TSZ43" s="251"/>
      <c r="TTA43" s="251"/>
      <c r="TTB43" s="251"/>
      <c r="TTC43" s="251"/>
      <c r="TTD43" s="251"/>
      <c r="TTE43" s="251"/>
      <c r="TTF43" s="251"/>
      <c r="TTG43" s="251"/>
      <c r="TTH43" s="251"/>
      <c r="TTI43" s="251"/>
      <c r="TTJ43" s="251"/>
      <c r="TTK43" s="251"/>
      <c r="TTL43" s="251"/>
      <c r="TTM43" s="251"/>
      <c r="TTN43" s="251"/>
      <c r="TTO43" s="251"/>
      <c r="TTP43" s="251"/>
      <c r="TTQ43" s="251"/>
      <c r="TTR43" s="251"/>
      <c r="TTS43" s="251"/>
      <c r="TTT43" s="251"/>
      <c r="TTU43" s="251"/>
      <c r="TTV43" s="251"/>
      <c r="TTW43" s="251"/>
      <c r="TTX43" s="251"/>
      <c r="TTY43" s="251"/>
      <c r="TTZ43" s="251"/>
      <c r="TUA43" s="251"/>
      <c r="TUB43" s="251"/>
      <c r="TUC43" s="251"/>
      <c r="TUD43" s="251"/>
      <c r="TUE43" s="251"/>
      <c r="TUF43" s="251"/>
      <c r="TUG43" s="251"/>
      <c r="TUH43" s="251"/>
      <c r="TUI43" s="251"/>
      <c r="TUJ43" s="251"/>
      <c r="TUK43" s="251"/>
      <c r="TUL43" s="251"/>
      <c r="TUM43" s="251"/>
      <c r="TUN43" s="251"/>
      <c r="TUO43" s="251"/>
      <c r="TUP43" s="251"/>
      <c r="TUQ43" s="251"/>
      <c r="TUR43" s="251"/>
      <c r="TUS43" s="251"/>
      <c r="TUT43" s="251"/>
      <c r="TUU43" s="251"/>
      <c r="TUV43" s="251"/>
      <c r="TUW43" s="251"/>
      <c r="TUX43" s="251"/>
      <c r="TUY43" s="251"/>
      <c r="TUZ43" s="251"/>
      <c r="TVA43" s="251"/>
      <c r="TVB43" s="251"/>
      <c r="TVC43" s="251"/>
      <c r="TVD43" s="251"/>
      <c r="TVE43" s="251"/>
      <c r="TVF43" s="251"/>
      <c r="TVG43" s="251"/>
      <c r="TVH43" s="251"/>
      <c r="TVI43" s="251"/>
      <c r="TVJ43" s="251"/>
      <c r="TVK43" s="251"/>
      <c r="TVL43" s="251"/>
      <c r="TVM43" s="251"/>
      <c r="TVN43" s="251"/>
      <c r="TVO43" s="251"/>
      <c r="TVP43" s="251"/>
      <c r="TVQ43" s="251"/>
      <c r="TVR43" s="251"/>
      <c r="TVS43" s="251"/>
      <c r="TVT43" s="251"/>
      <c r="TVU43" s="251"/>
      <c r="TVV43" s="251"/>
      <c r="TVW43" s="251"/>
      <c r="TVX43" s="251"/>
      <c r="TVY43" s="251"/>
      <c r="TVZ43" s="251"/>
      <c r="TWA43" s="251"/>
      <c r="TWB43" s="251"/>
      <c r="TWC43" s="251"/>
      <c r="TWD43" s="251"/>
      <c r="TWE43" s="251"/>
      <c r="TWF43" s="251"/>
      <c r="TWG43" s="251"/>
      <c r="TWH43" s="251"/>
      <c r="TWI43" s="251"/>
      <c r="TWJ43" s="251"/>
      <c r="TWK43" s="251"/>
      <c r="TWL43" s="251"/>
      <c r="TWM43" s="251"/>
      <c r="TWN43" s="251"/>
      <c r="TWO43" s="251"/>
      <c r="TWP43" s="251"/>
      <c r="TWQ43" s="251"/>
      <c r="TWR43" s="251"/>
      <c r="TWS43" s="251"/>
      <c r="TWT43" s="251"/>
      <c r="TWU43" s="251"/>
      <c r="TWV43" s="251"/>
      <c r="TWW43" s="251"/>
      <c r="TWX43" s="251"/>
      <c r="TWY43" s="251"/>
      <c r="TWZ43" s="251"/>
      <c r="TXA43" s="251"/>
      <c r="TXB43" s="251"/>
      <c r="TXC43" s="251"/>
      <c r="TXD43" s="251"/>
      <c r="TXE43" s="251"/>
      <c r="TXF43" s="251"/>
      <c r="TXG43" s="251"/>
      <c r="TXH43" s="251"/>
      <c r="TXI43" s="251"/>
      <c r="TXJ43" s="251"/>
      <c r="TXK43" s="251"/>
      <c r="TXL43" s="251"/>
      <c r="TXM43" s="251"/>
      <c r="TXN43" s="251"/>
      <c r="TXO43" s="251"/>
      <c r="TXP43" s="251"/>
      <c r="TXQ43" s="251"/>
      <c r="TXR43" s="251"/>
      <c r="TXS43" s="251"/>
      <c r="TXT43" s="251"/>
      <c r="TXU43" s="251"/>
      <c r="TXV43" s="251"/>
      <c r="TXW43" s="251"/>
      <c r="TXX43" s="251"/>
      <c r="TXY43" s="251"/>
      <c r="TXZ43" s="251"/>
      <c r="TYA43" s="251"/>
      <c r="TYB43" s="251"/>
      <c r="TYC43" s="251"/>
      <c r="TYD43" s="251"/>
      <c r="TYE43" s="251"/>
      <c r="TYF43" s="251"/>
      <c r="TYG43" s="251"/>
      <c r="TYH43" s="251"/>
      <c r="TYI43" s="251"/>
      <c r="TYJ43" s="251"/>
      <c r="TYK43" s="251"/>
      <c r="TYL43" s="251"/>
      <c r="TYM43" s="251"/>
      <c r="TYN43" s="251"/>
      <c r="TYO43" s="251"/>
      <c r="TYP43" s="251"/>
      <c r="TYQ43" s="251"/>
      <c r="TYR43" s="251"/>
      <c r="TYS43" s="251"/>
      <c r="TYT43" s="251"/>
      <c r="TYU43" s="251"/>
      <c r="TYV43" s="251"/>
      <c r="TYW43" s="251"/>
      <c r="TYX43" s="251"/>
      <c r="TYY43" s="251"/>
      <c r="TYZ43" s="251"/>
      <c r="TZA43" s="251"/>
      <c r="TZB43" s="251"/>
      <c r="TZC43" s="251"/>
      <c r="TZD43" s="251"/>
      <c r="TZE43" s="251"/>
      <c r="TZF43" s="251"/>
      <c r="TZG43" s="251"/>
      <c r="TZH43" s="251"/>
      <c r="TZI43" s="251"/>
      <c r="TZJ43" s="251"/>
      <c r="TZK43" s="251"/>
      <c r="TZL43" s="251"/>
      <c r="TZM43" s="251"/>
      <c r="TZN43" s="251"/>
      <c r="TZO43" s="251"/>
      <c r="TZP43" s="251"/>
      <c r="TZQ43" s="251"/>
      <c r="TZR43" s="251"/>
      <c r="TZS43" s="251"/>
      <c r="TZT43" s="251"/>
      <c r="TZU43" s="251"/>
      <c r="TZV43" s="251"/>
      <c r="TZW43" s="251"/>
      <c r="TZX43" s="251"/>
      <c r="TZY43" s="251"/>
      <c r="TZZ43" s="251"/>
      <c r="UAA43" s="251"/>
      <c r="UAB43" s="251"/>
      <c r="UAC43" s="251"/>
      <c r="UAD43" s="251"/>
      <c r="UAE43" s="251"/>
      <c r="UAF43" s="251"/>
      <c r="UAG43" s="251"/>
      <c r="UAH43" s="251"/>
      <c r="UAI43" s="251"/>
      <c r="UAJ43" s="251"/>
      <c r="UAK43" s="251"/>
      <c r="UAL43" s="251"/>
      <c r="UAM43" s="251"/>
      <c r="UAN43" s="251"/>
      <c r="UAO43" s="251"/>
      <c r="UAP43" s="251"/>
      <c r="UAQ43" s="251"/>
      <c r="UAR43" s="251"/>
      <c r="UAS43" s="251"/>
      <c r="UAT43" s="251"/>
      <c r="UAU43" s="251"/>
      <c r="UAV43" s="251"/>
      <c r="UAW43" s="251"/>
      <c r="UAX43" s="251"/>
      <c r="UAY43" s="251"/>
      <c r="UAZ43" s="251"/>
      <c r="UBA43" s="251"/>
      <c r="UBB43" s="251"/>
      <c r="UBC43" s="251"/>
      <c r="UBD43" s="251"/>
      <c r="UBE43" s="251"/>
      <c r="UBF43" s="251"/>
      <c r="UBG43" s="251"/>
      <c r="UBH43" s="251"/>
      <c r="UBI43" s="251"/>
      <c r="UBJ43" s="251"/>
      <c r="UBK43" s="251"/>
      <c r="UBL43" s="251"/>
      <c r="UBM43" s="251"/>
      <c r="UBN43" s="251"/>
      <c r="UBO43" s="251"/>
      <c r="UBP43" s="251"/>
      <c r="UBQ43" s="251"/>
      <c r="UBR43" s="251"/>
      <c r="UBS43" s="251"/>
      <c r="UBT43" s="251"/>
      <c r="UBU43" s="251"/>
      <c r="UBV43" s="251"/>
      <c r="UBW43" s="251"/>
      <c r="UBX43" s="251"/>
      <c r="UBY43" s="251"/>
      <c r="UBZ43" s="251"/>
      <c r="UCA43" s="251"/>
      <c r="UCB43" s="251"/>
      <c r="UCC43" s="251"/>
      <c r="UCD43" s="251"/>
      <c r="UCE43" s="251"/>
      <c r="UCF43" s="251"/>
      <c r="UCG43" s="251"/>
      <c r="UCH43" s="251"/>
      <c r="UCI43" s="251"/>
      <c r="UCJ43" s="251"/>
      <c r="UCK43" s="251"/>
      <c r="UCL43" s="251"/>
      <c r="UCM43" s="251"/>
      <c r="UCN43" s="251"/>
      <c r="UCO43" s="251"/>
      <c r="UCP43" s="251"/>
      <c r="UCQ43" s="251"/>
      <c r="UCR43" s="251"/>
      <c r="UCS43" s="251"/>
      <c r="UCT43" s="251"/>
      <c r="UCU43" s="251"/>
      <c r="UCV43" s="251"/>
      <c r="UCW43" s="251"/>
      <c r="UCX43" s="251"/>
      <c r="UCY43" s="251"/>
      <c r="UCZ43" s="251"/>
      <c r="UDA43" s="251"/>
      <c r="UDB43" s="251"/>
      <c r="UDC43" s="251"/>
      <c r="UDD43" s="251"/>
      <c r="UDE43" s="251"/>
      <c r="UDF43" s="251"/>
      <c r="UDG43" s="251"/>
      <c r="UDH43" s="251"/>
      <c r="UDI43" s="251"/>
      <c r="UDJ43" s="251"/>
      <c r="UDK43" s="251"/>
      <c r="UDL43" s="251"/>
      <c r="UDM43" s="251"/>
      <c r="UDN43" s="251"/>
      <c r="UDO43" s="251"/>
      <c r="UDP43" s="251"/>
      <c r="UDQ43" s="251"/>
      <c r="UDR43" s="251"/>
      <c r="UDS43" s="251"/>
      <c r="UDT43" s="251"/>
      <c r="UDU43" s="251"/>
      <c r="UDV43" s="251"/>
      <c r="UDW43" s="251"/>
      <c r="UDX43" s="251"/>
      <c r="UDY43" s="251"/>
      <c r="UDZ43" s="251"/>
      <c r="UEA43" s="251"/>
      <c r="UEB43" s="251"/>
      <c r="UEC43" s="251"/>
      <c r="UED43" s="251"/>
      <c r="UEE43" s="251"/>
      <c r="UEF43" s="251"/>
      <c r="UEG43" s="251"/>
      <c r="UEH43" s="251"/>
      <c r="UEI43" s="251"/>
      <c r="UEJ43" s="251"/>
      <c r="UEK43" s="251"/>
      <c r="UEL43" s="251"/>
      <c r="UEM43" s="251"/>
      <c r="UEN43" s="251"/>
      <c r="UEO43" s="251"/>
      <c r="UEP43" s="251"/>
      <c r="UEQ43" s="251"/>
      <c r="UER43" s="251"/>
      <c r="UES43" s="251"/>
      <c r="UET43" s="251"/>
      <c r="UEU43" s="251"/>
      <c r="UEV43" s="251"/>
      <c r="UEW43" s="251"/>
      <c r="UEX43" s="251"/>
      <c r="UEY43" s="251"/>
      <c r="UEZ43" s="251"/>
      <c r="UFA43" s="251"/>
      <c r="UFB43" s="251"/>
      <c r="UFC43" s="251"/>
      <c r="UFD43" s="251"/>
      <c r="UFE43" s="251"/>
      <c r="UFF43" s="251"/>
      <c r="UFG43" s="251"/>
      <c r="UFH43" s="251"/>
      <c r="UFI43" s="251"/>
      <c r="UFJ43" s="251"/>
      <c r="UFK43" s="251"/>
      <c r="UFL43" s="251"/>
      <c r="UFM43" s="251"/>
      <c r="UFN43" s="251"/>
      <c r="UFO43" s="251"/>
      <c r="UFP43" s="251"/>
      <c r="UFQ43" s="251"/>
      <c r="UFR43" s="251"/>
      <c r="UFS43" s="251"/>
      <c r="UFT43" s="251"/>
      <c r="UFU43" s="251"/>
      <c r="UFV43" s="251"/>
      <c r="UFW43" s="251"/>
      <c r="UFX43" s="251"/>
      <c r="UFY43" s="251"/>
      <c r="UFZ43" s="251"/>
      <c r="UGA43" s="251"/>
      <c r="UGB43" s="251"/>
      <c r="UGC43" s="251"/>
      <c r="UGD43" s="251"/>
      <c r="UGE43" s="251"/>
      <c r="UGF43" s="251"/>
      <c r="UGG43" s="251"/>
      <c r="UGH43" s="251"/>
      <c r="UGI43" s="251"/>
      <c r="UGJ43" s="251"/>
      <c r="UGK43" s="251"/>
      <c r="UGL43" s="251"/>
      <c r="UGM43" s="251"/>
      <c r="UGN43" s="251"/>
      <c r="UGO43" s="251"/>
      <c r="UGP43" s="251"/>
      <c r="UGQ43" s="251"/>
      <c r="UGR43" s="251"/>
      <c r="UGS43" s="251"/>
      <c r="UGT43" s="251"/>
      <c r="UGU43" s="251"/>
      <c r="UGV43" s="251"/>
      <c r="UGW43" s="251"/>
      <c r="UGX43" s="251"/>
      <c r="UGY43" s="251"/>
      <c r="UGZ43" s="251"/>
      <c r="UHA43" s="251"/>
      <c r="UHB43" s="251"/>
      <c r="UHC43" s="251"/>
      <c r="UHD43" s="251"/>
      <c r="UHE43" s="251"/>
      <c r="UHF43" s="251"/>
      <c r="UHG43" s="251"/>
      <c r="UHH43" s="251"/>
      <c r="UHI43" s="251"/>
      <c r="UHJ43" s="251"/>
      <c r="UHK43" s="251"/>
      <c r="UHL43" s="251"/>
      <c r="UHM43" s="251"/>
      <c r="UHN43" s="251"/>
      <c r="UHO43" s="251"/>
      <c r="UHP43" s="251"/>
      <c r="UHQ43" s="251"/>
      <c r="UHR43" s="251"/>
      <c r="UHS43" s="251"/>
      <c r="UHT43" s="251"/>
      <c r="UHU43" s="251"/>
      <c r="UHV43" s="251"/>
      <c r="UHW43" s="251"/>
      <c r="UHX43" s="251"/>
      <c r="UHY43" s="251"/>
      <c r="UHZ43" s="251"/>
      <c r="UIA43" s="251"/>
      <c r="UIB43" s="251"/>
      <c r="UIC43" s="251"/>
      <c r="UID43" s="251"/>
      <c r="UIE43" s="251"/>
      <c r="UIF43" s="251"/>
      <c r="UIG43" s="251"/>
      <c r="UIH43" s="251"/>
      <c r="UII43" s="251"/>
      <c r="UIJ43" s="251"/>
      <c r="UIK43" s="251"/>
      <c r="UIL43" s="251"/>
      <c r="UIM43" s="251"/>
      <c r="UIN43" s="251"/>
      <c r="UIO43" s="251"/>
      <c r="UIP43" s="251"/>
      <c r="UIQ43" s="251"/>
      <c r="UIR43" s="251"/>
      <c r="UIS43" s="251"/>
      <c r="UIT43" s="251"/>
      <c r="UIU43" s="251"/>
      <c r="UIV43" s="251"/>
      <c r="UIW43" s="251"/>
      <c r="UIX43" s="251"/>
      <c r="UIY43" s="251"/>
      <c r="UIZ43" s="251"/>
      <c r="UJA43" s="251"/>
      <c r="UJB43" s="251"/>
      <c r="UJC43" s="251"/>
      <c r="UJD43" s="251"/>
      <c r="UJE43" s="251"/>
      <c r="UJF43" s="251"/>
      <c r="UJG43" s="251"/>
      <c r="UJH43" s="251"/>
      <c r="UJI43" s="251"/>
      <c r="UJJ43" s="251"/>
      <c r="UJK43" s="251"/>
      <c r="UJL43" s="251"/>
      <c r="UJM43" s="251"/>
      <c r="UJN43" s="251"/>
      <c r="UJO43" s="251"/>
      <c r="UJP43" s="251"/>
      <c r="UJQ43" s="251"/>
      <c r="UJR43" s="251"/>
      <c r="UJS43" s="251"/>
      <c r="UJT43" s="251"/>
      <c r="UJU43" s="251"/>
      <c r="UJV43" s="251"/>
      <c r="UJW43" s="251"/>
      <c r="UJX43" s="251"/>
      <c r="UJY43" s="251"/>
      <c r="UJZ43" s="251"/>
      <c r="UKA43" s="251"/>
      <c r="UKB43" s="251"/>
      <c r="UKC43" s="251"/>
      <c r="UKD43" s="251"/>
      <c r="UKE43" s="251"/>
      <c r="UKF43" s="251"/>
      <c r="UKG43" s="251"/>
      <c r="UKH43" s="251"/>
      <c r="UKI43" s="251"/>
      <c r="UKJ43" s="251"/>
      <c r="UKK43" s="251"/>
      <c r="UKL43" s="251"/>
      <c r="UKM43" s="251"/>
      <c r="UKN43" s="251"/>
      <c r="UKO43" s="251"/>
      <c r="UKP43" s="251"/>
      <c r="UKQ43" s="251"/>
      <c r="UKR43" s="251"/>
      <c r="UKS43" s="251"/>
      <c r="UKT43" s="251"/>
      <c r="UKU43" s="251"/>
      <c r="UKV43" s="251"/>
      <c r="UKW43" s="251"/>
      <c r="UKX43" s="251"/>
      <c r="UKY43" s="251"/>
      <c r="UKZ43" s="251"/>
      <c r="ULA43" s="251"/>
      <c r="ULB43" s="251"/>
      <c r="ULC43" s="251"/>
      <c r="ULD43" s="251"/>
      <c r="ULE43" s="251"/>
      <c r="ULF43" s="251"/>
      <c r="ULG43" s="251"/>
      <c r="ULH43" s="251"/>
      <c r="ULI43" s="251"/>
      <c r="ULJ43" s="251"/>
      <c r="ULK43" s="251"/>
      <c r="ULL43" s="251"/>
      <c r="ULM43" s="251"/>
      <c r="ULN43" s="251"/>
      <c r="ULO43" s="251"/>
      <c r="ULP43" s="251"/>
      <c r="ULQ43" s="251"/>
      <c r="ULR43" s="251"/>
      <c r="ULS43" s="251"/>
      <c r="ULT43" s="251"/>
      <c r="ULU43" s="251"/>
      <c r="ULV43" s="251"/>
      <c r="ULW43" s="251"/>
      <c r="ULX43" s="251"/>
      <c r="ULY43" s="251"/>
      <c r="ULZ43" s="251"/>
      <c r="UMA43" s="251"/>
      <c r="UMB43" s="251"/>
      <c r="UMC43" s="251"/>
      <c r="UMD43" s="251"/>
      <c r="UME43" s="251"/>
      <c r="UMF43" s="251"/>
      <c r="UMG43" s="251"/>
      <c r="UMH43" s="251"/>
      <c r="UMI43" s="251"/>
      <c r="UMJ43" s="251"/>
      <c r="UMK43" s="251"/>
      <c r="UML43" s="251"/>
      <c r="UMM43" s="251"/>
      <c r="UMN43" s="251"/>
      <c r="UMO43" s="251"/>
      <c r="UMP43" s="251"/>
      <c r="UMQ43" s="251"/>
      <c r="UMR43" s="251"/>
      <c r="UMS43" s="251"/>
      <c r="UMT43" s="251"/>
      <c r="UMU43" s="251"/>
      <c r="UMV43" s="251"/>
      <c r="UMW43" s="251"/>
      <c r="UMX43" s="251"/>
      <c r="UMY43" s="251"/>
      <c r="UMZ43" s="251"/>
      <c r="UNA43" s="251"/>
      <c r="UNB43" s="251"/>
      <c r="UNC43" s="251"/>
      <c r="UND43" s="251"/>
      <c r="UNE43" s="251"/>
      <c r="UNF43" s="251"/>
      <c r="UNG43" s="251"/>
      <c r="UNH43" s="251"/>
      <c r="UNI43" s="251"/>
      <c r="UNJ43" s="251"/>
      <c r="UNK43" s="251"/>
      <c r="UNL43" s="251"/>
      <c r="UNM43" s="251"/>
      <c r="UNN43" s="251"/>
      <c r="UNO43" s="251"/>
      <c r="UNP43" s="251"/>
      <c r="UNQ43" s="251"/>
      <c r="UNR43" s="251"/>
      <c r="UNS43" s="251"/>
      <c r="UNT43" s="251"/>
      <c r="UNU43" s="251"/>
      <c r="UNV43" s="251"/>
      <c r="UNW43" s="251"/>
      <c r="UNX43" s="251"/>
      <c r="UNY43" s="251"/>
      <c r="UNZ43" s="251"/>
      <c r="UOA43" s="251"/>
      <c r="UOB43" s="251"/>
      <c r="UOC43" s="251"/>
      <c r="UOD43" s="251"/>
      <c r="UOE43" s="251"/>
      <c r="UOF43" s="251"/>
      <c r="UOG43" s="251"/>
      <c r="UOH43" s="251"/>
      <c r="UOI43" s="251"/>
      <c r="UOJ43" s="251"/>
      <c r="UOK43" s="251"/>
      <c r="UOL43" s="251"/>
      <c r="UOM43" s="251"/>
      <c r="UON43" s="251"/>
      <c r="UOO43" s="251"/>
      <c r="UOP43" s="251"/>
      <c r="UOQ43" s="251"/>
      <c r="UOR43" s="251"/>
      <c r="UOS43" s="251"/>
      <c r="UOT43" s="251"/>
      <c r="UOU43" s="251"/>
      <c r="UOV43" s="251"/>
      <c r="UOW43" s="251"/>
      <c r="UOX43" s="251"/>
      <c r="UOY43" s="251"/>
      <c r="UOZ43" s="251"/>
      <c r="UPA43" s="251"/>
      <c r="UPB43" s="251"/>
      <c r="UPC43" s="251"/>
      <c r="UPD43" s="251"/>
      <c r="UPE43" s="251"/>
      <c r="UPF43" s="251"/>
      <c r="UPG43" s="251"/>
      <c r="UPH43" s="251"/>
      <c r="UPI43" s="251"/>
      <c r="UPJ43" s="251"/>
      <c r="UPK43" s="251"/>
      <c r="UPL43" s="251"/>
      <c r="UPM43" s="251"/>
      <c r="UPN43" s="251"/>
      <c r="UPO43" s="251"/>
      <c r="UPP43" s="251"/>
      <c r="UPQ43" s="251"/>
      <c r="UPR43" s="251"/>
      <c r="UPS43" s="251"/>
      <c r="UPT43" s="251"/>
      <c r="UPU43" s="251"/>
      <c r="UPV43" s="251"/>
      <c r="UPW43" s="251"/>
      <c r="UPX43" s="251"/>
      <c r="UPY43" s="251"/>
      <c r="UPZ43" s="251"/>
      <c r="UQA43" s="251"/>
      <c r="UQB43" s="251"/>
      <c r="UQC43" s="251"/>
      <c r="UQD43" s="251"/>
      <c r="UQE43" s="251"/>
      <c r="UQF43" s="251"/>
      <c r="UQG43" s="251"/>
      <c r="UQH43" s="251"/>
      <c r="UQI43" s="251"/>
      <c r="UQJ43" s="251"/>
      <c r="UQK43" s="251"/>
      <c r="UQL43" s="251"/>
      <c r="UQM43" s="251"/>
      <c r="UQN43" s="251"/>
      <c r="UQO43" s="251"/>
      <c r="UQP43" s="251"/>
      <c r="UQQ43" s="251"/>
      <c r="UQR43" s="251"/>
      <c r="UQS43" s="251"/>
      <c r="UQT43" s="251"/>
      <c r="UQU43" s="251"/>
      <c r="UQV43" s="251"/>
      <c r="UQW43" s="251"/>
      <c r="UQX43" s="251"/>
      <c r="UQY43" s="251"/>
      <c r="UQZ43" s="251"/>
      <c r="URA43" s="251"/>
      <c r="URB43" s="251"/>
      <c r="URC43" s="251"/>
      <c r="URD43" s="251"/>
      <c r="URE43" s="251"/>
      <c r="URF43" s="251"/>
      <c r="URG43" s="251"/>
      <c r="URH43" s="251"/>
      <c r="URI43" s="251"/>
      <c r="URJ43" s="251"/>
      <c r="URK43" s="251"/>
      <c r="URL43" s="251"/>
      <c r="URM43" s="251"/>
      <c r="URN43" s="251"/>
      <c r="URO43" s="251"/>
      <c r="URP43" s="251"/>
      <c r="URQ43" s="251"/>
      <c r="URR43" s="251"/>
      <c r="URS43" s="251"/>
      <c r="URT43" s="251"/>
      <c r="URU43" s="251"/>
      <c r="URV43" s="251"/>
      <c r="URW43" s="251"/>
      <c r="URX43" s="251"/>
      <c r="URY43" s="251"/>
      <c r="URZ43" s="251"/>
      <c r="USA43" s="251"/>
      <c r="USB43" s="251"/>
      <c r="USC43" s="251"/>
      <c r="USD43" s="251"/>
      <c r="USE43" s="251"/>
      <c r="USF43" s="251"/>
      <c r="USG43" s="251"/>
      <c r="USH43" s="251"/>
      <c r="USI43" s="251"/>
      <c r="USJ43" s="251"/>
      <c r="USK43" s="251"/>
      <c r="USL43" s="251"/>
      <c r="USM43" s="251"/>
      <c r="USN43" s="251"/>
      <c r="USO43" s="251"/>
      <c r="USP43" s="251"/>
      <c r="USQ43" s="251"/>
      <c r="USR43" s="251"/>
      <c r="USS43" s="251"/>
      <c r="UST43" s="251"/>
      <c r="USU43" s="251"/>
      <c r="USV43" s="251"/>
      <c r="USW43" s="251"/>
      <c r="USX43" s="251"/>
      <c r="USY43" s="251"/>
      <c r="USZ43" s="251"/>
      <c r="UTA43" s="251"/>
      <c r="UTB43" s="251"/>
      <c r="UTC43" s="251"/>
      <c r="UTD43" s="251"/>
      <c r="UTE43" s="251"/>
      <c r="UTF43" s="251"/>
      <c r="UTG43" s="251"/>
      <c r="UTH43" s="251"/>
      <c r="UTI43" s="251"/>
      <c r="UTJ43" s="251"/>
      <c r="UTK43" s="251"/>
      <c r="UTL43" s="251"/>
      <c r="UTM43" s="251"/>
      <c r="UTN43" s="251"/>
      <c r="UTO43" s="251"/>
      <c r="UTP43" s="251"/>
      <c r="UTQ43" s="251"/>
      <c r="UTR43" s="251"/>
      <c r="UTS43" s="251"/>
      <c r="UTT43" s="251"/>
      <c r="UTU43" s="251"/>
      <c r="UTV43" s="251"/>
      <c r="UTW43" s="251"/>
      <c r="UTX43" s="251"/>
      <c r="UTY43" s="251"/>
      <c r="UTZ43" s="251"/>
      <c r="UUA43" s="251"/>
      <c r="UUB43" s="251"/>
      <c r="UUC43" s="251"/>
      <c r="UUD43" s="251"/>
      <c r="UUE43" s="251"/>
      <c r="UUF43" s="251"/>
      <c r="UUG43" s="251"/>
      <c r="UUH43" s="251"/>
      <c r="UUI43" s="251"/>
      <c r="UUJ43" s="251"/>
      <c r="UUK43" s="251"/>
      <c r="UUL43" s="251"/>
      <c r="UUM43" s="251"/>
      <c r="UUN43" s="251"/>
      <c r="UUO43" s="251"/>
      <c r="UUP43" s="251"/>
      <c r="UUQ43" s="251"/>
      <c r="UUR43" s="251"/>
      <c r="UUS43" s="251"/>
      <c r="UUT43" s="251"/>
      <c r="UUU43" s="251"/>
      <c r="UUV43" s="251"/>
      <c r="UUW43" s="251"/>
      <c r="UUX43" s="251"/>
      <c r="UUY43" s="251"/>
      <c r="UUZ43" s="251"/>
      <c r="UVA43" s="251"/>
      <c r="UVB43" s="251"/>
      <c r="UVC43" s="251"/>
      <c r="UVD43" s="251"/>
      <c r="UVE43" s="251"/>
      <c r="UVF43" s="251"/>
      <c r="UVG43" s="251"/>
      <c r="UVH43" s="251"/>
      <c r="UVI43" s="251"/>
      <c r="UVJ43" s="251"/>
      <c r="UVK43" s="251"/>
      <c r="UVL43" s="251"/>
      <c r="UVM43" s="251"/>
      <c r="UVN43" s="251"/>
      <c r="UVO43" s="251"/>
      <c r="UVP43" s="251"/>
      <c r="UVQ43" s="251"/>
      <c r="UVR43" s="251"/>
      <c r="UVS43" s="251"/>
      <c r="UVT43" s="251"/>
      <c r="UVU43" s="251"/>
      <c r="UVV43" s="251"/>
      <c r="UVW43" s="251"/>
      <c r="UVX43" s="251"/>
      <c r="UVY43" s="251"/>
      <c r="UVZ43" s="251"/>
      <c r="UWA43" s="251"/>
      <c r="UWB43" s="251"/>
      <c r="UWC43" s="251"/>
      <c r="UWD43" s="251"/>
      <c r="UWE43" s="251"/>
      <c r="UWF43" s="251"/>
      <c r="UWG43" s="251"/>
      <c r="UWH43" s="251"/>
      <c r="UWI43" s="251"/>
      <c r="UWJ43" s="251"/>
      <c r="UWK43" s="251"/>
      <c r="UWL43" s="251"/>
      <c r="UWM43" s="251"/>
      <c r="UWN43" s="251"/>
      <c r="UWO43" s="251"/>
      <c r="UWP43" s="251"/>
      <c r="UWQ43" s="251"/>
      <c r="UWR43" s="251"/>
      <c r="UWS43" s="251"/>
      <c r="UWT43" s="251"/>
      <c r="UWU43" s="251"/>
      <c r="UWV43" s="251"/>
      <c r="UWW43" s="251"/>
      <c r="UWX43" s="251"/>
      <c r="UWY43" s="251"/>
      <c r="UWZ43" s="251"/>
      <c r="UXA43" s="251"/>
      <c r="UXB43" s="251"/>
      <c r="UXC43" s="251"/>
      <c r="UXD43" s="251"/>
      <c r="UXE43" s="251"/>
      <c r="UXF43" s="251"/>
      <c r="UXG43" s="251"/>
      <c r="UXH43" s="251"/>
      <c r="UXI43" s="251"/>
      <c r="UXJ43" s="251"/>
      <c r="UXK43" s="251"/>
      <c r="UXL43" s="251"/>
      <c r="UXM43" s="251"/>
      <c r="UXN43" s="251"/>
      <c r="UXO43" s="251"/>
      <c r="UXP43" s="251"/>
      <c r="UXQ43" s="251"/>
      <c r="UXR43" s="251"/>
      <c r="UXS43" s="251"/>
      <c r="UXT43" s="251"/>
      <c r="UXU43" s="251"/>
      <c r="UXV43" s="251"/>
      <c r="UXW43" s="251"/>
      <c r="UXX43" s="251"/>
      <c r="UXY43" s="251"/>
      <c r="UXZ43" s="251"/>
      <c r="UYA43" s="251"/>
      <c r="UYB43" s="251"/>
      <c r="UYC43" s="251"/>
      <c r="UYD43" s="251"/>
      <c r="UYE43" s="251"/>
      <c r="UYF43" s="251"/>
      <c r="UYG43" s="251"/>
      <c r="UYH43" s="251"/>
      <c r="UYI43" s="251"/>
      <c r="UYJ43" s="251"/>
      <c r="UYK43" s="251"/>
      <c r="UYL43" s="251"/>
      <c r="UYM43" s="251"/>
      <c r="UYN43" s="251"/>
      <c r="UYO43" s="251"/>
      <c r="UYP43" s="251"/>
      <c r="UYQ43" s="251"/>
      <c r="UYR43" s="251"/>
      <c r="UYS43" s="251"/>
      <c r="UYT43" s="251"/>
      <c r="UYU43" s="251"/>
      <c r="UYV43" s="251"/>
      <c r="UYW43" s="251"/>
      <c r="UYX43" s="251"/>
      <c r="UYY43" s="251"/>
      <c r="UYZ43" s="251"/>
      <c r="UZA43" s="251"/>
      <c r="UZB43" s="251"/>
      <c r="UZC43" s="251"/>
      <c r="UZD43" s="251"/>
      <c r="UZE43" s="251"/>
      <c r="UZF43" s="251"/>
      <c r="UZG43" s="251"/>
      <c r="UZH43" s="251"/>
      <c r="UZI43" s="251"/>
      <c r="UZJ43" s="251"/>
      <c r="UZK43" s="251"/>
      <c r="UZL43" s="251"/>
      <c r="UZM43" s="251"/>
      <c r="UZN43" s="251"/>
      <c r="UZO43" s="251"/>
      <c r="UZP43" s="251"/>
      <c r="UZQ43" s="251"/>
      <c r="UZR43" s="251"/>
      <c r="UZS43" s="251"/>
      <c r="UZT43" s="251"/>
      <c r="UZU43" s="251"/>
      <c r="UZV43" s="251"/>
      <c r="UZW43" s="251"/>
      <c r="UZX43" s="251"/>
      <c r="UZY43" s="251"/>
      <c r="UZZ43" s="251"/>
      <c r="VAA43" s="251"/>
      <c r="VAB43" s="251"/>
      <c r="VAC43" s="251"/>
      <c r="VAD43" s="251"/>
      <c r="VAE43" s="251"/>
      <c r="VAF43" s="251"/>
      <c r="VAG43" s="251"/>
      <c r="VAH43" s="251"/>
      <c r="VAI43" s="251"/>
      <c r="VAJ43" s="251"/>
      <c r="VAK43" s="251"/>
      <c r="VAL43" s="251"/>
      <c r="VAM43" s="251"/>
      <c r="VAN43" s="251"/>
      <c r="VAO43" s="251"/>
      <c r="VAP43" s="251"/>
      <c r="VAQ43" s="251"/>
      <c r="VAR43" s="251"/>
      <c r="VAS43" s="251"/>
      <c r="VAT43" s="251"/>
      <c r="VAU43" s="251"/>
      <c r="VAV43" s="251"/>
      <c r="VAW43" s="251"/>
      <c r="VAX43" s="251"/>
      <c r="VAY43" s="251"/>
      <c r="VAZ43" s="251"/>
      <c r="VBA43" s="251"/>
      <c r="VBB43" s="251"/>
      <c r="VBC43" s="251"/>
      <c r="VBD43" s="251"/>
      <c r="VBE43" s="251"/>
      <c r="VBF43" s="251"/>
      <c r="VBG43" s="251"/>
      <c r="VBH43" s="251"/>
      <c r="VBI43" s="251"/>
      <c r="VBJ43" s="251"/>
      <c r="VBK43" s="251"/>
      <c r="VBL43" s="251"/>
      <c r="VBM43" s="251"/>
      <c r="VBN43" s="251"/>
      <c r="VBO43" s="251"/>
      <c r="VBP43" s="251"/>
      <c r="VBQ43" s="251"/>
      <c r="VBR43" s="251"/>
      <c r="VBS43" s="251"/>
      <c r="VBT43" s="251"/>
      <c r="VBU43" s="251"/>
      <c r="VBV43" s="251"/>
      <c r="VBW43" s="251"/>
      <c r="VBX43" s="251"/>
      <c r="VBY43" s="251"/>
      <c r="VBZ43" s="251"/>
      <c r="VCA43" s="251"/>
      <c r="VCB43" s="251"/>
      <c r="VCC43" s="251"/>
      <c r="VCD43" s="251"/>
      <c r="VCE43" s="251"/>
      <c r="VCF43" s="251"/>
      <c r="VCG43" s="251"/>
      <c r="VCH43" s="251"/>
      <c r="VCI43" s="251"/>
      <c r="VCJ43" s="251"/>
      <c r="VCK43" s="251"/>
      <c r="VCL43" s="251"/>
      <c r="VCM43" s="251"/>
      <c r="VCN43" s="251"/>
      <c r="VCO43" s="251"/>
      <c r="VCP43" s="251"/>
      <c r="VCQ43" s="251"/>
      <c r="VCR43" s="251"/>
      <c r="VCS43" s="251"/>
      <c r="VCT43" s="251"/>
      <c r="VCU43" s="251"/>
      <c r="VCV43" s="251"/>
      <c r="VCW43" s="251"/>
      <c r="VCX43" s="251"/>
      <c r="VCY43" s="251"/>
      <c r="VCZ43" s="251"/>
      <c r="VDA43" s="251"/>
      <c r="VDB43" s="251"/>
      <c r="VDC43" s="251"/>
      <c r="VDD43" s="251"/>
      <c r="VDE43" s="251"/>
      <c r="VDF43" s="251"/>
      <c r="VDG43" s="251"/>
      <c r="VDH43" s="251"/>
      <c r="VDI43" s="251"/>
      <c r="VDJ43" s="251"/>
      <c r="VDK43" s="251"/>
      <c r="VDL43" s="251"/>
      <c r="VDM43" s="251"/>
      <c r="VDN43" s="251"/>
      <c r="VDO43" s="251"/>
      <c r="VDP43" s="251"/>
      <c r="VDQ43" s="251"/>
      <c r="VDR43" s="251"/>
      <c r="VDS43" s="251"/>
      <c r="VDT43" s="251"/>
      <c r="VDU43" s="251"/>
      <c r="VDV43" s="251"/>
      <c r="VDW43" s="251"/>
      <c r="VDX43" s="251"/>
      <c r="VDY43" s="251"/>
      <c r="VDZ43" s="251"/>
      <c r="VEA43" s="251"/>
      <c r="VEB43" s="251"/>
      <c r="VEC43" s="251"/>
      <c r="VED43" s="251"/>
      <c r="VEE43" s="251"/>
      <c r="VEF43" s="251"/>
      <c r="VEG43" s="251"/>
      <c r="VEH43" s="251"/>
      <c r="VEI43" s="251"/>
      <c r="VEJ43" s="251"/>
      <c r="VEK43" s="251"/>
      <c r="VEL43" s="251"/>
      <c r="VEM43" s="251"/>
      <c r="VEN43" s="251"/>
      <c r="VEO43" s="251"/>
      <c r="VEP43" s="251"/>
      <c r="VEQ43" s="251"/>
      <c r="VER43" s="251"/>
      <c r="VES43" s="251"/>
      <c r="VET43" s="251"/>
      <c r="VEU43" s="251"/>
      <c r="VEV43" s="251"/>
      <c r="VEW43" s="251"/>
      <c r="VEX43" s="251"/>
      <c r="VEY43" s="251"/>
      <c r="VEZ43" s="251"/>
      <c r="VFA43" s="251"/>
      <c r="VFB43" s="251"/>
      <c r="VFC43" s="251"/>
      <c r="VFD43" s="251"/>
      <c r="VFE43" s="251"/>
      <c r="VFF43" s="251"/>
      <c r="VFG43" s="251"/>
      <c r="VFH43" s="251"/>
      <c r="VFI43" s="251"/>
      <c r="VFJ43" s="251"/>
      <c r="VFK43" s="251"/>
      <c r="VFL43" s="251"/>
      <c r="VFM43" s="251"/>
      <c r="VFN43" s="251"/>
      <c r="VFO43" s="251"/>
      <c r="VFP43" s="251"/>
      <c r="VFQ43" s="251"/>
      <c r="VFR43" s="251"/>
      <c r="VFS43" s="251"/>
      <c r="VFT43" s="251"/>
      <c r="VFU43" s="251"/>
      <c r="VFV43" s="251"/>
      <c r="VFW43" s="251"/>
      <c r="VFX43" s="251"/>
      <c r="VFY43" s="251"/>
      <c r="VFZ43" s="251"/>
      <c r="VGA43" s="251"/>
      <c r="VGB43" s="251"/>
      <c r="VGC43" s="251"/>
      <c r="VGD43" s="251"/>
      <c r="VGE43" s="251"/>
      <c r="VGF43" s="251"/>
      <c r="VGG43" s="251"/>
      <c r="VGH43" s="251"/>
      <c r="VGI43" s="251"/>
      <c r="VGJ43" s="251"/>
      <c r="VGK43" s="251"/>
      <c r="VGL43" s="251"/>
      <c r="VGM43" s="251"/>
      <c r="VGN43" s="251"/>
      <c r="VGO43" s="251"/>
      <c r="VGP43" s="251"/>
      <c r="VGQ43" s="251"/>
      <c r="VGR43" s="251"/>
      <c r="VGS43" s="251"/>
      <c r="VGT43" s="251"/>
      <c r="VGU43" s="251"/>
      <c r="VGV43" s="251"/>
      <c r="VGW43" s="251"/>
      <c r="VGX43" s="251"/>
      <c r="VGY43" s="251"/>
      <c r="VGZ43" s="251"/>
      <c r="VHA43" s="251"/>
      <c r="VHB43" s="251"/>
      <c r="VHC43" s="251"/>
      <c r="VHD43" s="251"/>
      <c r="VHE43" s="251"/>
      <c r="VHF43" s="251"/>
      <c r="VHG43" s="251"/>
      <c r="VHH43" s="251"/>
      <c r="VHI43" s="251"/>
      <c r="VHJ43" s="251"/>
      <c r="VHK43" s="251"/>
      <c r="VHL43" s="251"/>
      <c r="VHM43" s="251"/>
      <c r="VHN43" s="251"/>
      <c r="VHO43" s="251"/>
      <c r="VHP43" s="251"/>
      <c r="VHQ43" s="251"/>
      <c r="VHR43" s="251"/>
      <c r="VHS43" s="251"/>
      <c r="VHT43" s="251"/>
      <c r="VHU43" s="251"/>
      <c r="VHV43" s="251"/>
      <c r="VHW43" s="251"/>
      <c r="VHX43" s="251"/>
      <c r="VHY43" s="251"/>
      <c r="VHZ43" s="251"/>
      <c r="VIA43" s="251"/>
      <c r="VIB43" s="251"/>
      <c r="VIC43" s="251"/>
      <c r="VID43" s="251"/>
      <c r="VIE43" s="251"/>
      <c r="VIF43" s="251"/>
      <c r="VIG43" s="251"/>
      <c r="VIH43" s="251"/>
      <c r="VII43" s="251"/>
      <c r="VIJ43" s="251"/>
      <c r="VIK43" s="251"/>
      <c r="VIL43" s="251"/>
      <c r="VIM43" s="251"/>
      <c r="VIN43" s="251"/>
      <c r="VIO43" s="251"/>
      <c r="VIP43" s="251"/>
      <c r="VIQ43" s="251"/>
      <c r="VIR43" s="251"/>
      <c r="VIS43" s="251"/>
      <c r="VIT43" s="251"/>
      <c r="VIU43" s="251"/>
      <c r="VIV43" s="251"/>
      <c r="VIW43" s="251"/>
      <c r="VIX43" s="251"/>
      <c r="VIY43" s="251"/>
      <c r="VIZ43" s="251"/>
      <c r="VJA43" s="251"/>
      <c r="VJB43" s="251"/>
      <c r="VJC43" s="251"/>
      <c r="VJD43" s="251"/>
      <c r="VJE43" s="251"/>
      <c r="VJF43" s="251"/>
      <c r="VJG43" s="251"/>
      <c r="VJH43" s="251"/>
      <c r="VJI43" s="251"/>
      <c r="VJJ43" s="251"/>
      <c r="VJK43" s="251"/>
      <c r="VJL43" s="251"/>
      <c r="VJM43" s="251"/>
      <c r="VJN43" s="251"/>
      <c r="VJO43" s="251"/>
      <c r="VJP43" s="251"/>
      <c r="VJQ43" s="251"/>
      <c r="VJR43" s="251"/>
      <c r="VJS43" s="251"/>
      <c r="VJT43" s="251"/>
      <c r="VJU43" s="251"/>
      <c r="VJV43" s="251"/>
      <c r="VJW43" s="251"/>
      <c r="VJX43" s="251"/>
      <c r="VJY43" s="251"/>
      <c r="VJZ43" s="251"/>
      <c r="VKA43" s="251"/>
      <c r="VKB43" s="251"/>
      <c r="VKC43" s="251"/>
      <c r="VKD43" s="251"/>
      <c r="VKE43" s="251"/>
      <c r="VKF43" s="251"/>
      <c r="VKG43" s="251"/>
      <c r="VKH43" s="251"/>
      <c r="VKI43" s="251"/>
      <c r="VKJ43" s="251"/>
      <c r="VKK43" s="251"/>
      <c r="VKL43" s="251"/>
      <c r="VKM43" s="251"/>
      <c r="VKN43" s="251"/>
      <c r="VKO43" s="251"/>
      <c r="VKP43" s="251"/>
      <c r="VKQ43" s="251"/>
      <c r="VKR43" s="251"/>
      <c r="VKS43" s="251"/>
      <c r="VKT43" s="251"/>
      <c r="VKU43" s="251"/>
      <c r="VKV43" s="251"/>
      <c r="VKW43" s="251"/>
      <c r="VKX43" s="251"/>
      <c r="VKY43" s="251"/>
      <c r="VKZ43" s="251"/>
      <c r="VLA43" s="251"/>
      <c r="VLB43" s="251"/>
      <c r="VLC43" s="251"/>
      <c r="VLD43" s="251"/>
      <c r="VLE43" s="251"/>
      <c r="VLF43" s="251"/>
      <c r="VLG43" s="251"/>
      <c r="VLH43" s="251"/>
      <c r="VLI43" s="251"/>
      <c r="VLJ43" s="251"/>
      <c r="VLK43" s="251"/>
      <c r="VLL43" s="251"/>
      <c r="VLM43" s="251"/>
      <c r="VLN43" s="251"/>
      <c r="VLO43" s="251"/>
      <c r="VLP43" s="251"/>
      <c r="VLQ43" s="251"/>
      <c r="VLR43" s="251"/>
      <c r="VLS43" s="251"/>
      <c r="VLT43" s="251"/>
      <c r="VLU43" s="251"/>
      <c r="VLV43" s="251"/>
      <c r="VLW43" s="251"/>
      <c r="VLX43" s="251"/>
      <c r="VLY43" s="251"/>
      <c r="VLZ43" s="251"/>
      <c r="VMA43" s="251"/>
      <c r="VMB43" s="251"/>
      <c r="VMC43" s="251"/>
      <c r="VMD43" s="251"/>
      <c r="VME43" s="251"/>
      <c r="VMF43" s="251"/>
      <c r="VMG43" s="251"/>
      <c r="VMH43" s="251"/>
      <c r="VMI43" s="251"/>
      <c r="VMJ43" s="251"/>
      <c r="VMK43" s="251"/>
      <c r="VML43" s="251"/>
      <c r="VMM43" s="251"/>
      <c r="VMN43" s="251"/>
      <c r="VMO43" s="251"/>
      <c r="VMP43" s="251"/>
      <c r="VMQ43" s="251"/>
      <c r="VMR43" s="251"/>
      <c r="VMS43" s="251"/>
      <c r="VMT43" s="251"/>
      <c r="VMU43" s="251"/>
      <c r="VMV43" s="251"/>
      <c r="VMW43" s="251"/>
      <c r="VMX43" s="251"/>
      <c r="VMY43" s="251"/>
      <c r="VMZ43" s="251"/>
      <c r="VNA43" s="251"/>
      <c r="VNB43" s="251"/>
      <c r="VNC43" s="251"/>
      <c r="VND43" s="251"/>
      <c r="VNE43" s="251"/>
      <c r="VNF43" s="251"/>
      <c r="VNG43" s="251"/>
      <c r="VNH43" s="251"/>
      <c r="VNI43" s="251"/>
      <c r="VNJ43" s="251"/>
      <c r="VNK43" s="251"/>
      <c r="VNL43" s="251"/>
      <c r="VNM43" s="251"/>
      <c r="VNN43" s="251"/>
      <c r="VNO43" s="251"/>
      <c r="VNP43" s="251"/>
      <c r="VNQ43" s="251"/>
      <c r="VNR43" s="251"/>
      <c r="VNS43" s="251"/>
      <c r="VNT43" s="251"/>
      <c r="VNU43" s="251"/>
      <c r="VNV43" s="251"/>
      <c r="VNW43" s="251"/>
      <c r="VNX43" s="251"/>
      <c r="VNY43" s="251"/>
      <c r="VNZ43" s="251"/>
      <c r="VOA43" s="251"/>
      <c r="VOB43" s="251"/>
      <c r="VOC43" s="251"/>
      <c r="VOD43" s="251"/>
      <c r="VOE43" s="251"/>
      <c r="VOF43" s="251"/>
      <c r="VOG43" s="251"/>
      <c r="VOH43" s="251"/>
      <c r="VOI43" s="251"/>
      <c r="VOJ43" s="251"/>
      <c r="VOK43" s="251"/>
      <c r="VOL43" s="251"/>
      <c r="VOM43" s="251"/>
      <c r="VON43" s="251"/>
      <c r="VOO43" s="251"/>
      <c r="VOP43" s="251"/>
      <c r="VOQ43" s="251"/>
      <c r="VOR43" s="251"/>
      <c r="VOS43" s="251"/>
      <c r="VOT43" s="251"/>
      <c r="VOU43" s="251"/>
      <c r="VOV43" s="251"/>
      <c r="VOW43" s="251"/>
      <c r="VOX43" s="251"/>
      <c r="VOY43" s="251"/>
      <c r="VOZ43" s="251"/>
      <c r="VPA43" s="251"/>
      <c r="VPB43" s="251"/>
      <c r="VPC43" s="251"/>
      <c r="VPD43" s="251"/>
      <c r="VPE43" s="251"/>
      <c r="VPF43" s="251"/>
      <c r="VPG43" s="251"/>
      <c r="VPH43" s="251"/>
      <c r="VPI43" s="251"/>
      <c r="VPJ43" s="251"/>
      <c r="VPK43" s="251"/>
      <c r="VPL43" s="251"/>
      <c r="VPM43" s="251"/>
      <c r="VPN43" s="251"/>
      <c r="VPO43" s="251"/>
      <c r="VPP43" s="251"/>
      <c r="VPQ43" s="251"/>
      <c r="VPR43" s="251"/>
      <c r="VPS43" s="251"/>
      <c r="VPT43" s="251"/>
      <c r="VPU43" s="251"/>
      <c r="VPV43" s="251"/>
      <c r="VPW43" s="251"/>
      <c r="VPX43" s="251"/>
      <c r="VPY43" s="251"/>
      <c r="VPZ43" s="251"/>
      <c r="VQA43" s="251"/>
      <c r="VQB43" s="251"/>
      <c r="VQC43" s="251"/>
      <c r="VQD43" s="251"/>
      <c r="VQE43" s="251"/>
      <c r="VQF43" s="251"/>
      <c r="VQG43" s="251"/>
      <c r="VQH43" s="251"/>
      <c r="VQI43" s="251"/>
      <c r="VQJ43" s="251"/>
      <c r="VQK43" s="251"/>
      <c r="VQL43" s="251"/>
      <c r="VQM43" s="251"/>
      <c r="VQN43" s="251"/>
      <c r="VQO43" s="251"/>
      <c r="VQP43" s="251"/>
      <c r="VQQ43" s="251"/>
      <c r="VQR43" s="251"/>
      <c r="VQS43" s="251"/>
      <c r="VQT43" s="251"/>
      <c r="VQU43" s="251"/>
      <c r="VQV43" s="251"/>
      <c r="VQW43" s="251"/>
      <c r="VQX43" s="251"/>
      <c r="VQY43" s="251"/>
      <c r="VQZ43" s="251"/>
      <c r="VRA43" s="251"/>
      <c r="VRB43" s="251"/>
      <c r="VRC43" s="251"/>
      <c r="VRD43" s="251"/>
      <c r="VRE43" s="251"/>
      <c r="VRF43" s="251"/>
      <c r="VRG43" s="251"/>
      <c r="VRH43" s="251"/>
      <c r="VRI43" s="251"/>
      <c r="VRJ43" s="251"/>
      <c r="VRK43" s="251"/>
      <c r="VRL43" s="251"/>
      <c r="VRM43" s="251"/>
      <c r="VRN43" s="251"/>
      <c r="VRO43" s="251"/>
      <c r="VRP43" s="251"/>
      <c r="VRQ43" s="251"/>
      <c r="VRR43" s="251"/>
      <c r="VRS43" s="251"/>
      <c r="VRT43" s="251"/>
      <c r="VRU43" s="251"/>
      <c r="VRV43" s="251"/>
      <c r="VRW43" s="251"/>
      <c r="VRX43" s="251"/>
      <c r="VRY43" s="251"/>
      <c r="VRZ43" s="251"/>
      <c r="VSA43" s="251"/>
      <c r="VSB43" s="251"/>
      <c r="VSC43" s="251"/>
      <c r="VSD43" s="251"/>
      <c r="VSE43" s="251"/>
      <c r="VSF43" s="251"/>
      <c r="VSG43" s="251"/>
      <c r="VSH43" s="251"/>
      <c r="VSI43" s="251"/>
      <c r="VSJ43" s="251"/>
      <c r="VSK43" s="251"/>
      <c r="VSL43" s="251"/>
      <c r="VSM43" s="251"/>
      <c r="VSN43" s="251"/>
      <c r="VSO43" s="251"/>
      <c r="VSP43" s="251"/>
      <c r="VSQ43" s="251"/>
      <c r="VSR43" s="251"/>
      <c r="VSS43" s="251"/>
      <c r="VST43" s="251"/>
      <c r="VSU43" s="251"/>
      <c r="VSV43" s="251"/>
      <c r="VSW43" s="251"/>
      <c r="VSX43" s="251"/>
      <c r="VSY43" s="251"/>
      <c r="VSZ43" s="251"/>
      <c r="VTA43" s="251"/>
      <c r="VTB43" s="251"/>
      <c r="VTC43" s="251"/>
      <c r="VTD43" s="251"/>
      <c r="VTE43" s="251"/>
      <c r="VTF43" s="251"/>
      <c r="VTG43" s="251"/>
      <c r="VTH43" s="251"/>
      <c r="VTI43" s="251"/>
      <c r="VTJ43" s="251"/>
      <c r="VTK43" s="251"/>
      <c r="VTL43" s="251"/>
      <c r="VTM43" s="251"/>
      <c r="VTN43" s="251"/>
      <c r="VTO43" s="251"/>
      <c r="VTP43" s="251"/>
      <c r="VTQ43" s="251"/>
      <c r="VTR43" s="251"/>
      <c r="VTS43" s="251"/>
      <c r="VTT43" s="251"/>
      <c r="VTU43" s="251"/>
      <c r="VTV43" s="251"/>
      <c r="VTW43" s="251"/>
      <c r="VTX43" s="251"/>
      <c r="VTY43" s="251"/>
      <c r="VTZ43" s="251"/>
      <c r="VUA43" s="251"/>
      <c r="VUB43" s="251"/>
      <c r="VUC43" s="251"/>
      <c r="VUD43" s="251"/>
      <c r="VUE43" s="251"/>
      <c r="VUF43" s="251"/>
      <c r="VUG43" s="251"/>
      <c r="VUH43" s="251"/>
      <c r="VUI43" s="251"/>
      <c r="VUJ43" s="251"/>
      <c r="VUK43" s="251"/>
      <c r="VUL43" s="251"/>
      <c r="VUM43" s="251"/>
      <c r="VUN43" s="251"/>
      <c r="VUO43" s="251"/>
      <c r="VUP43" s="251"/>
      <c r="VUQ43" s="251"/>
      <c r="VUR43" s="251"/>
      <c r="VUS43" s="251"/>
      <c r="VUT43" s="251"/>
      <c r="VUU43" s="251"/>
      <c r="VUV43" s="251"/>
      <c r="VUW43" s="251"/>
      <c r="VUX43" s="251"/>
      <c r="VUY43" s="251"/>
      <c r="VUZ43" s="251"/>
      <c r="VVA43" s="251"/>
      <c r="VVB43" s="251"/>
      <c r="VVC43" s="251"/>
      <c r="VVD43" s="251"/>
      <c r="VVE43" s="251"/>
      <c r="VVF43" s="251"/>
      <c r="VVG43" s="251"/>
      <c r="VVH43" s="251"/>
      <c r="VVI43" s="251"/>
      <c r="VVJ43" s="251"/>
      <c r="VVK43" s="251"/>
      <c r="VVL43" s="251"/>
      <c r="VVM43" s="251"/>
      <c r="VVN43" s="251"/>
      <c r="VVO43" s="251"/>
      <c r="VVP43" s="251"/>
      <c r="VVQ43" s="251"/>
      <c r="VVR43" s="251"/>
      <c r="VVS43" s="251"/>
      <c r="VVT43" s="251"/>
      <c r="VVU43" s="251"/>
      <c r="VVV43" s="251"/>
      <c r="VVW43" s="251"/>
      <c r="VVX43" s="251"/>
      <c r="VVY43" s="251"/>
      <c r="VVZ43" s="251"/>
      <c r="VWA43" s="251"/>
      <c r="VWB43" s="251"/>
      <c r="VWC43" s="251"/>
      <c r="VWD43" s="251"/>
      <c r="VWE43" s="251"/>
      <c r="VWF43" s="251"/>
      <c r="VWG43" s="251"/>
      <c r="VWH43" s="251"/>
      <c r="VWI43" s="251"/>
      <c r="VWJ43" s="251"/>
      <c r="VWK43" s="251"/>
      <c r="VWL43" s="251"/>
      <c r="VWM43" s="251"/>
      <c r="VWN43" s="251"/>
      <c r="VWO43" s="251"/>
      <c r="VWP43" s="251"/>
      <c r="VWQ43" s="251"/>
      <c r="VWR43" s="251"/>
      <c r="VWS43" s="251"/>
      <c r="VWT43" s="251"/>
      <c r="VWU43" s="251"/>
      <c r="VWV43" s="251"/>
      <c r="VWW43" s="251"/>
      <c r="VWX43" s="251"/>
      <c r="VWY43" s="251"/>
      <c r="VWZ43" s="251"/>
      <c r="VXA43" s="251"/>
      <c r="VXB43" s="251"/>
      <c r="VXC43" s="251"/>
      <c r="VXD43" s="251"/>
      <c r="VXE43" s="251"/>
      <c r="VXF43" s="251"/>
      <c r="VXG43" s="251"/>
      <c r="VXH43" s="251"/>
      <c r="VXI43" s="251"/>
      <c r="VXJ43" s="251"/>
      <c r="VXK43" s="251"/>
      <c r="VXL43" s="251"/>
      <c r="VXM43" s="251"/>
      <c r="VXN43" s="251"/>
      <c r="VXO43" s="251"/>
      <c r="VXP43" s="251"/>
      <c r="VXQ43" s="251"/>
      <c r="VXR43" s="251"/>
      <c r="VXS43" s="251"/>
      <c r="VXT43" s="251"/>
      <c r="VXU43" s="251"/>
      <c r="VXV43" s="251"/>
      <c r="VXW43" s="251"/>
      <c r="VXX43" s="251"/>
      <c r="VXY43" s="251"/>
      <c r="VXZ43" s="251"/>
      <c r="VYA43" s="251"/>
      <c r="VYB43" s="251"/>
      <c r="VYC43" s="251"/>
      <c r="VYD43" s="251"/>
      <c r="VYE43" s="251"/>
      <c r="VYF43" s="251"/>
      <c r="VYG43" s="251"/>
      <c r="VYH43" s="251"/>
      <c r="VYI43" s="251"/>
      <c r="VYJ43" s="251"/>
      <c r="VYK43" s="251"/>
      <c r="VYL43" s="251"/>
      <c r="VYM43" s="251"/>
      <c r="VYN43" s="251"/>
      <c r="VYO43" s="251"/>
      <c r="VYP43" s="251"/>
      <c r="VYQ43" s="251"/>
      <c r="VYR43" s="251"/>
      <c r="VYS43" s="251"/>
      <c r="VYT43" s="251"/>
      <c r="VYU43" s="251"/>
      <c r="VYV43" s="251"/>
      <c r="VYW43" s="251"/>
      <c r="VYX43" s="251"/>
      <c r="VYY43" s="251"/>
      <c r="VYZ43" s="251"/>
      <c r="VZA43" s="251"/>
      <c r="VZB43" s="251"/>
      <c r="VZC43" s="251"/>
      <c r="VZD43" s="251"/>
      <c r="VZE43" s="251"/>
      <c r="VZF43" s="251"/>
      <c r="VZG43" s="251"/>
      <c r="VZH43" s="251"/>
      <c r="VZI43" s="251"/>
      <c r="VZJ43" s="251"/>
      <c r="VZK43" s="251"/>
      <c r="VZL43" s="251"/>
      <c r="VZM43" s="251"/>
      <c r="VZN43" s="251"/>
      <c r="VZO43" s="251"/>
      <c r="VZP43" s="251"/>
      <c r="VZQ43" s="251"/>
      <c r="VZR43" s="251"/>
      <c r="VZS43" s="251"/>
      <c r="VZT43" s="251"/>
      <c r="VZU43" s="251"/>
      <c r="VZV43" s="251"/>
      <c r="VZW43" s="251"/>
      <c r="VZX43" s="251"/>
      <c r="VZY43" s="251"/>
      <c r="VZZ43" s="251"/>
      <c r="WAA43" s="251"/>
      <c r="WAB43" s="251"/>
      <c r="WAC43" s="251"/>
      <c r="WAD43" s="251"/>
      <c r="WAE43" s="251"/>
      <c r="WAF43" s="251"/>
      <c r="WAG43" s="251"/>
      <c r="WAH43" s="251"/>
      <c r="WAI43" s="251"/>
      <c r="WAJ43" s="251"/>
      <c r="WAK43" s="251"/>
      <c r="WAL43" s="251"/>
      <c r="WAM43" s="251"/>
      <c r="WAN43" s="251"/>
      <c r="WAO43" s="251"/>
      <c r="WAP43" s="251"/>
      <c r="WAQ43" s="251"/>
      <c r="WAR43" s="251"/>
      <c r="WAS43" s="251"/>
      <c r="WAT43" s="251"/>
      <c r="WAU43" s="251"/>
      <c r="WAV43" s="251"/>
      <c r="WAW43" s="251"/>
      <c r="WAX43" s="251"/>
      <c r="WAY43" s="251"/>
      <c r="WAZ43" s="251"/>
      <c r="WBA43" s="251"/>
      <c r="WBB43" s="251"/>
      <c r="WBC43" s="251"/>
      <c r="WBD43" s="251"/>
      <c r="WBE43" s="251"/>
      <c r="WBF43" s="251"/>
      <c r="WBG43" s="251"/>
      <c r="WBH43" s="251"/>
      <c r="WBI43" s="251"/>
      <c r="WBJ43" s="251"/>
      <c r="WBK43" s="251"/>
      <c r="WBL43" s="251"/>
      <c r="WBM43" s="251"/>
      <c r="WBN43" s="251"/>
      <c r="WBO43" s="251"/>
      <c r="WBP43" s="251"/>
      <c r="WBQ43" s="251"/>
      <c r="WBR43" s="251"/>
      <c r="WBS43" s="251"/>
      <c r="WBT43" s="251"/>
      <c r="WBU43" s="251"/>
      <c r="WBV43" s="251"/>
      <c r="WBW43" s="251"/>
      <c r="WBX43" s="251"/>
      <c r="WBY43" s="251"/>
      <c r="WBZ43" s="251"/>
      <c r="WCA43" s="251"/>
      <c r="WCB43" s="251"/>
      <c r="WCC43" s="251"/>
      <c r="WCD43" s="251"/>
      <c r="WCE43" s="251"/>
      <c r="WCF43" s="251"/>
      <c r="WCG43" s="251"/>
      <c r="WCH43" s="251"/>
      <c r="WCI43" s="251"/>
      <c r="WCJ43" s="251"/>
      <c r="WCK43" s="251"/>
      <c r="WCL43" s="251"/>
      <c r="WCM43" s="251"/>
      <c r="WCN43" s="251"/>
      <c r="WCO43" s="251"/>
      <c r="WCP43" s="251"/>
      <c r="WCQ43" s="251"/>
      <c r="WCR43" s="251"/>
      <c r="WCS43" s="251"/>
      <c r="WCT43" s="251"/>
      <c r="WCU43" s="251"/>
      <c r="WCV43" s="251"/>
      <c r="WCW43" s="251"/>
      <c r="WCX43" s="251"/>
      <c r="WCY43" s="251"/>
      <c r="WCZ43" s="251"/>
      <c r="WDA43" s="251"/>
      <c r="WDB43" s="251"/>
      <c r="WDC43" s="251"/>
      <c r="WDD43" s="251"/>
      <c r="WDE43" s="251"/>
      <c r="WDF43" s="251"/>
      <c r="WDG43" s="251"/>
      <c r="WDH43" s="251"/>
      <c r="WDI43" s="251"/>
      <c r="WDJ43" s="251"/>
      <c r="WDK43" s="251"/>
      <c r="WDL43" s="251"/>
      <c r="WDM43" s="251"/>
      <c r="WDN43" s="251"/>
      <c r="WDO43" s="251"/>
      <c r="WDP43" s="251"/>
      <c r="WDQ43" s="251"/>
      <c r="WDR43" s="251"/>
      <c r="WDS43" s="251"/>
      <c r="WDT43" s="251"/>
      <c r="WDU43" s="251"/>
      <c r="WDV43" s="251"/>
      <c r="WDW43" s="251"/>
      <c r="WDX43" s="251"/>
      <c r="WDY43" s="251"/>
      <c r="WDZ43" s="251"/>
      <c r="WEA43" s="251"/>
      <c r="WEB43" s="251"/>
      <c r="WEC43" s="251"/>
      <c r="WED43" s="251"/>
      <c r="WEE43" s="251"/>
      <c r="WEF43" s="251"/>
      <c r="WEG43" s="251"/>
      <c r="WEH43" s="251"/>
      <c r="WEI43" s="251"/>
      <c r="WEJ43" s="251"/>
      <c r="WEK43" s="251"/>
      <c r="WEL43" s="251"/>
      <c r="WEM43" s="251"/>
      <c r="WEN43" s="251"/>
      <c r="WEO43" s="251"/>
      <c r="WEP43" s="251"/>
      <c r="WEQ43" s="251"/>
      <c r="WER43" s="251"/>
      <c r="WES43" s="251"/>
      <c r="WET43" s="251"/>
      <c r="WEU43" s="251"/>
      <c r="WEV43" s="251"/>
      <c r="WEW43" s="251"/>
      <c r="WEX43" s="251"/>
      <c r="WEY43" s="251"/>
      <c r="WEZ43" s="251"/>
      <c r="WFA43" s="251"/>
      <c r="WFB43" s="251"/>
      <c r="WFC43" s="251"/>
      <c r="WFD43" s="251"/>
      <c r="WFE43" s="251"/>
      <c r="WFF43" s="251"/>
      <c r="WFG43" s="251"/>
      <c r="WFH43" s="251"/>
      <c r="WFI43" s="251"/>
      <c r="WFJ43" s="251"/>
      <c r="WFK43" s="251"/>
      <c r="WFL43" s="251"/>
      <c r="WFM43" s="251"/>
      <c r="WFN43" s="251"/>
      <c r="WFO43" s="251"/>
      <c r="WFP43" s="251"/>
      <c r="WFQ43" s="251"/>
      <c r="WFR43" s="251"/>
      <c r="WFS43" s="251"/>
      <c r="WFT43" s="251"/>
      <c r="WFU43" s="251"/>
      <c r="WFV43" s="251"/>
      <c r="WFW43" s="251"/>
      <c r="WFX43" s="251"/>
      <c r="WFY43" s="251"/>
      <c r="WFZ43" s="251"/>
      <c r="WGA43" s="251"/>
      <c r="WGB43" s="251"/>
      <c r="WGC43" s="251"/>
      <c r="WGD43" s="251"/>
      <c r="WGE43" s="251"/>
      <c r="WGF43" s="251"/>
      <c r="WGG43" s="251"/>
      <c r="WGH43" s="251"/>
      <c r="WGI43" s="251"/>
      <c r="WGJ43" s="251"/>
      <c r="WGK43" s="251"/>
      <c r="WGL43" s="251"/>
      <c r="WGM43" s="251"/>
      <c r="WGN43" s="251"/>
      <c r="WGO43" s="251"/>
      <c r="WGP43" s="251"/>
      <c r="WGQ43" s="251"/>
      <c r="WGR43" s="251"/>
      <c r="WGS43" s="251"/>
      <c r="WGT43" s="251"/>
      <c r="WGU43" s="251"/>
      <c r="WGV43" s="251"/>
      <c r="WGW43" s="251"/>
      <c r="WGX43" s="251"/>
      <c r="WGY43" s="251"/>
      <c r="WGZ43" s="251"/>
      <c r="WHA43" s="251"/>
      <c r="WHB43" s="251"/>
      <c r="WHC43" s="251"/>
      <c r="WHD43" s="251"/>
      <c r="WHE43" s="251"/>
      <c r="WHF43" s="251"/>
      <c r="WHG43" s="251"/>
      <c r="WHH43" s="251"/>
      <c r="WHI43" s="251"/>
      <c r="WHJ43" s="251"/>
      <c r="WHK43" s="251"/>
      <c r="WHL43" s="251"/>
      <c r="WHM43" s="251"/>
      <c r="WHN43" s="251"/>
      <c r="WHO43" s="251"/>
      <c r="WHP43" s="251"/>
      <c r="WHQ43" s="251"/>
      <c r="WHR43" s="251"/>
      <c r="WHS43" s="251"/>
      <c r="WHT43" s="251"/>
      <c r="WHU43" s="251"/>
      <c r="WHV43" s="251"/>
      <c r="WHW43" s="251"/>
      <c r="WHX43" s="251"/>
      <c r="WHY43" s="251"/>
      <c r="WHZ43" s="251"/>
      <c r="WIA43" s="251"/>
      <c r="WIB43" s="251"/>
      <c r="WIC43" s="251"/>
      <c r="WID43" s="251"/>
      <c r="WIE43" s="251"/>
      <c r="WIF43" s="251"/>
      <c r="WIG43" s="251"/>
      <c r="WIH43" s="251"/>
      <c r="WII43" s="251"/>
      <c r="WIJ43" s="251"/>
      <c r="WIK43" s="251"/>
      <c r="WIL43" s="251"/>
      <c r="WIM43" s="251"/>
      <c r="WIN43" s="251"/>
      <c r="WIO43" s="251"/>
      <c r="WIP43" s="251"/>
      <c r="WIQ43" s="251"/>
      <c r="WIR43" s="251"/>
      <c r="WIS43" s="251"/>
      <c r="WIT43" s="251"/>
      <c r="WIU43" s="251"/>
      <c r="WIV43" s="251"/>
      <c r="WIW43" s="251"/>
      <c r="WIX43" s="251"/>
      <c r="WIY43" s="251"/>
      <c r="WIZ43" s="251"/>
      <c r="WJA43" s="251"/>
      <c r="WJB43" s="251"/>
      <c r="WJC43" s="251"/>
      <c r="WJD43" s="251"/>
      <c r="WJE43" s="251"/>
      <c r="WJF43" s="251"/>
      <c r="WJG43" s="251"/>
      <c r="WJH43" s="251"/>
      <c r="WJI43" s="251"/>
      <c r="WJJ43" s="251"/>
      <c r="WJK43" s="251"/>
      <c r="WJL43" s="251"/>
      <c r="WJM43" s="251"/>
      <c r="WJN43" s="251"/>
      <c r="WJO43" s="251"/>
      <c r="WJP43" s="251"/>
      <c r="WJQ43" s="251"/>
      <c r="WJR43" s="251"/>
      <c r="WJS43" s="251"/>
      <c r="WJT43" s="251"/>
      <c r="WJU43" s="251"/>
      <c r="WJV43" s="251"/>
      <c r="WJW43" s="251"/>
      <c r="WJX43" s="251"/>
      <c r="WJY43" s="251"/>
      <c r="WJZ43" s="251"/>
      <c r="WKA43" s="251"/>
      <c r="WKB43" s="251"/>
      <c r="WKC43" s="251"/>
      <c r="WKD43" s="251"/>
      <c r="WKE43" s="251"/>
      <c r="WKF43" s="251"/>
      <c r="WKG43" s="251"/>
      <c r="WKH43" s="251"/>
      <c r="WKI43" s="251"/>
      <c r="WKJ43" s="251"/>
      <c r="WKK43" s="251"/>
      <c r="WKL43" s="251"/>
      <c r="WKM43" s="251"/>
      <c r="WKN43" s="251"/>
      <c r="WKO43" s="251"/>
      <c r="WKP43" s="251"/>
      <c r="WKQ43" s="251"/>
      <c r="WKR43" s="251"/>
      <c r="WKS43" s="251"/>
      <c r="WKT43" s="251"/>
      <c r="WKU43" s="251"/>
      <c r="WKV43" s="251"/>
      <c r="WKW43" s="251"/>
      <c r="WKX43" s="251"/>
      <c r="WKY43" s="251"/>
      <c r="WKZ43" s="251"/>
      <c r="WLA43" s="251"/>
      <c r="WLB43" s="251"/>
      <c r="WLC43" s="251"/>
      <c r="WLD43" s="251"/>
      <c r="WLE43" s="251"/>
      <c r="WLF43" s="251"/>
      <c r="WLG43" s="251"/>
      <c r="WLH43" s="251"/>
      <c r="WLI43" s="251"/>
      <c r="WLJ43" s="251"/>
      <c r="WLK43" s="251"/>
      <c r="WLL43" s="251"/>
      <c r="WLM43" s="251"/>
      <c r="WLN43" s="251"/>
      <c r="WLO43" s="251"/>
      <c r="WLP43" s="251"/>
      <c r="WLQ43" s="251"/>
      <c r="WLR43" s="251"/>
      <c r="WLS43" s="251"/>
      <c r="WLT43" s="251"/>
      <c r="WLU43" s="251"/>
      <c r="WLV43" s="251"/>
      <c r="WLW43" s="251"/>
      <c r="WLX43" s="251"/>
      <c r="WLY43" s="251"/>
      <c r="WLZ43" s="251"/>
      <c r="WMA43" s="251"/>
      <c r="WMB43" s="251"/>
      <c r="WMC43" s="251"/>
      <c r="WMD43" s="251"/>
      <c r="WME43" s="251"/>
      <c r="WMF43" s="251"/>
      <c r="WMG43" s="251"/>
      <c r="WMH43" s="251"/>
      <c r="WMI43" s="251"/>
      <c r="WMJ43" s="251"/>
      <c r="WMK43" s="251"/>
      <c r="WML43" s="251"/>
      <c r="WMM43" s="251"/>
      <c r="WMN43" s="251"/>
      <c r="WMO43" s="251"/>
      <c r="WMP43" s="251"/>
      <c r="WMQ43" s="251"/>
      <c r="WMR43" s="251"/>
      <c r="WMS43" s="251"/>
      <c r="WMT43" s="251"/>
      <c r="WMU43" s="251"/>
      <c r="WMV43" s="251"/>
      <c r="WMW43" s="251"/>
      <c r="WMX43" s="251"/>
      <c r="WMY43" s="251"/>
      <c r="WMZ43" s="251"/>
      <c r="WNA43" s="251"/>
      <c r="WNB43" s="251"/>
      <c r="WNC43" s="251"/>
      <c r="WND43" s="251"/>
      <c r="WNE43" s="251"/>
      <c r="WNF43" s="251"/>
      <c r="WNG43" s="251"/>
      <c r="WNH43" s="251"/>
      <c r="WNI43" s="251"/>
      <c r="WNJ43" s="251"/>
      <c r="WNK43" s="251"/>
      <c r="WNL43" s="251"/>
      <c r="WNM43" s="251"/>
      <c r="WNN43" s="251"/>
      <c r="WNO43" s="251"/>
      <c r="WNP43" s="251"/>
      <c r="WNQ43" s="251"/>
      <c r="WNR43" s="251"/>
      <c r="WNS43" s="251"/>
      <c r="WNT43" s="251"/>
      <c r="WNU43" s="251"/>
      <c r="WNV43" s="251"/>
      <c r="WNW43" s="251"/>
      <c r="WNX43" s="251"/>
      <c r="WNY43" s="251"/>
      <c r="WNZ43" s="251"/>
      <c r="WOA43" s="251"/>
      <c r="WOB43" s="251"/>
      <c r="WOC43" s="251"/>
      <c r="WOD43" s="251"/>
      <c r="WOE43" s="251"/>
      <c r="WOF43" s="251"/>
      <c r="WOG43" s="251"/>
      <c r="WOH43" s="251"/>
      <c r="WOI43" s="251"/>
      <c r="WOJ43" s="251"/>
      <c r="WOK43" s="251"/>
      <c r="WOL43" s="251"/>
      <c r="WOM43" s="251"/>
      <c r="WON43" s="251"/>
      <c r="WOO43" s="251"/>
      <c r="WOP43" s="251"/>
      <c r="WOQ43" s="251"/>
      <c r="WOR43" s="251"/>
      <c r="WOS43" s="251"/>
      <c r="WOT43" s="251"/>
      <c r="WOU43" s="251"/>
      <c r="WOV43" s="251"/>
      <c r="WOW43" s="251"/>
      <c r="WOX43" s="251"/>
      <c r="WOY43" s="251"/>
      <c r="WOZ43" s="251"/>
      <c r="WPA43" s="251"/>
      <c r="WPB43" s="251"/>
      <c r="WPC43" s="251"/>
      <c r="WPD43" s="251"/>
      <c r="WPE43" s="251"/>
      <c r="WPF43" s="251"/>
      <c r="WPG43" s="251"/>
      <c r="WPH43" s="251"/>
      <c r="WPI43" s="251"/>
      <c r="WPJ43" s="251"/>
      <c r="WPK43" s="251"/>
      <c r="WPL43" s="251"/>
      <c r="WPM43" s="251"/>
      <c r="WPN43" s="251"/>
      <c r="WPO43" s="251"/>
      <c r="WPP43" s="251"/>
      <c r="WPQ43" s="251"/>
      <c r="WPR43" s="251"/>
      <c r="WPS43" s="251"/>
      <c r="WPT43" s="251"/>
      <c r="WPU43" s="251"/>
      <c r="WPV43" s="251"/>
      <c r="WPW43" s="251"/>
      <c r="WPX43" s="251"/>
      <c r="WPY43" s="251"/>
      <c r="WPZ43" s="251"/>
      <c r="WQA43" s="251"/>
      <c r="WQB43" s="251"/>
      <c r="WQC43" s="251"/>
      <c r="WQD43" s="251"/>
      <c r="WQE43" s="251"/>
      <c r="WQF43" s="251"/>
      <c r="WQG43" s="251"/>
      <c r="WQH43" s="251"/>
      <c r="WQI43" s="251"/>
      <c r="WQJ43" s="251"/>
      <c r="WQK43" s="251"/>
      <c r="WQL43" s="251"/>
      <c r="WQM43" s="251"/>
      <c r="WQN43" s="251"/>
      <c r="WQO43" s="251"/>
      <c r="WQP43" s="251"/>
      <c r="WQQ43" s="251"/>
      <c r="WQR43" s="251"/>
      <c r="WQS43" s="251"/>
      <c r="WQT43" s="251"/>
      <c r="WQU43" s="251"/>
      <c r="WQV43" s="251"/>
      <c r="WQW43" s="251"/>
      <c r="WQX43" s="251"/>
      <c r="WQY43" s="251"/>
      <c r="WQZ43" s="251"/>
      <c r="WRA43" s="251"/>
      <c r="WRB43" s="251"/>
      <c r="WRC43" s="251"/>
      <c r="WRD43" s="251"/>
      <c r="WRE43" s="251"/>
      <c r="WRF43" s="251"/>
      <c r="WRG43" s="251"/>
      <c r="WRH43" s="251"/>
      <c r="WRI43" s="251"/>
      <c r="WRJ43" s="251"/>
      <c r="WRK43" s="251"/>
      <c r="WRL43" s="251"/>
      <c r="WRM43" s="251"/>
      <c r="WRN43" s="251"/>
      <c r="WRO43" s="251"/>
      <c r="WRP43" s="251"/>
      <c r="WRQ43" s="251"/>
      <c r="WRR43" s="251"/>
      <c r="WRS43" s="251"/>
      <c r="WRT43" s="251"/>
      <c r="WRU43" s="251"/>
      <c r="WRV43" s="251"/>
      <c r="WRW43" s="251"/>
      <c r="WRX43" s="251"/>
      <c r="WRY43" s="251"/>
      <c r="WRZ43" s="251"/>
      <c r="WSA43" s="251"/>
      <c r="WSB43" s="251"/>
      <c r="WSC43" s="251"/>
      <c r="WSD43" s="251"/>
      <c r="WSE43" s="251"/>
      <c r="WSF43" s="251"/>
      <c r="WSG43" s="251"/>
      <c r="WSH43" s="251"/>
      <c r="WSI43" s="251"/>
      <c r="WSJ43" s="251"/>
      <c r="WSK43" s="251"/>
      <c r="WSL43" s="251"/>
      <c r="WSM43" s="251"/>
      <c r="WSN43" s="251"/>
      <c r="WSO43" s="251"/>
      <c r="WSP43" s="251"/>
      <c r="WSQ43" s="251"/>
      <c r="WSR43" s="251"/>
      <c r="WSS43" s="251"/>
      <c r="WST43" s="251"/>
      <c r="WSU43" s="251"/>
      <c r="WSV43" s="251"/>
      <c r="WSW43" s="251"/>
      <c r="WSX43" s="251"/>
      <c r="WSY43" s="251"/>
      <c r="WSZ43" s="251"/>
      <c r="WTA43" s="251"/>
      <c r="WTB43" s="251"/>
      <c r="WTC43" s="251"/>
      <c r="WTD43" s="251"/>
      <c r="WTE43" s="251"/>
      <c r="WTF43" s="251"/>
      <c r="WTG43" s="251"/>
      <c r="WTH43" s="251"/>
      <c r="WTI43" s="251"/>
      <c r="WTJ43" s="251"/>
      <c r="WTK43" s="251"/>
      <c r="WTL43" s="251"/>
      <c r="WTM43" s="251"/>
      <c r="WTN43" s="251"/>
      <c r="WTO43" s="251"/>
      <c r="WTP43" s="251"/>
      <c r="WTQ43" s="251"/>
      <c r="WTR43" s="251"/>
      <c r="WTS43" s="251"/>
      <c r="WTT43" s="251"/>
      <c r="WTU43" s="251"/>
      <c r="WTV43" s="251"/>
      <c r="WTW43" s="251"/>
      <c r="WTX43" s="251"/>
      <c r="WTY43" s="251"/>
      <c r="WTZ43" s="251"/>
      <c r="WUA43" s="251"/>
      <c r="WUB43" s="251"/>
      <c r="WUC43" s="251"/>
      <c r="WUD43" s="251"/>
      <c r="WUE43" s="251"/>
      <c r="WUF43" s="251"/>
      <c r="WUG43" s="251"/>
      <c r="WUH43" s="251"/>
      <c r="WUI43" s="251"/>
      <c r="WUJ43" s="251"/>
      <c r="WUK43" s="251"/>
      <c r="WUL43" s="251"/>
      <c r="WUM43" s="251"/>
      <c r="WUN43" s="251"/>
      <c r="WUO43" s="251"/>
      <c r="WUP43" s="251"/>
      <c r="WUQ43" s="251"/>
      <c r="WUR43" s="251"/>
      <c r="WUS43" s="251"/>
      <c r="WUT43" s="251"/>
      <c r="WUU43" s="251"/>
      <c r="WUV43" s="251"/>
      <c r="WUW43" s="251"/>
      <c r="WUX43" s="251"/>
      <c r="WUY43" s="251"/>
      <c r="WUZ43" s="251"/>
      <c r="WVA43" s="251"/>
      <c r="WVB43" s="251"/>
      <c r="WVC43" s="251"/>
      <c r="WVD43" s="251"/>
      <c r="WVE43" s="251"/>
      <c r="WVF43" s="251"/>
      <c r="WVG43" s="251"/>
      <c r="WVH43" s="251"/>
      <c r="WVI43" s="251"/>
      <c r="WVJ43" s="251"/>
      <c r="WVK43" s="251"/>
      <c r="WVL43" s="251"/>
      <c r="WVM43" s="251"/>
      <c r="WVN43" s="251"/>
      <c r="WVO43" s="251"/>
      <c r="WVP43" s="251"/>
      <c r="WVQ43" s="251"/>
      <c r="WVR43" s="251"/>
      <c r="WVS43" s="251"/>
      <c r="WVT43" s="251"/>
      <c r="WVU43" s="251"/>
      <c r="WVV43" s="251"/>
      <c r="WVW43" s="251"/>
      <c r="WVX43" s="251"/>
      <c r="WVY43" s="251"/>
      <c r="WVZ43" s="251"/>
      <c r="WWA43" s="251"/>
      <c r="WWB43" s="251"/>
      <c r="WWC43" s="251"/>
      <c r="WWD43" s="251"/>
      <c r="WWE43" s="251"/>
      <c r="WWF43" s="251"/>
      <c r="WWG43" s="251"/>
      <c r="WWH43" s="251"/>
      <c r="WWI43" s="251"/>
      <c r="WWJ43" s="251"/>
      <c r="WWK43" s="251"/>
      <c r="WWL43" s="251"/>
      <c r="WWM43" s="251"/>
      <c r="WWN43" s="251"/>
      <c r="WWO43" s="251"/>
      <c r="WWP43" s="251"/>
      <c r="WWQ43" s="251"/>
      <c r="WWR43" s="251"/>
      <c r="WWS43" s="251"/>
      <c r="WWT43" s="251"/>
      <c r="WWU43" s="251"/>
      <c r="WWV43" s="251"/>
      <c r="WWW43" s="251"/>
      <c r="WWX43" s="251"/>
      <c r="WWY43" s="251"/>
      <c r="WWZ43" s="251"/>
      <c r="WXA43" s="251"/>
      <c r="WXB43" s="251"/>
      <c r="WXC43" s="251"/>
      <c r="WXD43" s="251"/>
      <c r="WXE43" s="251"/>
      <c r="WXF43" s="251"/>
      <c r="WXG43" s="251"/>
      <c r="WXH43" s="251"/>
      <c r="WXI43" s="251"/>
      <c r="WXJ43" s="251"/>
      <c r="WXK43" s="251"/>
      <c r="WXL43" s="251"/>
      <c r="WXM43" s="251"/>
      <c r="WXN43" s="251"/>
      <c r="WXO43" s="251"/>
      <c r="WXP43" s="251"/>
      <c r="WXQ43" s="251"/>
      <c r="WXR43" s="251"/>
      <c r="WXS43" s="251"/>
      <c r="WXT43" s="251"/>
      <c r="WXU43" s="251"/>
      <c r="WXV43" s="251"/>
      <c r="WXW43" s="251"/>
      <c r="WXX43" s="251"/>
      <c r="WXY43" s="251"/>
      <c r="WXZ43" s="251"/>
      <c r="WYA43" s="251"/>
      <c r="WYB43" s="251"/>
      <c r="WYC43" s="251"/>
      <c r="WYD43" s="251"/>
      <c r="WYE43" s="251"/>
      <c r="WYF43" s="251"/>
      <c r="WYG43" s="251"/>
      <c r="WYH43" s="251"/>
      <c r="WYI43" s="251"/>
      <c r="WYJ43" s="251"/>
      <c r="WYK43" s="251"/>
      <c r="WYL43" s="251"/>
      <c r="WYM43" s="251"/>
      <c r="WYN43" s="251"/>
      <c r="WYO43" s="251"/>
      <c r="WYP43" s="251"/>
      <c r="WYQ43" s="251"/>
      <c r="WYR43" s="251"/>
      <c r="WYS43" s="251"/>
      <c r="WYT43" s="251"/>
      <c r="WYU43" s="251"/>
      <c r="WYV43" s="251"/>
      <c r="WYW43" s="251"/>
      <c r="WYX43" s="251"/>
      <c r="WYY43" s="251"/>
      <c r="WYZ43" s="251"/>
      <c r="WZA43" s="251"/>
      <c r="WZB43" s="251"/>
      <c r="WZC43" s="251"/>
      <c r="WZD43" s="251"/>
      <c r="WZE43" s="251"/>
      <c r="WZF43" s="251"/>
      <c r="WZG43" s="251"/>
      <c r="WZH43" s="251"/>
      <c r="WZI43" s="251"/>
      <c r="WZJ43" s="251"/>
      <c r="WZK43" s="251"/>
      <c r="WZL43" s="251"/>
      <c r="WZM43" s="251"/>
      <c r="WZN43" s="251"/>
      <c r="WZO43" s="251"/>
      <c r="WZP43" s="251"/>
      <c r="WZQ43" s="251"/>
      <c r="WZR43" s="251"/>
      <c r="WZS43" s="251"/>
      <c r="WZT43" s="251"/>
      <c r="WZU43" s="251"/>
      <c r="WZV43" s="251"/>
      <c r="WZW43" s="251"/>
      <c r="WZX43" s="251"/>
      <c r="WZY43" s="251"/>
      <c r="WZZ43" s="251"/>
      <c r="XAA43" s="251"/>
      <c r="XAB43" s="251"/>
      <c r="XAC43" s="251"/>
      <c r="XAD43" s="251"/>
      <c r="XAE43" s="251"/>
      <c r="XAF43" s="251"/>
      <c r="XAG43" s="251"/>
      <c r="XAH43" s="251"/>
      <c r="XAI43" s="251"/>
      <c r="XAJ43" s="251"/>
      <c r="XAK43" s="251"/>
      <c r="XAL43" s="251"/>
      <c r="XAM43" s="251"/>
      <c r="XAN43" s="251"/>
      <c r="XAO43" s="251"/>
      <c r="XAP43" s="251"/>
      <c r="XAQ43" s="251"/>
      <c r="XAR43" s="251"/>
      <c r="XAS43" s="251"/>
      <c r="XAT43" s="251"/>
      <c r="XAU43" s="251"/>
      <c r="XAV43" s="251"/>
      <c r="XAW43" s="251"/>
      <c r="XAX43" s="251"/>
      <c r="XAY43" s="251"/>
      <c r="XAZ43" s="251"/>
      <c r="XBA43" s="251"/>
      <c r="XBB43" s="251"/>
      <c r="XBC43" s="251"/>
      <c r="XBD43" s="251"/>
      <c r="XBE43" s="251"/>
      <c r="XBF43" s="251"/>
      <c r="XBG43" s="251"/>
      <c r="XBH43" s="251"/>
      <c r="XBI43" s="251"/>
      <c r="XBJ43" s="251"/>
      <c r="XBK43" s="251"/>
      <c r="XBL43" s="251"/>
      <c r="XBM43" s="251"/>
      <c r="XBN43" s="251"/>
      <c r="XBO43" s="251"/>
      <c r="XBP43" s="251"/>
      <c r="XBQ43" s="251"/>
      <c r="XBR43" s="251"/>
      <c r="XBS43" s="251"/>
      <c r="XBT43" s="251"/>
      <c r="XBU43" s="251"/>
      <c r="XBV43" s="251"/>
      <c r="XBW43" s="251"/>
      <c r="XBX43" s="251"/>
      <c r="XBY43" s="251"/>
      <c r="XBZ43" s="251"/>
      <c r="XCA43" s="251"/>
      <c r="XCB43" s="251"/>
      <c r="XCC43" s="251"/>
      <c r="XCD43" s="251"/>
      <c r="XCE43" s="251"/>
      <c r="XCF43" s="251"/>
      <c r="XCG43" s="251"/>
      <c r="XCH43" s="251"/>
      <c r="XCI43" s="251"/>
      <c r="XCJ43" s="251"/>
      <c r="XCK43" s="251"/>
      <c r="XCL43" s="251"/>
      <c r="XCM43" s="251"/>
      <c r="XCN43" s="251"/>
      <c r="XCO43" s="251"/>
      <c r="XCP43" s="251"/>
      <c r="XCQ43" s="251"/>
      <c r="XCR43" s="251"/>
      <c r="XCS43" s="251"/>
      <c r="XCT43" s="251"/>
      <c r="XCU43" s="251"/>
      <c r="XCV43" s="251"/>
      <c r="XCW43" s="251"/>
      <c r="XCX43" s="251"/>
      <c r="XCY43" s="251"/>
      <c r="XCZ43" s="251"/>
      <c r="XDA43" s="251"/>
      <c r="XDB43" s="251"/>
      <c r="XDC43" s="251"/>
      <c r="XDD43" s="251"/>
      <c r="XDE43" s="251"/>
      <c r="XDF43" s="251"/>
      <c r="XDG43" s="251"/>
      <c r="XDH43" s="251"/>
      <c r="XDI43" s="251"/>
      <c r="XDJ43" s="251"/>
      <c r="XDK43" s="251"/>
      <c r="XDL43" s="251"/>
      <c r="XDM43" s="251"/>
      <c r="XDN43" s="251"/>
      <c r="XDO43" s="251"/>
      <c r="XDP43" s="251"/>
      <c r="XDQ43" s="251"/>
      <c r="XDR43" s="251"/>
      <c r="XDS43" s="251"/>
      <c r="XDT43" s="251"/>
      <c r="XDU43" s="251"/>
      <c r="XDV43" s="251"/>
      <c r="XDW43" s="251"/>
      <c r="XDX43" s="251"/>
      <c r="XDY43" s="251"/>
      <c r="XDZ43" s="251"/>
      <c r="XEA43" s="251"/>
      <c r="XEB43" s="251"/>
      <c r="XEC43" s="251"/>
      <c r="XED43" s="251"/>
      <c r="XEE43" s="251"/>
      <c r="XEF43" s="251"/>
      <c r="XEG43" s="251"/>
      <c r="XEH43" s="251"/>
      <c r="XEI43" s="251"/>
      <c r="XEJ43" s="251"/>
      <c r="XEK43" s="251"/>
      <c r="XEL43" s="251"/>
      <c r="XEM43" s="251"/>
      <c r="XEN43" s="251"/>
      <c r="XEO43" s="251"/>
      <c r="XEP43" s="251"/>
      <c r="XEQ43" s="251"/>
      <c r="XER43" s="251"/>
      <c r="XES43" s="251"/>
      <c r="XET43" s="251"/>
      <c r="XEU43" s="251"/>
      <c r="XEV43" s="251"/>
      <c r="XEW43" s="251"/>
      <c r="XEX43" s="251"/>
      <c r="XEY43" s="251"/>
      <c r="XEZ43" s="251"/>
      <c r="XFA43" s="251"/>
      <c r="XFB43" s="251"/>
      <c r="XFC43" s="251"/>
    </row>
    <row r="44" spans="1:16383" ht="25.5" customHeight="1" x14ac:dyDescent="0.25">
      <c r="A44" s="72" t="s">
        <v>35</v>
      </c>
      <c r="B44" s="70" t="s">
        <v>359</v>
      </c>
      <c r="C44" s="156">
        <f>INDEX('5. Bilans projekt'!$C$5:$M$153,MATCH('13. Ocena dyskontowa Inwestycji'!$B44,'5. Bilans projekt'!$B$5:$B$155,0),MATCH('13. Ocena dyskontowa Inwestycji'!C$42,'5. Bilans projekt'!$C$3:$M$3,0))</f>
        <v>0</v>
      </c>
      <c r="D44" s="156">
        <f>INDEX('5. Bilans projekt'!$C$5:$M$153,MATCH('13. Ocena dyskontowa Inwestycji'!$B44,'5. Bilans projekt'!$B$5:$B$155,0),MATCH('13. Ocena dyskontowa Inwestycji'!D$42,'5. Bilans projekt'!$C$3:$M$3,0))</f>
        <v>0</v>
      </c>
      <c r="E44" s="156">
        <f>INDEX('5. Bilans projekt'!$C$5:$M$153,MATCH('13. Ocena dyskontowa Inwestycji'!$B44,'5. Bilans projekt'!$B$5:$B$155,0),MATCH('13. Ocena dyskontowa Inwestycji'!E$42,'5. Bilans projekt'!$C$3:$M$3,0))</f>
        <v>0</v>
      </c>
      <c r="F44" s="156">
        <f>INDEX('5. Bilans projekt'!$C$5:$M$153,MATCH('13. Ocena dyskontowa Inwestycji'!$B44,'5. Bilans projekt'!$B$5:$B$155,0),MATCH('13. Ocena dyskontowa Inwestycji'!F$42,'5. Bilans projekt'!$C$3:$M$3,0))</f>
        <v>0</v>
      </c>
      <c r="G44" s="156">
        <f>INDEX('5. Bilans projekt'!$C$5:$M$153,MATCH('13. Ocena dyskontowa Inwestycji'!$B44,'5. Bilans projekt'!$B$5:$B$155,0),MATCH('13. Ocena dyskontowa Inwestycji'!G$42,'5. Bilans projekt'!$C$3:$M$3,0))</f>
        <v>0</v>
      </c>
      <c r="H44" s="156">
        <f>INDEX('5. Bilans projekt'!$C$5:$M$153,MATCH('13. Ocena dyskontowa Inwestycji'!$B44,'5. Bilans projekt'!$B$5:$B$155,0),MATCH('13. Ocena dyskontowa Inwestycji'!H$42,'5. Bilans projekt'!$C$3:$M$3,0))</f>
        <v>0</v>
      </c>
    </row>
    <row r="45" spans="1:16383" ht="21.75" customHeight="1" x14ac:dyDescent="0.25">
      <c r="A45" s="73" t="s">
        <v>36</v>
      </c>
      <c r="B45" s="74" t="s">
        <v>357</v>
      </c>
      <c r="C45" s="156">
        <f>C43-C44</f>
        <v>0</v>
      </c>
      <c r="D45" s="156">
        <f t="shared" ref="D45:H45" si="17">D43-D44</f>
        <v>0</v>
      </c>
      <c r="E45" s="156">
        <f t="shared" si="17"/>
        <v>0</v>
      </c>
      <c r="F45" s="156">
        <f t="shared" si="17"/>
        <v>0</v>
      </c>
      <c r="G45" s="156">
        <f t="shared" si="17"/>
        <v>0</v>
      </c>
      <c r="H45" s="156">
        <f t="shared" si="17"/>
        <v>0</v>
      </c>
    </row>
    <row r="46" spans="1:16383" ht="23.25" customHeight="1" x14ac:dyDescent="0.25">
      <c r="A46" s="73" t="s">
        <v>75</v>
      </c>
      <c r="B46" s="74" t="s">
        <v>292</v>
      </c>
      <c r="C46" s="156">
        <f>-C45</f>
        <v>0</v>
      </c>
      <c r="D46" s="156">
        <f>+D45-C45</f>
        <v>0</v>
      </c>
      <c r="E46" s="156">
        <f t="shared" ref="E46:H46" si="18">+E45-D45</f>
        <v>0</v>
      </c>
      <c r="F46" s="156">
        <f t="shared" si="18"/>
        <v>0</v>
      </c>
      <c r="G46" s="156">
        <f t="shared" si="18"/>
        <v>0</v>
      </c>
      <c r="H46" s="156">
        <f t="shared" si="18"/>
        <v>0</v>
      </c>
    </row>
    <row r="47" spans="1:16383" ht="18" hidden="1" x14ac:dyDescent="0.25">
      <c r="C47" s="76"/>
      <c r="D47" s="76"/>
      <c r="E47" s="76"/>
      <c r="F47" s="76"/>
      <c r="G47" s="76"/>
      <c r="H47" s="76"/>
    </row>
    <row r="48" spans="1:16383" ht="18" hidden="1" x14ac:dyDescent="0.25">
      <c r="C48" s="76"/>
      <c r="D48" s="76"/>
      <c r="E48" s="76"/>
      <c r="F48" s="76"/>
      <c r="G48" s="76"/>
      <c r="H48" s="76"/>
    </row>
    <row r="49" spans="3:8" ht="18" hidden="1" x14ac:dyDescent="0.25">
      <c r="C49" s="76"/>
      <c r="D49" s="76"/>
      <c r="E49" s="76"/>
      <c r="F49" s="76"/>
      <c r="G49" s="76"/>
      <c r="H49" s="76"/>
    </row>
    <row r="50" spans="3:8" ht="18" hidden="1" x14ac:dyDescent="0.25">
      <c r="C50" s="76"/>
      <c r="D50" s="76"/>
      <c r="E50" s="76"/>
      <c r="F50" s="76"/>
      <c r="G50" s="76"/>
      <c r="H50" s="76"/>
    </row>
    <row r="51" spans="3:8" ht="18" hidden="1" x14ac:dyDescent="0.25">
      <c r="C51" s="76"/>
      <c r="D51" s="76"/>
      <c r="E51" s="76"/>
      <c r="F51" s="76"/>
      <c r="G51" s="76"/>
      <c r="H51" s="76"/>
    </row>
    <row r="52" spans="3:8" x14ac:dyDescent="0.2"/>
  </sheetData>
  <sheetProtection algorithmName="SHA-512" hashValue="csP3Jay9An1FwkoFlyRb+in9sUExK7DL/zp8HcWpc3+zaH2xfqf+4HDqYCjhMlA+ETiLzehwXayAuTibs5ouUA==" saltValue="kvBjXlfYbomQZaEIRzlwQw==" spinCount="100000" sheet="1" objects="1" scenarios="1" formatCells="0" formatColumns="0" formatRows="0"/>
  <mergeCells count="3">
    <mergeCell ref="D26:H27"/>
    <mergeCell ref="C25:D25"/>
    <mergeCell ref="C20:G20"/>
  </mergeCells>
  <conditionalFormatting sqref="D26">
    <cfRule type="expression" dxfId="18" priority="6">
      <formula>$C$25&gt;=0</formula>
    </cfRule>
    <cfRule type="expression" dxfId="17" priority="7">
      <formula>$C$25&lt;0</formula>
    </cfRule>
  </conditionalFormatting>
  <conditionalFormatting sqref="D26:H27">
    <cfRule type="cellIs" dxfId="16" priority="4" operator="equal">
      <formula>"Wstaw wartość Inwestycji  w arkuszu 8.RPP projekt"</formula>
    </cfRule>
    <cfRule type="expression" dxfId="15" priority="5" stopIfTrue="1">
      <formula>"Wstaw wartośc Inwestycji  w arkuszu 8.RPP projekt"</formula>
    </cfRule>
  </conditionalFormatting>
  <conditionalFormatting sqref="C25">
    <cfRule type="cellIs" dxfId="14" priority="1" operator="lessThan">
      <formula>0</formula>
    </cfRule>
    <cfRule type="expression" dxfId="13" priority="2">
      <formula>SUM($C$19:$H$19)=0</formula>
    </cfRule>
  </conditionalFormatting>
  <conditionalFormatting sqref="C19">
    <cfRule type="expression" dxfId="12" priority="19">
      <formula>SUM($C$19)=0</formula>
    </cfRule>
  </conditionalFormatting>
  <dataValidations count="4">
    <dataValidation type="list" allowBlank="1" showInputMessage="1" showErrorMessage="1" sqref="C34" xr:uid="{87BF75BF-6495-4DA9-948D-F38D701BE48C}">
      <formula1>$V$25:$V$27</formula1>
    </dataValidation>
    <dataValidation type="list" allowBlank="1" showInputMessage="1" showErrorMessage="1" prompt="Zaznacz rok zakończenia inwestycji" sqref="C2" xr:uid="{1F4C2613-4567-487C-9318-DD6A0013E9A3}">
      <formula1>$P$2:$P$8</formula1>
    </dataValidation>
    <dataValidation allowBlank="1" showInputMessage="1" showErrorMessage="1" prompt="Wstaw stopę procentową podatku w stosunku do zysku operacyjnego w %" sqref="C14:H14" xr:uid="{D31F8865-B1AA-4B2C-91CC-11F317B57255}"/>
    <dataValidation allowBlank="1" showInputMessage="1" showErrorMessage="1" prompt="Wstaw SUMĘ całości nakładów inwestycyjnych " sqref="C19" xr:uid="{07FB71BB-B5C3-41A6-AD4F-06429CE0097E}"/>
  </dataValidations>
  <pageMargins left="0.7" right="0.7" top="0.75" bottom="0.75" header="0.3" footer="0.3"/>
  <pageSetup paperSize="9" scale="3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76297-3C95-458E-B4B4-A98F60F12261}">
  <sheetPr codeName="Arkusz1"/>
  <dimension ref="A1:I34"/>
  <sheetViews>
    <sheetView showGridLines="0" workbookViewId="0">
      <selection activeCell="A4" sqref="A4"/>
    </sheetView>
  </sheetViews>
  <sheetFormatPr defaultColWidth="0" defaultRowHeight="12.75" zeroHeight="1" x14ac:dyDescent="0.2"/>
  <cols>
    <col min="1" max="1" width="46" style="79" customWidth="1"/>
    <col min="2" max="2" width="38.85546875" style="79" customWidth="1"/>
    <col min="3" max="3" width="40" style="79" customWidth="1"/>
    <col min="4" max="8" width="9.140625" style="79" customWidth="1"/>
    <col min="9" max="9" width="19.28515625" style="79" customWidth="1"/>
    <col min="10" max="16384" width="9.140625" style="79" hidden="1"/>
  </cols>
  <sheetData>
    <row r="1" spans="1:9" x14ac:dyDescent="0.2"/>
    <row r="2" spans="1:9" ht="26.25" thickBot="1" x14ac:dyDescent="0.4">
      <c r="A2" s="78" t="s">
        <v>294</v>
      </c>
    </row>
    <row r="3" spans="1:9" ht="42" customHeight="1" thickTop="1" x14ac:dyDescent="0.2">
      <c r="A3" s="193" t="s">
        <v>320</v>
      </c>
      <c r="B3" s="194">
        <f>'12. Analiza wskaźnikowa'!G5</f>
        <v>2020</v>
      </c>
      <c r="C3" s="195">
        <f>'12. Analiza wskaźnikowa'!H5</f>
        <v>2021</v>
      </c>
      <c r="F3" s="80"/>
    </row>
    <row r="4" spans="1:9" ht="26.25" customHeight="1" thickBot="1" x14ac:dyDescent="0.35">
      <c r="A4" s="196" t="s">
        <v>318</v>
      </c>
      <c r="B4" s="197" t="str">
        <f>'12. Analiza wskaźnikowa'!G12</f>
        <v/>
      </c>
      <c r="C4" s="198" t="str">
        <f>'12. Analiza wskaźnikowa'!H12</f>
        <v/>
      </c>
    </row>
    <row r="5" spans="1:9" ht="24.75" customHeight="1" thickTop="1" thickBot="1" x14ac:dyDescent="0.25"/>
    <row r="6" spans="1:9" ht="33" customHeight="1" thickTop="1" thickBot="1" x14ac:dyDescent="0.25">
      <c r="A6" s="199" t="s">
        <v>281</v>
      </c>
      <c r="B6" s="200" t="str">
        <f>'12. Analiza wskaźnikowa'!E15</f>
        <v>Brak Danych</v>
      </c>
      <c r="D6" s="282"/>
      <c r="E6" s="282"/>
      <c r="F6" s="282"/>
      <c r="G6" s="282"/>
      <c r="H6" s="282"/>
      <c r="I6" s="282"/>
    </row>
    <row r="7" spans="1:9" ht="20.25" customHeight="1" thickTop="1" thickBot="1" x14ac:dyDescent="0.25">
      <c r="D7" s="282"/>
      <c r="E7" s="282"/>
      <c r="F7" s="282"/>
      <c r="G7" s="282"/>
      <c r="H7" s="282"/>
      <c r="I7" s="282"/>
    </row>
    <row r="8" spans="1:9" ht="23.25" customHeight="1" thickTop="1" thickBot="1" x14ac:dyDescent="0.25">
      <c r="A8" s="201" t="s">
        <v>282</v>
      </c>
      <c r="D8" s="282"/>
      <c r="E8" s="282"/>
      <c r="F8" s="282"/>
      <c r="G8" s="282"/>
      <c r="H8" s="282"/>
      <c r="I8" s="282"/>
    </row>
    <row r="9" spans="1:9" ht="27.75" customHeight="1" thickTop="1" thickBot="1" x14ac:dyDescent="0.35">
      <c r="A9" s="215" t="str">
        <f>'13. Ocena dyskontowa Inwestycji'!B25</f>
        <v>NPV</v>
      </c>
      <c r="B9" s="219" t="str">
        <f>IF($I$15=FALSE,'13. Ocena dyskontowa Inwestycji'!C25,"Nie dotyczy- Inwestycja w ochronę środowiska")</f>
        <v>Wstaw nakłady inwestycyjne</v>
      </c>
      <c r="C9" s="218"/>
      <c r="D9" s="282"/>
      <c r="E9" s="282"/>
      <c r="F9" s="282"/>
      <c r="G9" s="282"/>
      <c r="H9" s="282"/>
      <c r="I9" s="282"/>
    </row>
    <row r="10" spans="1:9" ht="27.75" customHeight="1" thickTop="1" thickBot="1" x14ac:dyDescent="0.35">
      <c r="A10" s="216" t="str">
        <f>'13. Ocena dyskontowa Inwestycji'!B26</f>
        <v xml:space="preserve">NPVR </v>
      </c>
      <c r="B10" s="219" t="str">
        <f>IF($I$15=FALSE,'13. Ocena dyskontowa Inwestycji'!C26,"Nie dotyczy- Inwestycja w ochronę środowiska")</f>
        <v/>
      </c>
      <c r="C10" s="218"/>
      <c r="D10" s="282"/>
      <c r="E10" s="282"/>
      <c r="F10" s="282"/>
      <c r="G10" s="282"/>
      <c r="H10" s="282"/>
      <c r="I10" s="282"/>
    </row>
    <row r="11" spans="1:9" ht="30" customHeight="1" thickTop="1" thickBot="1" x14ac:dyDescent="0.35">
      <c r="A11" s="217" t="str">
        <f>'13. Ocena dyskontowa Inwestycji'!B27</f>
        <v>IRR</v>
      </c>
      <c r="B11" s="219" t="str">
        <f>IF($I$15=FALSE,'13. Ocena dyskontowa Inwestycji'!C27,"Nie dotyczy- Inwestycja w ochronę środowiska")</f>
        <v/>
      </c>
      <c r="C11" s="218"/>
      <c r="D11" s="282"/>
      <c r="E11" s="282"/>
      <c r="F11" s="282"/>
      <c r="G11" s="282"/>
      <c r="H11" s="282"/>
      <c r="I11" s="282"/>
    </row>
    <row r="12" spans="1:9" ht="20.25" customHeight="1" thickTop="1" x14ac:dyDescent="0.2">
      <c r="B12" s="213"/>
      <c r="D12" s="282"/>
      <c r="E12" s="282"/>
      <c r="F12" s="282"/>
      <c r="G12" s="282"/>
      <c r="H12" s="282"/>
      <c r="I12" s="282"/>
    </row>
    <row r="13" spans="1:9" ht="20.25" customHeight="1" x14ac:dyDescent="0.3">
      <c r="A13" s="212" t="s">
        <v>361</v>
      </c>
      <c r="B13" s="213"/>
      <c r="G13" s="214"/>
    </row>
    <row r="14" spans="1:9" ht="43.5" customHeight="1" thickBot="1" x14ac:dyDescent="0.45">
      <c r="A14" s="81" t="s">
        <v>295</v>
      </c>
      <c r="I14" s="213"/>
    </row>
    <row r="15" spans="1:9" ht="34.5" customHeight="1" thickBot="1" x14ac:dyDescent="0.25">
      <c r="A15" s="82" t="s">
        <v>296</v>
      </c>
      <c r="B15" s="83"/>
      <c r="C15" s="175" t="str">
        <f>IF(COUNTBLANK(B4:C4)=2,"Brak Danych",IF(AND(AND('12. Analiza wskaźnikowa'!G13="Zagrożone upadłością",'12. Analiza wskaźnikowa'!H13="Zagrożone upadłością"),B6="Zagrożenie upadłością"),"OCENA NEGATYWNA","OCENA POZYTYWNA"))</f>
        <v>Brak Danych</v>
      </c>
      <c r="I15" s="220" t="b">
        <v>0</v>
      </c>
    </row>
    <row r="16" spans="1:9" ht="34.5" customHeight="1" thickBot="1" x14ac:dyDescent="0.25">
      <c r="A16" s="82" t="s">
        <v>297</v>
      </c>
      <c r="B16" s="83"/>
      <c r="C16" s="204" t="str">
        <f>IF(I15=FALSE,'13. Ocena dyskontowa Inwestycji'!C25,"Nie dotyczy - Inwestycja w ochronę środowiska")</f>
        <v>Wstaw nakłady inwestycyjne</v>
      </c>
      <c r="I16" s="213"/>
    </row>
    <row r="17" spans="1:8" ht="29.25" customHeight="1" thickBot="1" x14ac:dyDescent="0.25">
      <c r="A17" s="83"/>
      <c r="B17" s="83"/>
      <c r="C17" s="83"/>
    </row>
    <row r="18" spans="1:8" ht="36" customHeight="1" thickTop="1" thickBot="1" x14ac:dyDescent="0.25">
      <c r="A18" s="283" t="s">
        <v>366</v>
      </c>
      <c r="B18" s="284"/>
      <c r="C18" s="285" t="str">
        <f>IF(OR(C15="Brak Danych",C16="Wstaw nakłady inwestycyjne"),"Brak Danych",IF(OR(AND(C15="OCENA POZYTYWNA",I15=TRUE),AND(C15="OCENA POZYTYWNA",C16&gt;=0)),"OCENA KOŃCOWA POZYTYWNA","OCENA KOŃCOWA NEGATYWNA"))</f>
        <v>Brak Danych</v>
      </c>
      <c r="D18" s="286"/>
      <c r="E18" s="286"/>
      <c r="F18" s="286"/>
      <c r="G18" s="286"/>
      <c r="H18" s="287"/>
    </row>
    <row r="19" spans="1:8" x14ac:dyDescent="0.2"/>
    <row r="20" spans="1:8" ht="15.75" x14ac:dyDescent="0.2">
      <c r="A20" s="224" t="s">
        <v>365</v>
      </c>
    </row>
    <row r="26" spans="1:8" ht="24" hidden="1" x14ac:dyDescent="0.3">
      <c r="A26" s="84"/>
      <c r="B26" s="85"/>
    </row>
    <row r="34" ht="82.5" hidden="1" customHeight="1" x14ac:dyDescent="0.2"/>
  </sheetData>
  <sheetProtection algorithmName="SHA-512" hashValue="EcZN5Van0isc3n6KzvHnpMZtcgybJuHXcjeNQDbX+KgfR2qXcUEJbXCRap38WzPIEiygT2O98Oln3dxpoRU8fg==" saltValue="pFwz3tqO67T3lVAXxzQgBw==" spinCount="100000" sheet="1" formatCells="0" formatColumns="0" formatRows="0"/>
  <mergeCells count="9">
    <mergeCell ref="D6:I6"/>
    <mergeCell ref="A18:B18"/>
    <mergeCell ref="D7:I7"/>
    <mergeCell ref="D8:I8"/>
    <mergeCell ref="D9:I9"/>
    <mergeCell ref="D10:I10"/>
    <mergeCell ref="D11:I11"/>
    <mergeCell ref="D12:I12"/>
    <mergeCell ref="C18:H18"/>
  </mergeCells>
  <conditionalFormatting sqref="B6">
    <cfRule type="cellIs" dxfId="11" priority="13" operator="equal">
      <formula>"Brak zagrożenia upadlością"</formula>
    </cfRule>
    <cfRule type="cellIs" dxfId="10" priority="14" operator="equal">
      <formula>"Zagrożenie upadłością"</formula>
    </cfRule>
  </conditionalFormatting>
  <conditionalFormatting sqref="B4:C4">
    <cfRule type="cellIs" dxfId="9" priority="12" operator="equal">
      <formula>"zagrożone upadłością"</formula>
    </cfRule>
  </conditionalFormatting>
  <conditionalFormatting sqref="C15">
    <cfRule type="cellIs" dxfId="8" priority="10" operator="equal">
      <formula>"OCENA POZYTYWNA"</formula>
    </cfRule>
    <cfRule type="cellIs" dxfId="7" priority="11" operator="equal">
      <formula>"OCENA NEGATYWNA"</formula>
    </cfRule>
  </conditionalFormatting>
  <conditionalFormatting sqref="C16">
    <cfRule type="cellIs" dxfId="6" priority="6" operator="equal">
      <formula>"Inwestycja Nieopłacalna"</formula>
    </cfRule>
    <cfRule type="cellIs" dxfId="5" priority="7" operator="equal">
      <formula>"Inwestycja Opłacalna"</formula>
    </cfRule>
    <cfRule type="expression" dxfId="4" priority="8">
      <formula>"OCENA POZYTYWNA"</formula>
    </cfRule>
    <cfRule type="expression" dxfId="3" priority="9">
      <formula>"OCENA NEGATYWNA"</formula>
    </cfRule>
  </conditionalFormatting>
  <conditionalFormatting sqref="C18">
    <cfRule type="cellIs" dxfId="2" priority="4" operator="equal">
      <formula>"OCENA KOŃCOWA POZYTYWNA"</formula>
    </cfRule>
    <cfRule type="cellIs" dxfId="1" priority="5" operator="equal">
      <formula>"OCENA KOŃCOWA NEGATYWNA"</formula>
    </cfRule>
  </conditionalFormatting>
  <conditionalFormatting sqref="C18:H18">
    <cfRule type="cellIs" dxfId="0" priority="1" operator="equal">
      <formula>"Brak Danych"</formula>
    </cfRule>
  </conditionalFormatting>
  <pageMargins left="0.7" right="0.7" top="0.75" bottom="0.75" header="0.3" footer="0.3"/>
  <pageSetup paperSize="9" scale="3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41" r:id="rId4" name="Check Box 9">
              <controlPr defaultSize="0" autoFill="0" autoLine="0" autoPict="0">
                <anchor moveWithCells="1">
                  <from>
                    <xdr:col>1</xdr:col>
                    <xdr:colOff>1266825</xdr:colOff>
                    <xdr:row>11</xdr:row>
                    <xdr:rowOff>180975</xdr:rowOff>
                  </from>
                  <to>
                    <xdr:col>1</xdr:col>
                    <xdr:colOff>1866900</xdr:colOff>
                    <xdr:row>13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R157"/>
  <sheetViews>
    <sheetView showGridLines="0" topLeftCell="C79" workbookViewId="0">
      <selection activeCell="J102" sqref="J102"/>
    </sheetView>
  </sheetViews>
  <sheetFormatPr defaultColWidth="0" defaultRowHeight="15.75" zeroHeight="1" x14ac:dyDescent="0.25"/>
  <cols>
    <col min="1" max="1" width="4.140625" style="2" customWidth="1"/>
    <col min="2" max="2" width="82" style="187" customWidth="1"/>
    <col min="3" max="3" width="22.85546875" style="2" customWidth="1"/>
    <col min="4" max="13" width="20.7109375" style="2" customWidth="1"/>
    <col min="14" max="16" width="9.140625" style="2" hidden="1" customWidth="1"/>
    <col min="17" max="17" width="9.140625" style="145" hidden="1" customWidth="1"/>
    <col min="18" max="18" width="0" style="2" hidden="1" customWidth="1"/>
    <col min="19" max="16384" width="9.140625" style="2" hidden="1"/>
  </cols>
  <sheetData>
    <row r="1" spans="1:17" s="37" customFormat="1" ht="31.5" customHeight="1" x14ac:dyDescent="0.4">
      <c r="A1" s="34" t="s">
        <v>0</v>
      </c>
      <c r="B1" s="177" t="s">
        <v>353</v>
      </c>
      <c r="C1" s="36"/>
      <c r="D1" s="36"/>
      <c r="E1" s="36"/>
      <c r="F1" s="36"/>
      <c r="G1" s="36"/>
      <c r="H1" s="36"/>
      <c r="I1" s="36"/>
      <c r="J1" s="36"/>
      <c r="Q1" s="144"/>
    </row>
    <row r="2" spans="1:17" ht="31.5" x14ac:dyDescent="0.25">
      <c r="A2" s="117" t="s">
        <v>1</v>
      </c>
      <c r="B2" s="178" t="s">
        <v>2</v>
      </c>
      <c r="C2" s="119" t="s">
        <v>349</v>
      </c>
      <c r="D2" s="119" t="s">
        <v>91</v>
      </c>
      <c r="E2" s="119" t="s">
        <v>4</v>
      </c>
      <c r="F2" s="119" t="s">
        <v>327</v>
      </c>
      <c r="G2" s="119" t="s">
        <v>328</v>
      </c>
      <c r="H2" s="119" t="s">
        <v>329</v>
      </c>
      <c r="I2" s="119" t="s">
        <v>330</v>
      </c>
      <c r="J2" s="119" t="s">
        <v>331</v>
      </c>
      <c r="K2" s="119" t="s">
        <v>344</v>
      </c>
      <c r="L2" s="119" t="s">
        <v>345</v>
      </c>
      <c r="M2" s="119" t="s">
        <v>346</v>
      </c>
      <c r="Q2" s="145">
        <v>2022</v>
      </c>
    </row>
    <row r="3" spans="1:17" x14ac:dyDescent="0.25">
      <c r="A3" s="120"/>
      <c r="B3" s="179" t="s">
        <v>13</v>
      </c>
      <c r="C3" s="3">
        <f>E3-2</f>
        <v>2020</v>
      </c>
      <c r="D3" s="3">
        <f>E3-1</f>
        <v>2021</v>
      </c>
      <c r="E3" s="206">
        <v>2022</v>
      </c>
      <c r="F3" s="3">
        <f>E3+1</f>
        <v>2023</v>
      </c>
      <c r="G3" s="3">
        <f t="shared" ref="G3:J3" si="0">F3+1</f>
        <v>2024</v>
      </c>
      <c r="H3" s="3">
        <f t="shared" si="0"/>
        <v>2025</v>
      </c>
      <c r="I3" s="3">
        <f t="shared" si="0"/>
        <v>2026</v>
      </c>
      <c r="J3" s="3">
        <f t="shared" si="0"/>
        <v>2027</v>
      </c>
      <c r="K3" s="3">
        <f t="shared" ref="K3" si="1">J3+1</f>
        <v>2028</v>
      </c>
      <c r="L3" s="3">
        <f t="shared" ref="L3" si="2">K3+1</f>
        <v>2029</v>
      </c>
      <c r="M3" s="3">
        <f t="shared" ref="M3" si="3">L3+1</f>
        <v>2030</v>
      </c>
      <c r="Q3" s="145">
        <f>+Q2+1</f>
        <v>2023</v>
      </c>
    </row>
    <row r="4" spans="1:17" ht="15" customHeight="1" x14ac:dyDescent="0.25">
      <c r="A4" s="4"/>
      <c r="B4" s="180" t="s">
        <v>14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Q4" s="145">
        <f t="shared" ref="Q4:Q6" si="4">+Q3+1</f>
        <v>2024</v>
      </c>
    </row>
    <row r="5" spans="1:17" ht="15" customHeight="1" x14ac:dyDescent="0.25">
      <c r="A5" s="110" t="s">
        <v>15</v>
      </c>
      <c r="B5" s="181" t="s">
        <v>16</v>
      </c>
      <c r="C5" s="104">
        <f>SUM(C6,C11,C20,C24,C44)</f>
        <v>0</v>
      </c>
      <c r="D5" s="104">
        <f t="shared" ref="D5:J5" si="5">SUM(D6,D11,D20,D24,D44)</f>
        <v>0</v>
      </c>
      <c r="E5" s="104">
        <f t="shared" si="5"/>
        <v>0</v>
      </c>
      <c r="F5" s="104">
        <f t="shared" si="5"/>
        <v>0</v>
      </c>
      <c r="G5" s="104">
        <f t="shared" si="5"/>
        <v>0</v>
      </c>
      <c r="H5" s="104">
        <f t="shared" si="5"/>
        <v>0</v>
      </c>
      <c r="I5" s="104">
        <f t="shared" si="5"/>
        <v>0</v>
      </c>
      <c r="J5" s="104">
        <f t="shared" si="5"/>
        <v>0</v>
      </c>
      <c r="K5" s="104">
        <f t="shared" ref="K5:M5" si="6">SUM(K6,K11,K20,K24,K44)</f>
        <v>0</v>
      </c>
      <c r="L5" s="104">
        <f t="shared" si="6"/>
        <v>0</v>
      </c>
      <c r="M5" s="104">
        <f t="shared" si="6"/>
        <v>0</v>
      </c>
      <c r="Q5" s="145">
        <f t="shared" si="4"/>
        <v>2025</v>
      </c>
    </row>
    <row r="6" spans="1:17" s="26" customFormat="1" ht="15" customHeight="1" x14ac:dyDescent="0.25">
      <c r="A6" s="111" t="s">
        <v>17</v>
      </c>
      <c r="B6" s="181" t="s">
        <v>102</v>
      </c>
      <c r="C6" s="105">
        <f>SUM(C7:C10)</f>
        <v>0</v>
      </c>
      <c r="D6" s="105">
        <f t="shared" ref="D6:J6" si="7">SUM(D7:D10)</f>
        <v>0</v>
      </c>
      <c r="E6" s="105">
        <f t="shared" si="7"/>
        <v>0</v>
      </c>
      <c r="F6" s="105">
        <f t="shared" si="7"/>
        <v>0</v>
      </c>
      <c r="G6" s="105">
        <f t="shared" si="7"/>
        <v>0</v>
      </c>
      <c r="H6" s="105">
        <f t="shared" si="7"/>
        <v>0</v>
      </c>
      <c r="I6" s="105">
        <f t="shared" si="7"/>
        <v>0</v>
      </c>
      <c r="J6" s="105">
        <f t="shared" si="7"/>
        <v>0</v>
      </c>
      <c r="K6" s="105">
        <f t="shared" ref="K6:M6" si="8">SUM(K7:K10)</f>
        <v>0</v>
      </c>
      <c r="L6" s="105">
        <f t="shared" si="8"/>
        <v>0</v>
      </c>
      <c r="M6" s="105">
        <f t="shared" si="8"/>
        <v>0</v>
      </c>
      <c r="Q6" s="145">
        <f t="shared" si="4"/>
        <v>2026</v>
      </c>
    </row>
    <row r="7" spans="1:17" ht="15" customHeight="1" x14ac:dyDescent="0.25">
      <c r="A7" s="112" t="s">
        <v>33</v>
      </c>
      <c r="B7" s="182" t="s">
        <v>92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7" ht="15" customHeight="1" x14ac:dyDescent="0.25">
      <c r="A8" s="112" t="s">
        <v>35</v>
      </c>
      <c r="B8" s="182" t="s">
        <v>93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7" ht="15" customHeight="1" x14ac:dyDescent="0.25">
      <c r="A9" s="112" t="s">
        <v>36</v>
      </c>
      <c r="B9" s="182" t="s">
        <v>94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7" ht="15" customHeight="1" x14ac:dyDescent="0.25">
      <c r="A10" s="112" t="s">
        <v>75</v>
      </c>
      <c r="B10" s="182" t="s">
        <v>95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7" s="26" customFormat="1" ht="15" customHeight="1" x14ac:dyDescent="0.25">
      <c r="A11" s="111" t="s">
        <v>18</v>
      </c>
      <c r="B11" s="181" t="s">
        <v>103</v>
      </c>
      <c r="C11" s="105">
        <f>SUM(C12,C18:C19)</f>
        <v>0</v>
      </c>
      <c r="D11" s="105">
        <f t="shared" ref="D11:J11" si="9">SUM(D12,D18:D19)</f>
        <v>0</v>
      </c>
      <c r="E11" s="105">
        <f t="shared" si="9"/>
        <v>0</v>
      </c>
      <c r="F11" s="105">
        <f t="shared" si="9"/>
        <v>0</v>
      </c>
      <c r="G11" s="105">
        <f t="shared" si="9"/>
        <v>0</v>
      </c>
      <c r="H11" s="105">
        <f t="shared" si="9"/>
        <v>0</v>
      </c>
      <c r="I11" s="105">
        <f t="shared" si="9"/>
        <v>0</v>
      </c>
      <c r="J11" s="105">
        <f t="shared" si="9"/>
        <v>0</v>
      </c>
      <c r="K11" s="105">
        <f t="shared" ref="K11:M11" si="10">SUM(K12,K18:K19)</f>
        <v>0</v>
      </c>
      <c r="L11" s="105">
        <f t="shared" si="10"/>
        <v>0</v>
      </c>
      <c r="M11" s="105">
        <f t="shared" si="10"/>
        <v>0</v>
      </c>
      <c r="Q11" s="146"/>
    </row>
    <row r="12" spans="1:17" ht="15" customHeight="1" x14ac:dyDescent="0.25">
      <c r="A12" s="112" t="s">
        <v>96</v>
      </c>
      <c r="B12" s="182" t="s">
        <v>264</v>
      </c>
      <c r="C12" s="106">
        <f>SUM(C13:C17)</f>
        <v>0</v>
      </c>
      <c r="D12" s="106">
        <f t="shared" ref="D12:J12" si="11">SUM(D13:D17)</f>
        <v>0</v>
      </c>
      <c r="E12" s="106">
        <f t="shared" si="11"/>
        <v>0</v>
      </c>
      <c r="F12" s="106">
        <f t="shared" si="11"/>
        <v>0</v>
      </c>
      <c r="G12" s="106">
        <f t="shared" si="11"/>
        <v>0</v>
      </c>
      <c r="H12" s="106">
        <f t="shared" si="11"/>
        <v>0</v>
      </c>
      <c r="I12" s="106">
        <f t="shared" si="11"/>
        <v>0</v>
      </c>
      <c r="J12" s="106">
        <f t="shared" si="11"/>
        <v>0</v>
      </c>
      <c r="K12" s="106">
        <f t="shared" ref="K12:M12" si="12">SUM(K13:K17)</f>
        <v>0</v>
      </c>
      <c r="L12" s="106">
        <f t="shared" si="12"/>
        <v>0</v>
      </c>
      <c r="M12" s="106">
        <f t="shared" si="12"/>
        <v>0</v>
      </c>
    </row>
    <row r="13" spans="1:17" ht="15" customHeight="1" x14ac:dyDescent="0.25">
      <c r="A13" s="113" t="s">
        <v>19</v>
      </c>
      <c r="B13" s="176" t="s">
        <v>120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7" ht="15" customHeight="1" x14ac:dyDescent="0.25">
      <c r="A14" s="113" t="s">
        <v>20</v>
      </c>
      <c r="B14" s="176" t="s">
        <v>121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7" ht="15" customHeight="1" x14ac:dyDescent="0.25">
      <c r="A15" s="113" t="s">
        <v>21</v>
      </c>
      <c r="B15" s="176" t="s">
        <v>122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7" ht="15" customHeight="1" x14ac:dyDescent="0.25">
      <c r="A16" s="113" t="s">
        <v>22</v>
      </c>
      <c r="B16" s="176" t="s">
        <v>123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8" ht="15" customHeight="1" x14ac:dyDescent="0.25">
      <c r="A17" s="113" t="s">
        <v>23</v>
      </c>
      <c r="B17" s="176" t="s">
        <v>124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8" ht="15" customHeight="1" x14ac:dyDescent="0.25">
      <c r="A18" s="112" t="s">
        <v>35</v>
      </c>
      <c r="B18" s="182" t="s">
        <v>97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8" ht="15" customHeight="1" x14ac:dyDescent="0.25">
      <c r="A19" s="112" t="s">
        <v>36</v>
      </c>
      <c r="B19" s="182" t="s">
        <v>98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8" s="26" customFormat="1" ht="15" customHeight="1" x14ac:dyDescent="0.25">
      <c r="A20" s="111" t="s">
        <v>24</v>
      </c>
      <c r="B20" s="181" t="s">
        <v>104</v>
      </c>
      <c r="C20" s="105">
        <f>SUM(C21:C23)</f>
        <v>0</v>
      </c>
      <c r="D20" s="105">
        <f t="shared" ref="D20:J20" si="13">SUM(D21:D23)</f>
        <v>0</v>
      </c>
      <c r="E20" s="105">
        <f t="shared" si="13"/>
        <v>0</v>
      </c>
      <c r="F20" s="105">
        <f t="shared" si="13"/>
        <v>0</v>
      </c>
      <c r="G20" s="105">
        <f t="shared" si="13"/>
        <v>0</v>
      </c>
      <c r="H20" s="105">
        <f t="shared" si="13"/>
        <v>0</v>
      </c>
      <c r="I20" s="105">
        <f t="shared" si="13"/>
        <v>0</v>
      </c>
      <c r="J20" s="105">
        <f t="shared" si="13"/>
        <v>0</v>
      </c>
      <c r="K20" s="105">
        <f t="shared" ref="K20:M20" si="14">SUM(K21:K23)</f>
        <v>0</v>
      </c>
      <c r="L20" s="105">
        <f t="shared" si="14"/>
        <v>0</v>
      </c>
      <c r="M20" s="105">
        <f t="shared" si="14"/>
        <v>0</v>
      </c>
      <c r="Q20" s="146"/>
    </row>
    <row r="21" spans="1:18" ht="15" customHeight="1" x14ac:dyDescent="0.25">
      <c r="A21" s="112" t="s">
        <v>33</v>
      </c>
      <c r="B21" s="183" t="s">
        <v>99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8" ht="15" customHeight="1" x14ac:dyDescent="0.25">
      <c r="A22" s="112" t="s">
        <v>35</v>
      </c>
      <c r="B22" s="183" t="s">
        <v>100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8" ht="15" customHeight="1" x14ac:dyDescent="0.25">
      <c r="A23" s="112" t="s">
        <v>36</v>
      </c>
      <c r="B23" s="182" t="s">
        <v>101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8" s="26" customFormat="1" ht="15" customHeight="1" x14ac:dyDescent="0.25">
      <c r="A24" s="111" t="s">
        <v>25</v>
      </c>
      <c r="B24" s="181" t="s">
        <v>119</v>
      </c>
      <c r="C24" s="105">
        <f>SUM(C25:C27,C43)</f>
        <v>0</v>
      </c>
      <c r="D24" s="105">
        <f t="shared" ref="D24:J24" si="15">SUM(D25:D27,D43)</f>
        <v>0</v>
      </c>
      <c r="E24" s="105">
        <f t="shared" si="15"/>
        <v>0</v>
      </c>
      <c r="F24" s="105">
        <f t="shared" si="15"/>
        <v>0</v>
      </c>
      <c r="G24" s="105">
        <f t="shared" si="15"/>
        <v>0</v>
      </c>
      <c r="H24" s="105">
        <f t="shared" si="15"/>
        <v>0</v>
      </c>
      <c r="I24" s="105">
        <f t="shared" si="15"/>
        <v>0</v>
      </c>
      <c r="J24" s="105">
        <f t="shared" si="15"/>
        <v>0</v>
      </c>
      <c r="K24" s="105">
        <f t="shared" ref="K24:M24" si="16">SUM(K25:K27,K43)</f>
        <v>0</v>
      </c>
      <c r="L24" s="105">
        <f t="shared" si="16"/>
        <v>0</v>
      </c>
      <c r="M24" s="105">
        <f t="shared" si="16"/>
        <v>0</v>
      </c>
      <c r="Q24" s="146"/>
      <c r="R24" s="2"/>
    </row>
    <row r="25" spans="1:18" ht="15" customHeight="1" x14ac:dyDescent="0.25">
      <c r="A25" s="112" t="s">
        <v>33</v>
      </c>
      <c r="B25" s="182" t="s">
        <v>105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8" ht="15" customHeight="1" x14ac:dyDescent="0.25">
      <c r="A26" s="112" t="s">
        <v>35</v>
      </c>
      <c r="B26" s="182" t="s">
        <v>106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8" ht="15" customHeight="1" x14ac:dyDescent="0.25">
      <c r="A27" s="112" t="s">
        <v>36</v>
      </c>
      <c r="B27" s="182" t="s">
        <v>265</v>
      </c>
      <c r="C27" s="106">
        <f>SUM(C28,C33,C38)</f>
        <v>0</v>
      </c>
      <c r="D27" s="106">
        <f t="shared" ref="D27:J27" si="17">SUM(D28,D33,D38)</f>
        <v>0</v>
      </c>
      <c r="E27" s="106">
        <f t="shared" si="17"/>
        <v>0</v>
      </c>
      <c r="F27" s="106">
        <f t="shared" si="17"/>
        <v>0</v>
      </c>
      <c r="G27" s="106">
        <f t="shared" si="17"/>
        <v>0</v>
      </c>
      <c r="H27" s="106">
        <f t="shared" si="17"/>
        <v>0</v>
      </c>
      <c r="I27" s="106">
        <f t="shared" si="17"/>
        <v>0</v>
      </c>
      <c r="J27" s="106">
        <f t="shared" si="17"/>
        <v>0</v>
      </c>
      <c r="K27" s="106">
        <f t="shared" ref="K27:M27" si="18">SUM(K28,K33,K38)</f>
        <v>0</v>
      </c>
      <c r="L27" s="106">
        <f t="shared" si="18"/>
        <v>0</v>
      </c>
      <c r="M27" s="106">
        <f t="shared" si="18"/>
        <v>0</v>
      </c>
    </row>
    <row r="28" spans="1:18" s="25" customFormat="1" ht="15" customHeight="1" x14ac:dyDescent="0.25">
      <c r="A28" s="114" t="s">
        <v>107</v>
      </c>
      <c r="B28" s="176" t="s">
        <v>108</v>
      </c>
      <c r="C28" s="107">
        <f>SUM(C29:C32)</f>
        <v>0</v>
      </c>
      <c r="D28" s="107">
        <f t="shared" ref="D28:J28" si="19">SUM(D29:D32)</f>
        <v>0</v>
      </c>
      <c r="E28" s="107">
        <f t="shared" si="19"/>
        <v>0</v>
      </c>
      <c r="F28" s="107">
        <f t="shared" si="19"/>
        <v>0</v>
      </c>
      <c r="G28" s="107">
        <f t="shared" si="19"/>
        <v>0</v>
      </c>
      <c r="H28" s="107">
        <f t="shared" si="19"/>
        <v>0</v>
      </c>
      <c r="I28" s="107">
        <f t="shared" si="19"/>
        <v>0</v>
      </c>
      <c r="J28" s="107">
        <f t="shared" si="19"/>
        <v>0</v>
      </c>
      <c r="K28" s="107">
        <f t="shared" ref="K28:M28" si="20">SUM(K29:K32)</f>
        <v>0</v>
      </c>
      <c r="L28" s="107">
        <f t="shared" si="20"/>
        <v>0</v>
      </c>
      <c r="M28" s="107">
        <f t="shared" si="20"/>
        <v>0</v>
      </c>
      <c r="Q28" s="147"/>
      <c r="R28" s="2"/>
    </row>
    <row r="29" spans="1:18" s="25" customFormat="1" ht="15" customHeight="1" x14ac:dyDescent="0.25">
      <c r="A29" s="114" t="s">
        <v>110</v>
      </c>
      <c r="B29" s="176" t="s">
        <v>109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Q29" s="147"/>
      <c r="R29" s="2"/>
    </row>
    <row r="30" spans="1:18" s="25" customFormat="1" ht="15" customHeight="1" x14ac:dyDescent="0.25">
      <c r="A30" s="114" t="s">
        <v>110</v>
      </c>
      <c r="B30" s="176" t="s">
        <v>111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Q30" s="147"/>
      <c r="R30" s="2"/>
    </row>
    <row r="31" spans="1:18" s="25" customFormat="1" ht="15" customHeight="1" x14ac:dyDescent="0.25">
      <c r="A31" s="114" t="s">
        <v>110</v>
      </c>
      <c r="B31" s="176" t="s">
        <v>112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Q31" s="147"/>
      <c r="R31" s="2"/>
    </row>
    <row r="32" spans="1:18" s="25" customFormat="1" ht="15" customHeight="1" x14ac:dyDescent="0.25">
      <c r="A32" s="114" t="s">
        <v>110</v>
      </c>
      <c r="B32" s="176" t="s">
        <v>113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Q32" s="147"/>
      <c r="R32" s="2"/>
    </row>
    <row r="33" spans="1:17" s="25" customFormat="1" ht="15" customHeight="1" x14ac:dyDescent="0.25">
      <c r="A33" s="114" t="s">
        <v>114</v>
      </c>
      <c r="B33" s="176" t="s">
        <v>115</v>
      </c>
      <c r="C33" s="107">
        <f>SUM(C34:C37)</f>
        <v>0</v>
      </c>
      <c r="D33" s="107">
        <f t="shared" ref="D33:J33" si="21">SUM(D34:D37)</f>
        <v>0</v>
      </c>
      <c r="E33" s="107">
        <f t="shared" si="21"/>
        <v>0</v>
      </c>
      <c r="F33" s="107">
        <f t="shared" si="21"/>
        <v>0</v>
      </c>
      <c r="G33" s="107">
        <f t="shared" si="21"/>
        <v>0</v>
      </c>
      <c r="H33" s="107">
        <f t="shared" si="21"/>
        <v>0</v>
      </c>
      <c r="I33" s="107">
        <f t="shared" si="21"/>
        <v>0</v>
      </c>
      <c r="J33" s="107">
        <f t="shared" si="21"/>
        <v>0</v>
      </c>
      <c r="K33" s="107">
        <f t="shared" ref="K33:M33" si="22">SUM(K34:K37)</f>
        <v>0</v>
      </c>
      <c r="L33" s="107">
        <f t="shared" si="22"/>
        <v>0</v>
      </c>
      <c r="M33" s="107">
        <f t="shared" si="22"/>
        <v>0</v>
      </c>
      <c r="Q33" s="147"/>
    </row>
    <row r="34" spans="1:17" s="25" customFormat="1" ht="15" customHeight="1" x14ac:dyDescent="0.25">
      <c r="A34" s="114" t="s">
        <v>110</v>
      </c>
      <c r="B34" s="176" t="s">
        <v>109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Q34" s="147"/>
    </row>
    <row r="35" spans="1:17" s="25" customFormat="1" ht="15" customHeight="1" x14ac:dyDescent="0.25">
      <c r="A35" s="114" t="s">
        <v>110</v>
      </c>
      <c r="B35" s="176" t="s">
        <v>111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Q35" s="147"/>
    </row>
    <row r="36" spans="1:17" s="25" customFormat="1" ht="15" customHeight="1" x14ac:dyDescent="0.25">
      <c r="A36" s="114" t="s">
        <v>110</v>
      </c>
      <c r="B36" s="176" t="s">
        <v>112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Q36" s="147"/>
    </row>
    <row r="37" spans="1:17" s="25" customFormat="1" ht="15" customHeight="1" x14ac:dyDescent="0.25">
      <c r="A37" s="114" t="s">
        <v>110</v>
      </c>
      <c r="B37" s="176" t="s">
        <v>113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Q37" s="147"/>
    </row>
    <row r="38" spans="1:17" s="25" customFormat="1" ht="15" customHeight="1" x14ac:dyDescent="0.25">
      <c r="A38" s="114" t="s">
        <v>116</v>
      </c>
      <c r="B38" s="176" t="s">
        <v>117</v>
      </c>
      <c r="C38" s="107">
        <f>SUM(C39:C42)</f>
        <v>0</v>
      </c>
      <c r="D38" s="107">
        <f t="shared" ref="D38:J38" si="23">SUM(D39:D42)</f>
        <v>0</v>
      </c>
      <c r="E38" s="107">
        <f t="shared" si="23"/>
        <v>0</v>
      </c>
      <c r="F38" s="107">
        <f t="shared" si="23"/>
        <v>0</v>
      </c>
      <c r="G38" s="107">
        <f t="shared" si="23"/>
        <v>0</v>
      </c>
      <c r="H38" s="107">
        <f t="shared" si="23"/>
        <v>0</v>
      </c>
      <c r="I38" s="107">
        <f t="shared" si="23"/>
        <v>0</v>
      </c>
      <c r="J38" s="107">
        <f t="shared" si="23"/>
        <v>0</v>
      </c>
      <c r="K38" s="107">
        <f t="shared" ref="K38:M38" si="24">SUM(K39:K42)</f>
        <v>0</v>
      </c>
      <c r="L38" s="107">
        <f t="shared" si="24"/>
        <v>0</v>
      </c>
      <c r="M38" s="107">
        <f t="shared" si="24"/>
        <v>0</v>
      </c>
      <c r="Q38" s="147"/>
    </row>
    <row r="39" spans="1:17" s="25" customFormat="1" ht="15" customHeight="1" x14ac:dyDescent="0.25">
      <c r="A39" s="114" t="s">
        <v>110</v>
      </c>
      <c r="B39" s="176" t="s">
        <v>109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Q39" s="147"/>
    </row>
    <row r="40" spans="1:17" s="25" customFormat="1" ht="15" customHeight="1" x14ac:dyDescent="0.25">
      <c r="A40" s="114" t="s">
        <v>110</v>
      </c>
      <c r="B40" s="176" t="s">
        <v>111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Q40" s="147"/>
    </row>
    <row r="41" spans="1:17" s="25" customFormat="1" ht="15" customHeight="1" x14ac:dyDescent="0.25">
      <c r="A41" s="114" t="s">
        <v>110</v>
      </c>
      <c r="B41" s="176" t="s">
        <v>112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Q41" s="147"/>
    </row>
    <row r="42" spans="1:17" s="25" customFormat="1" ht="15" customHeight="1" x14ac:dyDescent="0.25">
      <c r="A42" s="114" t="s">
        <v>110</v>
      </c>
      <c r="B42" s="176" t="s">
        <v>113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Q42" s="147"/>
    </row>
    <row r="43" spans="1:17" ht="15" customHeight="1" x14ac:dyDescent="0.25">
      <c r="A43" s="112" t="s">
        <v>75</v>
      </c>
      <c r="B43" s="182" t="s">
        <v>118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7" s="26" customFormat="1" ht="15" customHeight="1" x14ac:dyDescent="0.25">
      <c r="A44" s="111" t="s">
        <v>26</v>
      </c>
      <c r="B44" s="181" t="s">
        <v>127</v>
      </c>
      <c r="C44" s="105">
        <f>SUM(C45:C46)</f>
        <v>0</v>
      </c>
      <c r="D44" s="105">
        <f t="shared" ref="D44:J44" si="25">SUM(D45:D46)</f>
        <v>0</v>
      </c>
      <c r="E44" s="105">
        <f t="shared" si="25"/>
        <v>0</v>
      </c>
      <c r="F44" s="105">
        <f t="shared" si="25"/>
        <v>0</v>
      </c>
      <c r="G44" s="105">
        <f t="shared" si="25"/>
        <v>0</v>
      </c>
      <c r="H44" s="105">
        <f t="shared" si="25"/>
        <v>0</v>
      </c>
      <c r="I44" s="105">
        <f t="shared" si="25"/>
        <v>0</v>
      </c>
      <c r="J44" s="105">
        <f t="shared" si="25"/>
        <v>0</v>
      </c>
      <c r="K44" s="105">
        <f t="shared" ref="K44:M44" si="26">SUM(K45:K46)</f>
        <v>0</v>
      </c>
      <c r="L44" s="105">
        <f t="shared" si="26"/>
        <v>0</v>
      </c>
      <c r="M44" s="105">
        <f t="shared" si="26"/>
        <v>0</v>
      </c>
      <c r="Q44" s="146"/>
    </row>
    <row r="45" spans="1:17" ht="15" customHeight="1" x14ac:dyDescent="0.25">
      <c r="A45" s="112" t="s">
        <v>33</v>
      </c>
      <c r="B45" s="182" t="s">
        <v>125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7" ht="15" customHeight="1" x14ac:dyDescent="0.25">
      <c r="A46" s="112" t="s">
        <v>35</v>
      </c>
      <c r="B46" s="182" t="s">
        <v>126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7" ht="15" customHeight="1" x14ac:dyDescent="0.25">
      <c r="A47" s="110" t="s">
        <v>27</v>
      </c>
      <c r="B47" s="181" t="s">
        <v>28</v>
      </c>
      <c r="C47" s="104">
        <f>SUM(C48,C54,C72,C89)</f>
        <v>0</v>
      </c>
      <c r="D47" s="104">
        <f t="shared" ref="D47:J47" si="27">SUM(D48,D54,D72,D89)</f>
        <v>0</v>
      </c>
      <c r="E47" s="104">
        <f t="shared" si="27"/>
        <v>0</v>
      </c>
      <c r="F47" s="104">
        <f t="shared" si="27"/>
        <v>0</v>
      </c>
      <c r="G47" s="104">
        <f t="shared" si="27"/>
        <v>0</v>
      </c>
      <c r="H47" s="104">
        <f t="shared" si="27"/>
        <v>0</v>
      </c>
      <c r="I47" s="104">
        <f t="shared" si="27"/>
        <v>0</v>
      </c>
      <c r="J47" s="104">
        <f t="shared" si="27"/>
        <v>0</v>
      </c>
      <c r="K47" s="104">
        <f t="shared" ref="K47:M47" si="28">SUM(K48,K54,K72,K89)</f>
        <v>0</v>
      </c>
      <c r="L47" s="104">
        <f t="shared" si="28"/>
        <v>0</v>
      </c>
      <c r="M47" s="104">
        <f t="shared" si="28"/>
        <v>0</v>
      </c>
    </row>
    <row r="48" spans="1:17" s="26" customFormat="1" ht="15" customHeight="1" x14ac:dyDescent="0.25">
      <c r="A48" s="111" t="s">
        <v>17</v>
      </c>
      <c r="B48" s="181" t="s">
        <v>140</v>
      </c>
      <c r="C48" s="105">
        <f>SUM(C49:C53)</f>
        <v>0</v>
      </c>
      <c r="D48" s="105">
        <f t="shared" ref="D48:J48" si="29">SUM(D49:D53)</f>
        <v>0</v>
      </c>
      <c r="E48" s="105">
        <f t="shared" si="29"/>
        <v>0</v>
      </c>
      <c r="F48" s="105">
        <f t="shared" si="29"/>
        <v>0</v>
      </c>
      <c r="G48" s="105">
        <f t="shared" si="29"/>
        <v>0</v>
      </c>
      <c r="H48" s="105">
        <f t="shared" si="29"/>
        <v>0</v>
      </c>
      <c r="I48" s="105">
        <f t="shared" si="29"/>
        <v>0</v>
      </c>
      <c r="J48" s="105">
        <f t="shared" si="29"/>
        <v>0</v>
      </c>
      <c r="K48" s="105">
        <f t="shared" ref="K48:M48" si="30">SUM(K49:K53)</f>
        <v>0</v>
      </c>
      <c r="L48" s="105">
        <f t="shared" si="30"/>
        <v>0</v>
      </c>
      <c r="M48" s="105">
        <f t="shared" si="30"/>
        <v>0</v>
      </c>
      <c r="Q48" s="146"/>
    </row>
    <row r="49" spans="1:17" ht="15" customHeight="1" x14ac:dyDescent="0.25">
      <c r="A49" s="112" t="s">
        <v>33</v>
      </c>
      <c r="B49" s="182" t="s">
        <v>128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7" ht="15" customHeight="1" x14ac:dyDescent="0.25">
      <c r="A50" s="112" t="s">
        <v>35</v>
      </c>
      <c r="B50" s="182" t="s">
        <v>129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7" ht="15" customHeight="1" x14ac:dyDescent="0.25">
      <c r="A51" s="112" t="s">
        <v>36</v>
      </c>
      <c r="B51" s="182" t="s">
        <v>130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7" ht="15" customHeight="1" x14ac:dyDescent="0.25">
      <c r="A52" s="112" t="s">
        <v>75</v>
      </c>
      <c r="B52" s="182" t="s">
        <v>131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7" ht="15" customHeight="1" x14ac:dyDescent="0.25">
      <c r="A53" s="112" t="s">
        <v>77</v>
      </c>
      <c r="B53" s="182" t="s">
        <v>132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7" s="26" customFormat="1" ht="15" customHeight="1" x14ac:dyDescent="0.25">
      <c r="A54" s="111" t="s">
        <v>18</v>
      </c>
      <c r="B54" s="181" t="s">
        <v>141</v>
      </c>
      <c r="C54" s="105">
        <f>SUM(C65,C60,C55)</f>
        <v>0</v>
      </c>
      <c r="D54" s="105">
        <f t="shared" ref="D54:J54" si="31">SUM(D65,D60,D55)</f>
        <v>0</v>
      </c>
      <c r="E54" s="105">
        <f t="shared" si="31"/>
        <v>0</v>
      </c>
      <c r="F54" s="105">
        <f t="shared" si="31"/>
        <v>0</v>
      </c>
      <c r="G54" s="105">
        <f t="shared" si="31"/>
        <v>0</v>
      </c>
      <c r="H54" s="105">
        <f t="shared" si="31"/>
        <v>0</v>
      </c>
      <c r="I54" s="105">
        <f t="shared" si="31"/>
        <v>0</v>
      </c>
      <c r="J54" s="105">
        <f t="shared" si="31"/>
        <v>0</v>
      </c>
      <c r="K54" s="105">
        <f t="shared" ref="K54:M54" si="32">SUM(K65,K60,K55)</f>
        <v>0</v>
      </c>
      <c r="L54" s="105">
        <f t="shared" si="32"/>
        <v>0</v>
      </c>
      <c r="M54" s="105">
        <f t="shared" si="32"/>
        <v>0</v>
      </c>
      <c r="Q54" s="146"/>
    </row>
    <row r="55" spans="1:17" ht="15" customHeight="1" x14ac:dyDescent="0.25">
      <c r="A55" s="112" t="s">
        <v>33</v>
      </c>
      <c r="B55" s="182" t="s">
        <v>266</v>
      </c>
      <c r="C55" s="106">
        <f>SUM(C59,C56)</f>
        <v>0</v>
      </c>
      <c r="D55" s="106">
        <f t="shared" ref="D55:J55" si="33">SUM(D59,D56)</f>
        <v>0</v>
      </c>
      <c r="E55" s="106">
        <f t="shared" si="33"/>
        <v>0</v>
      </c>
      <c r="F55" s="106">
        <f t="shared" si="33"/>
        <v>0</v>
      </c>
      <c r="G55" s="106">
        <f t="shared" si="33"/>
        <v>0</v>
      </c>
      <c r="H55" s="106">
        <f t="shared" si="33"/>
        <v>0</v>
      </c>
      <c r="I55" s="106">
        <f t="shared" si="33"/>
        <v>0</v>
      </c>
      <c r="J55" s="106">
        <f t="shared" si="33"/>
        <v>0</v>
      </c>
      <c r="K55" s="106">
        <f t="shared" ref="K55:M55" si="34">SUM(K59,K56)</f>
        <v>0</v>
      </c>
      <c r="L55" s="106">
        <f t="shared" si="34"/>
        <v>0</v>
      </c>
      <c r="M55" s="106">
        <f t="shared" si="34"/>
        <v>0</v>
      </c>
    </row>
    <row r="56" spans="1:17" s="25" customFormat="1" ht="15" customHeight="1" x14ac:dyDescent="0.25">
      <c r="A56" s="114" t="s">
        <v>107</v>
      </c>
      <c r="B56" s="176" t="s">
        <v>133</v>
      </c>
      <c r="C56" s="107">
        <f>SUM(C57:C58)</f>
        <v>0</v>
      </c>
      <c r="D56" s="107">
        <f t="shared" ref="D56:J56" si="35">SUM(D57:D58)</f>
        <v>0</v>
      </c>
      <c r="E56" s="107">
        <f t="shared" si="35"/>
        <v>0</v>
      </c>
      <c r="F56" s="107">
        <f t="shared" si="35"/>
        <v>0</v>
      </c>
      <c r="G56" s="107">
        <f t="shared" si="35"/>
        <v>0</v>
      </c>
      <c r="H56" s="107">
        <f t="shared" si="35"/>
        <v>0</v>
      </c>
      <c r="I56" s="107">
        <f t="shared" si="35"/>
        <v>0</v>
      </c>
      <c r="J56" s="107">
        <f t="shared" si="35"/>
        <v>0</v>
      </c>
      <c r="K56" s="107">
        <f t="shared" ref="K56:M56" si="36">SUM(K57:K58)</f>
        <v>0</v>
      </c>
      <c r="L56" s="107">
        <f t="shared" si="36"/>
        <v>0</v>
      </c>
      <c r="M56" s="107">
        <f t="shared" si="36"/>
        <v>0</v>
      </c>
      <c r="Q56" s="147"/>
    </row>
    <row r="57" spans="1:17" s="25" customFormat="1" ht="15" customHeight="1" x14ac:dyDescent="0.25">
      <c r="A57" s="114" t="s">
        <v>110</v>
      </c>
      <c r="B57" s="176" t="s">
        <v>134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Q57" s="147"/>
    </row>
    <row r="58" spans="1:17" s="25" customFormat="1" ht="15" customHeight="1" x14ac:dyDescent="0.25">
      <c r="A58" s="114" t="s">
        <v>110</v>
      </c>
      <c r="B58" s="176" t="s">
        <v>181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Q58" s="147"/>
    </row>
    <row r="59" spans="1:17" s="25" customFormat="1" ht="15" customHeight="1" x14ac:dyDescent="0.25">
      <c r="A59" s="114" t="s">
        <v>114</v>
      </c>
      <c r="B59" s="176" t="s">
        <v>136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Q59" s="147"/>
    </row>
    <row r="60" spans="1:17" ht="15" customHeight="1" x14ac:dyDescent="0.25">
      <c r="A60" s="112" t="s">
        <v>35</v>
      </c>
      <c r="B60" s="182" t="s">
        <v>267</v>
      </c>
      <c r="C60" s="106">
        <f>SUM(C61,C64)</f>
        <v>0</v>
      </c>
      <c r="D60" s="106">
        <f t="shared" ref="D60:J60" si="37">SUM(D61,D64)</f>
        <v>0</v>
      </c>
      <c r="E60" s="106">
        <f t="shared" si="37"/>
        <v>0</v>
      </c>
      <c r="F60" s="106">
        <f t="shared" si="37"/>
        <v>0</v>
      </c>
      <c r="G60" s="106">
        <f t="shared" si="37"/>
        <v>0</v>
      </c>
      <c r="H60" s="106">
        <f t="shared" si="37"/>
        <v>0</v>
      </c>
      <c r="I60" s="106">
        <f t="shared" si="37"/>
        <v>0</v>
      </c>
      <c r="J60" s="106">
        <f t="shared" si="37"/>
        <v>0</v>
      </c>
      <c r="K60" s="106">
        <f t="shared" ref="K60:M60" si="38">SUM(K61,K64)</f>
        <v>0</v>
      </c>
      <c r="L60" s="106">
        <f t="shared" si="38"/>
        <v>0</v>
      </c>
      <c r="M60" s="106">
        <f t="shared" si="38"/>
        <v>0</v>
      </c>
    </row>
    <row r="61" spans="1:17" ht="15" customHeight="1" x14ac:dyDescent="0.25">
      <c r="A61" s="114" t="s">
        <v>107</v>
      </c>
      <c r="B61" s="176" t="s">
        <v>133</v>
      </c>
      <c r="C61" s="107">
        <f>SUM(C62:C63)</f>
        <v>0</v>
      </c>
      <c r="D61" s="107">
        <f t="shared" ref="D61:J61" si="39">SUM(D62:D63)</f>
        <v>0</v>
      </c>
      <c r="E61" s="107">
        <f t="shared" si="39"/>
        <v>0</v>
      </c>
      <c r="F61" s="107">
        <f t="shared" si="39"/>
        <v>0</v>
      </c>
      <c r="G61" s="107">
        <f t="shared" si="39"/>
        <v>0</v>
      </c>
      <c r="H61" s="107">
        <f t="shared" si="39"/>
        <v>0</v>
      </c>
      <c r="I61" s="107">
        <f t="shared" si="39"/>
        <v>0</v>
      </c>
      <c r="J61" s="107">
        <f t="shared" si="39"/>
        <v>0</v>
      </c>
      <c r="K61" s="107">
        <f t="shared" ref="K61:M61" si="40">SUM(K62:K63)</f>
        <v>0</v>
      </c>
      <c r="L61" s="107">
        <f t="shared" si="40"/>
        <v>0</v>
      </c>
      <c r="M61" s="107">
        <f t="shared" si="40"/>
        <v>0</v>
      </c>
    </row>
    <row r="62" spans="1:17" ht="15" customHeight="1" x14ac:dyDescent="0.25">
      <c r="A62" s="114" t="s">
        <v>110</v>
      </c>
      <c r="B62" s="176" t="s">
        <v>134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7" ht="15" customHeight="1" x14ac:dyDescent="0.25">
      <c r="A63" s="114" t="s">
        <v>110</v>
      </c>
      <c r="B63" s="176" t="s">
        <v>181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7" ht="15" customHeight="1" x14ac:dyDescent="0.25">
      <c r="A64" s="114" t="s">
        <v>114</v>
      </c>
      <c r="B64" s="176" t="s">
        <v>136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7" ht="15" customHeight="1" x14ac:dyDescent="0.25">
      <c r="A65" s="112" t="s">
        <v>36</v>
      </c>
      <c r="B65" s="182" t="s">
        <v>268</v>
      </c>
      <c r="C65" s="106">
        <f>SUM(C66,C69:C71)</f>
        <v>0</v>
      </c>
      <c r="D65" s="106">
        <f t="shared" ref="D65:J65" si="41">SUM(D66,D69:D71)</f>
        <v>0</v>
      </c>
      <c r="E65" s="106">
        <f t="shared" si="41"/>
        <v>0</v>
      </c>
      <c r="F65" s="106">
        <f t="shared" si="41"/>
        <v>0</v>
      </c>
      <c r="G65" s="106">
        <f t="shared" si="41"/>
        <v>0</v>
      </c>
      <c r="H65" s="106">
        <f t="shared" si="41"/>
        <v>0</v>
      </c>
      <c r="I65" s="106">
        <f t="shared" si="41"/>
        <v>0</v>
      </c>
      <c r="J65" s="106">
        <f t="shared" si="41"/>
        <v>0</v>
      </c>
      <c r="K65" s="106">
        <f t="shared" ref="K65:M65" si="42">SUM(K66,K69:K71)</f>
        <v>0</v>
      </c>
      <c r="L65" s="106">
        <f t="shared" si="42"/>
        <v>0</v>
      </c>
      <c r="M65" s="106">
        <f t="shared" si="42"/>
        <v>0</v>
      </c>
    </row>
    <row r="66" spans="1:17" s="25" customFormat="1" ht="15" customHeight="1" x14ac:dyDescent="0.25">
      <c r="A66" s="114" t="s">
        <v>107</v>
      </c>
      <c r="B66" s="176" t="s">
        <v>133</v>
      </c>
      <c r="C66" s="107">
        <f>SUM(C67:C68)</f>
        <v>0</v>
      </c>
      <c r="D66" s="107">
        <f t="shared" ref="D66:J66" si="43">SUM(D67:D68)</f>
        <v>0</v>
      </c>
      <c r="E66" s="107">
        <f t="shared" si="43"/>
        <v>0</v>
      </c>
      <c r="F66" s="107">
        <f t="shared" si="43"/>
        <v>0</v>
      </c>
      <c r="G66" s="107">
        <f t="shared" si="43"/>
        <v>0</v>
      </c>
      <c r="H66" s="107">
        <f t="shared" si="43"/>
        <v>0</v>
      </c>
      <c r="I66" s="107">
        <f t="shared" si="43"/>
        <v>0</v>
      </c>
      <c r="J66" s="107">
        <f t="shared" si="43"/>
        <v>0</v>
      </c>
      <c r="K66" s="107">
        <f t="shared" ref="K66:M66" si="44">SUM(K67:K68)</f>
        <v>0</v>
      </c>
      <c r="L66" s="107">
        <f t="shared" si="44"/>
        <v>0</v>
      </c>
      <c r="M66" s="107">
        <f t="shared" si="44"/>
        <v>0</v>
      </c>
      <c r="Q66" s="147"/>
    </row>
    <row r="67" spans="1:17" s="25" customFormat="1" ht="15" customHeight="1" x14ac:dyDescent="0.25">
      <c r="A67" s="114" t="s">
        <v>110</v>
      </c>
      <c r="B67" s="176" t="s">
        <v>134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Q67" s="147"/>
    </row>
    <row r="68" spans="1:17" s="25" customFormat="1" ht="15" customHeight="1" x14ac:dyDescent="0.25">
      <c r="A68" s="114" t="s">
        <v>110</v>
      </c>
      <c r="B68" s="176" t="s">
        <v>181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Q68" s="147"/>
    </row>
    <row r="69" spans="1:17" s="25" customFormat="1" ht="29.25" customHeight="1" x14ac:dyDescent="0.25">
      <c r="A69" s="114" t="s">
        <v>114</v>
      </c>
      <c r="B69" s="176" t="s">
        <v>137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Q69" s="147"/>
    </row>
    <row r="70" spans="1:17" s="25" customFormat="1" ht="15" customHeight="1" x14ac:dyDescent="0.25">
      <c r="A70" s="114" t="s">
        <v>116</v>
      </c>
      <c r="B70" s="176" t="s">
        <v>136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Q70" s="147"/>
    </row>
    <row r="71" spans="1:17" s="25" customFormat="1" ht="15" customHeight="1" x14ac:dyDescent="0.25">
      <c r="A71" s="114" t="s">
        <v>138</v>
      </c>
      <c r="B71" s="176" t="s">
        <v>139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Q71" s="147"/>
    </row>
    <row r="72" spans="1:17" s="26" customFormat="1" ht="15" customHeight="1" x14ac:dyDescent="0.25">
      <c r="A72" s="111" t="s">
        <v>24</v>
      </c>
      <c r="B72" s="181" t="s">
        <v>147</v>
      </c>
      <c r="C72" s="105">
        <f>SUM(C73,C88)</f>
        <v>0</v>
      </c>
      <c r="D72" s="105">
        <f t="shared" ref="D72:J72" si="45">SUM(D73,D88)</f>
        <v>0</v>
      </c>
      <c r="E72" s="105">
        <f t="shared" si="45"/>
        <v>0</v>
      </c>
      <c r="F72" s="105">
        <f t="shared" si="45"/>
        <v>0</v>
      </c>
      <c r="G72" s="105">
        <f t="shared" si="45"/>
        <v>0</v>
      </c>
      <c r="H72" s="105">
        <f t="shared" si="45"/>
        <v>0</v>
      </c>
      <c r="I72" s="105">
        <f t="shared" si="45"/>
        <v>0</v>
      </c>
      <c r="J72" s="105">
        <f t="shared" si="45"/>
        <v>0</v>
      </c>
      <c r="K72" s="105">
        <f t="shared" ref="K72:M72" si="46">SUM(K73,K88)</f>
        <v>0</v>
      </c>
      <c r="L72" s="105">
        <f t="shared" si="46"/>
        <v>0</v>
      </c>
      <c r="M72" s="105">
        <f t="shared" si="46"/>
        <v>0</v>
      </c>
      <c r="Q72" s="146"/>
    </row>
    <row r="73" spans="1:17" ht="15" customHeight="1" x14ac:dyDescent="0.25">
      <c r="A73" s="112" t="s">
        <v>33</v>
      </c>
      <c r="B73" s="182" t="s">
        <v>269</v>
      </c>
      <c r="C73" s="106">
        <f>SUM(C74,C79,C84)</f>
        <v>0</v>
      </c>
      <c r="D73" s="106">
        <f t="shared" ref="D73:J73" si="47">SUM(D74,D79,D84)</f>
        <v>0</v>
      </c>
      <c r="E73" s="106">
        <f t="shared" si="47"/>
        <v>0</v>
      </c>
      <c r="F73" s="106">
        <f t="shared" si="47"/>
        <v>0</v>
      </c>
      <c r="G73" s="106">
        <f t="shared" si="47"/>
        <v>0</v>
      </c>
      <c r="H73" s="106">
        <f t="shared" si="47"/>
        <v>0</v>
      </c>
      <c r="I73" s="106">
        <f t="shared" si="47"/>
        <v>0</v>
      </c>
      <c r="J73" s="106">
        <f t="shared" si="47"/>
        <v>0</v>
      </c>
      <c r="K73" s="106">
        <f t="shared" ref="K73:M73" si="48">SUM(K74,K79,K84)</f>
        <v>0</v>
      </c>
      <c r="L73" s="106">
        <f t="shared" si="48"/>
        <v>0</v>
      </c>
      <c r="M73" s="106">
        <f t="shared" si="48"/>
        <v>0</v>
      </c>
    </row>
    <row r="74" spans="1:17" ht="15" customHeight="1" x14ac:dyDescent="0.25">
      <c r="A74" s="114" t="s">
        <v>107</v>
      </c>
      <c r="B74" s="176" t="s">
        <v>108</v>
      </c>
      <c r="C74" s="107">
        <f>SUM(C75:C78)</f>
        <v>0</v>
      </c>
      <c r="D74" s="107">
        <f t="shared" ref="D74:J74" si="49">SUM(D75:D78)</f>
        <v>0</v>
      </c>
      <c r="E74" s="107">
        <f t="shared" si="49"/>
        <v>0</v>
      </c>
      <c r="F74" s="107">
        <f t="shared" si="49"/>
        <v>0</v>
      </c>
      <c r="G74" s="107">
        <f t="shared" si="49"/>
        <v>0</v>
      </c>
      <c r="H74" s="107">
        <f t="shared" si="49"/>
        <v>0</v>
      </c>
      <c r="I74" s="107">
        <f t="shared" si="49"/>
        <v>0</v>
      </c>
      <c r="J74" s="107">
        <f t="shared" si="49"/>
        <v>0</v>
      </c>
      <c r="K74" s="107">
        <f t="shared" ref="K74:M74" si="50">SUM(K75:K78)</f>
        <v>0</v>
      </c>
      <c r="L74" s="107">
        <f t="shared" si="50"/>
        <v>0</v>
      </c>
      <c r="M74" s="107">
        <f t="shared" si="50"/>
        <v>0</v>
      </c>
    </row>
    <row r="75" spans="1:17" ht="15" customHeight="1" x14ac:dyDescent="0.25">
      <c r="A75" s="114" t="s">
        <v>110</v>
      </c>
      <c r="B75" s="176" t="s">
        <v>109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7" ht="15" customHeight="1" x14ac:dyDescent="0.25">
      <c r="A76" s="114" t="s">
        <v>110</v>
      </c>
      <c r="B76" s="176" t="s">
        <v>111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7" ht="15" customHeight="1" x14ac:dyDescent="0.25">
      <c r="A77" s="114" t="s">
        <v>110</v>
      </c>
      <c r="B77" s="176" t="s">
        <v>112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7" ht="15" customHeight="1" x14ac:dyDescent="0.25">
      <c r="A78" s="114" t="s">
        <v>110</v>
      </c>
      <c r="B78" s="176" t="s">
        <v>142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7" ht="15" customHeight="1" x14ac:dyDescent="0.25">
      <c r="A79" s="114" t="s">
        <v>114</v>
      </c>
      <c r="B79" s="176" t="s">
        <v>117</v>
      </c>
      <c r="C79" s="107">
        <f>SUM(C80:C83)</f>
        <v>0</v>
      </c>
      <c r="D79" s="107">
        <f t="shared" ref="D79:J79" si="51">SUM(D80:D83)</f>
        <v>0</v>
      </c>
      <c r="E79" s="107">
        <f t="shared" si="51"/>
        <v>0</v>
      </c>
      <c r="F79" s="107">
        <f t="shared" si="51"/>
        <v>0</v>
      </c>
      <c r="G79" s="107">
        <f t="shared" si="51"/>
        <v>0</v>
      </c>
      <c r="H79" s="107">
        <f t="shared" si="51"/>
        <v>0</v>
      </c>
      <c r="I79" s="107">
        <f t="shared" si="51"/>
        <v>0</v>
      </c>
      <c r="J79" s="107">
        <f t="shared" si="51"/>
        <v>0</v>
      </c>
      <c r="K79" s="107">
        <f t="shared" ref="K79:M79" si="52">SUM(K80:K83)</f>
        <v>0</v>
      </c>
      <c r="L79" s="107">
        <f t="shared" si="52"/>
        <v>0</v>
      </c>
      <c r="M79" s="107">
        <f t="shared" si="52"/>
        <v>0</v>
      </c>
    </row>
    <row r="80" spans="1:17" ht="15" customHeight="1" x14ac:dyDescent="0.25">
      <c r="A80" s="114" t="s">
        <v>110</v>
      </c>
      <c r="B80" s="176" t="s">
        <v>109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7" ht="15" customHeight="1" x14ac:dyDescent="0.25">
      <c r="A81" s="114" t="s">
        <v>110</v>
      </c>
      <c r="B81" s="176" t="s">
        <v>111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7" ht="15" customHeight="1" x14ac:dyDescent="0.25">
      <c r="A82" s="114" t="s">
        <v>110</v>
      </c>
      <c r="B82" s="176" t="s">
        <v>112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7" ht="15" customHeight="1" x14ac:dyDescent="0.25">
      <c r="A83" s="114" t="s">
        <v>110</v>
      </c>
      <c r="B83" s="176" t="s">
        <v>142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7" ht="15" customHeight="1" x14ac:dyDescent="0.25">
      <c r="A84" s="114" t="s">
        <v>116</v>
      </c>
      <c r="B84" s="176" t="s">
        <v>143</v>
      </c>
      <c r="C84" s="107">
        <f>SUM(C85:C87)</f>
        <v>0</v>
      </c>
      <c r="D84" s="107">
        <f t="shared" ref="D84:J84" si="53">SUM(D85:D87)</f>
        <v>0</v>
      </c>
      <c r="E84" s="107">
        <f t="shared" si="53"/>
        <v>0</v>
      </c>
      <c r="F84" s="107">
        <f t="shared" si="53"/>
        <v>0</v>
      </c>
      <c r="G84" s="107">
        <f t="shared" si="53"/>
        <v>0</v>
      </c>
      <c r="H84" s="107">
        <f t="shared" si="53"/>
        <v>0</v>
      </c>
      <c r="I84" s="107">
        <f t="shared" si="53"/>
        <v>0</v>
      </c>
      <c r="J84" s="107">
        <f t="shared" si="53"/>
        <v>0</v>
      </c>
      <c r="K84" s="107">
        <f t="shared" ref="K84:M84" si="54">SUM(K85:K87)</f>
        <v>0</v>
      </c>
      <c r="L84" s="107">
        <f t="shared" si="54"/>
        <v>0</v>
      </c>
      <c r="M84" s="107">
        <f t="shared" si="54"/>
        <v>0</v>
      </c>
    </row>
    <row r="85" spans="1:17" ht="15" customHeight="1" x14ac:dyDescent="0.25">
      <c r="A85" s="114" t="s">
        <v>110</v>
      </c>
      <c r="B85" s="176" t="s">
        <v>144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7" ht="15" customHeight="1" x14ac:dyDescent="0.25">
      <c r="A86" s="114" t="s">
        <v>110</v>
      </c>
      <c r="B86" s="176" t="s">
        <v>145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7" ht="15" customHeight="1" x14ac:dyDescent="0.25">
      <c r="A87" s="114" t="s">
        <v>110</v>
      </c>
      <c r="B87" s="176" t="s">
        <v>146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7" ht="15" customHeight="1" x14ac:dyDescent="0.25">
      <c r="A88" s="112" t="s">
        <v>35</v>
      </c>
      <c r="B88" s="183" t="s">
        <v>148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7" s="26" customFormat="1" ht="15" customHeight="1" x14ac:dyDescent="0.25">
      <c r="A89" s="110" t="s">
        <v>25</v>
      </c>
      <c r="B89" s="184" t="s">
        <v>29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Q89" s="146"/>
    </row>
    <row r="90" spans="1:17" s="26" customFormat="1" ht="15" customHeight="1" x14ac:dyDescent="0.25">
      <c r="A90" s="110" t="s">
        <v>70</v>
      </c>
      <c r="B90" s="184" t="s">
        <v>149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Q90" s="146"/>
    </row>
    <row r="91" spans="1:17" s="26" customFormat="1" ht="15" customHeight="1" x14ac:dyDescent="0.25">
      <c r="A91" s="110" t="s">
        <v>86</v>
      </c>
      <c r="B91" s="184" t="s">
        <v>150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Q91" s="146"/>
    </row>
    <row r="92" spans="1:17" ht="15" customHeight="1" x14ac:dyDescent="0.25">
      <c r="A92" s="110"/>
      <c r="B92" s="184" t="s">
        <v>163</v>
      </c>
      <c r="C92" s="104">
        <f>SUM(C5,C47,C90:C91)</f>
        <v>0</v>
      </c>
      <c r="D92" s="104">
        <f t="shared" ref="D92:J92" si="55">SUM(D5,D47,D90:D91)</f>
        <v>0</v>
      </c>
      <c r="E92" s="104">
        <f t="shared" si="55"/>
        <v>0</v>
      </c>
      <c r="F92" s="104">
        <f t="shared" si="55"/>
        <v>0</v>
      </c>
      <c r="G92" s="104">
        <f t="shared" si="55"/>
        <v>0</v>
      </c>
      <c r="H92" s="104">
        <f t="shared" si="55"/>
        <v>0</v>
      </c>
      <c r="I92" s="104">
        <f t="shared" si="55"/>
        <v>0</v>
      </c>
      <c r="J92" s="104">
        <f t="shared" si="55"/>
        <v>0</v>
      </c>
      <c r="K92" s="104">
        <f t="shared" ref="K92:M92" si="56">SUM(K5,K47,K90:K91)</f>
        <v>0</v>
      </c>
      <c r="L92" s="104">
        <f t="shared" si="56"/>
        <v>0</v>
      </c>
      <c r="M92" s="104">
        <f t="shared" si="56"/>
        <v>0</v>
      </c>
    </row>
    <row r="93" spans="1:17" ht="15" customHeight="1" x14ac:dyDescent="0.25">
      <c r="A93" s="115"/>
      <c r="B93" s="185" t="s">
        <v>31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7" ht="15" customHeight="1" x14ac:dyDescent="0.25">
      <c r="A94" s="110" t="s">
        <v>15</v>
      </c>
      <c r="B94" s="181" t="s">
        <v>162</v>
      </c>
      <c r="C94" s="104">
        <f>SUM(C95,C96,C98,C100,C103:C105)</f>
        <v>0</v>
      </c>
      <c r="D94" s="104">
        <f t="shared" ref="D94:J94" si="57">SUM(D95,D96,D98,D100,D103:D105)</f>
        <v>0</v>
      </c>
      <c r="E94" s="104">
        <f t="shared" si="57"/>
        <v>0</v>
      </c>
      <c r="F94" s="104">
        <f t="shared" si="57"/>
        <v>0</v>
      </c>
      <c r="G94" s="104">
        <f t="shared" si="57"/>
        <v>0</v>
      </c>
      <c r="H94" s="104">
        <f t="shared" si="57"/>
        <v>0</v>
      </c>
      <c r="I94" s="104">
        <f t="shared" si="57"/>
        <v>0</v>
      </c>
      <c r="J94" s="104">
        <f t="shared" si="57"/>
        <v>0</v>
      </c>
      <c r="K94" s="104">
        <f t="shared" ref="K94:M94" si="58">SUM(K95,K96,K98,K100,K103:K105)</f>
        <v>0</v>
      </c>
      <c r="L94" s="104">
        <f t="shared" si="58"/>
        <v>0</v>
      </c>
      <c r="M94" s="104">
        <f t="shared" si="58"/>
        <v>0</v>
      </c>
    </row>
    <row r="95" spans="1:17" ht="15" customHeight="1" x14ac:dyDescent="0.25">
      <c r="A95" s="110" t="s">
        <v>17</v>
      </c>
      <c r="B95" s="181" t="s">
        <v>153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7" ht="15" customHeight="1" x14ac:dyDescent="0.25">
      <c r="A96" s="110" t="s">
        <v>18</v>
      </c>
      <c r="B96" s="181" t="s">
        <v>154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7" s="25" customFormat="1" ht="30.75" customHeight="1" x14ac:dyDescent="0.25">
      <c r="A97" s="113" t="s">
        <v>110</v>
      </c>
      <c r="B97" s="176" t="s">
        <v>161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Q97" s="147"/>
    </row>
    <row r="98" spans="1:17" ht="15" customHeight="1" x14ac:dyDescent="0.25">
      <c r="A98" s="110" t="s">
        <v>24</v>
      </c>
      <c r="B98" s="181" t="s">
        <v>151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7" s="25" customFormat="1" ht="15" customHeight="1" x14ac:dyDescent="0.25">
      <c r="A99" s="113" t="s">
        <v>110</v>
      </c>
      <c r="B99" s="176" t="s">
        <v>152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Q99" s="147"/>
    </row>
    <row r="100" spans="1:17" ht="15" customHeight="1" x14ac:dyDescent="0.25">
      <c r="A100" s="110" t="s">
        <v>25</v>
      </c>
      <c r="B100" s="181" t="s">
        <v>155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7" s="25" customFormat="1" ht="15" customHeight="1" x14ac:dyDescent="0.25">
      <c r="A101" s="113" t="s">
        <v>110</v>
      </c>
      <c r="B101" s="176" t="s">
        <v>156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Q101" s="147"/>
    </row>
    <row r="102" spans="1:17" s="25" customFormat="1" ht="15" customHeight="1" x14ac:dyDescent="0.25">
      <c r="A102" s="113" t="s">
        <v>110</v>
      </c>
      <c r="B102" s="176" t="s">
        <v>157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Q102" s="147"/>
    </row>
    <row r="103" spans="1:17" ht="15" customHeight="1" x14ac:dyDescent="0.25">
      <c r="A103" s="110" t="s">
        <v>26</v>
      </c>
      <c r="B103" s="181" t="s">
        <v>158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7" ht="15" customHeight="1" x14ac:dyDescent="0.25">
      <c r="A104" s="110" t="s">
        <v>48</v>
      </c>
      <c r="B104" s="181" t="s">
        <v>159</v>
      </c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</row>
    <row r="105" spans="1:17" ht="15" customHeight="1" x14ac:dyDescent="0.25">
      <c r="A105" s="110" t="s">
        <v>49</v>
      </c>
      <c r="B105" s="181" t="s">
        <v>160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7" ht="15" customHeight="1" x14ac:dyDescent="0.25">
      <c r="A106" s="110" t="s">
        <v>27</v>
      </c>
      <c r="B106" s="181" t="s">
        <v>32</v>
      </c>
      <c r="C106" s="104">
        <f>SUM(C107,C115,C124,C148)</f>
        <v>0</v>
      </c>
      <c r="D106" s="104">
        <f t="shared" ref="D106:J106" si="59">SUM(D107,D115,D124,D148)</f>
        <v>0</v>
      </c>
      <c r="E106" s="104">
        <f t="shared" si="59"/>
        <v>0</v>
      </c>
      <c r="F106" s="104">
        <f t="shared" si="59"/>
        <v>0</v>
      </c>
      <c r="G106" s="104">
        <f t="shared" si="59"/>
        <v>0</v>
      </c>
      <c r="H106" s="104">
        <f t="shared" si="59"/>
        <v>0</v>
      </c>
      <c r="I106" s="104">
        <f t="shared" si="59"/>
        <v>0</v>
      </c>
      <c r="J106" s="104">
        <f t="shared" si="59"/>
        <v>0</v>
      </c>
      <c r="K106" s="104">
        <f t="shared" ref="K106:M106" si="60">SUM(K107,K115,K124,K148)</f>
        <v>0</v>
      </c>
      <c r="L106" s="104">
        <f t="shared" si="60"/>
        <v>0</v>
      </c>
      <c r="M106" s="104">
        <f t="shared" si="60"/>
        <v>0</v>
      </c>
    </row>
    <row r="107" spans="1:17" s="26" customFormat="1" ht="15" customHeight="1" x14ac:dyDescent="0.25">
      <c r="A107" s="111" t="s">
        <v>17</v>
      </c>
      <c r="B107" s="181" t="s">
        <v>170</v>
      </c>
      <c r="C107" s="105">
        <f>SUM(C108,C109,C112)</f>
        <v>0</v>
      </c>
      <c r="D107" s="105">
        <f t="shared" ref="D107:J107" si="61">SUM(D108,D109,D112)</f>
        <v>0</v>
      </c>
      <c r="E107" s="105">
        <f t="shared" si="61"/>
        <v>0</v>
      </c>
      <c r="F107" s="105">
        <f t="shared" si="61"/>
        <v>0</v>
      </c>
      <c r="G107" s="105">
        <f t="shared" si="61"/>
        <v>0</v>
      </c>
      <c r="H107" s="105">
        <f t="shared" si="61"/>
        <v>0</v>
      </c>
      <c r="I107" s="105">
        <f t="shared" si="61"/>
        <v>0</v>
      </c>
      <c r="J107" s="105">
        <f t="shared" si="61"/>
        <v>0</v>
      </c>
      <c r="K107" s="105">
        <f t="shared" ref="K107:M107" si="62">SUM(K108,K109,K112)</f>
        <v>0</v>
      </c>
      <c r="L107" s="105">
        <f t="shared" si="62"/>
        <v>0</v>
      </c>
      <c r="M107" s="105">
        <f t="shared" si="62"/>
        <v>0</v>
      </c>
      <c r="Q107" s="146"/>
    </row>
    <row r="108" spans="1:17" ht="15" customHeight="1" x14ac:dyDescent="0.25">
      <c r="A108" s="112" t="s">
        <v>33</v>
      </c>
      <c r="B108" s="182" t="s">
        <v>171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7" ht="15" customHeight="1" x14ac:dyDescent="0.25">
      <c r="A109" s="112" t="s">
        <v>35</v>
      </c>
      <c r="B109" s="182" t="s">
        <v>164</v>
      </c>
      <c r="C109" s="106">
        <f>SUM(C110:C111)</f>
        <v>0</v>
      </c>
      <c r="D109" s="106">
        <f t="shared" ref="D109:J109" si="63">SUM(D110:D111)</f>
        <v>0</v>
      </c>
      <c r="E109" s="106">
        <f t="shared" si="63"/>
        <v>0</v>
      </c>
      <c r="F109" s="106">
        <f t="shared" si="63"/>
        <v>0</v>
      </c>
      <c r="G109" s="106">
        <f t="shared" si="63"/>
        <v>0</v>
      </c>
      <c r="H109" s="106">
        <f t="shared" si="63"/>
        <v>0</v>
      </c>
      <c r="I109" s="106">
        <f t="shared" si="63"/>
        <v>0</v>
      </c>
      <c r="J109" s="106">
        <f t="shared" si="63"/>
        <v>0</v>
      </c>
      <c r="K109" s="106">
        <f t="shared" ref="K109:M109" si="64">SUM(K110:K111)</f>
        <v>0</v>
      </c>
      <c r="L109" s="106">
        <f t="shared" si="64"/>
        <v>0</v>
      </c>
      <c r="M109" s="106">
        <f t="shared" si="64"/>
        <v>0</v>
      </c>
    </row>
    <row r="110" spans="1:17" s="25" customFormat="1" ht="15" customHeight="1" x14ac:dyDescent="0.25">
      <c r="A110" s="114" t="s">
        <v>110</v>
      </c>
      <c r="B110" s="176" t="s">
        <v>165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Q110" s="147"/>
    </row>
    <row r="111" spans="1:17" s="25" customFormat="1" ht="15" customHeight="1" x14ac:dyDescent="0.25">
      <c r="A111" s="114" t="s">
        <v>110</v>
      </c>
      <c r="B111" s="176" t="s">
        <v>166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Q111" s="147"/>
    </row>
    <row r="112" spans="1:17" ht="15" customHeight="1" x14ac:dyDescent="0.25">
      <c r="A112" s="112" t="s">
        <v>36</v>
      </c>
      <c r="B112" s="182" t="s">
        <v>167</v>
      </c>
      <c r="C112" s="106">
        <f>SUM(C113:C114)</f>
        <v>0</v>
      </c>
      <c r="D112" s="106">
        <f t="shared" ref="D112:J112" si="65">SUM(D113:D114)</f>
        <v>0</v>
      </c>
      <c r="E112" s="106">
        <f t="shared" si="65"/>
        <v>0</v>
      </c>
      <c r="F112" s="106">
        <f t="shared" si="65"/>
        <v>0</v>
      </c>
      <c r="G112" s="106">
        <f t="shared" si="65"/>
        <v>0</v>
      </c>
      <c r="H112" s="106">
        <f t="shared" si="65"/>
        <v>0</v>
      </c>
      <c r="I112" s="106">
        <f t="shared" si="65"/>
        <v>0</v>
      </c>
      <c r="J112" s="106">
        <f t="shared" si="65"/>
        <v>0</v>
      </c>
      <c r="K112" s="106">
        <f t="shared" ref="K112:M112" si="66">SUM(K113:K114)</f>
        <v>0</v>
      </c>
      <c r="L112" s="106">
        <f t="shared" si="66"/>
        <v>0</v>
      </c>
      <c r="M112" s="106">
        <f t="shared" si="66"/>
        <v>0</v>
      </c>
    </row>
    <row r="113" spans="1:17" s="25" customFormat="1" ht="15" customHeight="1" x14ac:dyDescent="0.25">
      <c r="A113" s="114" t="s">
        <v>110</v>
      </c>
      <c r="B113" s="176" t="s">
        <v>168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Q113" s="147"/>
    </row>
    <row r="114" spans="1:17" s="25" customFormat="1" ht="15" customHeight="1" x14ac:dyDescent="0.25">
      <c r="A114" s="114" t="s">
        <v>110</v>
      </c>
      <c r="B114" s="176" t="s">
        <v>169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Q114" s="147"/>
    </row>
    <row r="115" spans="1:17" s="26" customFormat="1" ht="15" customHeight="1" x14ac:dyDescent="0.25">
      <c r="A115" s="110" t="s">
        <v>18</v>
      </c>
      <c r="B115" s="181" t="s">
        <v>179</v>
      </c>
      <c r="C115" s="105">
        <f>SUM(C116:C118)</f>
        <v>0</v>
      </c>
      <c r="D115" s="105">
        <f t="shared" ref="D115:J115" si="67">SUM(D116:D118)</f>
        <v>0</v>
      </c>
      <c r="E115" s="105">
        <f t="shared" si="67"/>
        <v>0</v>
      </c>
      <c r="F115" s="105">
        <f t="shared" si="67"/>
        <v>0</v>
      </c>
      <c r="G115" s="105">
        <f t="shared" si="67"/>
        <v>0</v>
      </c>
      <c r="H115" s="105">
        <f t="shared" si="67"/>
        <v>0</v>
      </c>
      <c r="I115" s="105">
        <f t="shared" si="67"/>
        <v>0</v>
      </c>
      <c r="J115" s="105">
        <f t="shared" si="67"/>
        <v>0</v>
      </c>
      <c r="K115" s="105">
        <f t="shared" ref="K115:M115" si="68">SUM(K116:K118)</f>
        <v>0</v>
      </c>
      <c r="L115" s="105">
        <f t="shared" si="68"/>
        <v>0</v>
      </c>
      <c r="M115" s="105">
        <f t="shared" si="68"/>
        <v>0</v>
      </c>
      <c r="Q115" s="146"/>
    </row>
    <row r="116" spans="1:17" ht="15" customHeight="1" x14ac:dyDescent="0.25">
      <c r="A116" s="116" t="s">
        <v>33</v>
      </c>
      <c r="B116" s="182" t="s">
        <v>172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7" ht="15" customHeight="1" x14ac:dyDescent="0.25">
      <c r="A117" s="116" t="s">
        <v>35</v>
      </c>
      <c r="B117" s="182" t="s">
        <v>173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7" ht="15" customHeight="1" x14ac:dyDescent="0.25">
      <c r="A118" s="116" t="s">
        <v>36</v>
      </c>
      <c r="B118" s="182" t="s">
        <v>270</v>
      </c>
      <c r="C118" s="108">
        <f>SUM(C119:C123)</f>
        <v>0</v>
      </c>
      <c r="D118" s="108">
        <f t="shared" ref="D118:J118" si="69">SUM(D119:D123)</f>
        <v>0</v>
      </c>
      <c r="E118" s="108">
        <f t="shared" si="69"/>
        <v>0</v>
      </c>
      <c r="F118" s="108">
        <f t="shared" si="69"/>
        <v>0</v>
      </c>
      <c r="G118" s="108">
        <f t="shared" si="69"/>
        <v>0</v>
      </c>
      <c r="H118" s="108">
        <f t="shared" si="69"/>
        <v>0</v>
      </c>
      <c r="I118" s="108">
        <f t="shared" si="69"/>
        <v>0</v>
      </c>
      <c r="J118" s="108">
        <f t="shared" si="69"/>
        <v>0</v>
      </c>
      <c r="K118" s="108">
        <f t="shared" ref="K118:M118" si="70">SUM(K119:K123)</f>
        <v>0</v>
      </c>
      <c r="L118" s="108">
        <f t="shared" si="70"/>
        <v>0</v>
      </c>
      <c r="M118" s="108">
        <f t="shared" si="70"/>
        <v>0</v>
      </c>
    </row>
    <row r="119" spans="1:17" ht="15" customHeight="1" x14ac:dyDescent="0.25">
      <c r="A119" s="116" t="s">
        <v>107</v>
      </c>
      <c r="B119" s="176" t="s">
        <v>174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7" ht="15" customHeight="1" x14ac:dyDescent="0.25">
      <c r="A120" s="116" t="s">
        <v>114</v>
      </c>
      <c r="B120" s="176" t="s">
        <v>175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7" ht="15" customHeight="1" x14ac:dyDescent="0.25">
      <c r="A121" s="116" t="s">
        <v>116</v>
      </c>
      <c r="B121" s="176" t="s">
        <v>176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7" ht="15" customHeight="1" x14ac:dyDescent="0.25">
      <c r="A122" s="116" t="s">
        <v>138</v>
      </c>
      <c r="B122" s="176" t="s">
        <v>177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7" ht="15" customHeight="1" x14ac:dyDescent="0.25">
      <c r="A123" s="116" t="s">
        <v>178</v>
      </c>
      <c r="B123" s="176" t="s">
        <v>136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7" s="26" customFormat="1" ht="15" customHeight="1" x14ac:dyDescent="0.25">
      <c r="A124" s="110" t="s">
        <v>24</v>
      </c>
      <c r="B124" s="181" t="s">
        <v>191</v>
      </c>
      <c r="C124" s="105">
        <f>SUM(C125,C130,C135,C147)</f>
        <v>0</v>
      </c>
      <c r="D124" s="105">
        <f t="shared" ref="D124:J124" si="71">SUM(D125,D130,D135,D147)</f>
        <v>0</v>
      </c>
      <c r="E124" s="105">
        <f t="shared" si="71"/>
        <v>0</v>
      </c>
      <c r="F124" s="105">
        <f t="shared" si="71"/>
        <v>0</v>
      </c>
      <c r="G124" s="105">
        <f t="shared" si="71"/>
        <v>0</v>
      </c>
      <c r="H124" s="105">
        <f t="shared" si="71"/>
        <v>0</v>
      </c>
      <c r="I124" s="105">
        <f t="shared" si="71"/>
        <v>0</v>
      </c>
      <c r="J124" s="105">
        <f t="shared" si="71"/>
        <v>0</v>
      </c>
      <c r="K124" s="105">
        <f t="shared" ref="K124:M124" si="72">SUM(K125,K130,K135,K147)</f>
        <v>0</v>
      </c>
      <c r="L124" s="105">
        <f t="shared" si="72"/>
        <v>0</v>
      </c>
      <c r="M124" s="105">
        <f t="shared" si="72"/>
        <v>0</v>
      </c>
      <c r="Q124" s="146"/>
    </row>
    <row r="125" spans="1:17" ht="15" customHeight="1" x14ac:dyDescent="0.25">
      <c r="A125" s="116" t="s">
        <v>33</v>
      </c>
      <c r="B125" s="182" t="s">
        <v>271</v>
      </c>
      <c r="C125" s="106">
        <f>SUM(C126,C129)</f>
        <v>0</v>
      </c>
      <c r="D125" s="106">
        <f t="shared" ref="D125:J125" si="73">SUM(D126,D129)</f>
        <v>0</v>
      </c>
      <c r="E125" s="106">
        <f t="shared" si="73"/>
        <v>0</v>
      </c>
      <c r="F125" s="106">
        <f t="shared" si="73"/>
        <v>0</v>
      </c>
      <c r="G125" s="106">
        <f t="shared" si="73"/>
        <v>0</v>
      </c>
      <c r="H125" s="106">
        <f t="shared" si="73"/>
        <v>0</v>
      </c>
      <c r="I125" s="106">
        <f t="shared" si="73"/>
        <v>0</v>
      </c>
      <c r="J125" s="106">
        <f t="shared" si="73"/>
        <v>0</v>
      </c>
      <c r="K125" s="106">
        <f t="shared" ref="K125:M125" si="74">SUM(K126,K129)</f>
        <v>0</v>
      </c>
      <c r="L125" s="106">
        <f t="shared" si="74"/>
        <v>0</v>
      </c>
      <c r="M125" s="106">
        <f t="shared" si="74"/>
        <v>0</v>
      </c>
    </row>
    <row r="126" spans="1:17" s="25" customFormat="1" ht="15" customHeight="1" x14ac:dyDescent="0.25">
      <c r="A126" s="113" t="s">
        <v>107</v>
      </c>
      <c r="B126" s="176" t="s">
        <v>180</v>
      </c>
      <c r="C126" s="107">
        <f>SUM(C127:C128)</f>
        <v>0</v>
      </c>
      <c r="D126" s="107">
        <f t="shared" ref="D126:J126" si="75">SUM(D127:D128)</f>
        <v>0</v>
      </c>
      <c r="E126" s="107">
        <f t="shared" si="75"/>
        <v>0</v>
      </c>
      <c r="F126" s="107">
        <f t="shared" si="75"/>
        <v>0</v>
      </c>
      <c r="G126" s="107">
        <f t="shared" si="75"/>
        <v>0</v>
      </c>
      <c r="H126" s="107">
        <f t="shared" si="75"/>
        <v>0</v>
      </c>
      <c r="I126" s="107">
        <f t="shared" si="75"/>
        <v>0</v>
      </c>
      <c r="J126" s="107">
        <f t="shared" si="75"/>
        <v>0</v>
      </c>
      <c r="K126" s="107">
        <f t="shared" ref="K126:M126" si="76">SUM(K127:K128)</f>
        <v>0</v>
      </c>
      <c r="L126" s="107">
        <f t="shared" si="76"/>
        <v>0</v>
      </c>
      <c r="M126" s="107">
        <f t="shared" si="76"/>
        <v>0</v>
      </c>
      <c r="Q126" s="147"/>
    </row>
    <row r="127" spans="1:17" s="25" customFormat="1" ht="15" customHeight="1" x14ac:dyDescent="0.25">
      <c r="A127" s="113" t="s">
        <v>110</v>
      </c>
      <c r="B127" s="176" t="s">
        <v>134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Q127" s="147"/>
    </row>
    <row r="128" spans="1:17" s="25" customFormat="1" ht="15" customHeight="1" x14ac:dyDescent="0.25">
      <c r="A128" s="113" t="s">
        <v>110</v>
      </c>
      <c r="B128" s="176" t="s">
        <v>181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Q128" s="147"/>
    </row>
    <row r="129" spans="1:17" s="25" customFormat="1" ht="15" customHeight="1" x14ac:dyDescent="0.25">
      <c r="A129" s="113" t="s">
        <v>114</v>
      </c>
      <c r="B129" s="176" t="s">
        <v>136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Q129" s="147"/>
    </row>
    <row r="130" spans="1:17" ht="32.25" customHeight="1" x14ac:dyDescent="0.25">
      <c r="A130" s="116" t="s">
        <v>35</v>
      </c>
      <c r="B130" s="182" t="s">
        <v>310</v>
      </c>
      <c r="C130" s="106">
        <f>SUM(C131,C134)</f>
        <v>0</v>
      </c>
      <c r="D130" s="106">
        <f t="shared" ref="D130:J130" si="77">SUM(D131,D134)</f>
        <v>0</v>
      </c>
      <c r="E130" s="106">
        <f t="shared" si="77"/>
        <v>0</v>
      </c>
      <c r="F130" s="106">
        <f t="shared" si="77"/>
        <v>0</v>
      </c>
      <c r="G130" s="106">
        <f t="shared" si="77"/>
        <v>0</v>
      </c>
      <c r="H130" s="106">
        <f t="shared" si="77"/>
        <v>0</v>
      </c>
      <c r="I130" s="106">
        <f t="shared" si="77"/>
        <v>0</v>
      </c>
      <c r="J130" s="106">
        <f t="shared" si="77"/>
        <v>0</v>
      </c>
      <c r="K130" s="106">
        <f t="shared" ref="K130:M130" si="78">SUM(K131,K134)</f>
        <v>0</v>
      </c>
      <c r="L130" s="106">
        <f t="shared" si="78"/>
        <v>0</v>
      </c>
      <c r="M130" s="106">
        <f t="shared" si="78"/>
        <v>0</v>
      </c>
    </row>
    <row r="131" spans="1:17" s="25" customFormat="1" ht="15" customHeight="1" x14ac:dyDescent="0.25">
      <c r="A131" s="113" t="s">
        <v>107</v>
      </c>
      <c r="B131" s="176" t="s">
        <v>180</v>
      </c>
      <c r="C131" s="107">
        <f>SUM(C132:C133)</f>
        <v>0</v>
      </c>
      <c r="D131" s="107">
        <f t="shared" ref="D131:J131" si="79">SUM(D132:D133)</f>
        <v>0</v>
      </c>
      <c r="E131" s="107">
        <f t="shared" si="79"/>
        <v>0</v>
      </c>
      <c r="F131" s="107">
        <f t="shared" si="79"/>
        <v>0</v>
      </c>
      <c r="G131" s="107">
        <f t="shared" si="79"/>
        <v>0</v>
      </c>
      <c r="H131" s="107">
        <f t="shared" si="79"/>
        <v>0</v>
      </c>
      <c r="I131" s="107">
        <f t="shared" si="79"/>
        <v>0</v>
      </c>
      <c r="J131" s="107">
        <f t="shared" si="79"/>
        <v>0</v>
      </c>
      <c r="K131" s="107">
        <f t="shared" ref="K131:M131" si="80">SUM(K132:K133)</f>
        <v>0</v>
      </c>
      <c r="L131" s="107">
        <f t="shared" si="80"/>
        <v>0</v>
      </c>
      <c r="M131" s="107">
        <f t="shared" si="80"/>
        <v>0</v>
      </c>
      <c r="Q131" s="147"/>
    </row>
    <row r="132" spans="1:17" s="25" customFormat="1" ht="15" customHeight="1" x14ac:dyDescent="0.25">
      <c r="A132" s="113" t="s">
        <v>110</v>
      </c>
      <c r="B132" s="176" t="s">
        <v>134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Q132" s="147"/>
    </row>
    <row r="133" spans="1:17" s="25" customFormat="1" ht="15" customHeight="1" x14ac:dyDescent="0.25">
      <c r="A133" s="113" t="s">
        <v>110</v>
      </c>
      <c r="B133" s="176" t="s">
        <v>181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Q133" s="147"/>
    </row>
    <row r="134" spans="1:17" s="25" customFormat="1" ht="15" customHeight="1" x14ac:dyDescent="0.25">
      <c r="A134" s="113" t="s">
        <v>114</v>
      </c>
      <c r="B134" s="176" t="s">
        <v>136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Q134" s="147"/>
    </row>
    <row r="135" spans="1:17" ht="15" customHeight="1" x14ac:dyDescent="0.25">
      <c r="A135" s="116" t="s">
        <v>36</v>
      </c>
      <c r="B135" s="182" t="s">
        <v>272</v>
      </c>
      <c r="C135" s="106">
        <f>SUM(C136:C139,C142:C146)</f>
        <v>0</v>
      </c>
      <c r="D135" s="106">
        <f t="shared" ref="D135:J135" si="81">SUM(D136:D139,D142:D146)</f>
        <v>0</v>
      </c>
      <c r="E135" s="106">
        <f t="shared" si="81"/>
        <v>0</v>
      </c>
      <c r="F135" s="106">
        <f t="shared" si="81"/>
        <v>0</v>
      </c>
      <c r="G135" s="106">
        <f t="shared" si="81"/>
        <v>0</v>
      </c>
      <c r="H135" s="106">
        <f t="shared" si="81"/>
        <v>0</v>
      </c>
      <c r="I135" s="106">
        <f t="shared" si="81"/>
        <v>0</v>
      </c>
      <c r="J135" s="106">
        <f t="shared" si="81"/>
        <v>0</v>
      </c>
      <c r="K135" s="106">
        <f t="shared" ref="K135:M135" si="82">SUM(K136:K139,K142:K146)</f>
        <v>0</v>
      </c>
      <c r="L135" s="106">
        <f t="shared" si="82"/>
        <v>0</v>
      </c>
      <c r="M135" s="106">
        <f t="shared" si="82"/>
        <v>0</v>
      </c>
    </row>
    <row r="136" spans="1:17" s="25" customFormat="1" ht="15" customHeight="1" x14ac:dyDescent="0.25">
      <c r="A136" s="113" t="s">
        <v>107</v>
      </c>
      <c r="B136" s="176" t="s">
        <v>174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Q136" s="147"/>
    </row>
    <row r="137" spans="1:17" s="25" customFormat="1" ht="15" customHeight="1" x14ac:dyDescent="0.25">
      <c r="A137" s="113" t="s">
        <v>114</v>
      </c>
      <c r="B137" s="176" t="s">
        <v>175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Q137" s="147"/>
    </row>
    <row r="138" spans="1:17" s="25" customFormat="1" ht="15" customHeight="1" x14ac:dyDescent="0.25">
      <c r="A138" s="113" t="s">
        <v>116</v>
      </c>
      <c r="B138" s="176" t="s">
        <v>176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Q138" s="147"/>
    </row>
    <row r="139" spans="1:17" s="25" customFormat="1" ht="15" customHeight="1" x14ac:dyDescent="0.25">
      <c r="A139" s="113" t="s">
        <v>182</v>
      </c>
      <c r="B139" s="176" t="s">
        <v>183</v>
      </c>
      <c r="C139" s="109">
        <f>SUM(C140:C141)</f>
        <v>0</v>
      </c>
      <c r="D139" s="109">
        <f t="shared" ref="D139:J139" si="83">SUM(D140:D141)</f>
        <v>0</v>
      </c>
      <c r="E139" s="109">
        <f t="shared" si="83"/>
        <v>0</v>
      </c>
      <c r="F139" s="109">
        <f t="shared" si="83"/>
        <v>0</v>
      </c>
      <c r="G139" s="109">
        <f t="shared" si="83"/>
        <v>0</v>
      </c>
      <c r="H139" s="109">
        <f t="shared" si="83"/>
        <v>0</v>
      </c>
      <c r="I139" s="109">
        <f t="shared" si="83"/>
        <v>0</v>
      </c>
      <c r="J139" s="109">
        <f t="shared" si="83"/>
        <v>0</v>
      </c>
      <c r="K139" s="109">
        <f t="shared" ref="K139:M139" si="84">SUM(K140:K141)</f>
        <v>0</v>
      </c>
      <c r="L139" s="109">
        <f t="shared" si="84"/>
        <v>0</v>
      </c>
      <c r="M139" s="109">
        <f t="shared" si="84"/>
        <v>0</v>
      </c>
      <c r="Q139" s="147"/>
    </row>
    <row r="140" spans="1:17" s="25" customFormat="1" ht="15" customHeight="1" x14ac:dyDescent="0.25">
      <c r="A140" s="113" t="s">
        <v>110</v>
      </c>
      <c r="B140" s="176" t="s">
        <v>134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Q140" s="147"/>
    </row>
    <row r="141" spans="1:17" s="25" customFormat="1" ht="15" customHeight="1" x14ac:dyDescent="0.25">
      <c r="A141" s="113" t="s">
        <v>110</v>
      </c>
      <c r="B141" s="176" t="s">
        <v>181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Q141" s="147"/>
    </row>
    <row r="142" spans="1:17" s="25" customFormat="1" ht="15" customHeight="1" x14ac:dyDescent="0.25">
      <c r="A142" s="113" t="s">
        <v>178</v>
      </c>
      <c r="B142" s="176" t="s">
        <v>184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Q142" s="147"/>
    </row>
    <row r="143" spans="1:17" s="25" customFormat="1" ht="15" customHeight="1" x14ac:dyDescent="0.25">
      <c r="A143" s="113" t="s">
        <v>185</v>
      </c>
      <c r="B143" s="176" t="s">
        <v>177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Q143" s="147"/>
    </row>
    <row r="144" spans="1:17" s="25" customFormat="1" ht="33" customHeight="1" x14ac:dyDescent="0.25">
      <c r="A144" s="113" t="s">
        <v>186</v>
      </c>
      <c r="B144" s="176" t="s">
        <v>137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Q144" s="147"/>
    </row>
    <row r="145" spans="1:17" s="25" customFormat="1" ht="15" customHeight="1" x14ac:dyDescent="0.25">
      <c r="A145" s="113" t="s">
        <v>187</v>
      </c>
      <c r="B145" s="176" t="s">
        <v>188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Q145" s="147"/>
    </row>
    <row r="146" spans="1:17" s="25" customFormat="1" ht="15" customHeight="1" x14ac:dyDescent="0.25">
      <c r="A146" s="113" t="s">
        <v>189</v>
      </c>
      <c r="B146" s="176" t="s">
        <v>136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Q146" s="147"/>
    </row>
    <row r="147" spans="1:17" ht="15" customHeight="1" x14ac:dyDescent="0.25">
      <c r="A147" s="116" t="s">
        <v>75</v>
      </c>
      <c r="B147" s="182" t="s">
        <v>190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7" s="26" customFormat="1" ht="15" customHeight="1" x14ac:dyDescent="0.25">
      <c r="A148" s="110" t="s">
        <v>25</v>
      </c>
      <c r="B148" s="181" t="s">
        <v>193</v>
      </c>
      <c r="C148" s="105">
        <f>SUM(C149:C150)</f>
        <v>0</v>
      </c>
      <c r="D148" s="105">
        <f t="shared" ref="D148:J148" si="85">SUM(D149:D150)</f>
        <v>0</v>
      </c>
      <c r="E148" s="105">
        <f t="shared" si="85"/>
        <v>0</v>
      </c>
      <c r="F148" s="105">
        <f t="shared" si="85"/>
        <v>0</v>
      </c>
      <c r="G148" s="105">
        <f t="shared" si="85"/>
        <v>0</v>
      </c>
      <c r="H148" s="105">
        <f t="shared" si="85"/>
        <v>0</v>
      </c>
      <c r="I148" s="105">
        <f t="shared" si="85"/>
        <v>0</v>
      </c>
      <c r="J148" s="105">
        <f t="shared" si="85"/>
        <v>0</v>
      </c>
      <c r="K148" s="105">
        <f t="shared" ref="K148:M148" si="86">SUM(K149:K150)</f>
        <v>0</v>
      </c>
      <c r="L148" s="105">
        <f t="shared" si="86"/>
        <v>0</v>
      </c>
      <c r="M148" s="105">
        <f t="shared" si="86"/>
        <v>0</v>
      </c>
      <c r="Q148" s="146"/>
    </row>
    <row r="149" spans="1:17" ht="15" customHeight="1" x14ac:dyDescent="0.25">
      <c r="A149" s="116" t="s">
        <v>33</v>
      </c>
      <c r="B149" s="182" t="s">
        <v>192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7" ht="15" customHeight="1" x14ac:dyDescent="0.25">
      <c r="A150" s="116" t="s">
        <v>35</v>
      </c>
      <c r="B150" s="182" t="s">
        <v>126</v>
      </c>
      <c r="C150" s="106">
        <f>SUM(C151:C152)</f>
        <v>0</v>
      </c>
      <c r="D150" s="106">
        <f t="shared" ref="D150:J150" si="87">SUM(D151:D152)</f>
        <v>0</v>
      </c>
      <c r="E150" s="106">
        <f t="shared" si="87"/>
        <v>0</v>
      </c>
      <c r="F150" s="106">
        <f t="shared" si="87"/>
        <v>0</v>
      </c>
      <c r="G150" s="106">
        <f t="shared" si="87"/>
        <v>0</v>
      </c>
      <c r="H150" s="106">
        <f t="shared" si="87"/>
        <v>0</v>
      </c>
      <c r="I150" s="106">
        <f t="shared" si="87"/>
        <v>0</v>
      </c>
      <c r="J150" s="106">
        <f t="shared" si="87"/>
        <v>0</v>
      </c>
      <c r="K150" s="106">
        <f t="shared" ref="K150:M150" si="88">SUM(K151:K152)</f>
        <v>0</v>
      </c>
      <c r="L150" s="106">
        <f t="shared" si="88"/>
        <v>0</v>
      </c>
      <c r="M150" s="106">
        <f t="shared" si="88"/>
        <v>0</v>
      </c>
    </row>
    <row r="151" spans="1:17" ht="15" customHeight="1" x14ac:dyDescent="0.25">
      <c r="A151" s="116" t="s">
        <v>110</v>
      </c>
      <c r="B151" s="182" t="s">
        <v>168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7" ht="15" customHeight="1" x14ac:dyDescent="0.25">
      <c r="A152" s="116" t="s">
        <v>110</v>
      </c>
      <c r="B152" s="182" t="s">
        <v>169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7" ht="15" customHeight="1" x14ac:dyDescent="0.25">
      <c r="A153" s="110"/>
      <c r="B153" s="184" t="s">
        <v>194</v>
      </c>
      <c r="C153" s="104">
        <f>SUM(C94,C106)</f>
        <v>0</v>
      </c>
      <c r="D153" s="104">
        <f t="shared" ref="D153:J153" si="89">SUM(D94+D106)</f>
        <v>0</v>
      </c>
      <c r="E153" s="104">
        <f t="shared" si="89"/>
        <v>0</v>
      </c>
      <c r="F153" s="104">
        <f t="shared" si="89"/>
        <v>0</v>
      </c>
      <c r="G153" s="104">
        <f t="shared" si="89"/>
        <v>0</v>
      </c>
      <c r="H153" s="104">
        <f t="shared" si="89"/>
        <v>0</v>
      </c>
      <c r="I153" s="104">
        <f t="shared" si="89"/>
        <v>0</v>
      </c>
      <c r="J153" s="104">
        <f t="shared" si="89"/>
        <v>0</v>
      </c>
      <c r="K153" s="104">
        <f t="shared" ref="K153:M153" si="90">SUM(K94+K106)</f>
        <v>0</v>
      </c>
      <c r="L153" s="104">
        <f t="shared" si="90"/>
        <v>0</v>
      </c>
      <c r="M153" s="104">
        <f t="shared" si="90"/>
        <v>0</v>
      </c>
    </row>
    <row r="154" spans="1:17" x14ac:dyDescent="0.25">
      <c r="B154" s="186"/>
      <c r="C154" s="1"/>
      <c r="D154" s="1"/>
      <c r="E154" s="1"/>
      <c r="F154" s="1"/>
      <c r="G154" s="1"/>
      <c r="H154" s="1"/>
      <c r="I154" s="1"/>
      <c r="J154" s="1"/>
    </row>
    <row r="155" spans="1:17" x14ac:dyDescent="0.25">
      <c r="B155" s="187" t="s">
        <v>274</v>
      </c>
      <c r="C155" s="2" t="b">
        <f>EXACT(C92,C153)</f>
        <v>1</v>
      </c>
      <c r="D155" s="2" t="b">
        <f t="shared" ref="D155:M155" si="91">EXACT(D92,D153)</f>
        <v>1</v>
      </c>
      <c r="E155" s="2" t="b">
        <f t="shared" si="91"/>
        <v>1</v>
      </c>
      <c r="F155" s="2" t="b">
        <f t="shared" si="91"/>
        <v>1</v>
      </c>
      <c r="G155" s="2" t="b">
        <f t="shared" si="91"/>
        <v>1</v>
      </c>
      <c r="H155" s="2" t="b">
        <f t="shared" si="91"/>
        <v>1</v>
      </c>
      <c r="I155" s="2" t="b">
        <f t="shared" si="91"/>
        <v>1</v>
      </c>
      <c r="J155" s="2" t="b">
        <f t="shared" si="91"/>
        <v>1</v>
      </c>
      <c r="K155" s="2" t="b">
        <f t="shared" si="91"/>
        <v>1</v>
      </c>
      <c r="L155" s="2" t="b">
        <f t="shared" si="91"/>
        <v>1</v>
      </c>
      <c r="M155" s="2" t="b">
        <f t="shared" si="91"/>
        <v>1</v>
      </c>
    </row>
    <row r="156" spans="1:17" x14ac:dyDescent="0.25"/>
    <row r="157" spans="1:17" x14ac:dyDescent="0.25">
      <c r="B157" s="187" t="s">
        <v>301</v>
      </c>
    </row>
  </sheetData>
  <sheetProtection algorithmName="SHA-512" hashValue="oqDIThukFCMP36q2JsEXrJo6Vpf8h7utoJf7H57g6Chomt1EWCFa1FHgVXtG5lvass6jhxcac32GcVy+3G6PEg==" saltValue="8RsyujaCMCr9ZgOyE7N67Q==" spinCount="100000" sheet="1" formatCells="0" formatColumns="0" formatRow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M53"/>
  <sheetViews>
    <sheetView topLeftCell="A27" workbookViewId="0">
      <selection activeCell="C18" sqref="C18:D18"/>
    </sheetView>
  </sheetViews>
  <sheetFormatPr defaultColWidth="0" defaultRowHeight="15.75" zeroHeight="1" x14ac:dyDescent="0.25"/>
  <cols>
    <col min="1" max="1" width="3.28515625" style="2" customWidth="1"/>
    <col min="2" max="2" width="77.140625" style="2" customWidth="1"/>
    <col min="3" max="13" width="20.7109375" style="2" customWidth="1"/>
    <col min="14" max="16384" width="9.140625" style="2" hidden="1"/>
  </cols>
  <sheetData>
    <row r="1" spans="1:13" s="37" customFormat="1" ht="26.25" x14ac:dyDescent="0.4">
      <c r="A1" s="34" t="s">
        <v>38</v>
      </c>
      <c r="B1" s="35" t="s">
        <v>213</v>
      </c>
      <c r="C1" s="36"/>
      <c r="D1" s="36"/>
      <c r="E1" s="36"/>
      <c r="F1" s="36"/>
      <c r="G1" s="36"/>
      <c r="H1" s="36"/>
      <c r="I1" s="36"/>
      <c r="J1" s="36"/>
    </row>
    <row r="2" spans="1:13" ht="31.5" x14ac:dyDescent="0.25">
      <c r="A2" s="126" t="s">
        <v>1</v>
      </c>
      <c r="B2" s="118" t="s">
        <v>2</v>
      </c>
      <c r="C2" s="119" t="s">
        <v>349</v>
      </c>
      <c r="D2" s="119" t="s">
        <v>91</v>
      </c>
      <c r="E2" s="119" t="s">
        <v>4</v>
      </c>
      <c r="F2" s="119" t="s">
        <v>327</v>
      </c>
      <c r="G2" s="119" t="s">
        <v>328</v>
      </c>
      <c r="H2" s="119" t="s">
        <v>329</v>
      </c>
      <c r="I2" s="119" t="s">
        <v>330</v>
      </c>
      <c r="J2" s="119" t="s">
        <v>331</v>
      </c>
      <c r="K2" s="119" t="s">
        <v>344</v>
      </c>
      <c r="L2" s="119" t="s">
        <v>345</v>
      </c>
      <c r="M2" s="119" t="s">
        <v>346</v>
      </c>
    </row>
    <row r="3" spans="1:13" x14ac:dyDescent="0.25">
      <c r="A3" s="127"/>
      <c r="B3" s="128" t="s">
        <v>13</v>
      </c>
      <c r="C3" s="3">
        <f>'2. Bilans bez projektu'!C3</f>
        <v>2020</v>
      </c>
      <c r="D3" s="3">
        <f>'2. Bilans bez projektu'!D3</f>
        <v>2021</v>
      </c>
      <c r="E3" s="3">
        <f>'2. Bilans bez projektu'!E3</f>
        <v>2022</v>
      </c>
      <c r="F3" s="3">
        <f>'2. Bilans bez projektu'!F3</f>
        <v>2023</v>
      </c>
      <c r="G3" s="3">
        <f>'2. Bilans bez projektu'!G3</f>
        <v>2024</v>
      </c>
      <c r="H3" s="3">
        <f>'2. Bilans bez projektu'!H3</f>
        <v>2025</v>
      </c>
      <c r="I3" s="3">
        <f>'2. Bilans bez projektu'!I3</f>
        <v>2026</v>
      </c>
      <c r="J3" s="3">
        <f>'2. Bilans bez projektu'!J3</f>
        <v>2027</v>
      </c>
      <c r="K3" s="3">
        <f>'2. Bilans bez projektu'!K3</f>
        <v>2028</v>
      </c>
      <c r="L3" s="3">
        <f>'2. Bilans bez projektu'!L3</f>
        <v>2029</v>
      </c>
      <c r="M3" s="3">
        <f>'2. Bilans bez projektu'!M3</f>
        <v>2030</v>
      </c>
    </row>
    <row r="4" spans="1:13" ht="15" customHeight="1" x14ac:dyDescent="0.25">
      <c r="A4" s="110" t="s">
        <v>15</v>
      </c>
      <c r="B4" s="129" t="s">
        <v>195</v>
      </c>
      <c r="C4" s="122">
        <f>SUM(C6:C9)</f>
        <v>0</v>
      </c>
      <c r="D4" s="7">
        <f t="shared" ref="D4:J4" si="0">SUM(D6:D9)</f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ref="K4:M4" si="1">SUM(K6:K9)</f>
        <v>0</v>
      </c>
      <c r="L4" s="7">
        <f t="shared" si="1"/>
        <v>0</v>
      </c>
      <c r="M4" s="7">
        <f t="shared" si="1"/>
        <v>0</v>
      </c>
    </row>
    <row r="5" spans="1:13" s="25" customFormat="1" ht="15" customHeight="1" x14ac:dyDescent="0.25">
      <c r="A5" s="113" t="s">
        <v>110</v>
      </c>
      <c r="B5" s="130" t="s">
        <v>196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5" customHeight="1" x14ac:dyDescent="0.25">
      <c r="A6" s="116" t="s">
        <v>17</v>
      </c>
      <c r="B6" s="131" t="s">
        <v>39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 customHeight="1" x14ac:dyDescent="0.25">
      <c r="A7" s="116" t="s">
        <v>18</v>
      </c>
      <c r="B7" s="131" t="s">
        <v>40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" customHeight="1" x14ac:dyDescent="0.25">
      <c r="A8" s="116" t="s">
        <v>24</v>
      </c>
      <c r="B8" s="131" t="s">
        <v>41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" customHeight="1" x14ac:dyDescent="0.25">
      <c r="A9" s="116" t="s">
        <v>25</v>
      </c>
      <c r="B9" s="131" t="s">
        <v>42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" customHeight="1" x14ac:dyDescent="0.25">
      <c r="A10" s="110" t="s">
        <v>27</v>
      </c>
      <c r="B10" s="129" t="s">
        <v>43</v>
      </c>
      <c r="C10" s="122">
        <f t="shared" ref="C10:J10" si="2">SUM(C11:C14,C15:C16,C17:C18)</f>
        <v>0</v>
      </c>
      <c r="D10" s="122">
        <f t="shared" si="2"/>
        <v>0</v>
      </c>
      <c r="E10" s="122">
        <f t="shared" si="2"/>
        <v>0</v>
      </c>
      <c r="F10" s="122">
        <f t="shared" si="2"/>
        <v>0</v>
      </c>
      <c r="G10" s="122">
        <f t="shared" si="2"/>
        <v>0</v>
      </c>
      <c r="H10" s="122">
        <f t="shared" si="2"/>
        <v>0</v>
      </c>
      <c r="I10" s="122">
        <f t="shared" si="2"/>
        <v>0</v>
      </c>
      <c r="J10" s="122">
        <f t="shared" si="2"/>
        <v>0</v>
      </c>
      <c r="K10" s="122">
        <f t="shared" ref="K10:M10" si="3">SUM(K11:K14,K15:K16,K17:K18)</f>
        <v>0</v>
      </c>
      <c r="L10" s="122">
        <f t="shared" si="3"/>
        <v>0</v>
      </c>
      <c r="M10" s="122">
        <f t="shared" si="3"/>
        <v>0</v>
      </c>
    </row>
    <row r="11" spans="1:13" ht="15" customHeight="1" x14ac:dyDescent="0.25">
      <c r="A11" s="116" t="s">
        <v>17</v>
      </c>
      <c r="B11" s="131" t="s">
        <v>44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" customHeight="1" x14ac:dyDescent="0.25">
      <c r="A12" s="116" t="s">
        <v>18</v>
      </c>
      <c r="B12" s="131" t="s">
        <v>45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" customHeight="1" x14ac:dyDescent="0.25">
      <c r="A13" s="116" t="s">
        <v>24</v>
      </c>
      <c r="B13" s="131" t="s">
        <v>46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 customHeight="1" x14ac:dyDescent="0.25">
      <c r="A14" s="116" t="s">
        <v>25</v>
      </c>
      <c r="B14" s="131" t="s">
        <v>298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" customHeight="1" x14ac:dyDescent="0.25">
      <c r="A15" s="116" t="s">
        <v>26</v>
      </c>
      <c r="B15" s="131" t="s">
        <v>47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5" customHeight="1" x14ac:dyDescent="0.25">
      <c r="A16" s="116" t="s">
        <v>48</v>
      </c>
      <c r="B16" s="131" t="s">
        <v>299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" customHeight="1" x14ac:dyDescent="0.25">
      <c r="A17" s="116" t="s">
        <v>49</v>
      </c>
      <c r="B17" s="131" t="s">
        <v>50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" customHeight="1" x14ac:dyDescent="0.25">
      <c r="A18" s="116" t="s">
        <v>51</v>
      </c>
      <c r="B18" s="131" t="s">
        <v>52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" customHeight="1" x14ac:dyDescent="0.25">
      <c r="A19" s="110" t="s">
        <v>30</v>
      </c>
      <c r="B19" s="129" t="s">
        <v>53</v>
      </c>
      <c r="C19" s="122">
        <f t="shared" ref="C19:J19" si="4">C4-C10</f>
        <v>0</v>
      </c>
      <c r="D19" s="122">
        <f t="shared" si="4"/>
        <v>0</v>
      </c>
      <c r="E19" s="122">
        <f t="shared" si="4"/>
        <v>0</v>
      </c>
      <c r="F19" s="122">
        <f t="shared" si="4"/>
        <v>0</v>
      </c>
      <c r="G19" s="122">
        <f t="shared" si="4"/>
        <v>0</v>
      </c>
      <c r="H19" s="122">
        <f t="shared" si="4"/>
        <v>0</v>
      </c>
      <c r="I19" s="122">
        <f t="shared" si="4"/>
        <v>0</v>
      </c>
      <c r="J19" s="122">
        <f t="shared" si="4"/>
        <v>0</v>
      </c>
      <c r="K19" s="122">
        <f t="shared" ref="K19:M19" si="5">K4-K10</f>
        <v>0</v>
      </c>
      <c r="L19" s="122">
        <f t="shared" si="5"/>
        <v>0</v>
      </c>
      <c r="M19" s="122">
        <f t="shared" si="5"/>
        <v>0</v>
      </c>
    </row>
    <row r="20" spans="1:13" ht="15" customHeight="1" x14ac:dyDescent="0.25">
      <c r="A20" s="110" t="s">
        <v>54</v>
      </c>
      <c r="B20" s="129" t="s">
        <v>55</v>
      </c>
      <c r="C20" s="122">
        <f>SUM(C21:C24)</f>
        <v>0</v>
      </c>
      <c r="D20" s="122">
        <f t="shared" ref="D20:J20" si="6">SUM(D21:D24)</f>
        <v>0</v>
      </c>
      <c r="E20" s="122">
        <f t="shared" si="6"/>
        <v>0</v>
      </c>
      <c r="F20" s="122">
        <f t="shared" si="6"/>
        <v>0</v>
      </c>
      <c r="G20" s="122">
        <f t="shared" si="6"/>
        <v>0</v>
      </c>
      <c r="H20" s="122">
        <f t="shared" si="6"/>
        <v>0</v>
      </c>
      <c r="I20" s="122">
        <f t="shared" si="6"/>
        <v>0</v>
      </c>
      <c r="J20" s="122">
        <f t="shared" si="6"/>
        <v>0</v>
      </c>
      <c r="K20" s="122">
        <f t="shared" ref="K20:M20" si="7">SUM(K21:K24)</f>
        <v>0</v>
      </c>
      <c r="L20" s="122">
        <f t="shared" si="7"/>
        <v>0</v>
      </c>
      <c r="M20" s="122">
        <f t="shared" si="7"/>
        <v>0</v>
      </c>
    </row>
    <row r="21" spans="1:13" ht="15" customHeight="1" x14ac:dyDescent="0.25">
      <c r="A21" s="116" t="s">
        <v>17</v>
      </c>
      <c r="B21" s="131" t="s">
        <v>197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" customHeight="1" x14ac:dyDescent="0.25">
      <c r="A22" s="116" t="s">
        <v>18</v>
      </c>
      <c r="B22" s="131" t="s">
        <v>56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" customHeight="1" x14ac:dyDescent="0.25">
      <c r="A23" s="116" t="s">
        <v>24</v>
      </c>
      <c r="B23" s="131" t="s">
        <v>198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 customHeight="1" x14ac:dyDescent="0.25">
      <c r="A24" s="116" t="s">
        <v>25</v>
      </c>
      <c r="B24" s="131" t="s">
        <v>199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 customHeight="1" x14ac:dyDescent="0.25">
      <c r="A25" s="110" t="s">
        <v>57</v>
      </c>
      <c r="B25" s="129" t="s">
        <v>58</v>
      </c>
      <c r="C25" s="122">
        <f>SUM(C26:C28)</f>
        <v>0</v>
      </c>
      <c r="D25" s="122">
        <f t="shared" ref="D25:J25" si="8">SUM(D26:D28)</f>
        <v>0</v>
      </c>
      <c r="E25" s="122">
        <f t="shared" si="8"/>
        <v>0</v>
      </c>
      <c r="F25" s="122">
        <f t="shared" si="8"/>
        <v>0</v>
      </c>
      <c r="G25" s="122">
        <f t="shared" si="8"/>
        <v>0</v>
      </c>
      <c r="H25" s="122">
        <f t="shared" si="8"/>
        <v>0</v>
      </c>
      <c r="I25" s="122">
        <f t="shared" si="8"/>
        <v>0</v>
      </c>
      <c r="J25" s="122">
        <f t="shared" si="8"/>
        <v>0</v>
      </c>
      <c r="K25" s="122">
        <f t="shared" ref="K25:M25" si="9">SUM(K26:K28)</f>
        <v>0</v>
      </c>
      <c r="L25" s="122">
        <f t="shared" si="9"/>
        <v>0</v>
      </c>
      <c r="M25" s="122">
        <f t="shared" si="9"/>
        <v>0</v>
      </c>
    </row>
    <row r="26" spans="1:13" ht="15" customHeight="1" x14ac:dyDescent="0.25">
      <c r="A26" s="116" t="s">
        <v>17</v>
      </c>
      <c r="B26" s="131" t="s">
        <v>200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" customHeight="1" x14ac:dyDescent="0.25">
      <c r="A27" s="116" t="s">
        <v>18</v>
      </c>
      <c r="B27" s="131" t="s">
        <v>198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" customHeight="1" x14ac:dyDescent="0.25">
      <c r="A28" s="116" t="s">
        <v>24</v>
      </c>
      <c r="B28" s="131" t="s">
        <v>201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" customHeight="1" x14ac:dyDescent="0.25">
      <c r="A29" s="110" t="s">
        <v>59</v>
      </c>
      <c r="B29" s="129" t="s">
        <v>60</v>
      </c>
      <c r="C29" s="122">
        <f>C19+C20-C25</f>
        <v>0</v>
      </c>
      <c r="D29" s="122">
        <f t="shared" ref="D29:J29" si="10">D19+D20-D25</f>
        <v>0</v>
      </c>
      <c r="E29" s="122">
        <f t="shared" si="10"/>
        <v>0</v>
      </c>
      <c r="F29" s="122">
        <f t="shared" si="10"/>
        <v>0</v>
      </c>
      <c r="G29" s="122">
        <f t="shared" si="10"/>
        <v>0</v>
      </c>
      <c r="H29" s="122">
        <f t="shared" si="10"/>
        <v>0</v>
      </c>
      <c r="I29" s="122">
        <f t="shared" si="10"/>
        <v>0</v>
      </c>
      <c r="J29" s="122">
        <f t="shared" si="10"/>
        <v>0</v>
      </c>
      <c r="K29" s="122">
        <f t="shared" ref="K29:M29" si="11">K19+K20-K25</f>
        <v>0</v>
      </c>
      <c r="L29" s="122">
        <f t="shared" si="11"/>
        <v>0</v>
      </c>
      <c r="M29" s="122">
        <f t="shared" si="11"/>
        <v>0</v>
      </c>
    </row>
    <row r="30" spans="1:13" ht="15" customHeight="1" x14ac:dyDescent="0.25">
      <c r="A30" s="110" t="s">
        <v>61</v>
      </c>
      <c r="B30" s="129" t="s">
        <v>62</v>
      </c>
      <c r="C30" s="122">
        <f>SUM(C31,C36,C38,C40:C41)</f>
        <v>0</v>
      </c>
      <c r="D30" s="122">
        <f>SUM(D31,D36,D38,D40:D41)</f>
        <v>0</v>
      </c>
      <c r="E30" s="122">
        <f>SUM(E31,E36,E38,E40:E41)</f>
        <v>0</v>
      </c>
      <c r="F30" s="122">
        <f t="shared" ref="F30:J30" si="12">SUM(F31,F36,F38,F40:F41)</f>
        <v>0</v>
      </c>
      <c r="G30" s="122">
        <f t="shared" si="12"/>
        <v>0</v>
      </c>
      <c r="H30" s="122">
        <f t="shared" si="12"/>
        <v>0</v>
      </c>
      <c r="I30" s="122">
        <f t="shared" si="12"/>
        <v>0</v>
      </c>
      <c r="J30" s="122">
        <f t="shared" si="12"/>
        <v>0</v>
      </c>
      <c r="K30" s="122">
        <f t="shared" ref="K30:M30" si="13">SUM(K31,K36,K38,K40:K41)</f>
        <v>0</v>
      </c>
      <c r="L30" s="122">
        <f t="shared" si="13"/>
        <v>0</v>
      </c>
      <c r="M30" s="122">
        <f t="shared" si="13"/>
        <v>0</v>
      </c>
    </row>
    <row r="31" spans="1:13" ht="15" customHeight="1" x14ac:dyDescent="0.25">
      <c r="A31" s="116" t="s">
        <v>17</v>
      </c>
      <c r="B31" s="131" t="s">
        <v>202</v>
      </c>
      <c r="C31" s="123">
        <f>SUM(C32,C34)</f>
        <v>0</v>
      </c>
      <c r="D31" s="123">
        <f>SUM(D32,D34)</f>
        <v>0</v>
      </c>
      <c r="E31" s="123">
        <f t="shared" ref="E31:J31" si="14">SUM(E32,E34)</f>
        <v>0</v>
      </c>
      <c r="F31" s="123">
        <f t="shared" si="14"/>
        <v>0</v>
      </c>
      <c r="G31" s="123">
        <f t="shared" si="14"/>
        <v>0</v>
      </c>
      <c r="H31" s="123">
        <f t="shared" si="14"/>
        <v>0</v>
      </c>
      <c r="I31" s="123">
        <f t="shared" si="14"/>
        <v>0</v>
      </c>
      <c r="J31" s="123">
        <f t="shared" si="14"/>
        <v>0</v>
      </c>
      <c r="K31" s="123">
        <f t="shared" ref="K31:M31" si="15">SUM(K32,K34)</f>
        <v>0</v>
      </c>
      <c r="L31" s="123">
        <f t="shared" si="15"/>
        <v>0</v>
      </c>
      <c r="M31" s="123">
        <f t="shared" si="15"/>
        <v>0</v>
      </c>
    </row>
    <row r="32" spans="1:13" s="25" customFormat="1" ht="15" customHeight="1" x14ac:dyDescent="0.25">
      <c r="A32" s="113" t="s">
        <v>107</v>
      </c>
      <c r="B32" s="130" t="s">
        <v>203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s="25" customFormat="1" ht="15" customHeight="1" x14ac:dyDescent="0.25">
      <c r="A33" s="113" t="s">
        <v>110</v>
      </c>
      <c r="B33" s="130" t="s">
        <v>204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s="25" customFormat="1" ht="15" customHeight="1" x14ac:dyDescent="0.25">
      <c r="A34" s="113" t="s">
        <v>114</v>
      </c>
      <c r="B34" s="130" t="s">
        <v>205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s="25" customFormat="1" ht="15" customHeight="1" x14ac:dyDescent="0.25">
      <c r="A35" s="113" t="s">
        <v>110</v>
      </c>
      <c r="B35" s="130" t="s">
        <v>204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5" customHeight="1" x14ac:dyDescent="0.25">
      <c r="A36" s="116" t="s">
        <v>18</v>
      </c>
      <c r="B36" s="131" t="s">
        <v>206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s="25" customFormat="1" ht="15" customHeight="1" x14ac:dyDescent="0.25">
      <c r="A37" s="113" t="s">
        <v>110</v>
      </c>
      <c r="B37" s="130" t="s">
        <v>196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5" customHeight="1" x14ac:dyDescent="0.25">
      <c r="A38" s="116" t="s">
        <v>24</v>
      </c>
      <c r="B38" s="131" t="s">
        <v>207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s="25" customFormat="1" ht="15" customHeight="1" x14ac:dyDescent="0.25">
      <c r="A39" s="113" t="s">
        <v>110</v>
      </c>
      <c r="B39" s="130" t="s">
        <v>108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5" customHeight="1" x14ac:dyDescent="0.25">
      <c r="A40" s="116" t="s">
        <v>25</v>
      </c>
      <c r="B40" s="131" t="s">
        <v>208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" customHeight="1" x14ac:dyDescent="0.25">
      <c r="A41" s="116" t="s">
        <v>26</v>
      </c>
      <c r="B41" s="131" t="s">
        <v>209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" customHeight="1" x14ac:dyDescent="0.25">
      <c r="A42" s="110" t="s">
        <v>63</v>
      </c>
      <c r="B42" s="129" t="s">
        <v>64</v>
      </c>
      <c r="C42" s="122">
        <f>SUM(C43,C45,C47:C48)</f>
        <v>0</v>
      </c>
      <c r="D42" s="122">
        <f t="shared" ref="D42:J42" si="16">SUM(D43,D45,D47:D48)</f>
        <v>0</v>
      </c>
      <c r="E42" s="122">
        <f t="shared" si="16"/>
        <v>0</v>
      </c>
      <c r="F42" s="122">
        <f t="shared" si="16"/>
        <v>0</v>
      </c>
      <c r="G42" s="122">
        <f t="shared" si="16"/>
        <v>0</v>
      </c>
      <c r="H42" s="122">
        <f t="shared" si="16"/>
        <v>0</v>
      </c>
      <c r="I42" s="122">
        <f t="shared" si="16"/>
        <v>0</v>
      </c>
      <c r="J42" s="122">
        <f t="shared" si="16"/>
        <v>0</v>
      </c>
      <c r="K42" s="122">
        <f t="shared" ref="K42:M42" si="17">SUM(K43,K45,K47:K48)</f>
        <v>0</v>
      </c>
      <c r="L42" s="122">
        <f t="shared" si="17"/>
        <v>0</v>
      </c>
      <c r="M42" s="122">
        <f t="shared" si="17"/>
        <v>0</v>
      </c>
    </row>
    <row r="43" spans="1:13" ht="15" customHeight="1" x14ac:dyDescent="0.25">
      <c r="A43" s="116" t="s">
        <v>17</v>
      </c>
      <c r="B43" s="131" t="s">
        <v>206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s="25" customFormat="1" ht="15" customHeight="1" x14ac:dyDescent="0.25">
      <c r="A44" s="113" t="s">
        <v>110</v>
      </c>
      <c r="B44" s="130" t="s">
        <v>263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5" customHeight="1" x14ac:dyDescent="0.25">
      <c r="A45" s="116" t="s">
        <v>18</v>
      </c>
      <c r="B45" s="131" t="s">
        <v>210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s="25" customFormat="1" ht="15" customHeight="1" x14ac:dyDescent="0.25">
      <c r="A46" s="113" t="s">
        <v>110</v>
      </c>
      <c r="B46" s="130" t="s">
        <v>108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5" customHeight="1" x14ac:dyDescent="0.25">
      <c r="A47" s="116" t="s">
        <v>24</v>
      </c>
      <c r="B47" s="131" t="s">
        <v>208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" customHeight="1" x14ac:dyDescent="0.25">
      <c r="A48" s="116" t="s">
        <v>25</v>
      </c>
      <c r="B48" s="131" t="s">
        <v>209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" customHeight="1" x14ac:dyDescent="0.25">
      <c r="A49" s="110" t="s">
        <v>65</v>
      </c>
      <c r="B49" s="129" t="s">
        <v>211</v>
      </c>
      <c r="C49" s="122">
        <f>C29+C30-C42</f>
        <v>0</v>
      </c>
      <c r="D49" s="122">
        <f t="shared" ref="D49:J49" si="18">D29+D30-D42</f>
        <v>0</v>
      </c>
      <c r="E49" s="122">
        <f t="shared" si="18"/>
        <v>0</v>
      </c>
      <c r="F49" s="122">
        <f t="shared" si="18"/>
        <v>0</v>
      </c>
      <c r="G49" s="122">
        <f t="shared" si="18"/>
        <v>0</v>
      </c>
      <c r="H49" s="122">
        <f t="shared" si="18"/>
        <v>0</v>
      </c>
      <c r="I49" s="122">
        <f t="shared" si="18"/>
        <v>0</v>
      </c>
      <c r="J49" s="122">
        <f t="shared" si="18"/>
        <v>0</v>
      </c>
      <c r="K49" s="122">
        <f t="shared" ref="K49:M49" si="19">K29+K30-K42</f>
        <v>0</v>
      </c>
      <c r="L49" s="122">
        <f t="shared" si="19"/>
        <v>0</v>
      </c>
      <c r="M49" s="122">
        <f t="shared" si="19"/>
        <v>0</v>
      </c>
    </row>
    <row r="50" spans="1:13" ht="15" customHeight="1" x14ac:dyDescent="0.25">
      <c r="A50" s="110" t="s">
        <v>66</v>
      </c>
      <c r="B50" s="129" t="s">
        <v>68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5" customHeight="1" x14ac:dyDescent="0.25">
      <c r="A51" s="110" t="s">
        <v>67</v>
      </c>
      <c r="B51" s="129" t="s">
        <v>69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5" customHeight="1" x14ac:dyDescent="0.25">
      <c r="A52" s="110" t="s">
        <v>262</v>
      </c>
      <c r="B52" s="132" t="s">
        <v>212</v>
      </c>
      <c r="C52" s="122">
        <f>C49-C50-C51</f>
        <v>0</v>
      </c>
      <c r="D52" s="122">
        <f t="shared" ref="D52:J52" si="20">D49-D50-D51</f>
        <v>0</v>
      </c>
      <c r="E52" s="122">
        <f t="shared" si="20"/>
        <v>0</v>
      </c>
      <c r="F52" s="122">
        <f t="shared" si="20"/>
        <v>0</v>
      </c>
      <c r="G52" s="122">
        <f t="shared" si="20"/>
        <v>0</v>
      </c>
      <c r="H52" s="122">
        <f t="shared" si="20"/>
        <v>0</v>
      </c>
      <c r="I52" s="122">
        <f t="shared" si="20"/>
        <v>0</v>
      </c>
      <c r="J52" s="122">
        <f t="shared" si="20"/>
        <v>0</v>
      </c>
      <c r="K52" s="122">
        <f t="shared" ref="K52:M52" si="21">K49-K50-K51</f>
        <v>0</v>
      </c>
      <c r="L52" s="122">
        <f t="shared" si="21"/>
        <v>0</v>
      </c>
      <c r="M52" s="122">
        <f t="shared" si="21"/>
        <v>0</v>
      </c>
    </row>
    <row r="53" spans="1:13" hidden="1" x14ac:dyDescent="0.25">
      <c r="A53" s="21"/>
      <c r="B53" s="19"/>
      <c r="C53" s="21"/>
      <c r="D53" s="21"/>
      <c r="E53" s="21"/>
      <c r="F53" s="21"/>
      <c r="G53" s="21"/>
      <c r="H53" s="21"/>
      <c r="I53" s="21"/>
      <c r="J53" s="21"/>
    </row>
  </sheetData>
  <sheetProtection algorithmName="SHA-512" hashValue="3DfKxAjBXUOM3ERo2YUoJjPf4ltP3XMQb1JKSvwJnWHLnJ+i3ShBh0iAeoSkb23ID9m04k4aHLUBKbuUM3kQrA==" saltValue="k/MeBRNINTY+OBBy+LaHQw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R65"/>
  <sheetViews>
    <sheetView showGridLines="0" topLeftCell="A55" workbookViewId="0">
      <selection activeCell="C54" sqref="C54"/>
    </sheetView>
  </sheetViews>
  <sheetFormatPr defaultColWidth="0" defaultRowHeight="15.75" zeroHeight="1" x14ac:dyDescent="0.25"/>
  <cols>
    <col min="1" max="1" width="4.85546875" style="2" customWidth="1"/>
    <col min="2" max="2" width="77.7109375" style="2" customWidth="1"/>
    <col min="3" max="13" width="20.7109375" style="2" customWidth="1"/>
    <col min="14" max="16" width="9.140625" style="2" hidden="1" customWidth="1"/>
    <col min="17" max="18" width="0" style="2" hidden="1" customWidth="1"/>
    <col min="19" max="16384" width="9.140625" style="2" hidden="1"/>
  </cols>
  <sheetData>
    <row r="1" spans="1:18" s="37" customFormat="1" ht="26.25" x14ac:dyDescent="0.4">
      <c r="A1" s="34" t="s">
        <v>70</v>
      </c>
      <c r="B1" s="35" t="s">
        <v>354</v>
      </c>
      <c r="C1" s="36"/>
      <c r="D1" s="36"/>
      <c r="E1" s="36"/>
      <c r="F1" s="36"/>
      <c r="G1" s="36"/>
      <c r="H1" s="36"/>
      <c r="I1" s="36"/>
      <c r="J1" s="36"/>
    </row>
    <row r="2" spans="1:18" ht="31.5" x14ac:dyDescent="0.25">
      <c r="A2" s="126" t="s">
        <v>1</v>
      </c>
      <c r="B2" s="118" t="s">
        <v>2</v>
      </c>
      <c r="C2" s="119" t="s">
        <v>349</v>
      </c>
      <c r="D2" s="119" t="s">
        <v>91</v>
      </c>
      <c r="E2" s="119" t="s">
        <v>4</v>
      </c>
      <c r="F2" s="119" t="s">
        <v>327</v>
      </c>
      <c r="G2" s="119" t="s">
        <v>328</v>
      </c>
      <c r="H2" s="119" t="s">
        <v>329</v>
      </c>
      <c r="I2" s="119" t="s">
        <v>330</v>
      </c>
      <c r="J2" s="119" t="s">
        <v>331</v>
      </c>
      <c r="K2" s="119" t="s">
        <v>344</v>
      </c>
      <c r="L2" s="119" t="s">
        <v>345</v>
      </c>
      <c r="M2" s="119" t="s">
        <v>346</v>
      </c>
      <c r="R2" s="2">
        <v>2022</v>
      </c>
    </row>
    <row r="3" spans="1:18" x14ac:dyDescent="0.25">
      <c r="A3" s="127"/>
      <c r="B3" s="128" t="s">
        <v>13</v>
      </c>
      <c r="C3" s="3">
        <f>'2. Bilans bez projektu'!C3</f>
        <v>2020</v>
      </c>
      <c r="D3" s="3">
        <f>'2. Bilans bez projektu'!D3</f>
        <v>2021</v>
      </c>
      <c r="E3" s="3">
        <f>'2. Bilans bez projektu'!E3</f>
        <v>2022</v>
      </c>
      <c r="F3" s="3">
        <f>'2. Bilans bez projektu'!F3</f>
        <v>2023</v>
      </c>
      <c r="G3" s="3">
        <f>'2. Bilans bez projektu'!G3</f>
        <v>2024</v>
      </c>
      <c r="H3" s="3">
        <f>'2. Bilans bez projektu'!H3</f>
        <v>2025</v>
      </c>
      <c r="I3" s="3">
        <f>'2. Bilans bez projektu'!I3</f>
        <v>2026</v>
      </c>
      <c r="J3" s="3">
        <f>'2. Bilans bez projektu'!J3</f>
        <v>2027</v>
      </c>
      <c r="K3" s="3">
        <f>'2. Bilans bez projektu'!K3</f>
        <v>2028</v>
      </c>
      <c r="L3" s="3">
        <f>'2. Bilans bez projektu'!L3</f>
        <v>2029</v>
      </c>
      <c r="M3" s="3">
        <f>'2. Bilans bez projektu'!M3</f>
        <v>2030</v>
      </c>
      <c r="R3" s="2">
        <v>2023</v>
      </c>
    </row>
    <row r="4" spans="1:18" ht="15" customHeight="1" x14ac:dyDescent="0.25">
      <c r="A4" s="143" t="s">
        <v>15</v>
      </c>
      <c r="B4" s="143" t="s">
        <v>71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R4" s="2">
        <v>2024</v>
      </c>
    </row>
    <row r="5" spans="1:18" s="26" customFormat="1" ht="15" customHeight="1" x14ac:dyDescent="0.25">
      <c r="A5" s="110" t="s">
        <v>17</v>
      </c>
      <c r="B5" s="110" t="s">
        <v>72</v>
      </c>
      <c r="C5" s="15">
        <f>'3. RZiS bez projektu'!C52</f>
        <v>0</v>
      </c>
      <c r="D5" s="15">
        <f>'3. RZiS bez projektu'!D52</f>
        <v>0</v>
      </c>
      <c r="E5" s="15">
        <f>'3. RZiS bez projektu'!E52</f>
        <v>0</v>
      </c>
      <c r="F5" s="15">
        <f>'3. RZiS bez projektu'!F52</f>
        <v>0</v>
      </c>
      <c r="G5" s="15">
        <f>'3. RZiS bez projektu'!G52</f>
        <v>0</v>
      </c>
      <c r="H5" s="15">
        <f>'3. RZiS bez projektu'!H52</f>
        <v>0</v>
      </c>
      <c r="I5" s="15">
        <f>'3. RZiS bez projektu'!I52</f>
        <v>0</v>
      </c>
      <c r="J5" s="15">
        <f>'3. RZiS bez projektu'!J52</f>
        <v>0</v>
      </c>
      <c r="K5" s="15">
        <f>'3. RZiS bez projektu'!K52</f>
        <v>0</v>
      </c>
      <c r="L5" s="15">
        <f>'3. RZiS bez projektu'!L52</f>
        <v>0</v>
      </c>
      <c r="M5" s="15">
        <f>'3. RZiS bez projektu'!M52</f>
        <v>0</v>
      </c>
      <c r="R5" s="2">
        <v>2025</v>
      </c>
    </row>
    <row r="6" spans="1:18" ht="15" customHeight="1" x14ac:dyDescent="0.25">
      <c r="A6" s="110" t="s">
        <v>18</v>
      </c>
      <c r="B6" s="110" t="s">
        <v>224</v>
      </c>
      <c r="C6" s="7">
        <f>SUM(C7:C16)</f>
        <v>0</v>
      </c>
      <c r="D6" s="7">
        <f>SUM(D7:D16)</f>
        <v>0</v>
      </c>
      <c r="E6" s="7">
        <f t="shared" ref="E6:J6" si="0">SUM(E7:E16)</f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ref="K6:M6" si="1">SUM(K7:K16)</f>
        <v>0</v>
      </c>
      <c r="L6" s="7">
        <f t="shared" si="1"/>
        <v>0</v>
      </c>
      <c r="M6" s="7">
        <f t="shared" si="1"/>
        <v>0</v>
      </c>
      <c r="R6" s="2">
        <v>2026</v>
      </c>
    </row>
    <row r="7" spans="1:18" ht="15" customHeight="1" x14ac:dyDescent="0.25">
      <c r="A7" s="116" t="s">
        <v>33</v>
      </c>
      <c r="B7" s="116" t="s">
        <v>44</v>
      </c>
      <c r="C7" s="20">
        <f>'3. RZiS bez projektu'!C11</f>
        <v>0</v>
      </c>
      <c r="D7" s="20">
        <f>'3. RZiS bez projektu'!D11</f>
        <v>0</v>
      </c>
      <c r="E7" s="20">
        <f>'3. RZiS bez projektu'!E11</f>
        <v>0</v>
      </c>
      <c r="F7" s="20">
        <f>'3. RZiS bez projektu'!F11</f>
        <v>0</v>
      </c>
      <c r="G7" s="20">
        <f>'3. RZiS bez projektu'!G11</f>
        <v>0</v>
      </c>
      <c r="H7" s="20">
        <f>'3. RZiS bez projektu'!H11</f>
        <v>0</v>
      </c>
      <c r="I7" s="20">
        <f>'3. RZiS bez projektu'!I11</f>
        <v>0</v>
      </c>
      <c r="J7" s="20">
        <f>'3. RZiS bez projektu'!J11</f>
        <v>0</v>
      </c>
      <c r="K7" s="20">
        <f>'3. RZiS bez projektu'!K11</f>
        <v>0</v>
      </c>
      <c r="L7" s="20">
        <f>'3. RZiS bez projektu'!L11</f>
        <v>0</v>
      </c>
      <c r="M7" s="20">
        <f>'3. RZiS bez projektu'!M11</f>
        <v>0</v>
      </c>
    </row>
    <row r="8" spans="1:18" ht="15" customHeight="1" x14ac:dyDescent="0.25">
      <c r="A8" s="116" t="s">
        <v>35</v>
      </c>
      <c r="B8" s="116" t="s">
        <v>215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8" ht="15" customHeight="1" x14ac:dyDescent="0.25">
      <c r="A9" s="116" t="s">
        <v>36</v>
      </c>
      <c r="B9" s="116" t="s">
        <v>216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8" ht="15" customHeight="1" x14ac:dyDescent="0.25">
      <c r="A10" s="116" t="s">
        <v>75</v>
      </c>
      <c r="B10" s="116" t="s">
        <v>217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8" ht="15" customHeight="1" x14ac:dyDescent="0.25">
      <c r="A11" s="116" t="s">
        <v>77</v>
      </c>
      <c r="B11" s="116" t="s">
        <v>218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8" ht="15" customHeight="1" x14ac:dyDescent="0.25">
      <c r="A12" s="116" t="s">
        <v>88</v>
      </c>
      <c r="B12" s="116" t="s">
        <v>73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8" ht="15" customHeight="1" x14ac:dyDescent="0.25">
      <c r="A13" s="116" t="s">
        <v>89</v>
      </c>
      <c r="B13" s="116" t="s">
        <v>74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8" ht="15" customHeight="1" x14ac:dyDescent="0.25">
      <c r="A14" s="116" t="s">
        <v>220</v>
      </c>
      <c r="B14" s="116" t="s">
        <v>76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8" ht="15" customHeight="1" x14ac:dyDescent="0.25">
      <c r="A15" s="116" t="s">
        <v>221</v>
      </c>
      <c r="B15" s="116" t="s">
        <v>219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8" ht="15" customHeight="1" x14ac:dyDescent="0.25">
      <c r="A16" s="116" t="s">
        <v>222</v>
      </c>
      <c r="B16" s="116" t="s">
        <v>78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25">
      <c r="A17" s="110" t="s">
        <v>24</v>
      </c>
      <c r="B17" s="110" t="s">
        <v>223</v>
      </c>
      <c r="C17" s="7">
        <f>SUM(C5:C6)</f>
        <v>0</v>
      </c>
      <c r="D17" s="7">
        <f t="shared" ref="D17:J17" si="2">SUM(D5:D6)</f>
        <v>0</v>
      </c>
      <c r="E17" s="7">
        <f t="shared" ref="E17" si="3">SUM(E5:E6)</f>
        <v>0</v>
      </c>
      <c r="F17" s="7">
        <f t="shared" si="2"/>
        <v>0</v>
      </c>
      <c r="G17" s="7">
        <f t="shared" si="2"/>
        <v>0</v>
      </c>
      <c r="H17" s="7">
        <f t="shared" si="2"/>
        <v>0</v>
      </c>
      <c r="I17" s="7">
        <f t="shared" si="2"/>
        <v>0</v>
      </c>
      <c r="J17" s="7">
        <f t="shared" si="2"/>
        <v>0</v>
      </c>
      <c r="K17" s="7">
        <f t="shared" ref="K17:M17" si="4">SUM(K5:K6)</f>
        <v>0</v>
      </c>
      <c r="L17" s="7">
        <f t="shared" si="4"/>
        <v>0</v>
      </c>
      <c r="M17" s="7">
        <f t="shared" si="4"/>
        <v>0</v>
      </c>
    </row>
    <row r="18" spans="1:13" x14ac:dyDescent="0.25">
      <c r="A18" s="143" t="s">
        <v>27</v>
      </c>
      <c r="B18" s="143" t="s">
        <v>79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x14ac:dyDescent="0.25">
      <c r="A19" s="110" t="s">
        <v>17</v>
      </c>
      <c r="B19" s="110" t="s">
        <v>241</v>
      </c>
      <c r="C19" s="7">
        <f>SUM(C20:C22,C30)</f>
        <v>0</v>
      </c>
      <c r="D19" s="7">
        <f t="shared" ref="D19:J19" si="5">SUM(D20:D22,D30)</f>
        <v>0</v>
      </c>
      <c r="E19" s="7">
        <f t="shared" ref="E19" si="6">SUM(E20:E22,E30)</f>
        <v>0</v>
      </c>
      <c r="F19" s="7">
        <f t="shared" si="5"/>
        <v>0</v>
      </c>
      <c r="G19" s="7">
        <f t="shared" si="5"/>
        <v>0</v>
      </c>
      <c r="H19" s="7">
        <f t="shared" si="5"/>
        <v>0</v>
      </c>
      <c r="I19" s="7">
        <f t="shared" si="5"/>
        <v>0</v>
      </c>
      <c r="J19" s="7">
        <f t="shared" si="5"/>
        <v>0</v>
      </c>
      <c r="K19" s="7">
        <f t="shared" ref="K19:M19" si="7">SUM(K20:K22,K30)</f>
        <v>0</v>
      </c>
      <c r="L19" s="7">
        <f t="shared" si="7"/>
        <v>0</v>
      </c>
      <c r="M19" s="7">
        <f t="shared" si="7"/>
        <v>0</v>
      </c>
    </row>
    <row r="20" spans="1:13" ht="15" customHeight="1" x14ac:dyDescent="0.25">
      <c r="A20" s="116" t="s">
        <v>33</v>
      </c>
      <c r="B20" s="116" t="s">
        <v>225</v>
      </c>
      <c r="C20" s="23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" customHeight="1" x14ac:dyDescent="0.25">
      <c r="A21" s="116" t="s">
        <v>35</v>
      </c>
      <c r="B21" s="116" t="s">
        <v>226</v>
      </c>
      <c r="C21" s="23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" customHeight="1" x14ac:dyDescent="0.25">
      <c r="A22" s="116" t="s">
        <v>36</v>
      </c>
      <c r="B22" s="116" t="s">
        <v>227</v>
      </c>
      <c r="C22" s="16">
        <f>SUM(C23:C24)</f>
        <v>0</v>
      </c>
      <c r="D22" s="16">
        <f t="shared" ref="D22:J22" si="8">SUM(D23:D24)</f>
        <v>0</v>
      </c>
      <c r="E22" s="16">
        <f t="shared" ref="E22" si="9">SUM(E23:E24)</f>
        <v>0</v>
      </c>
      <c r="F22" s="16">
        <f t="shared" si="8"/>
        <v>0</v>
      </c>
      <c r="G22" s="16">
        <f t="shared" si="8"/>
        <v>0</v>
      </c>
      <c r="H22" s="16">
        <f t="shared" si="8"/>
        <v>0</v>
      </c>
      <c r="I22" s="16">
        <f t="shared" si="8"/>
        <v>0</v>
      </c>
      <c r="J22" s="16">
        <f t="shared" si="8"/>
        <v>0</v>
      </c>
      <c r="K22" s="16">
        <f t="shared" ref="K22:M22" si="10">SUM(K23:K24)</f>
        <v>0</v>
      </c>
      <c r="L22" s="16">
        <f t="shared" si="10"/>
        <v>0</v>
      </c>
      <c r="M22" s="16">
        <f t="shared" si="10"/>
        <v>0</v>
      </c>
    </row>
    <row r="23" spans="1:13" s="25" customFormat="1" ht="15" customHeight="1" x14ac:dyDescent="0.25">
      <c r="A23" s="113" t="s">
        <v>107</v>
      </c>
      <c r="B23" s="113" t="s">
        <v>108</v>
      </c>
      <c r="C23" s="24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s="25" customFormat="1" ht="15" customHeight="1" x14ac:dyDescent="0.25">
      <c r="A24" s="113" t="s">
        <v>114</v>
      </c>
      <c r="B24" s="113" t="s">
        <v>237</v>
      </c>
      <c r="C24" s="18">
        <f>SUM(C25:C29)</f>
        <v>0</v>
      </c>
      <c r="D24" s="18">
        <f t="shared" ref="D24:J24" si="11">SUM(D25:D29)</f>
        <v>0</v>
      </c>
      <c r="E24" s="18">
        <f t="shared" ref="E24" si="12">SUM(E25:E29)</f>
        <v>0</v>
      </c>
      <c r="F24" s="18">
        <f t="shared" si="11"/>
        <v>0</v>
      </c>
      <c r="G24" s="18">
        <f t="shared" si="11"/>
        <v>0</v>
      </c>
      <c r="H24" s="18">
        <f t="shared" si="11"/>
        <v>0</v>
      </c>
      <c r="I24" s="18">
        <f t="shared" si="11"/>
        <v>0</v>
      </c>
      <c r="J24" s="18">
        <f t="shared" si="11"/>
        <v>0</v>
      </c>
      <c r="K24" s="18">
        <f t="shared" ref="K24:M24" si="13">SUM(K25:K29)</f>
        <v>0</v>
      </c>
      <c r="L24" s="18">
        <f t="shared" si="13"/>
        <v>0</v>
      </c>
      <c r="M24" s="18">
        <f t="shared" si="13"/>
        <v>0</v>
      </c>
    </row>
    <row r="25" spans="1:13" s="25" customFormat="1" ht="15" customHeight="1" x14ac:dyDescent="0.25">
      <c r="A25" s="113" t="s">
        <v>110</v>
      </c>
      <c r="B25" s="113" t="s">
        <v>228</v>
      </c>
      <c r="C25" s="24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s="25" customFormat="1" ht="15" customHeight="1" x14ac:dyDescent="0.25">
      <c r="A26" s="113" t="s">
        <v>110</v>
      </c>
      <c r="B26" s="113" t="s">
        <v>229</v>
      </c>
      <c r="C26" s="24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s="25" customFormat="1" ht="15" customHeight="1" x14ac:dyDescent="0.25">
      <c r="A27" s="113" t="s">
        <v>110</v>
      </c>
      <c r="B27" s="113" t="s">
        <v>230</v>
      </c>
      <c r="C27" s="24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s="25" customFormat="1" ht="15" customHeight="1" x14ac:dyDescent="0.25">
      <c r="A28" s="113" t="s">
        <v>110</v>
      </c>
      <c r="B28" s="113" t="s">
        <v>231</v>
      </c>
      <c r="C28" s="24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s="25" customFormat="1" ht="15" customHeight="1" x14ac:dyDescent="0.25">
      <c r="A29" s="113" t="s">
        <v>110</v>
      </c>
      <c r="B29" s="113" t="s">
        <v>232</v>
      </c>
      <c r="C29" s="24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5" customHeight="1" x14ac:dyDescent="0.25">
      <c r="A30" s="93" t="s">
        <v>75</v>
      </c>
      <c r="B30" s="116" t="s">
        <v>233</v>
      </c>
      <c r="C30" s="23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x14ac:dyDescent="0.25">
      <c r="A31" s="110" t="s">
        <v>18</v>
      </c>
      <c r="B31" s="110" t="s">
        <v>242</v>
      </c>
      <c r="C31" s="7">
        <f>SUM(C32:C34,C39)</f>
        <v>0</v>
      </c>
      <c r="D31" s="7">
        <f t="shared" ref="D31:J31" si="14">SUM(D32:D34,D39)</f>
        <v>0</v>
      </c>
      <c r="E31" s="7">
        <f t="shared" ref="E31" si="15">SUM(E32:E34,E39)</f>
        <v>0</v>
      </c>
      <c r="F31" s="7">
        <f t="shared" si="14"/>
        <v>0</v>
      </c>
      <c r="G31" s="7">
        <f t="shared" si="14"/>
        <v>0</v>
      </c>
      <c r="H31" s="7">
        <f t="shared" si="14"/>
        <v>0</v>
      </c>
      <c r="I31" s="7">
        <f t="shared" si="14"/>
        <v>0</v>
      </c>
      <c r="J31" s="7">
        <f t="shared" si="14"/>
        <v>0</v>
      </c>
      <c r="K31" s="7">
        <f t="shared" ref="K31:M31" si="16">SUM(K32:K34,K39)</f>
        <v>0</v>
      </c>
      <c r="L31" s="7">
        <f t="shared" si="16"/>
        <v>0</v>
      </c>
      <c r="M31" s="7">
        <f t="shared" si="16"/>
        <v>0</v>
      </c>
    </row>
    <row r="32" spans="1:13" ht="15" customHeight="1" x14ac:dyDescent="0.25">
      <c r="A32" s="116" t="s">
        <v>33</v>
      </c>
      <c r="B32" s="116" t="s">
        <v>234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" customHeight="1" x14ac:dyDescent="0.25">
      <c r="A33" s="116" t="s">
        <v>35</v>
      </c>
      <c r="B33" s="116" t="s">
        <v>235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" customHeight="1" x14ac:dyDescent="0.25">
      <c r="A34" s="116" t="s">
        <v>36</v>
      </c>
      <c r="B34" s="116" t="s">
        <v>236</v>
      </c>
      <c r="C34" s="16">
        <f>SUM(C35:C36)</f>
        <v>0</v>
      </c>
      <c r="D34" s="16">
        <f t="shared" ref="D34:J34" si="17">SUM(D35:D36)</f>
        <v>0</v>
      </c>
      <c r="E34" s="16">
        <f t="shared" ref="E34" si="18">SUM(E35:E36)</f>
        <v>0</v>
      </c>
      <c r="F34" s="16">
        <f t="shared" si="17"/>
        <v>0</v>
      </c>
      <c r="G34" s="16">
        <f t="shared" si="17"/>
        <v>0</v>
      </c>
      <c r="H34" s="16">
        <f t="shared" si="17"/>
        <v>0</v>
      </c>
      <c r="I34" s="16">
        <f t="shared" si="17"/>
        <v>0</v>
      </c>
      <c r="J34" s="16">
        <f t="shared" si="17"/>
        <v>0</v>
      </c>
      <c r="K34" s="16">
        <f t="shared" ref="K34:M34" si="19">SUM(K35:K36)</f>
        <v>0</v>
      </c>
      <c r="L34" s="16">
        <f t="shared" si="19"/>
        <v>0</v>
      </c>
      <c r="M34" s="16">
        <f t="shared" si="19"/>
        <v>0</v>
      </c>
    </row>
    <row r="35" spans="1:13" ht="15" customHeight="1" x14ac:dyDescent="0.25">
      <c r="A35" s="113" t="s">
        <v>107</v>
      </c>
      <c r="B35" s="113" t="s">
        <v>108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5" customHeight="1" x14ac:dyDescent="0.25">
      <c r="A36" s="113" t="s">
        <v>114</v>
      </c>
      <c r="B36" s="113" t="s">
        <v>117</v>
      </c>
      <c r="C36" s="18">
        <f>SUM(C37:C38)</f>
        <v>0</v>
      </c>
      <c r="D36" s="18">
        <f t="shared" ref="D36:J36" si="20">SUM(D37:D38)</f>
        <v>0</v>
      </c>
      <c r="E36" s="18">
        <f t="shared" ref="E36" si="21">SUM(E37:E38)</f>
        <v>0</v>
      </c>
      <c r="F36" s="18">
        <f t="shared" si="20"/>
        <v>0</v>
      </c>
      <c r="G36" s="18">
        <f t="shared" si="20"/>
        <v>0</v>
      </c>
      <c r="H36" s="18">
        <f t="shared" si="20"/>
        <v>0</v>
      </c>
      <c r="I36" s="18">
        <f t="shared" si="20"/>
        <v>0</v>
      </c>
      <c r="J36" s="18">
        <f t="shared" si="20"/>
        <v>0</v>
      </c>
      <c r="K36" s="18">
        <f t="shared" ref="K36:M36" si="22">SUM(K37:K38)</f>
        <v>0</v>
      </c>
      <c r="L36" s="18">
        <f t="shared" si="22"/>
        <v>0</v>
      </c>
      <c r="M36" s="18">
        <f t="shared" si="22"/>
        <v>0</v>
      </c>
    </row>
    <row r="37" spans="1:13" ht="15" customHeight="1" x14ac:dyDescent="0.25">
      <c r="A37" s="113" t="s">
        <v>110</v>
      </c>
      <c r="B37" s="113" t="s">
        <v>238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5" customHeight="1" x14ac:dyDescent="0.25">
      <c r="A38" s="113" t="s">
        <v>110</v>
      </c>
      <c r="B38" s="113" t="s">
        <v>239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5" customHeight="1" x14ac:dyDescent="0.25">
      <c r="A39" s="116" t="s">
        <v>75</v>
      </c>
      <c r="B39" s="116" t="s">
        <v>240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x14ac:dyDescent="0.25">
      <c r="A40" s="110" t="s">
        <v>24</v>
      </c>
      <c r="B40" s="110" t="s">
        <v>81</v>
      </c>
      <c r="C40" s="7">
        <f>C19-C31</f>
        <v>0</v>
      </c>
      <c r="D40" s="7">
        <f t="shared" ref="D40:J40" si="23">D19-D31</f>
        <v>0</v>
      </c>
      <c r="E40" s="7">
        <f t="shared" ref="E40" si="24">E19-E31</f>
        <v>0</v>
      </c>
      <c r="F40" s="7">
        <f t="shared" si="23"/>
        <v>0</v>
      </c>
      <c r="G40" s="7">
        <f t="shared" si="23"/>
        <v>0</v>
      </c>
      <c r="H40" s="7">
        <f t="shared" si="23"/>
        <v>0</v>
      </c>
      <c r="I40" s="7">
        <f t="shared" si="23"/>
        <v>0</v>
      </c>
      <c r="J40" s="7">
        <f t="shared" si="23"/>
        <v>0</v>
      </c>
      <c r="K40" s="7">
        <f t="shared" ref="K40:M40" si="25">K19-K31</f>
        <v>0</v>
      </c>
      <c r="L40" s="7">
        <f t="shared" si="25"/>
        <v>0</v>
      </c>
      <c r="M40" s="7">
        <f t="shared" si="25"/>
        <v>0</v>
      </c>
    </row>
    <row r="41" spans="1:13" x14ac:dyDescent="0.25">
      <c r="A41" s="143" t="s">
        <v>30</v>
      </c>
      <c r="B41" s="143" t="s">
        <v>82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x14ac:dyDescent="0.25">
      <c r="A42" s="143" t="s">
        <v>65</v>
      </c>
      <c r="B42" s="143" t="s">
        <v>241</v>
      </c>
      <c r="C42" s="7">
        <f>SUM(C43:C46)</f>
        <v>0</v>
      </c>
      <c r="D42" s="7">
        <f t="shared" ref="D42:J42" si="26">SUM(D43:D46)</f>
        <v>0</v>
      </c>
      <c r="E42" s="7">
        <f t="shared" ref="E42" si="27">SUM(E43:E46)</f>
        <v>0</v>
      </c>
      <c r="F42" s="7">
        <f t="shared" si="26"/>
        <v>0</v>
      </c>
      <c r="G42" s="7">
        <f t="shared" si="26"/>
        <v>0</v>
      </c>
      <c r="H42" s="7">
        <f t="shared" si="26"/>
        <v>0</v>
      </c>
      <c r="I42" s="7">
        <f t="shared" si="26"/>
        <v>0</v>
      </c>
      <c r="J42" s="7">
        <f t="shared" si="26"/>
        <v>0</v>
      </c>
      <c r="K42" s="7">
        <f t="shared" ref="K42:M42" si="28">SUM(K43:K46)</f>
        <v>0</v>
      </c>
      <c r="L42" s="7">
        <f t="shared" si="28"/>
        <v>0</v>
      </c>
      <c r="M42" s="7">
        <f t="shared" si="28"/>
        <v>0</v>
      </c>
    </row>
    <row r="43" spans="1:13" ht="32.25" customHeight="1" x14ac:dyDescent="0.25">
      <c r="A43" s="116" t="s">
        <v>33</v>
      </c>
      <c r="B43" s="188" t="s">
        <v>273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" customHeight="1" x14ac:dyDescent="0.25">
      <c r="A44" s="116" t="s">
        <v>35</v>
      </c>
      <c r="B44" s="116" t="s">
        <v>34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 customHeight="1" x14ac:dyDescent="0.25">
      <c r="A45" s="116" t="s">
        <v>36</v>
      </c>
      <c r="B45" s="116" t="s">
        <v>243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" customHeight="1" x14ac:dyDescent="0.25">
      <c r="A46" s="116" t="s">
        <v>75</v>
      </c>
      <c r="B46" s="116" t="s">
        <v>244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x14ac:dyDescent="0.25">
      <c r="A47" s="110" t="s">
        <v>83</v>
      </c>
      <c r="B47" s="110" t="s">
        <v>80</v>
      </c>
      <c r="C47" s="7">
        <f>SUM(C48:C56)</f>
        <v>0</v>
      </c>
      <c r="D47" s="7">
        <f t="shared" ref="D47:J47" si="29">SUM(D48:D56)</f>
        <v>0</v>
      </c>
      <c r="E47" s="7">
        <f t="shared" ref="E47" si="30">SUM(E48:E56)</f>
        <v>0</v>
      </c>
      <c r="F47" s="7">
        <f t="shared" si="29"/>
        <v>0</v>
      </c>
      <c r="G47" s="7">
        <f t="shared" si="29"/>
        <v>0</v>
      </c>
      <c r="H47" s="7">
        <f t="shared" si="29"/>
        <v>0</v>
      </c>
      <c r="I47" s="7">
        <f t="shared" si="29"/>
        <v>0</v>
      </c>
      <c r="J47" s="7">
        <f t="shared" si="29"/>
        <v>0</v>
      </c>
      <c r="K47" s="7">
        <f t="shared" ref="K47:M47" si="31">SUM(K48:K56)</f>
        <v>0</v>
      </c>
      <c r="L47" s="7">
        <f t="shared" si="31"/>
        <v>0</v>
      </c>
      <c r="M47" s="7">
        <f t="shared" si="31"/>
        <v>0</v>
      </c>
    </row>
    <row r="48" spans="1:13" ht="15" customHeight="1" x14ac:dyDescent="0.25">
      <c r="A48" s="116" t="s">
        <v>33</v>
      </c>
      <c r="B48" s="116" t="s">
        <v>245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" customHeight="1" x14ac:dyDescent="0.25">
      <c r="A49" s="116" t="s">
        <v>35</v>
      </c>
      <c r="B49" s="116" t="s">
        <v>246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" customHeight="1" x14ac:dyDescent="0.25">
      <c r="A50" s="116" t="s">
        <v>36</v>
      </c>
      <c r="B50" s="116" t="s">
        <v>247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" customHeight="1" x14ac:dyDescent="0.25">
      <c r="A51" s="116" t="s">
        <v>75</v>
      </c>
      <c r="B51" s="116" t="s">
        <v>248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" customHeight="1" x14ac:dyDescent="0.25">
      <c r="A52" s="116" t="s">
        <v>77</v>
      </c>
      <c r="B52" s="116" t="s">
        <v>249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" customHeight="1" x14ac:dyDescent="0.25">
      <c r="A53" s="116" t="s">
        <v>88</v>
      </c>
      <c r="B53" s="116" t="s">
        <v>250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" customHeight="1" x14ac:dyDescent="0.25">
      <c r="A54" s="116" t="s">
        <v>89</v>
      </c>
      <c r="B54" s="116" t="s">
        <v>251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" customHeight="1" x14ac:dyDescent="0.25">
      <c r="A55" s="116" t="s">
        <v>220</v>
      </c>
      <c r="B55" s="116" t="s">
        <v>252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" customHeight="1" x14ac:dyDescent="0.25">
      <c r="A56" s="116" t="s">
        <v>221</v>
      </c>
      <c r="B56" s="116" t="s">
        <v>253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x14ac:dyDescent="0.25">
      <c r="A57" s="110" t="s">
        <v>24</v>
      </c>
      <c r="B57" s="110" t="s">
        <v>84</v>
      </c>
      <c r="C57" s="7">
        <f>C42-C47</f>
        <v>0</v>
      </c>
      <c r="D57" s="7">
        <f t="shared" ref="D57:J57" si="32">D42-D47</f>
        <v>0</v>
      </c>
      <c r="E57" s="7">
        <f t="shared" ref="E57" si="33">E42-E47</f>
        <v>0</v>
      </c>
      <c r="F57" s="7">
        <f t="shared" si="32"/>
        <v>0</v>
      </c>
      <c r="G57" s="7">
        <f t="shared" si="32"/>
        <v>0</v>
      </c>
      <c r="H57" s="7">
        <f t="shared" si="32"/>
        <v>0</v>
      </c>
      <c r="I57" s="7">
        <f t="shared" si="32"/>
        <v>0</v>
      </c>
      <c r="J57" s="7">
        <f t="shared" si="32"/>
        <v>0</v>
      </c>
      <c r="K57" s="7">
        <f t="shared" ref="K57:M57" si="34">K42-K47</f>
        <v>0</v>
      </c>
      <c r="L57" s="7">
        <f t="shared" si="34"/>
        <v>0</v>
      </c>
      <c r="M57" s="7">
        <f t="shared" si="34"/>
        <v>0</v>
      </c>
    </row>
    <row r="58" spans="1:13" ht="15" customHeight="1" x14ac:dyDescent="0.25">
      <c r="A58" s="110" t="s">
        <v>54</v>
      </c>
      <c r="B58" s="110" t="s">
        <v>254</v>
      </c>
      <c r="C58" s="7">
        <f>SUM(C17,C40,C57)</f>
        <v>0</v>
      </c>
      <c r="D58" s="7">
        <f t="shared" ref="D58:J58" si="35">SUM(D17,D40,D57)</f>
        <v>0</v>
      </c>
      <c r="E58" s="7">
        <f t="shared" ref="E58" si="36">SUM(E17,E40,E57)</f>
        <v>0</v>
      </c>
      <c r="F58" s="7">
        <f t="shared" si="35"/>
        <v>0</v>
      </c>
      <c r="G58" s="7">
        <f t="shared" si="35"/>
        <v>0</v>
      </c>
      <c r="H58" s="7">
        <f t="shared" si="35"/>
        <v>0</v>
      </c>
      <c r="I58" s="7">
        <f t="shared" si="35"/>
        <v>0</v>
      </c>
      <c r="J58" s="7">
        <f t="shared" si="35"/>
        <v>0</v>
      </c>
      <c r="K58" s="7">
        <f t="shared" ref="K58:M58" si="37">SUM(K17,K40,K57)</f>
        <v>0</v>
      </c>
      <c r="L58" s="7">
        <f t="shared" si="37"/>
        <v>0</v>
      </c>
      <c r="M58" s="7">
        <f t="shared" si="37"/>
        <v>0</v>
      </c>
    </row>
    <row r="59" spans="1:13" ht="15" customHeight="1" x14ac:dyDescent="0.25">
      <c r="A59" s="110" t="s">
        <v>57</v>
      </c>
      <c r="B59" s="110" t="s">
        <v>255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s="25" customFormat="1" ht="15" customHeight="1" x14ac:dyDescent="0.25">
      <c r="A60" s="113" t="s">
        <v>110</v>
      </c>
      <c r="B60" s="113" t="s">
        <v>256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" customHeight="1" x14ac:dyDescent="0.25">
      <c r="A61" s="110" t="s">
        <v>59</v>
      </c>
      <c r="B61" s="110" t="s">
        <v>85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x14ac:dyDescent="0.25">
      <c r="A62" s="110" t="s">
        <v>61</v>
      </c>
      <c r="B62" s="110" t="s">
        <v>257</v>
      </c>
      <c r="C62" s="7">
        <f>SUM(C58,C61)</f>
        <v>0</v>
      </c>
      <c r="D62" s="7">
        <f t="shared" ref="D62:J62" si="38">SUM(D58,D61)</f>
        <v>0</v>
      </c>
      <c r="E62" s="7">
        <f t="shared" ref="E62" si="39">SUM(E58,E61)</f>
        <v>0</v>
      </c>
      <c r="F62" s="7">
        <f t="shared" si="38"/>
        <v>0</v>
      </c>
      <c r="G62" s="7">
        <f t="shared" si="38"/>
        <v>0</v>
      </c>
      <c r="H62" s="7">
        <f t="shared" si="38"/>
        <v>0</v>
      </c>
      <c r="I62" s="7">
        <f t="shared" si="38"/>
        <v>0</v>
      </c>
      <c r="J62" s="7">
        <f t="shared" si="38"/>
        <v>0</v>
      </c>
      <c r="K62" s="7">
        <f t="shared" ref="K62:M62" si="40">SUM(K58,K61)</f>
        <v>0</v>
      </c>
      <c r="L62" s="7">
        <f t="shared" si="40"/>
        <v>0</v>
      </c>
      <c r="M62" s="7">
        <f t="shared" si="40"/>
        <v>0</v>
      </c>
    </row>
    <row r="63" spans="1:13" x14ac:dyDescent="0.25">
      <c r="A63" s="21"/>
      <c r="B63" s="19"/>
      <c r="C63" s="21"/>
      <c r="D63" s="21"/>
      <c r="E63" s="21"/>
      <c r="F63" s="21"/>
      <c r="G63" s="21"/>
      <c r="H63" s="21"/>
      <c r="I63" s="21"/>
      <c r="J63" s="21"/>
    </row>
    <row r="64" spans="1:13" x14ac:dyDescent="0.25">
      <c r="B64" s="2" t="s">
        <v>300</v>
      </c>
    </row>
    <row r="65" x14ac:dyDescent="0.25"/>
  </sheetData>
  <sheetProtection algorithmName="SHA-512" hashValue="IZ/e3+DACfjAZHehrxfdrif+SzQpq0RIZLDUNR5RW4tDbCrzDOOgPpXRfAgFdKtW5RyLjisIzeUYdOGSOjyK1w==" saltValue="mMaDN68+RSWmKztkWmSmHg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R155"/>
  <sheetViews>
    <sheetView showGridLines="0" topLeftCell="C87" workbookViewId="0">
      <selection activeCell="F98" sqref="F98"/>
    </sheetView>
  </sheetViews>
  <sheetFormatPr defaultColWidth="0" defaultRowHeight="15.75" zeroHeight="1" x14ac:dyDescent="0.25"/>
  <cols>
    <col min="1" max="1" width="5" style="2" customWidth="1"/>
    <col min="2" max="2" width="75.5703125" style="2" customWidth="1"/>
    <col min="3" max="13" width="20.7109375" style="2" customWidth="1"/>
    <col min="14" max="16" width="9.140625" style="2" hidden="1" customWidth="1"/>
    <col min="17" max="18" width="0" style="2" hidden="1" customWidth="1"/>
    <col min="19" max="16384" width="9.140625" style="2" hidden="1"/>
  </cols>
  <sheetData>
    <row r="1" spans="1:13" s="37" customFormat="1" ht="26.25" x14ac:dyDescent="0.4">
      <c r="A1" s="34" t="s">
        <v>86</v>
      </c>
      <c r="B1" s="35" t="s">
        <v>355</v>
      </c>
      <c r="C1" s="36"/>
      <c r="D1" s="36"/>
      <c r="E1" s="36"/>
      <c r="F1" s="36"/>
      <c r="G1" s="36"/>
    </row>
    <row r="2" spans="1:13" ht="31.5" x14ac:dyDescent="0.25">
      <c r="A2" s="117" t="s">
        <v>1</v>
      </c>
      <c r="B2" s="118" t="s">
        <v>2</v>
      </c>
      <c r="C2" s="119" t="str">
        <f>'2. Bilans bez projektu'!C2</f>
        <v>Rok bazowy
n-2</v>
      </c>
      <c r="D2" s="119" t="str">
        <f>'2. Bilans bez projektu'!D2</f>
        <v>Rok bazowy
n-1</v>
      </c>
      <c r="E2" s="119" t="str">
        <f>'2. Bilans bez projektu'!E2</f>
        <v>Rok
n</v>
      </c>
      <c r="F2" s="119" t="str">
        <f>'2. Bilans bez projektu'!F2</f>
        <v>n+1</v>
      </c>
      <c r="G2" s="119" t="str">
        <f>'2. Bilans bez projektu'!G2</f>
        <v>n+2</v>
      </c>
      <c r="H2" s="119" t="str">
        <f>'2. Bilans bez projektu'!H2</f>
        <v>n+3</v>
      </c>
      <c r="I2" s="119" t="str">
        <f>'2. Bilans bez projektu'!I2</f>
        <v>n+4</v>
      </c>
      <c r="J2" s="119" t="str">
        <f>'2. Bilans bez projektu'!J2</f>
        <v>n+5</v>
      </c>
      <c r="K2" s="119" t="str">
        <f>'2. Bilans bez projektu'!K2</f>
        <v>n+6</v>
      </c>
      <c r="L2" s="119" t="str">
        <f>'2. Bilans bez projektu'!L2</f>
        <v>n+7</v>
      </c>
      <c r="M2" s="119" t="str">
        <f>'2. Bilans bez projektu'!M2</f>
        <v>n+8</v>
      </c>
    </row>
    <row r="3" spans="1:13" x14ac:dyDescent="0.25">
      <c r="A3" s="120"/>
      <c r="B3" s="121" t="s">
        <v>13</v>
      </c>
      <c r="C3" s="3">
        <f>'2. Bilans bez projektu'!C3</f>
        <v>2020</v>
      </c>
      <c r="D3" s="3">
        <f>'2. Bilans bez projektu'!D3</f>
        <v>2021</v>
      </c>
      <c r="E3" s="3">
        <f>'2. Bilans bez projektu'!E3</f>
        <v>2022</v>
      </c>
      <c r="F3" s="3">
        <f>'2. Bilans bez projektu'!F3</f>
        <v>2023</v>
      </c>
      <c r="G3" s="3">
        <f>'2. Bilans bez projektu'!G3</f>
        <v>2024</v>
      </c>
      <c r="H3" s="3">
        <f>'2. Bilans bez projektu'!H3</f>
        <v>2025</v>
      </c>
      <c r="I3" s="3">
        <f>'2. Bilans bez projektu'!I3</f>
        <v>2026</v>
      </c>
      <c r="J3" s="3">
        <f>'2. Bilans bez projektu'!J3</f>
        <v>2027</v>
      </c>
      <c r="K3" s="3">
        <f>'2. Bilans bez projektu'!K3</f>
        <v>2028</v>
      </c>
      <c r="L3" s="3">
        <f>'2. Bilans bez projektu'!L3</f>
        <v>2029</v>
      </c>
      <c r="M3" s="3">
        <f>'2. Bilans bez projektu'!M3</f>
        <v>2030</v>
      </c>
    </row>
    <row r="4" spans="1:13" ht="15" customHeight="1" x14ac:dyDescent="0.25">
      <c r="A4" s="4"/>
      <c r="B4" s="5" t="s">
        <v>14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 customHeight="1" x14ac:dyDescent="0.25">
      <c r="A5" s="110" t="s">
        <v>15</v>
      </c>
      <c r="B5" s="181" t="s">
        <v>16</v>
      </c>
      <c r="C5" s="104">
        <f t="shared" ref="C5" si="0">SUM(C6,C11,C20,C24,C44)</f>
        <v>0</v>
      </c>
      <c r="D5" s="104">
        <f t="shared" ref="D5:J5" si="1">SUM(D6,D11,D20,D24,D44)</f>
        <v>0</v>
      </c>
      <c r="E5" s="104">
        <f t="shared" si="1"/>
        <v>0</v>
      </c>
      <c r="F5" s="104">
        <f t="shared" si="1"/>
        <v>0</v>
      </c>
      <c r="G5" s="104">
        <f t="shared" si="1"/>
        <v>0</v>
      </c>
      <c r="H5" s="104">
        <f t="shared" si="1"/>
        <v>0</v>
      </c>
      <c r="I5" s="104">
        <f t="shared" si="1"/>
        <v>0</v>
      </c>
      <c r="J5" s="104">
        <f t="shared" si="1"/>
        <v>0</v>
      </c>
      <c r="K5" s="104">
        <f t="shared" ref="K5:M5" si="2">SUM(K6,K11,K20,K24,K44)</f>
        <v>0</v>
      </c>
      <c r="L5" s="104">
        <f t="shared" si="2"/>
        <v>0</v>
      </c>
      <c r="M5" s="104">
        <f t="shared" si="2"/>
        <v>0</v>
      </c>
    </row>
    <row r="6" spans="1:13" s="26" customFormat="1" ht="15" customHeight="1" x14ac:dyDescent="0.25">
      <c r="A6" s="111" t="s">
        <v>17</v>
      </c>
      <c r="B6" s="181" t="s">
        <v>102</v>
      </c>
      <c r="C6" s="105">
        <f t="shared" ref="C6" si="3">SUM(C7:C10)</f>
        <v>0</v>
      </c>
      <c r="D6" s="105">
        <f t="shared" ref="D6:J6" si="4">SUM(D7:D10)</f>
        <v>0</v>
      </c>
      <c r="E6" s="105">
        <f t="shared" si="4"/>
        <v>0</v>
      </c>
      <c r="F6" s="105">
        <f t="shared" si="4"/>
        <v>0</v>
      </c>
      <c r="G6" s="105">
        <f t="shared" si="4"/>
        <v>0</v>
      </c>
      <c r="H6" s="105">
        <f t="shared" si="4"/>
        <v>0</v>
      </c>
      <c r="I6" s="105">
        <f t="shared" si="4"/>
        <v>0</v>
      </c>
      <c r="J6" s="105">
        <f t="shared" si="4"/>
        <v>0</v>
      </c>
      <c r="K6" s="105">
        <f t="shared" ref="K6:M6" si="5">SUM(K7:K10)</f>
        <v>0</v>
      </c>
      <c r="L6" s="105">
        <f t="shared" si="5"/>
        <v>0</v>
      </c>
      <c r="M6" s="105">
        <f t="shared" si="5"/>
        <v>0</v>
      </c>
    </row>
    <row r="7" spans="1:13" ht="15" customHeight="1" x14ac:dyDescent="0.25">
      <c r="A7" s="112" t="s">
        <v>33</v>
      </c>
      <c r="B7" s="182" t="s">
        <v>92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5" customHeight="1" x14ac:dyDescent="0.25">
      <c r="A8" s="112" t="s">
        <v>35</v>
      </c>
      <c r="B8" s="182" t="s">
        <v>93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" customHeight="1" x14ac:dyDescent="0.25">
      <c r="A9" s="112" t="s">
        <v>36</v>
      </c>
      <c r="B9" s="182" t="s">
        <v>94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5" customHeight="1" x14ac:dyDescent="0.25">
      <c r="A10" s="112" t="s">
        <v>75</v>
      </c>
      <c r="B10" s="182" t="s">
        <v>95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s="26" customFormat="1" ht="15" customHeight="1" x14ac:dyDescent="0.25">
      <c r="A11" s="111" t="s">
        <v>18</v>
      </c>
      <c r="B11" s="181" t="s">
        <v>103</v>
      </c>
      <c r="C11" s="105">
        <f t="shared" ref="C11" si="6">SUM(C12,C18:C19)</f>
        <v>0</v>
      </c>
      <c r="D11" s="105">
        <f t="shared" ref="D11:J11" si="7">SUM(D12,D18:D19)</f>
        <v>0</v>
      </c>
      <c r="E11" s="105">
        <f t="shared" si="7"/>
        <v>0</v>
      </c>
      <c r="F11" s="105">
        <f t="shared" si="7"/>
        <v>0</v>
      </c>
      <c r="G11" s="105">
        <f t="shared" si="7"/>
        <v>0</v>
      </c>
      <c r="H11" s="105">
        <f t="shared" si="7"/>
        <v>0</v>
      </c>
      <c r="I11" s="105">
        <f t="shared" si="7"/>
        <v>0</v>
      </c>
      <c r="J11" s="105">
        <f t="shared" si="7"/>
        <v>0</v>
      </c>
      <c r="K11" s="105">
        <f t="shared" ref="K11:M11" si="8">SUM(K12,K18:K19)</f>
        <v>0</v>
      </c>
      <c r="L11" s="105">
        <f t="shared" si="8"/>
        <v>0</v>
      </c>
      <c r="M11" s="105">
        <f t="shared" si="8"/>
        <v>0</v>
      </c>
    </row>
    <row r="12" spans="1:13" ht="15" customHeight="1" x14ac:dyDescent="0.25">
      <c r="A12" s="112" t="s">
        <v>96</v>
      </c>
      <c r="B12" s="182" t="s">
        <v>264</v>
      </c>
      <c r="C12" s="106">
        <f t="shared" ref="C12" si="9">SUM(C13:C17)</f>
        <v>0</v>
      </c>
      <c r="D12" s="106">
        <f t="shared" ref="D12:J12" si="10">SUM(D13:D17)</f>
        <v>0</v>
      </c>
      <c r="E12" s="106">
        <f t="shared" si="10"/>
        <v>0</v>
      </c>
      <c r="F12" s="106">
        <f t="shared" si="10"/>
        <v>0</v>
      </c>
      <c r="G12" s="106">
        <f t="shared" si="10"/>
        <v>0</v>
      </c>
      <c r="H12" s="106">
        <f t="shared" si="10"/>
        <v>0</v>
      </c>
      <c r="I12" s="106">
        <f t="shared" si="10"/>
        <v>0</v>
      </c>
      <c r="J12" s="106">
        <f t="shared" si="10"/>
        <v>0</v>
      </c>
      <c r="K12" s="106">
        <f t="shared" ref="K12:M12" si="11">SUM(K13:K17)</f>
        <v>0</v>
      </c>
      <c r="L12" s="106">
        <f t="shared" si="11"/>
        <v>0</v>
      </c>
      <c r="M12" s="106">
        <f t="shared" si="11"/>
        <v>0</v>
      </c>
    </row>
    <row r="13" spans="1:13" ht="15" customHeight="1" x14ac:dyDescent="0.25">
      <c r="A13" s="113" t="s">
        <v>19</v>
      </c>
      <c r="B13" s="176" t="s">
        <v>120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5" customHeight="1" x14ac:dyDescent="0.25">
      <c r="A14" s="113" t="s">
        <v>20</v>
      </c>
      <c r="B14" s="176" t="s">
        <v>121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5" customHeight="1" x14ac:dyDescent="0.25">
      <c r="A15" s="113" t="s">
        <v>21</v>
      </c>
      <c r="B15" s="176" t="s">
        <v>122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5" customHeight="1" x14ac:dyDescent="0.25">
      <c r="A16" s="113" t="s">
        <v>22</v>
      </c>
      <c r="B16" s="176" t="s">
        <v>123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8" ht="15" customHeight="1" x14ac:dyDescent="0.25">
      <c r="A17" s="113" t="s">
        <v>23</v>
      </c>
      <c r="B17" s="176" t="s">
        <v>124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8" ht="15" customHeight="1" x14ac:dyDescent="0.25">
      <c r="A18" s="112" t="s">
        <v>35</v>
      </c>
      <c r="B18" s="182" t="s">
        <v>97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8" ht="15" customHeight="1" x14ac:dyDescent="0.25">
      <c r="A19" s="112" t="s">
        <v>36</v>
      </c>
      <c r="B19" s="182" t="s">
        <v>98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8" s="26" customFormat="1" ht="15" customHeight="1" x14ac:dyDescent="0.25">
      <c r="A20" s="111" t="s">
        <v>24</v>
      </c>
      <c r="B20" s="181" t="s">
        <v>104</v>
      </c>
      <c r="C20" s="105">
        <f t="shared" ref="C20" si="12">SUM(C21:C23)</f>
        <v>0</v>
      </c>
      <c r="D20" s="105">
        <f t="shared" ref="D20:J20" si="13">SUM(D21:D23)</f>
        <v>0</v>
      </c>
      <c r="E20" s="105">
        <f t="shared" si="13"/>
        <v>0</v>
      </c>
      <c r="F20" s="105">
        <f t="shared" si="13"/>
        <v>0</v>
      </c>
      <c r="G20" s="105">
        <f t="shared" si="13"/>
        <v>0</v>
      </c>
      <c r="H20" s="105">
        <f t="shared" si="13"/>
        <v>0</v>
      </c>
      <c r="I20" s="105">
        <f t="shared" si="13"/>
        <v>0</v>
      </c>
      <c r="J20" s="105">
        <f t="shared" si="13"/>
        <v>0</v>
      </c>
      <c r="K20" s="105">
        <f t="shared" ref="K20:M20" si="14">SUM(K21:K23)</f>
        <v>0</v>
      </c>
      <c r="L20" s="105">
        <f t="shared" si="14"/>
        <v>0</v>
      </c>
      <c r="M20" s="105">
        <f t="shared" si="14"/>
        <v>0</v>
      </c>
    </row>
    <row r="21" spans="1:18" ht="15" customHeight="1" x14ac:dyDescent="0.25">
      <c r="A21" s="112" t="s">
        <v>33</v>
      </c>
      <c r="B21" s="183" t="s">
        <v>99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8" ht="18.75" customHeight="1" x14ac:dyDescent="0.25">
      <c r="A22" s="112" t="s">
        <v>35</v>
      </c>
      <c r="B22" s="183" t="s">
        <v>100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8" ht="15" customHeight="1" x14ac:dyDescent="0.25">
      <c r="A23" s="112" t="s">
        <v>36</v>
      </c>
      <c r="B23" s="182" t="s">
        <v>101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8" s="26" customFormat="1" ht="15" customHeight="1" x14ac:dyDescent="0.25">
      <c r="A24" s="111" t="s">
        <v>25</v>
      </c>
      <c r="B24" s="181" t="s">
        <v>119</v>
      </c>
      <c r="C24" s="105">
        <f t="shared" ref="C24" si="15">SUM(C25:C27,C43)</f>
        <v>0</v>
      </c>
      <c r="D24" s="105">
        <f t="shared" ref="D24:J24" si="16">SUM(D25:D27,D43)</f>
        <v>0</v>
      </c>
      <c r="E24" s="105">
        <f t="shared" si="16"/>
        <v>0</v>
      </c>
      <c r="F24" s="105">
        <f t="shared" si="16"/>
        <v>0</v>
      </c>
      <c r="G24" s="105">
        <f t="shared" si="16"/>
        <v>0</v>
      </c>
      <c r="H24" s="105">
        <f t="shared" si="16"/>
        <v>0</v>
      </c>
      <c r="I24" s="105">
        <f t="shared" si="16"/>
        <v>0</v>
      </c>
      <c r="J24" s="105">
        <f t="shared" si="16"/>
        <v>0</v>
      </c>
      <c r="K24" s="105">
        <f t="shared" ref="K24:M24" si="17">SUM(K25:K27,K43)</f>
        <v>0</v>
      </c>
      <c r="L24" s="105">
        <f t="shared" si="17"/>
        <v>0</v>
      </c>
      <c r="M24" s="105">
        <f t="shared" si="17"/>
        <v>0</v>
      </c>
      <c r="R24" s="2"/>
    </row>
    <row r="25" spans="1:18" ht="15" customHeight="1" x14ac:dyDescent="0.25">
      <c r="A25" s="112" t="s">
        <v>33</v>
      </c>
      <c r="B25" s="182" t="s">
        <v>105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8" ht="15" customHeight="1" x14ac:dyDescent="0.25">
      <c r="A26" s="112" t="s">
        <v>35</v>
      </c>
      <c r="B26" s="182" t="s">
        <v>106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8" ht="15" customHeight="1" x14ac:dyDescent="0.25">
      <c r="A27" s="112" t="s">
        <v>36</v>
      </c>
      <c r="B27" s="182" t="s">
        <v>265</v>
      </c>
      <c r="C27" s="106">
        <f t="shared" ref="C27" si="18">SUM(C28,C33,C38)</f>
        <v>0</v>
      </c>
      <c r="D27" s="106">
        <f t="shared" ref="D27:J27" si="19">SUM(D28,D33,D38)</f>
        <v>0</v>
      </c>
      <c r="E27" s="106">
        <f t="shared" si="19"/>
        <v>0</v>
      </c>
      <c r="F27" s="106">
        <f t="shared" si="19"/>
        <v>0</v>
      </c>
      <c r="G27" s="106">
        <f t="shared" si="19"/>
        <v>0</v>
      </c>
      <c r="H27" s="106">
        <f t="shared" si="19"/>
        <v>0</v>
      </c>
      <c r="I27" s="106">
        <f t="shared" si="19"/>
        <v>0</v>
      </c>
      <c r="J27" s="106">
        <f t="shared" si="19"/>
        <v>0</v>
      </c>
      <c r="K27" s="106">
        <f t="shared" ref="K27:M27" si="20">SUM(K28,K33,K38)</f>
        <v>0</v>
      </c>
      <c r="L27" s="106">
        <f t="shared" si="20"/>
        <v>0</v>
      </c>
      <c r="M27" s="106">
        <f t="shared" si="20"/>
        <v>0</v>
      </c>
    </row>
    <row r="28" spans="1:18" s="25" customFormat="1" ht="15" customHeight="1" x14ac:dyDescent="0.25">
      <c r="A28" s="114" t="s">
        <v>107</v>
      </c>
      <c r="B28" s="176" t="s">
        <v>108</v>
      </c>
      <c r="C28" s="107">
        <f t="shared" ref="C28" si="21">SUM(C29:C32)</f>
        <v>0</v>
      </c>
      <c r="D28" s="107">
        <f t="shared" ref="D28:J28" si="22">SUM(D29:D32)</f>
        <v>0</v>
      </c>
      <c r="E28" s="107">
        <f t="shared" si="22"/>
        <v>0</v>
      </c>
      <c r="F28" s="107">
        <f t="shared" si="22"/>
        <v>0</v>
      </c>
      <c r="G28" s="107">
        <f t="shared" si="22"/>
        <v>0</v>
      </c>
      <c r="H28" s="107">
        <f t="shared" si="22"/>
        <v>0</v>
      </c>
      <c r="I28" s="107">
        <f t="shared" si="22"/>
        <v>0</v>
      </c>
      <c r="J28" s="107">
        <f t="shared" si="22"/>
        <v>0</v>
      </c>
      <c r="K28" s="107">
        <f t="shared" ref="K28:M28" si="23">SUM(K29:K32)</f>
        <v>0</v>
      </c>
      <c r="L28" s="107">
        <f t="shared" si="23"/>
        <v>0</v>
      </c>
      <c r="M28" s="107">
        <f t="shared" si="23"/>
        <v>0</v>
      </c>
      <c r="R28" s="2"/>
    </row>
    <row r="29" spans="1:18" s="25" customFormat="1" ht="15" customHeight="1" x14ac:dyDescent="0.25">
      <c r="A29" s="114" t="s">
        <v>110</v>
      </c>
      <c r="B29" s="176" t="s">
        <v>109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R29" s="2"/>
    </row>
    <row r="30" spans="1:18" s="25" customFormat="1" ht="15" customHeight="1" x14ac:dyDescent="0.25">
      <c r="A30" s="114" t="s">
        <v>110</v>
      </c>
      <c r="B30" s="176" t="s">
        <v>111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R30" s="2"/>
    </row>
    <row r="31" spans="1:18" s="25" customFormat="1" ht="15" customHeight="1" x14ac:dyDescent="0.25">
      <c r="A31" s="114" t="s">
        <v>110</v>
      </c>
      <c r="B31" s="176" t="s">
        <v>112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R31" s="2"/>
    </row>
    <row r="32" spans="1:18" s="25" customFormat="1" ht="15" customHeight="1" x14ac:dyDescent="0.25">
      <c r="A32" s="114" t="s">
        <v>110</v>
      </c>
      <c r="B32" s="176" t="s">
        <v>113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R32" s="2"/>
    </row>
    <row r="33" spans="1:13" s="25" customFormat="1" ht="29.25" customHeight="1" x14ac:dyDescent="0.25">
      <c r="A33" s="114" t="s">
        <v>114</v>
      </c>
      <c r="B33" s="176" t="s">
        <v>347</v>
      </c>
      <c r="C33" s="107">
        <f t="shared" ref="C33" si="24">SUM(C34:C37)</f>
        <v>0</v>
      </c>
      <c r="D33" s="107">
        <f t="shared" ref="D33:J33" si="25">SUM(D34:D37)</f>
        <v>0</v>
      </c>
      <c r="E33" s="107">
        <f t="shared" si="25"/>
        <v>0</v>
      </c>
      <c r="F33" s="107">
        <f t="shared" si="25"/>
        <v>0</v>
      </c>
      <c r="G33" s="107">
        <f t="shared" si="25"/>
        <v>0</v>
      </c>
      <c r="H33" s="107">
        <f t="shared" si="25"/>
        <v>0</v>
      </c>
      <c r="I33" s="107">
        <f t="shared" si="25"/>
        <v>0</v>
      </c>
      <c r="J33" s="107">
        <f t="shared" si="25"/>
        <v>0</v>
      </c>
      <c r="K33" s="107">
        <f t="shared" ref="K33:M33" si="26">SUM(K34:K37)</f>
        <v>0</v>
      </c>
      <c r="L33" s="107">
        <f t="shared" si="26"/>
        <v>0</v>
      </c>
      <c r="M33" s="107">
        <f t="shared" si="26"/>
        <v>0</v>
      </c>
    </row>
    <row r="34" spans="1:13" s="25" customFormat="1" ht="15" customHeight="1" x14ac:dyDescent="0.25">
      <c r="A34" s="114" t="s">
        <v>110</v>
      </c>
      <c r="B34" s="176" t="s">
        <v>109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s="25" customFormat="1" ht="15" customHeight="1" x14ac:dyDescent="0.25">
      <c r="A35" s="114" t="s">
        <v>110</v>
      </c>
      <c r="B35" s="176" t="s">
        <v>111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s="25" customFormat="1" ht="15" customHeight="1" x14ac:dyDescent="0.25">
      <c r="A36" s="114" t="s">
        <v>110</v>
      </c>
      <c r="B36" s="176" t="s">
        <v>112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s="25" customFormat="1" ht="15" customHeight="1" x14ac:dyDescent="0.25">
      <c r="A37" s="114" t="s">
        <v>110</v>
      </c>
      <c r="B37" s="176" t="s">
        <v>113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s="25" customFormat="1" ht="15" customHeight="1" x14ac:dyDescent="0.25">
      <c r="A38" s="114" t="s">
        <v>116</v>
      </c>
      <c r="B38" s="176" t="s">
        <v>117</v>
      </c>
      <c r="C38" s="107">
        <f t="shared" ref="C38" si="27">SUM(C39:C42)</f>
        <v>0</v>
      </c>
      <c r="D38" s="107">
        <f t="shared" ref="D38:J38" si="28">SUM(D39:D42)</f>
        <v>0</v>
      </c>
      <c r="E38" s="107">
        <f t="shared" si="28"/>
        <v>0</v>
      </c>
      <c r="F38" s="107">
        <f t="shared" si="28"/>
        <v>0</v>
      </c>
      <c r="G38" s="107">
        <f t="shared" si="28"/>
        <v>0</v>
      </c>
      <c r="H38" s="107">
        <f t="shared" si="28"/>
        <v>0</v>
      </c>
      <c r="I38" s="107">
        <f t="shared" si="28"/>
        <v>0</v>
      </c>
      <c r="J38" s="107">
        <f t="shared" si="28"/>
        <v>0</v>
      </c>
      <c r="K38" s="107">
        <f t="shared" ref="K38:M38" si="29">SUM(K39:K42)</f>
        <v>0</v>
      </c>
      <c r="L38" s="107">
        <f t="shared" si="29"/>
        <v>0</v>
      </c>
      <c r="M38" s="107">
        <f t="shared" si="29"/>
        <v>0</v>
      </c>
    </row>
    <row r="39" spans="1:13" s="25" customFormat="1" ht="15" customHeight="1" x14ac:dyDescent="0.25">
      <c r="A39" s="114" t="s">
        <v>110</v>
      </c>
      <c r="B39" s="176" t="s">
        <v>109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s="25" customFormat="1" ht="15" customHeight="1" x14ac:dyDescent="0.25">
      <c r="A40" s="114" t="s">
        <v>110</v>
      </c>
      <c r="B40" s="176" t="s">
        <v>111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s="25" customFormat="1" ht="15" customHeight="1" x14ac:dyDescent="0.25">
      <c r="A41" s="114" t="s">
        <v>110</v>
      </c>
      <c r="B41" s="176" t="s">
        <v>112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s="25" customFormat="1" ht="15" customHeight="1" x14ac:dyDescent="0.25">
      <c r="A42" s="114" t="s">
        <v>110</v>
      </c>
      <c r="B42" s="176" t="s">
        <v>113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" customHeight="1" x14ac:dyDescent="0.25">
      <c r="A43" s="112" t="s">
        <v>75</v>
      </c>
      <c r="B43" s="182" t="s">
        <v>118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s="26" customFormat="1" ht="15" customHeight="1" x14ac:dyDescent="0.25">
      <c r="A44" s="111" t="s">
        <v>26</v>
      </c>
      <c r="B44" s="181" t="s">
        <v>127</v>
      </c>
      <c r="C44" s="105">
        <f t="shared" ref="C44" si="30">SUM(C45:C46)</f>
        <v>0</v>
      </c>
      <c r="D44" s="105">
        <f t="shared" ref="D44:J44" si="31">SUM(D45:D46)</f>
        <v>0</v>
      </c>
      <c r="E44" s="105">
        <f t="shared" si="31"/>
        <v>0</v>
      </c>
      <c r="F44" s="105">
        <f t="shared" si="31"/>
        <v>0</v>
      </c>
      <c r="G44" s="105">
        <f t="shared" si="31"/>
        <v>0</v>
      </c>
      <c r="H44" s="105">
        <f t="shared" si="31"/>
        <v>0</v>
      </c>
      <c r="I44" s="105">
        <f t="shared" si="31"/>
        <v>0</v>
      </c>
      <c r="J44" s="105">
        <f t="shared" si="31"/>
        <v>0</v>
      </c>
      <c r="K44" s="105">
        <f t="shared" ref="K44:M44" si="32">SUM(K45:K46)</f>
        <v>0</v>
      </c>
      <c r="L44" s="105">
        <f t="shared" si="32"/>
        <v>0</v>
      </c>
      <c r="M44" s="105">
        <f t="shared" si="32"/>
        <v>0</v>
      </c>
    </row>
    <row r="45" spans="1:13" ht="15" customHeight="1" x14ac:dyDescent="0.25">
      <c r="A45" s="112" t="s">
        <v>33</v>
      </c>
      <c r="B45" s="182" t="s">
        <v>125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" customHeight="1" x14ac:dyDescent="0.25">
      <c r="A46" s="112" t="s">
        <v>35</v>
      </c>
      <c r="B46" s="182" t="s">
        <v>126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" customHeight="1" x14ac:dyDescent="0.25">
      <c r="A47" s="110" t="s">
        <v>27</v>
      </c>
      <c r="B47" s="181" t="s">
        <v>28</v>
      </c>
      <c r="C47" s="104">
        <f t="shared" ref="C47" si="33">SUM(C48,C54,C72,C89)</f>
        <v>0</v>
      </c>
      <c r="D47" s="104">
        <f t="shared" ref="D47:J47" si="34">SUM(D48,D54,D72,D89)</f>
        <v>0</v>
      </c>
      <c r="E47" s="104">
        <f t="shared" si="34"/>
        <v>0</v>
      </c>
      <c r="F47" s="104">
        <f t="shared" si="34"/>
        <v>0</v>
      </c>
      <c r="G47" s="104">
        <f t="shared" si="34"/>
        <v>0</v>
      </c>
      <c r="H47" s="104">
        <f t="shared" si="34"/>
        <v>0</v>
      </c>
      <c r="I47" s="104">
        <f t="shared" si="34"/>
        <v>0</v>
      </c>
      <c r="J47" s="104">
        <f t="shared" si="34"/>
        <v>0</v>
      </c>
      <c r="K47" s="104">
        <f t="shared" ref="K47:M47" si="35">SUM(K48,K54,K72,K89)</f>
        <v>0</v>
      </c>
      <c r="L47" s="104">
        <f t="shared" si="35"/>
        <v>0</v>
      </c>
      <c r="M47" s="104">
        <f t="shared" si="35"/>
        <v>0</v>
      </c>
    </row>
    <row r="48" spans="1:13" s="26" customFormat="1" ht="15" customHeight="1" x14ac:dyDescent="0.25">
      <c r="A48" s="111" t="s">
        <v>17</v>
      </c>
      <c r="B48" s="181" t="s">
        <v>140</v>
      </c>
      <c r="C48" s="105">
        <f t="shared" ref="C48" si="36">SUM(C49:C53)</f>
        <v>0</v>
      </c>
      <c r="D48" s="105">
        <f t="shared" ref="D48:J48" si="37">SUM(D49:D53)</f>
        <v>0</v>
      </c>
      <c r="E48" s="105">
        <f t="shared" si="37"/>
        <v>0</v>
      </c>
      <c r="F48" s="105">
        <f t="shared" si="37"/>
        <v>0</v>
      </c>
      <c r="G48" s="105">
        <f t="shared" si="37"/>
        <v>0</v>
      </c>
      <c r="H48" s="105">
        <f t="shared" si="37"/>
        <v>0</v>
      </c>
      <c r="I48" s="105">
        <f t="shared" si="37"/>
        <v>0</v>
      </c>
      <c r="J48" s="105">
        <f t="shared" si="37"/>
        <v>0</v>
      </c>
      <c r="K48" s="105">
        <f t="shared" ref="K48:M48" si="38">SUM(K49:K53)</f>
        <v>0</v>
      </c>
      <c r="L48" s="105">
        <f t="shared" si="38"/>
        <v>0</v>
      </c>
      <c r="M48" s="105">
        <f t="shared" si="38"/>
        <v>0</v>
      </c>
    </row>
    <row r="49" spans="1:13" ht="15" customHeight="1" x14ac:dyDescent="0.25">
      <c r="A49" s="112" t="s">
        <v>33</v>
      </c>
      <c r="B49" s="182" t="s">
        <v>128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" customHeight="1" x14ac:dyDescent="0.25">
      <c r="A50" s="112" t="s">
        <v>35</v>
      </c>
      <c r="B50" s="182" t="s">
        <v>129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" customHeight="1" x14ac:dyDescent="0.25">
      <c r="A51" s="112" t="s">
        <v>36</v>
      </c>
      <c r="B51" s="182" t="s">
        <v>130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" customHeight="1" x14ac:dyDescent="0.25">
      <c r="A52" s="112" t="s">
        <v>75</v>
      </c>
      <c r="B52" s="182" t="s">
        <v>131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" customHeight="1" x14ac:dyDescent="0.25">
      <c r="A53" s="112" t="s">
        <v>77</v>
      </c>
      <c r="B53" s="182" t="s">
        <v>132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s="26" customFormat="1" ht="15" customHeight="1" x14ac:dyDescent="0.25">
      <c r="A54" s="111" t="s">
        <v>18</v>
      </c>
      <c r="B54" s="181" t="s">
        <v>141</v>
      </c>
      <c r="C54" s="105">
        <f t="shared" ref="C54" si="39">SUM(C65,C60,C55)</f>
        <v>0</v>
      </c>
      <c r="D54" s="105">
        <f t="shared" ref="D54:J54" si="40">SUM(D65,D60,D55)</f>
        <v>0</v>
      </c>
      <c r="E54" s="105">
        <f t="shared" si="40"/>
        <v>0</v>
      </c>
      <c r="F54" s="105">
        <f t="shared" si="40"/>
        <v>0</v>
      </c>
      <c r="G54" s="105">
        <f t="shared" si="40"/>
        <v>0</v>
      </c>
      <c r="H54" s="105">
        <f t="shared" si="40"/>
        <v>0</v>
      </c>
      <c r="I54" s="105">
        <f t="shared" si="40"/>
        <v>0</v>
      </c>
      <c r="J54" s="105">
        <f t="shared" si="40"/>
        <v>0</v>
      </c>
      <c r="K54" s="105">
        <f t="shared" ref="K54:M54" si="41">SUM(K65,K60,K55)</f>
        <v>0</v>
      </c>
      <c r="L54" s="105">
        <f t="shared" si="41"/>
        <v>0</v>
      </c>
      <c r="M54" s="105">
        <f t="shared" si="41"/>
        <v>0</v>
      </c>
    </row>
    <row r="55" spans="1:13" ht="15" customHeight="1" x14ac:dyDescent="0.25">
      <c r="A55" s="112" t="s">
        <v>33</v>
      </c>
      <c r="B55" s="182" t="s">
        <v>266</v>
      </c>
      <c r="C55" s="106">
        <f t="shared" ref="C55" si="42">SUM(C59,C56)</f>
        <v>0</v>
      </c>
      <c r="D55" s="106">
        <f t="shared" ref="D55:J55" si="43">SUM(D59,D56)</f>
        <v>0</v>
      </c>
      <c r="E55" s="106">
        <f t="shared" si="43"/>
        <v>0</v>
      </c>
      <c r="F55" s="106">
        <f t="shared" si="43"/>
        <v>0</v>
      </c>
      <c r="G55" s="106">
        <f t="shared" si="43"/>
        <v>0</v>
      </c>
      <c r="H55" s="106">
        <f t="shared" si="43"/>
        <v>0</v>
      </c>
      <c r="I55" s="106">
        <f t="shared" si="43"/>
        <v>0</v>
      </c>
      <c r="J55" s="106">
        <f t="shared" si="43"/>
        <v>0</v>
      </c>
      <c r="K55" s="106">
        <f t="shared" ref="K55:M55" si="44">SUM(K59,K56)</f>
        <v>0</v>
      </c>
      <c r="L55" s="106">
        <f t="shared" si="44"/>
        <v>0</v>
      </c>
      <c r="M55" s="106">
        <f t="shared" si="44"/>
        <v>0</v>
      </c>
    </row>
    <row r="56" spans="1:13" s="25" customFormat="1" ht="15" customHeight="1" x14ac:dyDescent="0.25">
      <c r="A56" s="114" t="s">
        <v>107</v>
      </c>
      <c r="B56" s="176" t="s">
        <v>133</v>
      </c>
      <c r="C56" s="107">
        <f t="shared" ref="C56" si="45">SUM(C57:C58)</f>
        <v>0</v>
      </c>
      <c r="D56" s="107">
        <f t="shared" ref="D56:J56" si="46">SUM(D57:D58)</f>
        <v>0</v>
      </c>
      <c r="E56" s="107">
        <f t="shared" si="46"/>
        <v>0</v>
      </c>
      <c r="F56" s="107">
        <f t="shared" si="46"/>
        <v>0</v>
      </c>
      <c r="G56" s="107">
        <f t="shared" si="46"/>
        <v>0</v>
      </c>
      <c r="H56" s="107">
        <f t="shared" si="46"/>
        <v>0</v>
      </c>
      <c r="I56" s="107">
        <f t="shared" si="46"/>
        <v>0</v>
      </c>
      <c r="J56" s="107">
        <f t="shared" si="46"/>
        <v>0</v>
      </c>
      <c r="K56" s="107">
        <f t="shared" ref="K56:M56" si="47">SUM(K57:K58)</f>
        <v>0</v>
      </c>
      <c r="L56" s="107">
        <f t="shared" si="47"/>
        <v>0</v>
      </c>
      <c r="M56" s="107">
        <f t="shared" si="47"/>
        <v>0</v>
      </c>
    </row>
    <row r="57" spans="1:13" s="25" customFormat="1" ht="15" customHeight="1" x14ac:dyDescent="0.25">
      <c r="A57" s="114" t="s">
        <v>110</v>
      </c>
      <c r="B57" s="176" t="s">
        <v>134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s="25" customFormat="1" ht="15" customHeight="1" x14ac:dyDescent="0.25">
      <c r="A58" s="114" t="s">
        <v>110</v>
      </c>
      <c r="B58" s="176" t="s">
        <v>135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s="25" customFormat="1" ht="15" customHeight="1" x14ac:dyDescent="0.25">
      <c r="A59" s="114" t="s">
        <v>114</v>
      </c>
      <c r="B59" s="176" t="s">
        <v>136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30" customHeight="1" x14ac:dyDescent="0.25">
      <c r="A60" s="112" t="s">
        <v>35</v>
      </c>
      <c r="B60" s="182" t="s">
        <v>267</v>
      </c>
      <c r="C60" s="106">
        <f t="shared" ref="C60" si="48">SUM(C61,C64)</f>
        <v>0</v>
      </c>
      <c r="D60" s="106">
        <f t="shared" ref="D60:J60" si="49">SUM(D61,D64)</f>
        <v>0</v>
      </c>
      <c r="E60" s="106">
        <f t="shared" si="49"/>
        <v>0</v>
      </c>
      <c r="F60" s="106">
        <f t="shared" si="49"/>
        <v>0</v>
      </c>
      <c r="G60" s="106">
        <f t="shared" si="49"/>
        <v>0</v>
      </c>
      <c r="H60" s="106">
        <f t="shared" si="49"/>
        <v>0</v>
      </c>
      <c r="I60" s="106">
        <f t="shared" si="49"/>
        <v>0</v>
      </c>
      <c r="J60" s="106">
        <f t="shared" si="49"/>
        <v>0</v>
      </c>
      <c r="K60" s="106">
        <f t="shared" ref="K60:M60" si="50">SUM(K61,K64)</f>
        <v>0</v>
      </c>
      <c r="L60" s="106">
        <f t="shared" si="50"/>
        <v>0</v>
      </c>
      <c r="M60" s="106">
        <f t="shared" si="50"/>
        <v>0</v>
      </c>
    </row>
    <row r="61" spans="1:13" ht="15" customHeight="1" x14ac:dyDescent="0.25">
      <c r="A61" s="114" t="s">
        <v>107</v>
      </c>
      <c r="B61" s="176" t="s">
        <v>133</v>
      </c>
      <c r="C61" s="107">
        <f t="shared" ref="C61" si="51">SUM(C62:C63)</f>
        <v>0</v>
      </c>
      <c r="D61" s="107">
        <f t="shared" ref="D61:J61" si="52">SUM(D62:D63)</f>
        <v>0</v>
      </c>
      <c r="E61" s="107">
        <f t="shared" si="52"/>
        <v>0</v>
      </c>
      <c r="F61" s="107">
        <f t="shared" si="52"/>
        <v>0</v>
      </c>
      <c r="G61" s="107">
        <f t="shared" si="52"/>
        <v>0</v>
      </c>
      <c r="H61" s="107">
        <f t="shared" si="52"/>
        <v>0</v>
      </c>
      <c r="I61" s="107">
        <f t="shared" si="52"/>
        <v>0</v>
      </c>
      <c r="J61" s="107">
        <f t="shared" si="52"/>
        <v>0</v>
      </c>
      <c r="K61" s="107">
        <f t="shared" ref="K61:M61" si="53">SUM(K62:K63)</f>
        <v>0</v>
      </c>
      <c r="L61" s="107">
        <f t="shared" si="53"/>
        <v>0</v>
      </c>
      <c r="M61" s="107">
        <f t="shared" si="53"/>
        <v>0</v>
      </c>
    </row>
    <row r="62" spans="1:13" ht="15" customHeight="1" x14ac:dyDescent="0.25">
      <c r="A62" s="114" t="s">
        <v>110</v>
      </c>
      <c r="B62" s="176" t="s">
        <v>134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" customHeight="1" x14ac:dyDescent="0.25">
      <c r="A63" s="114" t="s">
        <v>110</v>
      </c>
      <c r="B63" s="176" t="s">
        <v>135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 customHeight="1" x14ac:dyDescent="0.25">
      <c r="A64" s="114" t="s">
        <v>114</v>
      </c>
      <c r="B64" s="176" t="s">
        <v>136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 customHeight="1" x14ac:dyDescent="0.25">
      <c r="A65" s="112" t="s">
        <v>36</v>
      </c>
      <c r="B65" s="182" t="s">
        <v>268</v>
      </c>
      <c r="C65" s="106">
        <f t="shared" ref="C65" si="54">SUM(C66,C69:C71)</f>
        <v>0</v>
      </c>
      <c r="D65" s="106">
        <f t="shared" ref="D65:J65" si="55">SUM(D66,D69:D71)</f>
        <v>0</v>
      </c>
      <c r="E65" s="106">
        <f t="shared" si="55"/>
        <v>0</v>
      </c>
      <c r="F65" s="106">
        <f t="shared" si="55"/>
        <v>0</v>
      </c>
      <c r="G65" s="106">
        <f t="shared" si="55"/>
        <v>0</v>
      </c>
      <c r="H65" s="106">
        <f t="shared" si="55"/>
        <v>0</v>
      </c>
      <c r="I65" s="106">
        <f t="shared" si="55"/>
        <v>0</v>
      </c>
      <c r="J65" s="106">
        <f t="shared" si="55"/>
        <v>0</v>
      </c>
      <c r="K65" s="106">
        <f t="shared" ref="K65:M65" si="56">SUM(K66,K69:K71)</f>
        <v>0</v>
      </c>
      <c r="L65" s="106">
        <f t="shared" si="56"/>
        <v>0</v>
      </c>
      <c r="M65" s="106">
        <f t="shared" si="56"/>
        <v>0</v>
      </c>
    </row>
    <row r="66" spans="1:13" s="25" customFormat="1" ht="15" customHeight="1" x14ac:dyDescent="0.25">
      <c r="A66" s="114" t="s">
        <v>107</v>
      </c>
      <c r="B66" s="176" t="s">
        <v>133</v>
      </c>
      <c r="C66" s="107">
        <f t="shared" ref="C66" si="57">SUM(C67:C68)</f>
        <v>0</v>
      </c>
      <c r="D66" s="107">
        <f t="shared" ref="D66:J66" si="58">SUM(D67:D68)</f>
        <v>0</v>
      </c>
      <c r="E66" s="107">
        <f t="shared" si="58"/>
        <v>0</v>
      </c>
      <c r="F66" s="107">
        <f t="shared" si="58"/>
        <v>0</v>
      </c>
      <c r="G66" s="107">
        <f t="shared" si="58"/>
        <v>0</v>
      </c>
      <c r="H66" s="107">
        <f t="shared" si="58"/>
        <v>0</v>
      </c>
      <c r="I66" s="107">
        <f t="shared" si="58"/>
        <v>0</v>
      </c>
      <c r="J66" s="107">
        <f t="shared" si="58"/>
        <v>0</v>
      </c>
      <c r="K66" s="107">
        <f t="shared" ref="K66:M66" si="59">SUM(K67:K68)</f>
        <v>0</v>
      </c>
      <c r="L66" s="107">
        <f t="shared" si="59"/>
        <v>0</v>
      </c>
      <c r="M66" s="107">
        <f t="shared" si="59"/>
        <v>0</v>
      </c>
    </row>
    <row r="67" spans="1:13" s="25" customFormat="1" ht="15" customHeight="1" x14ac:dyDescent="0.25">
      <c r="A67" s="114" t="s">
        <v>110</v>
      </c>
      <c r="B67" s="176" t="s">
        <v>134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s="25" customFormat="1" ht="15" customHeight="1" x14ac:dyDescent="0.25">
      <c r="A68" s="114" t="s">
        <v>110</v>
      </c>
      <c r="B68" s="176" t="s">
        <v>135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s="25" customFormat="1" ht="30.75" customHeight="1" x14ac:dyDescent="0.25">
      <c r="A69" s="114" t="s">
        <v>114</v>
      </c>
      <c r="B69" s="176" t="s">
        <v>137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s="25" customFormat="1" ht="15" customHeight="1" x14ac:dyDescent="0.25">
      <c r="A70" s="114" t="s">
        <v>116</v>
      </c>
      <c r="B70" s="176" t="s">
        <v>136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s="25" customFormat="1" ht="15" customHeight="1" x14ac:dyDescent="0.25">
      <c r="A71" s="114" t="s">
        <v>138</v>
      </c>
      <c r="B71" s="176" t="s">
        <v>139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s="26" customFormat="1" ht="15" customHeight="1" x14ac:dyDescent="0.25">
      <c r="A72" s="111" t="s">
        <v>24</v>
      </c>
      <c r="B72" s="181" t="s">
        <v>147</v>
      </c>
      <c r="C72" s="105">
        <f t="shared" ref="C72" si="60">SUM(C73,C88)</f>
        <v>0</v>
      </c>
      <c r="D72" s="105">
        <f t="shared" ref="D72:J72" si="61">SUM(D73,D88)</f>
        <v>0</v>
      </c>
      <c r="E72" s="105">
        <f t="shared" si="61"/>
        <v>0</v>
      </c>
      <c r="F72" s="105">
        <f t="shared" si="61"/>
        <v>0</v>
      </c>
      <c r="G72" s="105">
        <f t="shared" si="61"/>
        <v>0</v>
      </c>
      <c r="H72" s="105">
        <f t="shared" si="61"/>
        <v>0</v>
      </c>
      <c r="I72" s="105">
        <f t="shared" si="61"/>
        <v>0</v>
      </c>
      <c r="J72" s="105">
        <f t="shared" si="61"/>
        <v>0</v>
      </c>
      <c r="K72" s="105">
        <f t="shared" ref="K72:M72" si="62">SUM(K73,K88)</f>
        <v>0</v>
      </c>
      <c r="L72" s="105">
        <f t="shared" si="62"/>
        <v>0</v>
      </c>
      <c r="M72" s="105">
        <f t="shared" si="62"/>
        <v>0</v>
      </c>
    </row>
    <row r="73" spans="1:13" ht="15" customHeight="1" x14ac:dyDescent="0.25">
      <c r="A73" s="112" t="s">
        <v>33</v>
      </c>
      <c r="B73" s="182" t="s">
        <v>269</v>
      </c>
      <c r="C73" s="106">
        <f t="shared" ref="C73" si="63">SUM(C74,C79,C84)</f>
        <v>0</v>
      </c>
      <c r="D73" s="106">
        <f t="shared" ref="D73:J73" si="64">SUM(D74,D79,D84)</f>
        <v>0</v>
      </c>
      <c r="E73" s="106">
        <f t="shared" si="64"/>
        <v>0</v>
      </c>
      <c r="F73" s="106">
        <f t="shared" si="64"/>
        <v>0</v>
      </c>
      <c r="G73" s="106">
        <f t="shared" si="64"/>
        <v>0</v>
      </c>
      <c r="H73" s="106">
        <f t="shared" si="64"/>
        <v>0</v>
      </c>
      <c r="I73" s="106">
        <f t="shared" si="64"/>
        <v>0</v>
      </c>
      <c r="J73" s="106">
        <f t="shared" si="64"/>
        <v>0</v>
      </c>
      <c r="K73" s="106">
        <f t="shared" ref="K73:M73" si="65">SUM(K74,K79,K84)</f>
        <v>0</v>
      </c>
      <c r="L73" s="106">
        <f t="shared" si="65"/>
        <v>0</v>
      </c>
      <c r="M73" s="106">
        <f t="shared" si="65"/>
        <v>0</v>
      </c>
    </row>
    <row r="74" spans="1:13" ht="15" customHeight="1" x14ac:dyDescent="0.25">
      <c r="A74" s="114" t="s">
        <v>107</v>
      </c>
      <c r="B74" s="176" t="s">
        <v>108</v>
      </c>
      <c r="C74" s="107">
        <f t="shared" ref="C74" si="66">SUM(C75:C78)</f>
        <v>0</v>
      </c>
      <c r="D74" s="107">
        <f t="shared" ref="D74:J74" si="67">SUM(D75:D78)</f>
        <v>0</v>
      </c>
      <c r="E74" s="107">
        <f t="shared" si="67"/>
        <v>0</v>
      </c>
      <c r="F74" s="107">
        <f t="shared" si="67"/>
        <v>0</v>
      </c>
      <c r="G74" s="107">
        <f t="shared" si="67"/>
        <v>0</v>
      </c>
      <c r="H74" s="107">
        <f t="shared" si="67"/>
        <v>0</v>
      </c>
      <c r="I74" s="107">
        <f t="shared" si="67"/>
        <v>0</v>
      </c>
      <c r="J74" s="107">
        <f t="shared" si="67"/>
        <v>0</v>
      </c>
      <c r="K74" s="107">
        <f t="shared" ref="K74:M74" si="68">SUM(K75:K78)</f>
        <v>0</v>
      </c>
      <c r="L74" s="107">
        <f t="shared" si="68"/>
        <v>0</v>
      </c>
      <c r="M74" s="107">
        <f t="shared" si="68"/>
        <v>0</v>
      </c>
    </row>
    <row r="75" spans="1:13" ht="15" customHeight="1" x14ac:dyDescent="0.25">
      <c r="A75" s="114" t="s">
        <v>110</v>
      </c>
      <c r="B75" s="176" t="s">
        <v>109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" customHeight="1" x14ac:dyDescent="0.25">
      <c r="A76" s="114" t="s">
        <v>110</v>
      </c>
      <c r="B76" s="176" t="s">
        <v>111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 customHeight="1" x14ac:dyDescent="0.25">
      <c r="A77" s="114" t="s">
        <v>110</v>
      </c>
      <c r="B77" s="176" t="s">
        <v>112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" customHeight="1" x14ac:dyDescent="0.25">
      <c r="A78" s="114" t="s">
        <v>110</v>
      </c>
      <c r="B78" s="176" t="s">
        <v>142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" customHeight="1" x14ac:dyDescent="0.25">
      <c r="A79" s="114" t="s">
        <v>114</v>
      </c>
      <c r="B79" s="176" t="s">
        <v>117</v>
      </c>
      <c r="C79" s="107">
        <f t="shared" ref="C79" si="69">SUM(C80:C83)</f>
        <v>0</v>
      </c>
      <c r="D79" s="107">
        <f t="shared" ref="D79:J79" si="70">SUM(D80:D83)</f>
        <v>0</v>
      </c>
      <c r="E79" s="107">
        <f t="shared" si="70"/>
        <v>0</v>
      </c>
      <c r="F79" s="107">
        <f t="shared" si="70"/>
        <v>0</v>
      </c>
      <c r="G79" s="107">
        <f t="shared" si="70"/>
        <v>0</v>
      </c>
      <c r="H79" s="107">
        <f t="shared" si="70"/>
        <v>0</v>
      </c>
      <c r="I79" s="107">
        <f t="shared" si="70"/>
        <v>0</v>
      </c>
      <c r="J79" s="107">
        <f t="shared" si="70"/>
        <v>0</v>
      </c>
      <c r="K79" s="107">
        <f t="shared" ref="K79:M79" si="71">SUM(K80:K83)</f>
        <v>0</v>
      </c>
      <c r="L79" s="107">
        <f t="shared" si="71"/>
        <v>0</v>
      </c>
      <c r="M79" s="107">
        <f t="shared" si="71"/>
        <v>0</v>
      </c>
    </row>
    <row r="80" spans="1:13" ht="15" customHeight="1" x14ac:dyDescent="0.25">
      <c r="A80" s="114" t="s">
        <v>110</v>
      </c>
      <c r="B80" s="176" t="s">
        <v>109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" customHeight="1" x14ac:dyDescent="0.25">
      <c r="A81" s="114" t="s">
        <v>110</v>
      </c>
      <c r="B81" s="176" t="s">
        <v>111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" customHeight="1" x14ac:dyDescent="0.25">
      <c r="A82" s="114" t="s">
        <v>110</v>
      </c>
      <c r="B82" s="176" t="s">
        <v>112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5" customHeight="1" x14ac:dyDescent="0.25">
      <c r="A83" s="114" t="s">
        <v>110</v>
      </c>
      <c r="B83" s="176" t="s">
        <v>142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5" customHeight="1" x14ac:dyDescent="0.25">
      <c r="A84" s="114" t="s">
        <v>116</v>
      </c>
      <c r="B84" s="176" t="s">
        <v>143</v>
      </c>
      <c r="C84" s="107">
        <f t="shared" ref="C84" si="72">SUM(C85:C87)</f>
        <v>0</v>
      </c>
      <c r="D84" s="107">
        <f t="shared" ref="D84:J84" si="73">SUM(D85:D87)</f>
        <v>0</v>
      </c>
      <c r="E84" s="107">
        <f t="shared" si="73"/>
        <v>0</v>
      </c>
      <c r="F84" s="107">
        <f t="shared" si="73"/>
        <v>0</v>
      </c>
      <c r="G84" s="107">
        <f t="shared" si="73"/>
        <v>0</v>
      </c>
      <c r="H84" s="107">
        <f t="shared" si="73"/>
        <v>0</v>
      </c>
      <c r="I84" s="107">
        <f t="shared" si="73"/>
        <v>0</v>
      </c>
      <c r="J84" s="107">
        <f t="shared" si="73"/>
        <v>0</v>
      </c>
      <c r="K84" s="107">
        <f t="shared" ref="K84:M84" si="74">SUM(K85:K87)</f>
        <v>0</v>
      </c>
      <c r="L84" s="107">
        <f t="shared" si="74"/>
        <v>0</v>
      </c>
      <c r="M84" s="107">
        <f t="shared" si="74"/>
        <v>0</v>
      </c>
    </row>
    <row r="85" spans="1:13" ht="15" customHeight="1" x14ac:dyDescent="0.25">
      <c r="A85" s="114" t="s">
        <v>110</v>
      </c>
      <c r="B85" s="176" t="s">
        <v>144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" customHeight="1" x14ac:dyDescent="0.25">
      <c r="A86" s="114" t="s">
        <v>110</v>
      </c>
      <c r="B86" s="176" t="s">
        <v>145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5" customHeight="1" x14ac:dyDescent="0.25">
      <c r="A87" s="114" t="s">
        <v>110</v>
      </c>
      <c r="B87" s="176" t="s">
        <v>146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5" customHeight="1" x14ac:dyDescent="0.25">
      <c r="A88" s="112" t="s">
        <v>35</v>
      </c>
      <c r="B88" s="183" t="s">
        <v>148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s="26" customFormat="1" ht="15" customHeight="1" x14ac:dyDescent="0.25">
      <c r="A89" s="110" t="s">
        <v>25</v>
      </c>
      <c r="B89" s="184" t="s">
        <v>29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s="26" customFormat="1" ht="15" customHeight="1" x14ac:dyDescent="0.25">
      <c r="A90" s="110" t="s">
        <v>70</v>
      </c>
      <c r="B90" s="184" t="s">
        <v>149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s="26" customFormat="1" ht="15" customHeight="1" x14ac:dyDescent="0.25">
      <c r="A91" s="110" t="s">
        <v>86</v>
      </c>
      <c r="B91" s="184" t="s">
        <v>150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5" customHeight="1" x14ac:dyDescent="0.25">
      <c r="A92" s="110"/>
      <c r="B92" s="184" t="s">
        <v>163</v>
      </c>
      <c r="C92" s="104">
        <f t="shared" ref="C92" si="75">SUM(C5,C47,C90:C91)</f>
        <v>0</v>
      </c>
      <c r="D92" s="104">
        <f t="shared" ref="D92:J92" si="76">SUM(D5,D47,D90:D91)</f>
        <v>0</v>
      </c>
      <c r="E92" s="104">
        <f t="shared" si="76"/>
        <v>0</v>
      </c>
      <c r="F92" s="104">
        <f t="shared" si="76"/>
        <v>0</v>
      </c>
      <c r="G92" s="104">
        <f t="shared" si="76"/>
        <v>0</v>
      </c>
      <c r="H92" s="104">
        <f t="shared" si="76"/>
        <v>0</v>
      </c>
      <c r="I92" s="104">
        <f t="shared" si="76"/>
        <v>0</v>
      </c>
      <c r="J92" s="104">
        <f t="shared" si="76"/>
        <v>0</v>
      </c>
      <c r="K92" s="104">
        <f t="shared" ref="K92:M92" si="77">SUM(K5,K47,K90:K91)</f>
        <v>0</v>
      </c>
      <c r="L92" s="104">
        <f t="shared" si="77"/>
        <v>0</v>
      </c>
      <c r="M92" s="104">
        <f t="shared" si="77"/>
        <v>0</v>
      </c>
    </row>
    <row r="93" spans="1:13" ht="15" customHeight="1" x14ac:dyDescent="0.25">
      <c r="A93" s="115"/>
      <c r="B93" s="185" t="s">
        <v>31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15" customHeight="1" x14ac:dyDescent="0.25">
      <c r="A94" s="110" t="s">
        <v>15</v>
      </c>
      <c r="B94" s="181" t="s">
        <v>162</v>
      </c>
      <c r="C94" s="104">
        <f t="shared" ref="C94" si="78">SUM(C95,C96,C98,C100,C103:C105)</f>
        <v>0</v>
      </c>
      <c r="D94" s="104">
        <f t="shared" ref="D94:J94" si="79">SUM(D95,D96,D98,D100,D103:D105)</f>
        <v>0</v>
      </c>
      <c r="E94" s="104">
        <f t="shared" si="79"/>
        <v>0</v>
      </c>
      <c r="F94" s="104">
        <f t="shared" si="79"/>
        <v>0</v>
      </c>
      <c r="G94" s="104">
        <f t="shared" si="79"/>
        <v>0</v>
      </c>
      <c r="H94" s="104">
        <f t="shared" si="79"/>
        <v>0</v>
      </c>
      <c r="I94" s="104">
        <f t="shared" si="79"/>
        <v>0</v>
      </c>
      <c r="J94" s="104">
        <f t="shared" si="79"/>
        <v>0</v>
      </c>
      <c r="K94" s="104">
        <f t="shared" ref="K94:M94" si="80">SUM(K95,K96,K98,K100,K103:K105)</f>
        <v>0</v>
      </c>
      <c r="L94" s="104">
        <f t="shared" si="80"/>
        <v>0</v>
      </c>
      <c r="M94" s="104">
        <f t="shared" si="80"/>
        <v>0</v>
      </c>
    </row>
    <row r="95" spans="1:13" ht="15" customHeight="1" x14ac:dyDescent="0.25">
      <c r="A95" s="110" t="s">
        <v>17</v>
      </c>
      <c r="B95" s="181" t="s">
        <v>153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ht="15" customHeight="1" x14ac:dyDescent="0.25">
      <c r="A96" s="110" t="s">
        <v>18</v>
      </c>
      <c r="B96" s="181" t="s">
        <v>154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s="25" customFormat="1" ht="30.75" customHeight="1" x14ac:dyDescent="0.25">
      <c r="A97" s="113" t="s">
        <v>110</v>
      </c>
      <c r="B97" s="176" t="s">
        <v>161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5" customHeight="1" x14ac:dyDescent="0.25">
      <c r="A98" s="110" t="s">
        <v>24</v>
      </c>
      <c r="B98" s="181" t="s">
        <v>151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s="25" customFormat="1" ht="15" customHeight="1" x14ac:dyDescent="0.25">
      <c r="A99" s="113" t="s">
        <v>110</v>
      </c>
      <c r="B99" s="176" t="s">
        <v>152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5" customHeight="1" x14ac:dyDescent="0.25">
      <c r="A100" s="110" t="s">
        <v>25</v>
      </c>
      <c r="B100" s="181" t="s">
        <v>155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s="25" customFormat="1" ht="15" customHeight="1" x14ac:dyDescent="0.25">
      <c r="A101" s="113" t="s">
        <v>110</v>
      </c>
      <c r="B101" s="176" t="s">
        <v>156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s="25" customFormat="1" ht="15" customHeight="1" x14ac:dyDescent="0.25">
      <c r="A102" s="113" t="s">
        <v>110</v>
      </c>
      <c r="B102" s="176" t="s">
        <v>157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5" customHeight="1" x14ac:dyDescent="0.25">
      <c r="A103" s="110" t="s">
        <v>26</v>
      </c>
      <c r="B103" s="181" t="s">
        <v>158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ht="15" customHeight="1" x14ac:dyDescent="0.25">
      <c r="A104" s="110" t="s">
        <v>48</v>
      </c>
      <c r="B104" s="181" t="s">
        <v>159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ht="15" customHeight="1" x14ac:dyDescent="0.25">
      <c r="A105" s="110" t="s">
        <v>49</v>
      </c>
      <c r="B105" s="181" t="s">
        <v>160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ht="15" customHeight="1" x14ac:dyDescent="0.25">
      <c r="A106" s="110" t="s">
        <v>27</v>
      </c>
      <c r="B106" s="181" t="s">
        <v>32</v>
      </c>
      <c r="C106" s="104">
        <f t="shared" ref="C106" si="81">SUM(C107,C115,C124,C148)</f>
        <v>0</v>
      </c>
      <c r="D106" s="104">
        <f t="shared" ref="D106:J106" si="82">SUM(D107,D115,D124,D148)</f>
        <v>0</v>
      </c>
      <c r="E106" s="104">
        <f t="shared" si="82"/>
        <v>0</v>
      </c>
      <c r="F106" s="104">
        <f t="shared" si="82"/>
        <v>0</v>
      </c>
      <c r="G106" s="104">
        <f t="shared" si="82"/>
        <v>0</v>
      </c>
      <c r="H106" s="104">
        <f t="shared" si="82"/>
        <v>0</v>
      </c>
      <c r="I106" s="104">
        <f t="shared" si="82"/>
        <v>0</v>
      </c>
      <c r="J106" s="104">
        <f t="shared" si="82"/>
        <v>0</v>
      </c>
      <c r="K106" s="104">
        <f t="shared" ref="K106:M106" si="83">SUM(K107,K115,K124,K148)</f>
        <v>0</v>
      </c>
      <c r="L106" s="104">
        <f t="shared" si="83"/>
        <v>0</v>
      </c>
      <c r="M106" s="104">
        <f t="shared" si="83"/>
        <v>0</v>
      </c>
    </row>
    <row r="107" spans="1:13" s="26" customFormat="1" ht="15" customHeight="1" x14ac:dyDescent="0.25">
      <c r="A107" s="111" t="s">
        <v>17</v>
      </c>
      <c r="B107" s="181" t="s">
        <v>170</v>
      </c>
      <c r="C107" s="105">
        <f t="shared" ref="C107" si="84">SUM(C108,C109,C112)</f>
        <v>0</v>
      </c>
      <c r="D107" s="105">
        <f t="shared" ref="D107:J107" si="85">SUM(D108,D109,D112)</f>
        <v>0</v>
      </c>
      <c r="E107" s="105">
        <f t="shared" si="85"/>
        <v>0</v>
      </c>
      <c r="F107" s="105">
        <f t="shared" si="85"/>
        <v>0</v>
      </c>
      <c r="G107" s="105">
        <f t="shared" si="85"/>
        <v>0</v>
      </c>
      <c r="H107" s="105">
        <f t="shared" si="85"/>
        <v>0</v>
      </c>
      <c r="I107" s="105">
        <f t="shared" si="85"/>
        <v>0</v>
      </c>
      <c r="J107" s="105">
        <f t="shared" si="85"/>
        <v>0</v>
      </c>
      <c r="K107" s="105">
        <f t="shared" ref="K107:M107" si="86">SUM(K108,K109,K112)</f>
        <v>0</v>
      </c>
      <c r="L107" s="105">
        <f t="shared" si="86"/>
        <v>0</v>
      </c>
      <c r="M107" s="105">
        <f t="shared" si="86"/>
        <v>0</v>
      </c>
    </row>
    <row r="108" spans="1:13" ht="15" customHeight="1" x14ac:dyDescent="0.25">
      <c r="A108" s="112" t="s">
        <v>33</v>
      </c>
      <c r="B108" s="182" t="s">
        <v>171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" customHeight="1" x14ac:dyDescent="0.25">
      <c r="A109" s="112" t="s">
        <v>35</v>
      </c>
      <c r="B109" s="182" t="s">
        <v>164</v>
      </c>
      <c r="C109" s="106">
        <f t="shared" ref="C109" si="87">SUM(C110:C111)</f>
        <v>0</v>
      </c>
      <c r="D109" s="106">
        <f t="shared" ref="D109:J109" si="88">SUM(D110:D111)</f>
        <v>0</v>
      </c>
      <c r="E109" s="106">
        <f t="shared" si="88"/>
        <v>0</v>
      </c>
      <c r="F109" s="106">
        <f t="shared" si="88"/>
        <v>0</v>
      </c>
      <c r="G109" s="106">
        <f t="shared" si="88"/>
        <v>0</v>
      </c>
      <c r="H109" s="106">
        <f t="shared" si="88"/>
        <v>0</v>
      </c>
      <c r="I109" s="106">
        <f t="shared" si="88"/>
        <v>0</v>
      </c>
      <c r="J109" s="106">
        <f t="shared" si="88"/>
        <v>0</v>
      </c>
      <c r="K109" s="106">
        <f t="shared" ref="K109:M109" si="89">SUM(K110:K111)</f>
        <v>0</v>
      </c>
      <c r="L109" s="106">
        <f t="shared" si="89"/>
        <v>0</v>
      </c>
      <c r="M109" s="106">
        <f t="shared" si="89"/>
        <v>0</v>
      </c>
    </row>
    <row r="110" spans="1:13" s="25" customFormat="1" ht="15" customHeight="1" x14ac:dyDescent="0.25">
      <c r="A110" s="114" t="s">
        <v>110</v>
      </c>
      <c r="B110" s="176" t="s">
        <v>165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s="25" customFormat="1" ht="15" customHeight="1" x14ac:dyDescent="0.25">
      <c r="A111" s="114" t="s">
        <v>110</v>
      </c>
      <c r="B111" s="176" t="s">
        <v>166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5" customHeight="1" x14ac:dyDescent="0.25">
      <c r="A112" s="112" t="s">
        <v>36</v>
      </c>
      <c r="B112" s="182" t="s">
        <v>167</v>
      </c>
      <c r="C112" s="106">
        <f t="shared" ref="C112" si="90">SUM(C113:C114)</f>
        <v>0</v>
      </c>
      <c r="D112" s="106">
        <f t="shared" ref="D112:J112" si="91">SUM(D113:D114)</f>
        <v>0</v>
      </c>
      <c r="E112" s="106">
        <f t="shared" si="91"/>
        <v>0</v>
      </c>
      <c r="F112" s="106">
        <f t="shared" si="91"/>
        <v>0</v>
      </c>
      <c r="G112" s="106">
        <f t="shared" si="91"/>
        <v>0</v>
      </c>
      <c r="H112" s="106">
        <f t="shared" si="91"/>
        <v>0</v>
      </c>
      <c r="I112" s="106">
        <f t="shared" si="91"/>
        <v>0</v>
      </c>
      <c r="J112" s="106">
        <f t="shared" si="91"/>
        <v>0</v>
      </c>
      <c r="K112" s="106">
        <f t="shared" ref="K112:M112" si="92">SUM(K113:K114)</f>
        <v>0</v>
      </c>
      <c r="L112" s="106">
        <f t="shared" si="92"/>
        <v>0</v>
      </c>
      <c r="M112" s="106">
        <f t="shared" si="92"/>
        <v>0</v>
      </c>
    </row>
    <row r="113" spans="1:13" s="25" customFormat="1" ht="15" customHeight="1" x14ac:dyDescent="0.25">
      <c r="A113" s="114" t="s">
        <v>110</v>
      </c>
      <c r="B113" s="176" t="s">
        <v>168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s="25" customFormat="1" ht="15" customHeight="1" x14ac:dyDescent="0.25">
      <c r="A114" s="114" t="s">
        <v>110</v>
      </c>
      <c r="B114" s="176" t="s">
        <v>169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s="26" customFormat="1" ht="15" customHeight="1" x14ac:dyDescent="0.25">
      <c r="A115" s="110" t="s">
        <v>18</v>
      </c>
      <c r="B115" s="181" t="s">
        <v>179</v>
      </c>
      <c r="C115" s="105">
        <f t="shared" ref="C115" si="93">SUM(C116:C118)</f>
        <v>0</v>
      </c>
      <c r="D115" s="105">
        <f t="shared" ref="D115:J115" si="94">SUM(D116:D118)</f>
        <v>0</v>
      </c>
      <c r="E115" s="105">
        <f t="shared" si="94"/>
        <v>0</v>
      </c>
      <c r="F115" s="105">
        <f t="shared" si="94"/>
        <v>0</v>
      </c>
      <c r="G115" s="105">
        <f t="shared" si="94"/>
        <v>0</v>
      </c>
      <c r="H115" s="105">
        <f t="shared" si="94"/>
        <v>0</v>
      </c>
      <c r="I115" s="105">
        <f t="shared" si="94"/>
        <v>0</v>
      </c>
      <c r="J115" s="105">
        <f t="shared" si="94"/>
        <v>0</v>
      </c>
      <c r="K115" s="105">
        <f t="shared" ref="K115:M115" si="95">SUM(K116:K118)</f>
        <v>0</v>
      </c>
      <c r="L115" s="105">
        <f t="shared" si="95"/>
        <v>0</v>
      </c>
      <c r="M115" s="105">
        <f t="shared" si="95"/>
        <v>0</v>
      </c>
    </row>
    <row r="116" spans="1:13" ht="15" customHeight="1" x14ac:dyDescent="0.25">
      <c r="A116" s="116" t="s">
        <v>33</v>
      </c>
      <c r="B116" s="182" t="s">
        <v>172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30" customHeight="1" x14ac:dyDescent="0.25">
      <c r="A117" s="116" t="s">
        <v>35</v>
      </c>
      <c r="B117" s="182" t="s">
        <v>173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5" customHeight="1" x14ac:dyDescent="0.25">
      <c r="A118" s="116" t="s">
        <v>36</v>
      </c>
      <c r="B118" s="182" t="s">
        <v>270</v>
      </c>
      <c r="C118" s="108">
        <f t="shared" ref="C118" si="96">SUM(C119:C123)</f>
        <v>0</v>
      </c>
      <c r="D118" s="108">
        <f t="shared" ref="D118:J118" si="97">SUM(D119:D123)</f>
        <v>0</v>
      </c>
      <c r="E118" s="108">
        <f t="shared" si="97"/>
        <v>0</v>
      </c>
      <c r="F118" s="108">
        <f t="shared" si="97"/>
        <v>0</v>
      </c>
      <c r="G118" s="108">
        <f t="shared" si="97"/>
        <v>0</v>
      </c>
      <c r="H118" s="108">
        <f t="shared" si="97"/>
        <v>0</v>
      </c>
      <c r="I118" s="108">
        <f t="shared" si="97"/>
        <v>0</v>
      </c>
      <c r="J118" s="108">
        <f t="shared" si="97"/>
        <v>0</v>
      </c>
      <c r="K118" s="108">
        <f t="shared" ref="K118:M118" si="98">SUM(K119:K123)</f>
        <v>0</v>
      </c>
      <c r="L118" s="108">
        <f t="shared" si="98"/>
        <v>0</v>
      </c>
      <c r="M118" s="108">
        <f t="shared" si="98"/>
        <v>0</v>
      </c>
    </row>
    <row r="119" spans="1:13" ht="15" customHeight="1" x14ac:dyDescent="0.25">
      <c r="A119" s="116" t="s">
        <v>107</v>
      </c>
      <c r="B119" s="176" t="s">
        <v>174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5" customHeight="1" x14ac:dyDescent="0.25">
      <c r="A120" s="116" t="s">
        <v>114</v>
      </c>
      <c r="B120" s="176" t="s">
        <v>175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5" customHeight="1" x14ac:dyDescent="0.25">
      <c r="A121" s="116" t="s">
        <v>116</v>
      </c>
      <c r="B121" s="176" t="s">
        <v>176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5" customHeight="1" x14ac:dyDescent="0.25">
      <c r="A122" s="116" t="s">
        <v>138</v>
      </c>
      <c r="B122" s="176" t="s">
        <v>177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5" customHeight="1" x14ac:dyDescent="0.25">
      <c r="A123" s="116" t="s">
        <v>178</v>
      </c>
      <c r="B123" s="176" t="s">
        <v>136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s="26" customFormat="1" ht="15" customHeight="1" x14ac:dyDescent="0.25">
      <c r="A124" s="110" t="s">
        <v>24</v>
      </c>
      <c r="B124" s="181" t="s">
        <v>191</v>
      </c>
      <c r="C124" s="105">
        <f t="shared" ref="C124" si="99">SUM(C125,C130,C135,C147)</f>
        <v>0</v>
      </c>
      <c r="D124" s="105">
        <f t="shared" ref="D124:J124" si="100">SUM(D125,D130,D135,D147)</f>
        <v>0</v>
      </c>
      <c r="E124" s="105">
        <f t="shared" si="100"/>
        <v>0</v>
      </c>
      <c r="F124" s="105">
        <f t="shared" si="100"/>
        <v>0</v>
      </c>
      <c r="G124" s="105">
        <f t="shared" si="100"/>
        <v>0</v>
      </c>
      <c r="H124" s="105">
        <f t="shared" si="100"/>
        <v>0</v>
      </c>
      <c r="I124" s="105">
        <f t="shared" si="100"/>
        <v>0</v>
      </c>
      <c r="J124" s="105">
        <f t="shared" si="100"/>
        <v>0</v>
      </c>
      <c r="K124" s="105">
        <f t="shared" ref="K124:M124" si="101">SUM(K125,K130,K135,K147)</f>
        <v>0</v>
      </c>
      <c r="L124" s="105">
        <f t="shared" si="101"/>
        <v>0</v>
      </c>
      <c r="M124" s="105">
        <f t="shared" si="101"/>
        <v>0</v>
      </c>
    </row>
    <row r="125" spans="1:13" ht="15" customHeight="1" x14ac:dyDescent="0.25">
      <c r="A125" s="116" t="s">
        <v>33</v>
      </c>
      <c r="B125" s="182" t="s">
        <v>271</v>
      </c>
      <c r="C125" s="106">
        <f t="shared" ref="C125" si="102">SUM(C126,C129)</f>
        <v>0</v>
      </c>
      <c r="D125" s="106">
        <f t="shared" ref="D125:J125" si="103">SUM(D126,D129)</f>
        <v>0</v>
      </c>
      <c r="E125" s="106">
        <f t="shared" si="103"/>
        <v>0</v>
      </c>
      <c r="F125" s="106">
        <f t="shared" si="103"/>
        <v>0</v>
      </c>
      <c r="G125" s="106">
        <f t="shared" si="103"/>
        <v>0</v>
      </c>
      <c r="H125" s="106">
        <f t="shared" si="103"/>
        <v>0</v>
      </c>
      <c r="I125" s="106">
        <f t="shared" si="103"/>
        <v>0</v>
      </c>
      <c r="J125" s="106">
        <f t="shared" si="103"/>
        <v>0</v>
      </c>
      <c r="K125" s="106">
        <f t="shared" ref="K125:M125" si="104">SUM(K126,K129)</f>
        <v>0</v>
      </c>
      <c r="L125" s="106">
        <f t="shared" si="104"/>
        <v>0</v>
      </c>
      <c r="M125" s="106">
        <f t="shared" si="104"/>
        <v>0</v>
      </c>
    </row>
    <row r="126" spans="1:13" s="25" customFormat="1" ht="15" customHeight="1" x14ac:dyDescent="0.25">
      <c r="A126" s="113" t="s">
        <v>107</v>
      </c>
      <c r="B126" s="176" t="s">
        <v>180</v>
      </c>
      <c r="C126" s="107">
        <f t="shared" ref="C126" si="105">SUM(C127:C128)</f>
        <v>0</v>
      </c>
      <c r="D126" s="107">
        <f t="shared" ref="D126:J126" si="106">SUM(D127:D128)</f>
        <v>0</v>
      </c>
      <c r="E126" s="107">
        <f t="shared" si="106"/>
        <v>0</v>
      </c>
      <c r="F126" s="107">
        <f t="shared" si="106"/>
        <v>0</v>
      </c>
      <c r="G126" s="107">
        <f t="shared" si="106"/>
        <v>0</v>
      </c>
      <c r="H126" s="107">
        <f t="shared" si="106"/>
        <v>0</v>
      </c>
      <c r="I126" s="107">
        <f t="shared" si="106"/>
        <v>0</v>
      </c>
      <c r="J126" s="107">
        <f t="shared" si="106"/>
        <v>0</v>
      </c>
      <c r="K126" s="107">
        <f t="shared" ref="K126:M126" si="107">SUM(K127:K128)</f>
        <v>0</v>
      </c>
      <c r="L126" s="107">
        <f t="shared" si="107"/>
        <v>0</v>
      </c>
      <c r="M126" s="107">
        <f t="shared" si="107"/>
        <v>0</v>
      </c>
    </row>
    <row r="127" spans="1:13" s="25" customFormat="1" ht="15" customHeight="1" x14ac:dyDescent="0.25">
      <c r="A127" s="113" t="s">
        <v>110</v>
      </c>
      <c r="B127" s="176" t="s">
        <v>134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</row>
    <row r="128" spans="1:13" s="25" customFormat="1" ht="15" customHeight="1" x14ac:dyDescent="0.25">
      <c r="A128" s="113" t="s">
        <v>110</v>
      </c>
      <c r="B128" s="176" t="s">
        <v>181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</row>
    <row r="129" spans="1:13" s="25" customFormat="1" ht="15" customHeight="1" x14ac:dyDescent="0.25">
      <c r="A129" s="113" t="s">
        <v>114</v>
      </c>
      <c r="B129" s="176" t="s">
        <v>136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</row>
    <row r="130" spans="1:13" ht="15" customHeight="1" x14ac:dyDescent="0.25">
      <c r="A130" s="116" t="s">
        <v>35</v>
      </c>
      <c r="B130" s="182" t="s">
        <v>310</v>
      </c>
      <c r="C130" s="106">
        <f t="shared" ref="C130" si="108">SUM(C131,C134)</f>
        <v>0</v>
      </c>
      <c r="D130" s="106">
        <f t="shared" ref="D130:J130" si="109">SUM(D131,D134)</f>
        <v>0</v>
      </c>
      <c r="E130" s="106">
        <f t="shared" si="109"/>
        <v>0</v>
      </c>
      <c r="F130" s="106">
        <f t="shared" si="109"/>
        <v>0</v>
      </c>
      <c r="G130" s="106">
        <f t="shared" si="109"/>
        <v>0</v>
      </c>
      <c r="H130" s="106">
        <f t="shared" si="109"/>
        <v>0</v>
      </c>
      <c r="I130" s="106">
        <f t="shared" si="109"/>
        <v>0</v>
      </c>
      <c r="J130" s="106">
        <f t="shared" si="109"/>
        <v>0</v>
      </c>
      <c r="K130" s="106">
        <f t="shared" ref="K130:M130" si="110">SUM(K131,K134)</f>
        <v>0</v>
      </c>
      <c r="L130" s="106">
        <f t="shared" si="110"/>
        <v>0</v>
      </c>
      <c r="M130" s="106">
        <f t="shared" si="110"/>
        <v>0</v>
      </c>
    </row>
    <row r="131" spans="1:13" s="25" customFormat="1" ht="15" customHeight="1" x14ac:dyDescent="0.25">
      <c r="A131" s="113" t="s">
        <v>107</v>
      </c>
      <c r="B131" s="176" t="s">
        <v>180</v>
      </c>
      <c r="C131" s="107">
        <f t="shared" ref="C131" si="111">SUM(C132:C133)</f>
        <v>0</v>
      </c>
      <c r="D131" s="107">
        <f t="shared" ref="D131:J131" si="112">SUM(D132:D133)</f>
        <v>0</v>
      </c>
      <c r="E131" s="107">
        <f t="shared" si="112"/>
        <v>0</v>
      </c>
      <c r="F131" s="107">
        <f t="shared" si="112"/>
        <v>0</v>
      </c>
      <c r="G131" s="107">
        <f t="shared" si="112"/>
        <v>0</v>
      </c>
      <c r="H131" s="107">
        <f t="shared" si="112"/>
        <v>0</v>
      </c>
      <c r="I131" s="107">
        <f t="shared" si="112"/>
        <v>0</v>
      </c>
      <c r="J131" s="107">
        <f t="shared" si="112"/>
        <v>0</v>
      </c>
      <c r="K131" s="107">
        <f t="shared" ref="K131:M131" si="113">SUM(K132:K133)</f>
        <v>0</v>
      </c>
      <c r="L131" s="107">
        <f t="shared" si="113"/>
        <v>0</v>
      </c>
      <c r="M131" s="107">
        <f t="shared" si="113"/>
        <v>0</v>
      </c>
    </row>
    <row r="132" spans="1:13" s="25" customFormat="1" ht="15" customHeight="1" x14ac:dyDescent="0.25">
      <c r="A132" s="113" t="s">
        <v>110</v>
      </c>
      <c r="B132" s="176" t="s">
        <v>134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</row>
    <row r="133" spans="1:13" s="25" customFormat="1" ht="15" customHeight="1" x14ac:dyDescent="0.25">
      <c r="A133" s="113" t="s">
        <v>110</v>
      </c>
      <c r="B133" s="176" t="s">
        <v>181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</row>
    <row r="134" spans="1:13" s="25" customFormat="1" ht="15" customHeight="1" x14ac:dyDescent="0.25">
      <c r="A134" s="113" t="s">
        <v>114</v>
      </c>
      <c r="B134" s="176" t="s">
        <v>136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</row>
    <row r="135" spans="1:13" ht="15" customHeight="1" x14ac:dyDescent="0.25">
      <c r="A135" s="116" t="s">
        <v>36</v>
      </c>
      <c r="B135" s="182" t="s">
        <v>272</v>
      </c>
      <c r="C135" s="106">
        <f t="shared" ref="C135" si="114">SUM(C136:C139,C142:C146)</f>
        <v>0</v>
      </c>
      <c r="D135" s="106">
        <f t="shared" ref="D135:J135" si="115">SUM(D136:D139,D142:D146)</f>
        <v>0</v>
      </c>
      <c r="E135" s="106">
        <f t="shared" si="115"/>
        <v>0</v>
      </c>
      <c r="F135" s="106">
        <f t="shared" si="115"/>
        <v>0</v>
      </c>
      <c r="G135" s="106">
        <f t="shared" si="115"/>
        <v>0</v>
      </c>
      <c r="H135" s="106">
        <f t="shared" si="115"/>
        <v>0</v>
      </c>
      <c r="I135" s="106">
        <f t="shared" si="115"/>
        <v>0</v>
      </c>
      <c r="J135" s="106">
        <f t="shared" si="115"/>
        <v>0</v>
      </c>
      <c r="K135" s="106">
        <f t="shared" ref="K135:M135" si="116">SUM(K136:K139,K142:K146)</f>
        <v>0</v>
      </c>
      <c r="L135" s="106">
        <f t="shared" si="116"/>
        <v>0</v>
      </c>
      <c r="M135" s="106">
        <f t="shared" si="116"/>
        <v>0</v>
      </c>
    </row>
    <row r="136" spans="1:13" s="25" customFormat="1" ht="15" customHeight="1" x14ac:dyDescent="0.25">
      <c r="A136" s="113" t="s">
        <v>107</v>
      </c>
      <c r="B136" s="176" t="s">
        <v>174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</row>
    <row r="137" spans="1:13" s="25" customFormat="1" ht="15" customHeight="1" x14ac:dyDescent="0.25">
      <c r="A137" s="113" t="s">
        <v>114</v>
      </c>
      <c r="B137" s="176" t="s">
        <v>175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</row>
    <row r="138" spans="1:13" s="25" customFormat="1" ht="15" customHeight="1" x14ac:dyDescent="0.25">
      <c r="A138" s="113" t="s">
        <v>116</v>
      </c>
      <c r="B138" s="176" t="s">
        <v>176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</row>
    <row r="139" spans="1:13" s="25" customFormat="1" ht="15" customHeight="1" x14ac:dyDescent="0.25">
      <c r="A139" s="113" t="s">
        <v>182</v>
      </c>
      <c r="B139" s="176" t="s">
        <v>183</v>
      </c>
      <c r="C139" s="109">
        <f t="shared" ref="C139" si="117">SUM(C140:C141)</f>
        <v>0</v>
      </c>
      <c r="D139" s="109">
        <f t="shared" ref="D139:J139" si="118">SUM(D140:D141)</f>
        <v>0</v>
      </c>
      <c r="E139" s="109">
        <f t="shared" si="118"/>
        <v>0</v>
      </c>
      <c r="F139" s="109">
        <f t="shared" si="118"/>
        <v>0</v>
      </c>
      <c r="G139" s="109">
        <f t="shared" si="118"/>
        <v>0</v>
      </c>
      <c r="H139" s="109">
        <f t="shared" si="118"/>
        <v>0</v>
      </c>
      <c r="I139" s="109">
        <f t="shared" si="118"/>
        <v>0</v>
      </c>
      <c r="J139" s="109">
        <f t="shared" si="118"/>
        <v>0</v>
      </c>
      <c r="K139" s="109">
        <f t="shared" ref="K139:M139" si="119">SUM(K140:K141)</f>
        <v>0</v>
      </c>
      <c r="L139" s="109">
        <f t="shared" si="119"/>
        <v>0</v>
      </c>
      <c r="M139" s="109">
        <f t="shared" si="119"/>
        <v>0</v>
      </c>
    </row>
    <row r="140" spans="1:13" s="25" customFormat="1" ht="15" customHeight="1" x14ac:dyDescent="0.25">
      <c r="A140" s="113" t="s">
        <v>110</v>
      </c>
      <c r="B140" s="176" t="s">
        <v>134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s="25" customFormat="1" ht="15" customHeight="1" x14ac:dyDescent="0.25">
      <c r="A141" s="113" t="s">
        <v>110</v>
      </c>
      <c r="B141" s="176" t="s">
        <v>181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s="25" customFormat="1" ht="15" customHeight="1" x14ac:dyDescent="0.25">
      <c r="A142" s="113" t="s">
        <v>178</v>
      </c>
      <c r="B142" s="176" t="s">
        <v>184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s="25" customFormat="1" ht="15" customHeight="1" x14ac:dyDescent="0.25">
      <c r="A143" s="113" t="s">
        <v>185</v>
      </c>
      <c r="B143" s="176" t="s">
        <v>177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s="25" customFormat="1" ht="29.25" customHeight="1" x14ac:dyDescent="0.25">
      <c r="A144" s="113" t="s">
        <v>186</v>
      </c>
      <c r="B144" s="176" t="s">
        <v>137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s="25" customFormat="1" ht="15" customHeight="1" x14ac:dyDescent="0.25">
      <c r="A145" s="113" t="s">
        <v>187</v>
      </c>
      <c r="B145" s="176" t="s">
        <v>188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s="25" customFormat="1" ht="15" customHeight="1" x14ac:dyDescent="0.25">
      <c r="A146" s="113" t="s">
        <v>189</v>
      </c>
      <c r="B146" s="176" t="s">
        <v>136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5" customHeight="1" x14ac:dyDescent="0.25">
      <c r="A147" s="116" t="s">
        <v>75</v>
      </c>
      <c r="B147" s="182" t="s">
        <v>190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s="26" customFormat="1" ht="15" customHeight="1" x14ac:dyDescent="0.25">
      <c r="A148" s="110" t="s">
        <v>25</v>
      </c>
      <c r="B148" s="181" t="s">
        <v>193</v>
      </c>
      <c r="C148" s="105">
        <f t="shared" ref="C148" si="120">SUM(C149:C150)</f>
        <v>0</v>
      </c>
      <c r="D148" s="105">
        <f t="shared" ref="D148:J148" si="121">SUM(D149:D150)</f>
        <v>0</v>
      </c>
      <c r="E148" s="105">
        <f t="shared" si="121"/>
        <v>0</v>
      </c>
      <c r="F148" s="105">
        <f t="shared" si="121"/>
        <v>0</v>
      </c>
      <c r="G148" s="105">
        <f t="shared" si="121"/>
        <v>0</v>
      </c>
      <c r="H148" s="105">
        <f t="shared" si="121"/>
        <v>0</v>
      </c>
      <c r="I148" s="105">
        <f t="shared" si="121"/>
        <v>0</v>
      </c>
      <c r="J148" s="105">
        <f t="shared" si="121"/>
        <v>0</v>
      </c>
      <c r="K148" s="105">
        <f t="shared" ref="K148:M148" si="122">SUM(K149:K150)</f>
        <v>0</v>
      </c>
      <c r="L148" s="105">
        <f t="shared" si="122"/>
        <v>0</v>
      </c>
      <c r="M148" s="105">
        <f t="shared" si="122"/>
        <v>0</v>
      </c>
    </row>
    <row r="149" spans="1:13" ht="15" customHeight="1" x14ac:dyDescent="0.25">
      <c r="A149" s="116" t="s">
        <v>33</v>
      </c>
      <c r="B149" s="182" t="s">
        <v>192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1:13" ht="15" customHeight="1" x14ac:dyDescent="0.25">
      <c r="A150" s="116" t="s">
        <v>35</v>
      </c>
      <c r="B150" s="182" t="s">
        <v>126</v>
      </c>
      <c r="C150" s="106">
        <f t="shared" ref="C150" si="123">SUM(C151:C152)</f>
        <v>0</v>
      </c>
      <c r="D150" s="106">
        <f t="shared" ref="D150:J150" si="124">SUM(D151:D152)</f>
        <v>0</v>
      </c>
      <c r="E150" s="106">
        <f t="shared" si="124"/>
        <v>0</v>
      </c>
      <c r="F150" s="106">
        <f t="shared" si="124"/>
        <v>0</v>
      </c>
      <c r="G150" s="106">
        <f t="shared" si="124"/>
        <v>0</v>
      </c>
      <c r="H150" s="106">
        <f t="shared" si="124"/>
        <v>0</v>
      </c>
      <c r="I150" s="106">
        <f t="shared" si="124"/>
        <v>0</v>
      </c>
      <c r="J150" s="106">
        <f t="shared" si="124"/>
        <v>0</v>
      </c>
      <c r="K150" s="106">
        <f t="shared" ref="K150:M150" si="125">SUM(K151:K152)</f>
        <v>0</v>
      </c>
      <c r="L150" s="106">
        <f t="shared" si="125"/>
        <v>0</v>
      </c>
      <c r="M150" s="106">
        <f t="shared" si="125"/>
        <v>0</v>
      </c>
    </row>
    <row r="151" spans="1:13" ht="15" customHeight="1" x14ac:dyDescent="0.25">
      <c r="A151" s="116" t="s">
        <v>110</v>
      </c>
      <c r="B151" s="182" t="s">
        <v>168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13" ht="15" customHeight="1" x14ac:dyDescent="0.25">
      <c r="A152" s="116" t="s">
        <v>110</v>
      </c>
      <c r="B152" s="182" t="s">
        <v>169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 ht="15" customHeight="1" x14ac:dyDescent="0.25">
      <c r="A153" s="110"/>
      <c r="B153" s="184" t="s">
        <v>194</v>
      </c>
      <c r="C153" s="104">
        <f t="shared" ref="C153" si="126">SUM(C94,C106)</f>
        <v>0</v>
      </c>
      <c r="D153" s="104">
        <f t="shared" ref="D153:J153" si="127">SUM(D94,D106)</f>
        <v>0</v>
      </c>
      <c r="E153" s="104">
        <f t="shared" si="127"/>
        <v>0</v>
      </c>
      <c r="F153" s="104">
        <f t="shared" si="127"/>
        <v>0</v>
      </c>
      <c r="G153" s="104">
        <f t="shared" si="127"/>
        <v>0</v>
      </c>
      <c r="H153" s="104">
        <f t="shared" si="127"/>
        <v>0</v>
      </c>
      <c r="I153" s="104">
        <f t="shared" si="127"/>
        <v>0</v>
      </c>
      <c r="J153" s="104">
        <f t="shared" si="127"/>
        <v>0</v>
      </c>
      <c r="K153" s="104">
        <f t="shared" ref="K153:M153" si="128">SUM(K94,K106)</f>
        <v>0</v>
      </c>
      <c r="L153" s="104">
        <f t="shared" si="128"/>
        <v>0</v>
      </c>
      <c r="M153" s="104">
        <f t="shared" si="128"/>
        <v>0</v>
      </c>
    </row>
    <row r="154" spans="1:13" x14ac:dyDescent="0.25">
      <c r="B154" s="19" t="s">
        <v>37</v>
      </c>
      <c r="C154" s="1"/>
      <c r="D154" s="1"/>
      <c r="E154" s="1"/>
      <c r="F154" s="1"/>
      <c r="G154" s="1"/>
    </row>
    <row r="155" spans="1:13" x14ac:dyDescent="0.25">
      <c r="B155" s="2" t="str">
        <f>'2. Bilans bez projektu'!B155</f>
        <v>Sprawdzenie poprawności</v>
      </c>
      <c r="C155" s="2" t="b">
        <f>EXACT(C92,C153)</f>
        <v>1</v>
      </c>
      <c r="D155" s="2" t="b">
        <f t="shared" ref="D155:J155" si="129">EXACT(D92,D153)</f>
        <v>1</v>
      </c>
      <c r="E155" s="2" t="b">
        <f t="shared" si="129"/>
        <v>1</v>
      </c>
      <c r="F155" s="2" t="b">
        <f t="shared" si="129"/>
        <v>1</v>
      </c>
      <c r="G155" s="2" t="b">
        <f t="shared" si="129"/>
        <v>1</v>
      </c>
      <c r="H155" s="2" t="b">
        <f t="shared" si="129"/>
        <v>1</v>
      </c>
      <c r="I155" s="2" t="b">
        <f t="shared" si="129"/>
        <v>1</v>
      </c>
      <c r="J155" s="2" t="b">
        <f t="shared" si="129"/>
        <v>1</v>
      </c>
      <c r="K155" s="2" t="b">
        <f t="shared" ref="K155:M155" si="130">EXACT(K92,K153)</f>
        <v>1</v>
      </c>
      <c r="L155" s="2" t="b">
        <f t="shared" si="130"/>
        <v>1</v>
      </c>
      <c r="M155" s="2" t="b">
        <f t="shared" si="130"/>
        <v>1</v>
      </c>
    </row>
  </sheetData>
  <sheetProtection algorithmName="SHA-512" hashValue="ByXzkdasOLPjFQ9cv0xlt52jZfVnXJWfsOZJYkmGpJn+rzCXGC5xhIab9WodRkS6pnZeInokYK2BLo7y4mzO8Q==" saltValue="8CwocIvUwX5dmx0XJL9sIA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46B21-7A21-459D-BEC8-53E7CB90A84F}">
  <dimension ref="A1:AJ30"/>
  <sheetViews>
    <sheetView workbookViewId="0">
      <selection activeCell="D11" sqref="D11"/>
    </sheetView>
  </sheetViews>
  <sheetFormatPr defaultColWidth="0" defaultRowHeight="15.75" zeroHeight="1" x14ac:dyDescent="0.25"/>
  <cols>
    <col min="1" max="1" width="6.7109375" style="1" customWidth="1"/>
    <col min="2" max="5" width="25.28515625" style="2" customWidth="1"/>
    <col min="6" max="25" width="17.28515625" style="2" customWidth="1"/>
    <col min="26" max="35" width="17" style="2" customWidth="1"/>
    <col min="36" max="36" width="17" style="2" hidden="1" customWidth="1"/>
    <col min="37" max="16384" width="9.140625" style="2" hidden="1"/>
  </cols>
  <sheetData>
    <row r="1" spans="1:35" ht="16.5" thickBot="1" x14ac:dyDescent="0.3">
      <c r="A1" s="237" t="s">
        <v>17</v>
      </c>
      <c r="B1" s="91"/>
      <c r="C1" s="91"/>
      <c r="D1" s="91"/>
      <c r="E1" s="91"/>
      <c r="F1" s="92" t="s">
        <v>39</v>
      </c>
      <c r="G1" s="93"/>
      <c r="H1" s="93"/>
    </row>
    <row r="2" spans="1:35" ht="20.25" customHeight="1" thickBot="1" x14ac:dyDescent="0.3">
      <c r="C2" s="261">
        <v>2020</v>
      </c>
      <c r="D2" s="262"/>
      <c r="E2" s="263"/>
      <c r="F2" s="261">
        <f>+'7. RZiS projekt'!D3</f>
        <v>2021</v>
      </c>
      <c r="G2" s="262"/>
      <c r="H2" s="263"/>
      <c r="I2" s="261">
        <f>+F2+1</f>
        <v>2022</v>
      </c>
      <c r="J2" s="262"/>
      <c r="K2" s="263"/>
      <c r="L2" s="261">
        <f t="shared" ref="L2" si="0">+I2+1</f>
        <v>2023</v>
      </c>
      <c r="M2" s="262"/>
      <c r="N2" s="263"/>
      <c r="O2" s="261">
        <f t="shared" ref="O2" si="1">+L2+1</f>
        <v>2024</v>
      </c>
      <c r="P2" s="262"/>
      <c r="Q2" s="263"/>
      <c r="R2" s="261">
        <f t="shared" ref="R2" si="2">+O2+1</f>
        <v>2025</v>
      </c>
      <c r="S2" s="262"/>
      <c r="T2" s="263"/>
      <c r="U2" s="261">
        <f t="shared" ref="U2" si="3">+R2+1</f>
        <v>2026</v>
      </c>
      <c r="V2" s="262"/>
      <c r="W2" s="263"/>
      <c r="X2" s="261">
        <f t="shared" ref="X2" si="4">+U2+1</f>
        <v>2027</v>
      </c>
      <c r="Y2" s="262"/>
      <c r="Z2" s="263"/>
      <c r="AA2" s="261">
        <f t="shared" ref="AA2" si="5">+X2+1</f>
        <v>2028</v>
      </c>
      <c r="AB2" s="262"/>
      <c r="AC2" s="263"/>
      <c r="AD2" s="261">
        <f t="shared" ref="AD2" si="6">+AA2+1</f>
        <v>2029</v>
      </c>
      <c r="AE2" s="262"/>
      <c r="AF2" s="263"/>
      <c r="AG2" s="261">
        <f t="shared" ref="AG2" si="7">+AD2+1</f>
        <v>2030</v>
      </c>
      <c r="AH2" s="262"/>
      <c r="AI2" s="263"/>
    </row>
    <row r="3" spans="1:35" x14ac:dyDescent="0.25">
      <c r="A3" s="238" t="s">
        <v>316</v>
      </c>
      <c r="B3" s="94" t="s">
        <v>311</v>
      </c>
      <c r="C3" s="95" t="s">
        <v>312</v>
      </c>
      <c r="D3" s="95" t="s">
        <v>315</v>
      </c>
      <c r="E3" s="96" t="s">
        <v>313</v>
      </c>
      <c r="F3" s="95" t="s">
        <v>312</v>
      </c>
      <c r="G3" s="95" t="s">
        <v>315</v>
      </c>
      <c r="H3" s="96" t="s">
        <v>313</v>
      </c>
      <c r="I3" s="95" t="s">
        <v>312</v>
      </c>
      <c r="J3" s="95" t="s">
        <v>315</v>
      </c>
      <c r="K3" s="96" t="s">
        <v>313</v>
      </c>
      <c r="L3" s="95" t="s">
        <v>312</v>
      </c>
      <c r="M3" s="95" t="s">
        <v>315</v>
      </c>
      <c r="N3" s="96" t="s">
        <v>313</v>
      </c>
      <c r="O3" s="95" t="s">
        <v>312</v>
      </c>
      <c r="P3" s="95" t="s">
        <v>315</v>
      </c>
      <c r="Q3" s="96" t="s">
        <v>313</v>
      </c>
      <c r="R3" s="95" t="s">
        <v>312</v>
      </c>
      <c r="S3" s="95" t="s">
        <v>315</v>
      </c>
      <c r="T3" s="96" t="s">
        <v>313</v>
      </c>
      <c r="U3" s="95" t="s">
        <v>312</v>
      </c>
      <c r="V3" s="95" t="s">
        <v>315</v>
      </c>
      <c r="W3" s="96" t="s">
        <v>313</v>
      </c>
      <c r="X3" s="95" t="s">
        <v>312</v>
      </c>
      <c r="Y3" s="95" t="s">
        <v>315</v>
      </c>
      <c r="Z3" s="96" t="s">
        <v>313</v>
      </c>
      <c r="AA3" s="95" t="s">
        <v>312</v>
      </c>
      <c r="AB3" s="95" t="s">
        <v>315</v>
      </c>
      <c r="AC3" s="96" t="s">
        <v>313</v>
      </c>
      <c r="AD3" s="95" t="s">
        <v>312</v>
      </c>
      <c r="AE3" s="95" t="s">
        <v>315</v>
      </c>
      <c r="AF3" s="96" t="s">
        <v>313</v>
      </c>
      <c r="AG3" s="95" t="s">
        <v>312</v>
      </c>
      <c r="AH3" s="95" t="s">
        <v>315</v>
      </c>
      <c r="AI3" s="96" t="s">
        <v>313</v>
      </c>
    </row>
    <row r="4" spans="1:35" x14ac:dyDescent="0.25">
      <c r="A4" s="239" t="s">
        <v>33</v>
      </c>
      <c r="B4" s="227"/>
      <c r="C4" s="230"/>
      <c r="D4" s="230"/>
      <c r="E4" s="231">
        <f>+C4*D4</f>
        <v>0</v>
      </c>
      <c r="F4" s="230"/>
      <c r="G4" s="230"/>
      <c r="H4" s="231">
        <f>+F4*G4</f>
        <v>0</v>
      </c>
      <c r="I4" s="230"/>
      <c r="J4" s="230"/>
      <c r="K4" s="231">
        <f>+I4*J4</f>
        <v>0</v>
      </c>
      <c r="L4" s="230"/>
      <c r="M4" s="230"/>
      <c r="N4" s="231">
        <f>+L4*M4</f>
        <v>0</v>
      </c>
      <c r="O4" s="230"/>
      <c r="P4" s="230"/>
      <c r="Q4" s="231">
        <f>+O4*P4</f>
        <v>0</v>
      </c>
      <c r="R4" s="230"/>
      <c r="S4" s="230"/>
      <c r="T4" s="231">
        <f>+R4*S4</f>
        <v>0</v>
      </c>
      <c r="U4" s="230"/>
      <c r="V4" s="230"/>
      <c r="W4" s="231">
        <f>+U4*V4</f>
        <v>0</v>
      </c>
      <c r="X4" s="230"/>
      <c r="Y4" s="230"/>
      <c r="Z4" s="231">
        <f>+X4*Y4</f>
        <v>0</v>
      </c>
      <c r="AA4" s="230"/>
      <c r="AB4" s="230"/>
      <c r="AC4" s="231">
        <f>+AA4*AB4</f>
        <v>0</v>
      </c>
      <c r="AD4" s="230"/>
      <c r="AE4" s="230"/>
      <c r="AF4" s="231">
        <f>+AD4*AE4</f>
        <v>0</v>
      </c>
      <c r="AG4" s="230"/>
      <c r="AH4" s="230"/>
      <c r="AI4" s="231">
        <f>+AG4*AH4</f>
        <v>0</v>
      </c>
    </row>
    <row r="5" spans="1:35" s="26" customFormat="1" ht="18.75" customHeight="1" x14ac:dyDescent="0.25">
      <c r="A5" s="239" t="s">
        <v>35</v>
      </c>
      <c r="B5" s="227"/>
      <c r="C5" s="230"/>
      <c r="D5" s="230"/>
      <c r="E5" s="231">
        <f t="shared" ref="E5:E13" si="8">+C5*D5</f>
        <v>0</v>
      </c>
      <c r="F5" s="230"/>
      <c r="G5" s="230"/>
      <c r="H5" s="231">
        <f t="shared" ref="H5:H13" si="9">+F5*G5</f>
        <v>0</v>
      </c>
      <c r="I5" s="230"/>
      <c r="J5" s="230"/>
      <c r="K5" s="231">
        <f t="shared" ref="K5:K13" si="10">+I5*J5</f>
        <v>0</v>
      </c>
      <c r="L5" s="230"/>
      <c r="M5" s="230"/>
      <c r="N5" s="231">
        <f t="shared" ref="N5:N13" si="11">+L5*M5</f>
        <v>0</v>
      </c>
      <c r="O5" s="230"/>
      <c r="P5" s="230"/>
      <c r="Q5" s="231">
        <f t="shared" ref="Q5:Q13" si="12">+O5*P5</f>
        <v>0</v>
      </c>
      <c r="R5" s="230"/>
      <c r="S5" s="230"/>
      <c r="T5" s="231">
        <f t="shared" ref="T5:T13" si="13">+R5*S5</f>
        <v>0</v>
      </c>
      <c r="U5" s="230"/>
      <c r="V5" s="230"/>
      <c r="W5" s="231">
        <f t="shared" ref="W5:W13" si="14">+U5*V5</f>
        <v>0</v>
      </c>
      <c r="X5" s="230"/>
      <c r="Y5" s="230"/>
      <c r="Z5" s="231">
        <f t="shared" ref="Z5:Z13" si="15">+X5*Y5</f>
        <v>0</v>
      </c>
      <c r="AA5" s="230"/>
      <c r="AB5" s="230"/>
      <c r="AC5" s="231">
        <f t="shared" ref="AC5:AC13" si="16">+AA5*AB5</f>
        <v>0</v>
      </c>
      <c r="AD5" s="230"/>
      <c r="AE5" s="230"/>
      <c r="AF5" s="231">
        <f t="shared" ref="AF5:AF13" si="17">+AD5*AE5</f>
        <v>0</v>
      </c>
      <c r="AG5" s="230"/>
      <c r="AH5" s="230"/>
      <c r="AI5" s="231">
        <f t="shared" ref="AI5:AI13" si="18">+AG5*AH5</f>
        <v>0</v>
      </c>
    </row>
    <row r="6" spans="1:35" ht="18.75" customHeight="1" x14ac:dyDescent="0.25">
      <c r="A6" s="239" t="s">
        <v>36</v>
      </c>
      <c r="B6" s="227"/>
      <c r="C6" s="230"/>
      <c r="D6" s="230"/>
      <c r="E6" s="231">
        <f t="shared" si="8"/>
        <v>0</v>
      </c>
      <c r="F6" s="230"/>
      <c r="G6" s="230"/>
      <c r="H6" s="231">
        <f t="shared" si="9"/>
        <v>0</v>
      </c>
      <c r="I6" s="230"/>
      <c r="J6" s="230"/>
      <c r="K6" s="231">
        <f t="shared" si="10"/>
        <v>0</v>
      </c>
      <c r="L6" s="230"/>
      <c r="M6" s="230"/>
      <c r="N6" s="231">
        <f t="shared" si="11"/>
        <v>0</v>
      </c>
      <c r="O6" s="230"/>
      <c r="P6" s="230"/>
      <c r="Q6" s="231">
        <f t="shared" si="12"/>
        <v>0</v>
      </c>
      <c r="R6" s="230"/>
      <c r="S6" s="230"/>
      <c r="T6" s="231">
        <f t="shared" si="13"/>
        <v>0</v>
      </c>
      <c r="U6" s="230"/>
      <c r="V6" s="230"/>
      <c r="W6" s="231">
        <f t="shared" si="14"/>
        <v>0</v>
      </c>
      <c r="X6" s="230"/>
      <c r="Y6" s="230"/>
      <c r="Z6" s="231">
        <f t="shared" si="15"/>
        <v>0</v>
      </c>
      <c r="AA6" s="230"/>
      <c r="AB6" s="230"/>
      <c r="AC6" s="231">
        <f t="shared" si="16"/>
        <v>0</v>
      </c>
      <c r="AD6" s="230"/>
      <c r="AE6" s="230"/>
      <c r="AF6" s="231">
        <f t="shared" si="17"/>
        <v>0</v>
      </c>
      <c r="AG6" s="230"/>
      <c r="AH6" s="230"/>
      <c r="AI6" s="231">
        <f t="shared" si="18"/>
        <v>0</v>
      </c>
    </row>
    <row r="7" spans="1:35" ht="18.75" customHeight="1" x14ac:dyDescent="0.25">
      <c r="A7" s="239" t="s">
        <v>75</v>
      </c>
      <c r="B7" s="227"/>
      <c r="C7" s="230"/>
      <c r="D7" s="230"/>
      <c r="E7" s="231">
        <f t="shared" si="8"/>
        <v>0</v>
      </c>
      <c r="F7" s="230"/>
      <c r="G7" s="230"/>
      <c r="H7" s="231">
        <f t="shared" si="9"/>
        <v>0</v>
      </c>
      <c r="I7" s="230"/>
      <c r="J7" s="230"/>
      <c r="K7" s="231">
        <f t="shared" si="10"/>
        <v>0</v>
      </c>
      <c r="L7" s="230"/>
      <c r="M7" s="230"/>
      <c r="N7" s="231">
        <f t="shared" si="11"/>
        <v>0</v>
      </c>
      <c r="O7" s="230"/>
      <c r="P7" s="230"/>
      <c r="Q7" s="231">
        <f t="shared" si="12"/>
        <v>0</v>
      </c>
      <c r="R7" s="230"/>
      <c r="S7" s="230"/>
      <c r="T7" s="231">
        <f t="shared" si="13"/>
        <v>0</v>
      </c>
      <c r="U7" s="230"/>
      <c r="V7" s="230"/>
      <c r="W7" s="231">
        <f t="shared" si="14"/>
        <v>0</v>
      </c>
      <c r="X7" s="230"/>
      <c r="Y7" s="230"/>
      <c r="Z7" s="231">
        <f t="shared" si="15"/>
        <v>0</v>
      </c>
      <c r="AA7" s="230"/>
      <c r="AB7" s="230"/>
      <c r="AC7" s="231">
        <f t="shared" si="16"/>
        <v>0</v>
      </c>
      <c r="AD7" s="230"/>
      <c r="AE7" s="230"/>
      <c r="AF7" s="231">
        <f t="shared" si="17"/>
        <v>0</v>
      </c>
      <c r="AG7" s="230"/>
      <c r="AH7" s="230"/>
      <c r="AI7" s="231">
        <f t="shared" si="18"/>
        <v>0</v>
      </c>
    </row>
    <row r="8" spans="1:35" ht="18.75" customHeight="1" x14ac:dyDescent="0.25">
      <c r="A8" s="239" t="s">
        <v>77</v>
      </c>
      <c r="B8" s="227"/>
      <c r="C8" s="230"/>
      <c r="D8" s="230"/>
      <c r="E8" s="231">
        <f t="shared" si="8"/>
        <v>0</v>
      </c>
      <c r="F8" s="230"/>
      <c r="G8" s="230"/>
      <c r="H8" s="231">
        <f t="shared" si="9"/>
        <v>0</v>
      </c>
      <c r="I8" s="230"/>
      <c r="J8" s="230"/>
      <c r="K8" s="231">
        <f t="shared" si="10"/>
        <v>0</v>
      </c>
      <c r="L8" s="230"/>
      <c r="M8" s="230"/>
      <c r="N8" s="231">
        <f t="shared" si="11"/>
        <v>0</v>
      </c>
      <c r="O8" s="230"/>
      <c r="P8" s="230"/>
      <c r="Q8" s="231">
        <f t="shared" si="12"/>
        <v>0</v>
      </c>
      <c r="R8" s="230"/>
      <c r="S8" s="230"/>
      <c r="T8" s="231">
        <f t="shared" si="13"/>
        <v>0</v>
      </c>
      <c r="U8" s="230"/>
      <c r="V8" s="230"/>
      <c r="W8" s="231">
        <f t="shared" si="14"/>
        <v>0</v>
      </c>
      <c r="X8" s="230"/>
      <c r="Y8" s="230"/>
      <c r="Z8" s="231">
        <f t="shared" si="15"/>
        <v>0</v>
      </c>
      <c r="AA8" s="230"/>
      <c r="AB8" s="230"/>
      <c r="AC8" s="231">
        <f t="shared" si="16"/>
        <v>0</v>
      </c>
      <c r="AD8" s="230"/>
      <c r="AE8" s="230"/>
      <c r="AF8" s="231">
        <f t="shared" si="17"/>
        <v>0</v>
      </c>
      <c r="AG8" s="230"/>
      <c r="AH8" s="230"/>
      <c r="AI8" s="231">
        <f t="shared" si="18"/>
        <v>0</v>
      </c>
    </row>
    <row r="9" spans="1:35" ht="18.75" customHeight="1" x14ac:dyDescent="0.25">
      <c r="A9" s="239" t="s">
        <v>88</v>
      </c>
      <c r="B9" s="227"/>
      <c r="C9" s="230"/>
      <c r="D9" s="230"/>
      <c r="E9" s="231">
        <f t="shared" si="8"/>
        <v>0</v>
      </c>
      <c r="F9" s="230"/>
      <c r="G9" s="230"/>
      <c r="H9" s="231">
        <f t="shared" si="9"/>
        <v>0</v>
      </c>
      <c r="I9" s="230"/>
      <c r="J9" s="230"/>
      <c r="K9" s="231">
        <f t="shared" si="10"/>
        <v>0</v>
      </c>
      <c r="L9" s="230"/>
      <c r="M9" s="230"/>
      <c r="N9" s="231">
        <f t="shared" si="11"/>
        <v>0</v>
      </c>
      <c r="O9" s="230"/>
      <c r="P9" s="230"/>
      <c r="Q9" s="231">
        <f t="shared" si="12"/>
        <v>0</v>
      </c>
      <c r="R9" s="230"/>
      <c r="S9" s="230"/>
      <c r="T9" s="231">
        <f t="shared" si="13"/>
        <v>0</v>
      </c>
      <c r="U9" s="230"/>
      <c r="V9" s="230"/>
      <c r="W9" s="231">
        <f t="shared" si="14"/>
        <v>0</v>
      </c>
      <c r="X9" s="230"/>
      <c r="Y9" s="230"/>
      <c r="Z9" s="231">
        <f t="shared" si="15"/>
        <v>0</v>
      </c>
      <c r="AA9" s="230"/>
      <c r="AB9" s="230"/>
      <c r="AC9" s="231">
        <f t="shared" si="16"/>
        <v>0</v>
      </c>
      <c r="AD9" s="230"/>
      <c r="AE9" s="230"/>
      <c r="AF9" s="231">
        <f t="shared" si="17"/>
        <v>0</v>
      </c>
      <c r="AG9" s="230"/>
      <c r="AH9" s="230"/>
      <c r="AI9" s="231">
        <f t="shared" si="18"/>
        <v>0</v>
      </c>
    </row>
    <row r="10" spans="1:35" ht="18.75" customHeight="1" x14ac:dyDescent="0.25">
      <c r="A10" s="239" t="s">
        <v>89</v>
      </c>
      <c r="B10" s="227"/>
      <c r="C10" s="230"/>
      <c r="D10" s="230"/>
      <c r="E10" s="231">
        <f t="shared" si="8"/>
        <v>0</v>
      </c>
      <c r="F10" s="230"/>
      <c r="G10" s="230"/>
      <c r="H10" s="231">
        <f t="shared" si="9"/>
        <v>0</v>
      </c>
      <c r="I10" s="230"/>
      <c r="J10" s="230"/>
      <c r="K10" s="231">
        <f t="shared" si="10"/>
        <v>0</v>
      </c>
      <c r="L10" s="230"/>
      <c r="M10" s="230"/>
      <c r="N10" s="231">
        <f t="shared" si="11"/>
        <v>0</v>
      </c>
      <c r="O10" s="230"/>
      <c r="P10" s="230"/>
      <c r="Q10" s="231">
        <f t="shared" si="12"/>
        <v>0</v>
      </c>
      <c r="R10" s="230"/>
      <c r="S10" s="230"/>
      <c r="T10" s="231">
        <f t="shared" si="13"/>
        <v>0</v>
      </c>
      <c r="U10" s="230"/>
      <c r="V10" s="230"/>
      <c r="W10" s="231">
        <f t="shared" si="14"/>
        <v>0</v>
      </c>
      <c r="X10" s="230"/>
      <c r="Y10" s="230"/>
      <c r="Z10" s="231">
        <f t="shared" si="15"/>
        <v>0</v>
      </c>
      <c r="AA10" s="230"/>
      <c r="AB10" s="230"/>
      <c r="AC10" s="231">
        <f t="shared" si="16"/>
        <v>0</v>
      </c>
      <c r="AD10" s="230"/>
      <c r="AE10" s="230"/>
      <c r="AF10" s="231">
        <f t="shared" si="17"/>
        <v>0</v>
      </c>
      <c r="AG10" s="230"/>
      <c r="AH10" s="230"/>
      <c r="AI10" s="231">
        <f t="shared" si="18"/>
        <v>0</v>
      </c>
    </row>
    <row r="11" spans="1:35" ht="18.75" customHeight="1" x14ac:dyDescent="0.25">
      <c r="A11" s="239" t="s">
        <v>220</v>
      </c>
      <c r="B11" s="227"/>
      <c r="C11" s="230"/>
      <c r="D11" s="230"/>
      <c r="E11" s="231">
        <f t="shared" si="8"/>
        <v>0</v>
      </c>
      <c r="F11" s="230"/>
      <c r="G11" s="230"/>
      <c r="H11" s="231">
        <f t="shared" si="9"/>
        <v>0</v>
      </c>
      <c r="I11" s="230"/>
      <c r="J11" s="230"/>
      <c r="K11" s="231">
        <f t="shared" si="10"/>
        <v>0</v>
      </c>
      <c r="L11" s="230"/>
      <c r="M11" s="230"/>
      <c r="N11" s="231">
        <f t="shared" si="11"/>
        <v>0</v>
      </c>
      <c r="O11" s="230"/>
      <c r="P11" s="230"/>
      <c r="Q11" s="231">
        <f t="shared" si="12"/>
        <v>0</v>
      </c>
      <c r="R11" s="230"/>
      <c r="S11" s="230"/>
      <c r="T11" s="231">
        <f t="shared" si="13"/>
        <v>0</v>
      </c>
      <c r="U11" s="230"/>
      <c r="V11" s="230"/>
      <c r="W11" s="231">
        <f t="shared" si="14"/>
        <v>0</v>
      </c>
      <c r="X11" s="230"/>
      <c r="Y11" s="230"/>
      <c r="Z11" s="231">
        <f t="shared" si="15"/>
        <v>0</v>
      </c>
      <c r="AA11" s="230"/>
      <c r="AB11" s="230"/>
      <c r="AC11" s="231">
        <f t="shared" si="16"/>
        <v>0</v>
      </c>
      <c r="AD11" s="230"/>
      <c r="AE11" s="230"/>
      <c r="AF11" s="231">
        <f t="shared" si="17"/>
        <v>0</v>
      </c>
      <c r="AG11" s="230"/>
      <c r="AH11" s="230"/>
      <c r="AI11" s="231">
        <f t="shared" si="18"/>
        <v>0</v>
      </c>
    </row>
    <row r="12" spans="1:35" ht="18.75" customHeight="1" x14ac:dyDescent="0.25">
      <c r="A12" s="239" t="s">
        <v>221</v>
      </c>
      <c r="B12" s="227"/>
      <c r="C12" s="230"/>
      <c r="D12" s="230"/>
      <c r="E12" s="231">
        <f t="shared" si="8"/>
        <v>0</v>
      </c>
      <c r="F12" s="230"/>
      <c r="G12" s="230"/>
      <c r="H12" s="231">
        <f t="shared" si="9"/>
        <v>0</v>
      </c>
      <c r="I12" s="230"/>
      <c r="J12" s="230"/>
      <c r="K12" s="231">
        <f t="shared" si="10"/>
        <v>0</v>
      </c>
      <c r="L12" s="230"/>
      <c r="M12" s="230"/>
      <c r="N12" s="231">
        <f t="shared" si="11"/>
        <v>0</v>
      </c>
      <c r="O12" s="230"/>
      <c r="P12" s="230"/>
      <c r="Q12" s="231">
        <f t="shared" si="12"/>
        <v>0</v>
      </c>
      <c r="R12" s="230"/>
      <c r="S12" s="230"/>
      <c r="T12" s="231">
        <f t="shared" si="13"/>
        <v>0</v>
      </c>
      <c r="U12" s="230"/>
      <c r="V12" s="230"/>
      <c r="W12" s="231">
        <f t="shared" si="14"/>
        <v>0</v>
      </c>
      <c r="X12" s="230"/>
      <c r="Y12" s="230"/>
      <c r="Z12" s="231">
        <f t="shared" si="15"/>
        <v>0</v>
      </c>
      <c r="AA12" s="230"/>
      <c r="AB12" s="230"/>
      <c r="AC12" s="231">
        <f t="shared" si="16"/>
        <v>0</v>
      </c>
      <c r="AD12" s="230"/>
      <c r="AE12" s="230"/>
      <c r="AF12" s="231">
        <f t="shared" si="17"/>
        <v>0</v>
      </c>
      <c r="AG12" s="230"/>
      <c r="AH12" s="230"/>
      <c r="AI12" s="231">
        <f t="shared" si="18"/>
        <v>0</v>
      </c>
    </row>
    <row r="13" spans="1:35" ht="18.75" customHeight="1" thickBot="1" x14ac:dyDescent="0.3">
      <c r="A13" s="240" t="s">
        <v>222</v>
      </c>
      <c r="B13" s="228"/>
      <c r="C13" s="232"/>
      <c r="D13" s="232"/>
      <c r="E13" s="233">
        <f t="shared" si="8"/>
        <v>0</v>
      </c>
      <c r="F13" s="232"/>
      <c r="G13" s="232"/>
      <c r="H13" s="233">
        <f t="shared" si="9"/>
        <v>0</v>
      </c>
      <c r="I13" s="232"/>
      <c r="J13" s="232"/>
      <c r="K13" s="233">
        <f t="shared" si="10"/>
        <v>0</v>
      </c>
      <c r="L13" s="232"/>
      <c r="M13" s="232"/>
      <c r="N13" s="233">
        <f t="shared" si="11"/>
        <v>0</v>
      </c>
      <c r="O13" s="232"/>
      <c r="P13" s="232"/>
      <c r="Q13" s="233">
        <f t="shared" si="12"/>
        <v>0</v>
      </c>
      <c r="R13" s="232"/>
      <c r="S13" s="232"/>
      <c r="T13" s="233">
        <f t="shared" si="13"/>
        <v>0</v>
      </c>
      <c r="U13" s="232"/>
      <c r="V13" s="232"/>
      <c r="W13" s="233">
        <f t="shared" si="14"/>
        <v>0</v>
      </c>
      <c r="X13" s="232"/>
      <c r="Y13" s="232"/>
      <c r="Z13" s="233">
        <f t="shared" si="15"/>
        <v>0</v>
      </c>
      <c r="AA13" s="232"/>
      <c r="AB13" s="232"/>
      <c r="AC13" s="233">
        <f t="shared" si="16"/>
        <v>0</v>
      </c>
      <c r="AD13" s="232"/>
      <c r="AE13" s="232"/>
      <c r="AF13" s="233">
        <f t="shared" si="17"/>
        <v>0</v>
      </c>
      <c r="AG13" s="232"/>
      <c r="AH13" s="232"/>
      <c r="AI13" s="233">
        <f t="shared" si="18"/>
        <v>0</v>
      </c>
    </row>
    <row r="14" spans="1:35" s="26" customFormat="1" ht="18.75" customHeight="1" thickTop="1" thickBot="1" x14ac:dyDescent="0.3">
      <c r="A14" s="241"/>
      <c r="B14" s="97" t="s">
        <v>317</v>
      </c>
      <c r="C14" s="234"/>
      <c r="D14" s="234"/>
      <c r="E14" s="235">
        <f>SUM(E4:E13)</f>
        <v>0</v>
      </c>
      <c r="F14" s="234"/>
      <c r="G14" s="234"/>
      <c r="H14" s="235">
        <f>SUM(H4:H13)</f>
        <v>0</v>
      </c>
      <c r="I14" s="234"/>
      <c r="J14" s="234"/>
      <c r="K14" s="235">
        <f>SUM(K4:K13)</f>
        <v>0</v>
      </c>
      <c r="L14" s="234"/>
      <c r="M14" s="234"/>
      <c r="N14" s="235">
        <f>SUM(N4:N13)</f>
        <v>0</v>
      </c>
      <c r="O14" s="234"/>
      <c r="P14" s="234"/>
      <c r="Q14" s="235">
        <f>SUM(Q4:Q13)</f>
        <v>0</v>
      </c>
      <c r="R14" s="234"/>
      <c r="S14" s="234"/>
      <c r="T14" s="235">
        <f>SUM(T4:T13)</f>
        <v>0</v>
      </c>
      <c r="U14" s="234"/>
      <c r="V14" s="234"/>
      <c r="W14" s="235">
        <f>SUM(W4:W13)</f>
        <v>0</v>
      </c>
      <c r="X14" s="234"/>
      <c r="Y14" s="234"/>
      <c r="Z14" s="235">
        <f>SUM(Z4:Z13)</f>
        <v>0</v>
      </c>
      <c r="AA14" s="234"/>
      <c r="AB14" s="234"/>
      <c r="AC14" s="235">
        <f>SUM(AC4:AC13)</f>
        <v>0</v>
      </c>
      <c r="AD14" s="234"/>
      <c r="AE14" s="234"/>
      <c r="AF14" s="235">
        <f>SUM(AF4:AF13)</f>
        <v>0</v>
      </c>
      <c r="AG14" s="234"/>
      <c r="AH14" s="234"/>
      <c r="AI14" s="235">
        <f>SUM(AI4:AI13)</f>
        <v>0</v>
      </c>
    </row>
    <row r="15" spans="1:35" ht="18.75" customHeight="1" thickTop="1" x14ac:dyDescent="0.25"/>
    <row r="16" spans="1:35" ht="18.75" customHeight="1" thickBot="1" x14ac:dyDescent="0.3">
      <c r="A16" s="242" t="s">
        <v>18</v>
      </c>
      <c r="B16" s="91"/>
      <c r="C16" s="92" t="s">
        <v>314</v>
      </c>
      <c r="D16" s="93"/>
      <c r="E16" s="93"/>
      <c r="F16" s="92" t="s">
        <v>314</v>
      </c>
      <c r="G16" s="93"/>
      <c r="H16" s="93"/>
    </row>
    <row r="17" spans="1:35" ht="20.25" customHeight="1" thickBot="1" x14ac:dyDescent="0.3">
      <c r="C17" s="261">
        <f>+C2</f>
        <v>2020</v>
      </c>
      <c r="D17" s="262"/>
      <c r="E17" s="263"/>
      <c r="F17" s="261">
        <f>+F2</f>
        <v>2021</v>
      </c>
      <c r="G17" s="262"/>
      <c r="H17" s="263"/>
      <c r="I17" s="261">
        <f>+F17+1</f>
        <v>2022</v>
      </c>
      <c r="J17" s="262"/>
      <c r="K17" s="263"/>
      <c r="L17" s="261">
        <f t="shared" ref="L17" si="19">+I17+1</f>
        <v>2023</v>
      </c>
      <c r="M17" s="262"/>
      <c r="N17" s="263"/>
      <c r="O17" s="261">
        <f t="shared" ref="O17" si="20">+L17+1</f>
        <v>2024</v>
      </c>
      <c r="P17" s="262"/>
      <c r="Q17" s="263"/>
      <c r="R17" s="261">
        <f t="shared" ref="R17" si="21">+O17+1</f>
        <v>2025</v>
      </c>
      <c r="S17" s="262"/>
      <c r="T17" s="263"/>
      <c r="U17" s="261">
        <f t="shared" ref="U17" si="22">+R17+1</f>
        <v>2026</v>
      </c>
      <c r="V17" s="262"/>
      <c r="W17" s="263"/>
      <c r="X17" s="261">
        <f t="shared" ref="X17" si="23">+U17+1</f>
        <v>2027</v>
      </c>
      <c r="Y17" s="262"/>
      <c r="Z17" s="263"/>
      <c r="AA17" s="261">
        <f t="shared" ref="AA17" si="24">+X17+1</f>
        <v>2028</v>
      </c>
      <c r="AB17" s="262"/>
      <c r="AC17" s="263"/>
      <c r="AD17" s="261">
        <f t="shared" ref="AD17" si="25">+AA17+1</f>
        <v>2029</v>
      </c>
      <c r="AE17" s="262"/>
      <c r="AF17" s="263"/>
      <c r="AG17" s="261">
        <f t="shared" ref="AG17" si="26">+AD17+1</f>
        <v>2030</v>
      </c>
      <c r="AH17" s="262"/>
      <c r="AI17" s="263"/>
    </row>
    <row r="18" spans="1:35" ht="18.75" customHeight="1" x14ac:dyDescent="0.25">
      <c r="A18" s="238" t="s">
        <v>316</v>
      </c>
      <c r="B18" s="94" t="s">
        <v>131</v>
      </c>
      <c r="C18" s="95" t="s">
        <v>312</v>
      </c>
      <c r="D18" s="95" t="s">
        <v>315</v>
      </c>
      <c r="E18" s="96" t="s">
        <v>313</v>
      </c>
      <c r="F18" s="95" t="s">
        <v>312</v>
      </c>
      <c r="G18" s="95" t="s">
        <v>315</v>
      </c>
      <c r="H18" s="96" t="s">
        <v>313</v>
      </c>
      <c r="I18" s="95" t="s">
        <v>312</v>
      </c>
      <c r="J18" s="95" t="s">
        <v>315</v>
      </c>
      <c r="K18" s="96" t="s">
        <v>313</v>
      </c>
      <c r="L18" s="95" t="s">
        <v>312</v>
      </c>
      <c r="M18" s="95" t="s">
        <v>315</v>
      </c>
      <c r="N18" s="96" t="s">
        <v>313</v>
      </c>
      <c r="O18" s="95" t="s">
        <v>312</v>
      </c>
      <c r="P18" s="95" t="s">
        <v>315</v>
      </c>
      <c r="Q18" s="96" t="s">
        <v>313</v>
      </c>
      <c r="R18" s="95" t="s">
        <v>312</v>
      </c>
      <c r="S18" s="95" t="s">
        <v>315</v>
      </c>
      <c r="T18" s="96" t="s">
        <v>313</v>
      </c>
      <c r="U18" s="95" t="s">
        <v>312</v>
      </c>
      <c r="V18" s="95" t="s">
        <v>315</v>
      </c>
      <c r="W18" s="96" t="s">
        <v>313</v>
      </c>
      <c r="X18" s="95" t="s">
        <v>312</v>
      </c>
      <c r="Y18" s="95" t="s">
        <v>315</v>
      </c>
      <c r="Z18" s="96" t="s">
        <v>313</v>
      </c>
      <c r="AA18" s="95" t="s">
        <v>312</v>
      </c>
      <c r="AB18" s="95" t="s">
        <v>315</v>
      </c>
      <c r="AC18" s="96" t="s">
        <v>313</v>
      </c>
      <c r="AD18" s="95" t="s">
        <v>312</v>
      </c>
      <c r="AE18" s="95" t="s">
        <v>315</v>
      </c>
      <c r="AF18" s="96" t="s">
        <v>313</v>
      </c>
      <c r="AG18" s="95" t="s">
        <v>312</v>
      </c>
      <c r="AH18" s="95" t="s">
        <v>315</v>
      </c>
      <c r="AI18" s="96" t="s">
        <v>313</v>
      </c>
    </row>
    <row r="19" spans="1:35" ht="23.25" customHeight="1" x14ac:dyDescent="0.25">
      <c r="A19" s="239" t="s">
        <v>33</v>
      </c>
      <c r="B19" s="227"/>
      <c r="C19" s="230"/>
      <c r="D19" s="230"/>
      <c r="E19" s="231">
        <f>+C19*D19</f>
        <v>0</v>
      </c>
      <c r="F19" s="230"/>
      <c r="G19" s="230"/>
      <c r="H19" s="231">
        <f>+F19*G19</f>
        <v>0</v>
      </c>
      <c r="I19" s="230"/>
      <c r="J19" s="230"/>
      <c r="K19" s="231">
        <f>+I19*J19</f>
        <v>0</v>
      </c>
      <c r="L19" s="230"/>
      <c r="M19" s="230"/>
      <c r="N19" s="231">
        <f>+L19*M19</f>
        <v>0</v>
      </c>
      <c r="O19" s="230"/>
      <c r="P19" s="230"/>
      <c r="Q19" s="231">
        <f>+O19*P19</f>
        <v>0</v>
      </c>
      <c r="R19" s="230"/>
      <c r="S19" s="230"/>
      <c r="T19" s="231">
        <f>+R19*S19</f>
        <v>0</v>
      </c>
      <c r="U19" s="230"/>
      <c r="V19" s="230"/>
      <c r="W19" s="231">
        <f>+U19*V19</f>
        <v>0</v>
      </c>
      <c r="X19" s="230"/>
      <c r="Y19" s="230"/>
      <c r="Z19" s="231">
        <f>+X19*Y19</f>
        <v>0</v>
      </c>
      <c r="AA19" s="230"/>
      <c r="AB19" s="230"/>
      <c r="AC19" s="231">
        <f>+AA19*AB19</f>
        <v>0</v>
      </c>
      <c r="AD19" s="230"/>
      <c r="AE19" s="230"/>
      <c r="AF19" s="231">
        <f>+AD19*AE19</f>
        <v>0</v>
      </c>
      <c r="AG19" s="230"/>
      <c r="AH19" s="230"/>
      <c r="AI19" s="231">
        <f>+AG19*AH19</f>
        <v>0</v>
      </c>
    </row>
    <row r="20" spans="1:35" ht="23.25" customHeight="1" x14ac:dyDescent="0.25">
      <c r="A20" s="239" t="s">
        <v>35</v>
      </c>
      <c r="B20" s="227"/>
      <c r="C20" s="230"/>
      <c r="D20" s="230"/>
      <c r="E20" s="231">
        <f t="shared" ref="E20:E28" si="27">+C20*D20</f>
        <v>0</v>
      </c>
      <c r="F20" s="230"/>
      <c r="G20" s="230"/>
      <c r="H20" s="231">
        <f t="shared" ref="H20:H28" si="28">+F20*G20</f>
        <v>0</v>
      </c>
      <c r="I20" s="230"/>
      <c r="J20" s="230"/>
      <c r="K20" s="231">
        <f t="shared" ref="K20:K28" si="29">+I20*J20</f>
        <v>0</v>
      </c>
      <c r="L20" s="230"/>
      <c r="M20" s="230"/>
      <c r="N20" s="231">
        <f t="shared" ref="N20:N28" si="30">+L20*M20</f>
        <v>0</v>
      </c>
      <c r="O20" s="230"/>
      <c r="P20" s="230"/>
      <c r="Q20" s="231">
        <f t="shared" ref="Q20:Q28" si="31">+O20*P20</f>
        <v>0</v>
      </c>
      <c r="R20" s="230"/>
      <c r="S20" s="230"/>
      <c r="T20" s="231">
        <f t="shared" ref="T20:T28" si="32">+R20*S20</f>
        <v>0</v>
      </c>
      <c r="U20" s="230"/>
      <c r="V20" s="230"/>
      <c r="W20" s="231">
        <f t="shared" ref="W20:W28" si="33">+U20*V20</f>
        <v>0</v>
      </c>
      <c r="X20" s="230"/>
      <c r="Y20" s="230"/>
      <c r="Z20" s="231">
        <f t="shared" ref="Z20:Z28" si="34">+X20*Y20</f>
        <v>0</v>
      </c>
      <c r="AA20" s="230"/>
      <c r="AB20" s="230"/>
      <c r="AC20" s="231">
        <f t="shared" ref="AC20:AC28" si="35">+AA20*AB20</f>
        <v>0</v>
      </c>
      <c r="AD20" s="230"/>
      <c r="AE20" s="230"/>
      <c r="AF20" s="231">
        <f t="shared" ref="AF20:AF28" si="36">+AD20*AE20</f>
        <v>0</v>
      </c>
      <c r="AG20" s="230"/>
      <c r="AH20" s="230"/>
      <c r="AI20" s="231">
        <f t="shared" ref="AI20:AI28" si="37">+AG20*AH20</f>
        <v>0</v>
      </c>
    </row>
    <row r="21" spans="1:35" ht="23.25" customHeight="1" x14ac:dyDescent="0.25">
      <c r="A21" s="239" t="s">
        <v>36</v>
      </c>
      <c r="B21" s="227"/>
      <c r="C21" s="230"/>
      <c r="D21" s="230"/>
      <c r="E21" s="231">
        <f t="shared" si="27"/>
        <v>0</v>
      </c>
      <c r="F21" s="230"/>
      <c r="G21" s="230"/>
      <c r="H21" s="231">
        <f t="shared" si="28"/>
        <v>0</v>
      </c>
      <c r="I21" s="230"/>
      <c r="J21" s="230"/>
      <c r="K21" s="231">
        <f t="shared" si="29"/>
        <v>0</v>
      </c>
      <c r="L21" s="230"/>
      <c r="M21" s="230"/>
      <c r="N21" s="231">
        <f t="shared" si="30"/>
        <v>0</v>
      </c>
      <c r="O21" s="230"/>
      <c r="P21" s="230"/>
      <c r="Q21" s="231">
        <f t="shared" si="31"/>
        <v>0</v>
      </c>
      <c r="R21" s="230"/>
      <c r="S21" s="230"/>
      <c r="T21" s="231">
        <f t="shared" si="32"/>
        <v>0</v>
      </c>
      <c r="U21" s="230"/>
      <c r="V21" s="230"/>
      <c r="W21" s="231">
        <f t="shared" si="33"/>
        <v>0</v>
      </c>
      <c r="X21" s="230"/>
      <c r="Y21" s="230"/>
      <c r="Z21" s="231">
        <f t="shared" si="34"/>
        <v>0</v>
      </c>
      <c r="AA21" s="230"/>
      <c r="AB21" s="230"/>
      <c r="AC21" s="231">
        <f t="shared" si="35"/>
        <v>0</v>
      </c>
      <c r="AD21" s="230"/>
      <c r="AE21" s="230"/>
      <c r="AF21" s="231">
        <f t="shared" si="36"/>
        <v>0</v>
      </c>
      <c r="AG21" s="230"/>
      <c r="AH21" s="230"/>
      <c r="AI21" s="231">
        <f t="shared" si="37"/>
        <v>0</v>
      </c>
    </row>
    <row r="22" spans="1:35" ht="23.25" customHeight="1" x14ac:dyDescent="0.25">
      <c r="A22" s="239" t="s">
        <v>75</v>
      </c>
      <c r="B22" s="227"/>
      <c r="C22" s="230"/>
      <c r="D22" s="230"/>
      <c r="E22" s="231">
        <f t="shared" si="27"/>
        <v>0</v>
      </c>
      <c r="F22" s="230"/>
      <c r="G22" s="230"/>
      <c r="H22" s="231">
        <f t="shared" si="28"/>
        <v>0</v>
      </c>
      <c r="I22" s="230"/>
      <c r="J22" s="230"/>
      <c r="K22" s="231">
        <f t="shared" si="29"/>
        <v>0</v>
      </c>
      <c r="L22" s="230"/>
      <c r="M22" s="230"/>
      <c r="N22" s="231">
        <f t="shared" si="30"/>
        <v>0</v>
      </c>
      <c r="O22" s="230"/>
      <c r="P22" s="230"/>
      <c r="Q22" s="231">
        <f t="shared" si="31"/>
        <v>0</v>
      </c>
      <c r="R22" s="230"/>
      <c r="S22" s="230"/>
      <c r="T22" s="231">
        <f t="shared" si="32"/>
        <v>0</v>
      </c>
      <c r="U22" s="230"/>
      <c r="V22" s="230"/>
      <c r="W22" s="231">
        <f t="shared" si="33"/>
        <v>0</v>
      </c>
      <c r="X22" s="230"/>
      <c r="Y22" s="230"/>
      <c r="Z22" s="231">
        <f t="shared" si="34"/>
        <v>0</v>
      </c>
      <c r="AA22" s="230"/>
      <c r="AB22" s="230"/>
      <c r="AC22" s="231">
        <f t="shared" si="35"/>
        <v>0</v>
      </c>
      <c r="AD22" s="230"/>
      <c r="AE22" s="230"/>
      <c r="AF22" s="231">
        <f t="shared" si="36"/>
        <v>0</v>
      </c>
      <c r="AG22" s="230"/>
      <c r="AH22" s="230"/>
      <c r="AI22" s="231">
        <f t="shared" si="37"/>
        <v>0</v>
      </c>
    </row>
    <row r="23" spans="1:35" ht="23.25" customHeight="1" x14ac:dyDescent="0.25">
      <c r="A23" s="239" t="s">
        <v>77</v>
      </c>
      <c r="B23" s="227"/>
      <c r="C23" s="230"/>
      <c r="D23" s="230"/>
      <c r="E23" s="231">
        <f t="shared" si="27"/>
        <v>0</v>
      </c>
      <c r="F23" s="230"/>
      <c r="G23" s="230"/>
      <c r="H23" s="231">
        <f t="shared" si="28"/>
        <v>0</v>
      </c>
      <c r="I23" s="230"/>
      <c r="J23" s="230"/>
      <c r="K23" s="231">
        <f t="shared" si="29"/>
        <v>0</v>
      </c>
      <c r="L23" s="230"/>
      <c r="M23" s="230"/>
      <c r="N23" s="231">
        <f t="shared" si="30"/>
        <v>0</v>
      </c>
      <c r="O23" s="230"/>
      <c r="P23" s="230"/>
      <c r="Q23" s="231">
        <f t="shared" si="31"/>
        <v>0</v>
      </c>
      <c r="R23" s="230"/>
      <c r="S23" s="230"/>
      <c r="T23" s="231">
        <f t="shared" si="32"/>
        <v>0</v>
      </c>
      <c r="U23" s="230"/>
      <c r="V23" s="230"/>
      <c r="W23" s="231">
        <f t="shared" si="33"/>
        <v>0</v>
      </c>
      <c r="X23" s="230"/>
      <c r="Y23" s="230"/>
      <c r="Z23" s="231">
        <f t="shared" si="34"/>
        <v>0</v>
      </c>
      <c r="AA23" s="230"/>
      <c r="AB23" s="230"/>
      <c r="AC23" s="231">
        <f t="shared" si="35"/>
        <v>0</v>
      </c>
      <c r="AD23" s="230"/>
      <c r="AE23" s="230"/>
      <c r="AF23" s="231">
        <f t="shared" si="36"/>
        <v>0</v>
      </c>
      <c r="AG23" s="230"/>
      <c r="AH23" s="230"/>
      <c r="AI23" s="231">
        <f t="shared" si="37"/>
        <v>0</v>
      </c>
    </row>
    <row r="24" spans="1:35" ht="23.25" customHeight="1" x14ac:dyDescent="0.25">
      <c r="A24" s="239" t="s">
        <v>88</v>
      </c>
      <c r="B24" s="227"/>
      <c r="C24" s="230"/>
      <c r="D24" s="230"/>
      <c r="E24" s="231">
        <f t="shared" si="27"/>
        <v>0</v>
      </c>
      <c r="F24" s="230"/>
      <c r="G24" s="230"/>
      <c r="H24" s="231">
        <f t="shared" si="28"/>
        <v>0</v>
      </c>
      <c r="I24" s="230"/>
      <c r="J24" s="230"/>
      <c r="K24" s="231">
        <f t="shared" si="29"/>
        <v>0</v>
      </c>
      <c r="L24" s="230"/>
      <c r="M24" s="230"/>
      <c r="N24" s="231">
        <f t="shared" si="30"/>
        <v>0</v>
      </c>
      <c r="O24" s="230"/>
      <c r="P24" s="230"/>
      <c r="Q24" s="231">
        <f t="shared" si="31"/>
        <v>0</v>
      </c>
      <c r="R24" s="230"/>
      <c r="S24" s="230"/>
      <c r="T24" s="231">
        <f t="shared" si="32"/>
        <v>0</v>
      </c>
      <c r="U24" s="230"/>
      <c r="V24" s="230"/>
      <c r="W24" s="231">
        <f t="shared" si="33"/>
        <v>0</v>
      </c>
      <c r="X24" s="230"/>
      <c r="Y24" s="230"/>
      <c r="Z24" s="231">
        <f t="shared" si="34"/>
        <v>0</v>
      </c>
      <c r="AA24" s="230"/>
      <c r="AB24" s="230"/>
      <c r="AC24" s="231">
        <f t="shared" si="35"/>
        <v>0</v>
      </c>
      <c r="AD24" s="230"/>
      <c r="AE24" s="230"/>
      <c r="AF24" s="231">
        <f t="shared" si="36"/>
        <v>0</v>
      </c>
      <c r="AG24" s="230"/>
      <c r="AH24" s="230"/>
      <c r="AI24" s="231">
        <f t="shared" si="37"/>
        <v>0</v>
      </c>
    </row>
    <row r="25" spans="1:35" ht="23.25" customHeight="1" x14ac:dyDescent="0.25">
      <c r="A25" s="239" t="s">
        <v>89</v>
      </c>
      <c r="B25" s="227"/>
      <c r="C25" s="230"/>
      <c r="D25" s="230"/>
      <c r="E25" s="231">
        <f t="shared" si="27"/>
        <v>0</v>
      </c>
      <c r="F25" s="230"/>
      <c r="G25" s="230"/>
      <c r="H25" s="231">
        <f t="shared" si="28"/>
        <v>0</v>
      </c>
      <c r="I25" s="230"/>
      <c r="J25" s="230"/>
      <c r="K25" s="231">
        <f t="shared" si="29"/>
        <v>0</v>
      </c>
      <c r="L25" s="230"/>
      <c r="M25" s="230"/>
      <c r="N25" s="231">
        <f t="shared" si="30"/>
        <v>0</v>
      </c>
      <c r="O25" s="230"/>
      <c r="P25" s="230"/>
      <c r="Q25" s="231">
        <f t="shared" si="31"/>
        <v>0</v>
      </c>
      <c r="R25" s="230"/>
      <c r="S25" s="230"/>
      <c r="T25" s="231">
        <f t="shared" si="32"/>
        <v>0</v>
      </c>
      <c r="U25" s="230"/>
      <c r="V25" s="230"/>
      <c r="W25" s="231">
        <f t="shared" si="33"/>
        <v>0</v>
      </c>
      <c r="X25" s="230"/>
      <c r="Y25" s="230"/>
      <c r="Z25" s="231">
        <f t="shared" si="34"/>
        <v>0</v>
      </c>
      <c r="AA25" s="230"/>
      <c r="AB25" s="230"/>
      <c r="AC25" s="231">
        <f t="shared" si="35"/>
        <v>0</v>
      </c>
      <c r="AD25" s="230"/>
      <c r="AE25" s="230"/>
      <c r="AF25" s="231">
        <f t="shared" si="36"/>
        <v>0</v>
      </c>
      <c r="AG25" s="230"/>
      <c r="AH25" s="230"/>
      <c r="AI25" s="231">
        <f t="shared" si="37"/>
        <v>0</v>
      </c>
    </row>
    <row r="26" spans="1:35" ht="23.25" customHeight="1" x14ac:dyDescent="0.25">
      <c r="A26" s="239" t="s">
        <v>220</v>
      </c>
      <c r="B26" s="227"/>
      <c r="C26" s="230"/>
      <c r="D26" s="230"/>
      <c r="E26" s="231">
        <f t="shared" si="27"/>
        <v>0</v>
      </c>
      <c r="F26" s="230"/>
      <c r="G26" s="230"/>
      <c r="H26" s="231">
        <f t="shared" si="28"/>
        <v>0</v>
      </c>
      <c r="I26" s="230"/>
      <c r="J26" s="230"/>
      <c r="K26" s="231">
        <f t="shared" si="29"/>
        <v>0</v>
      </c>
      <c r="L26" s="230"/>
      <c r="M26" s="230"/>
      <c r="N26" s="231">
        <f t="shared" si="30"/>
        <v>0</v>
      </c>
      <c r="O26" s="230"/>
      <c r="P26" s="230"/>
      <c r="Q26" s="231">
        <f t="shared" si="31"/>
        <v>0</v>
      </c>
      <c r="R26" s="230"/>
      <c r="S26" s="230"/>
      <c r="T26" s="231">
        <f t="shared" si="32"/>
        <v>0</v>
      </c>
      <c r="U26" s="230"/>
      <c r="V26" s="230"/>
      <c r="W26" s="231">
        <f t="shared" si="33"/>
        <v>0</v>
      </c>
      <c r="X26" s="230"/>
      <c r="Y26" s="230"/>
      <c r="Z26" s="231">
        <f t="shared" si="34"/>
        <v>0</v>
      </c>
      <c r="AA26" s="230"/>
      <c r="AB26" s="230"/>
      <c r="AC26" s="231">
        <f t="shared" si="35"/>
        <v>0</v>
      </c>
      <c r="AD26" s="230"/>
      <c r="AE26" s="230"/>
      <c r="AF26" s="231">
        <f t="shared" si="36"/>
        <v>0</v>
      </c>
      <c r="AG26" s="230"/>
      <c r="AH26" s="230"/>
      <c r="AI26" s="231">
        <f t="shared" si="37"/>
        <v>0</v>
      </c>
    </row>
    <row r="27" spans="1:35" ht="23.25" customHeight="1" x14ac:dyDescent="0.25">
      <c r="A27" s="239" t="s">
        <v>221</v>
      </c>
      <c r="B27" s="227"/>
      <c r="C27" s="230"/>
      <c r="D27" s="230"/>
      <c r="E27" s="231">
        <f t="shared" si="27"/>
        <v>0</v>
      </c>
      <c r="F27" s="230"/>
      <c r="G27" s="230"/>
      <c r="H27" s="231">
        <f t="shared" si="28"/>
        <v>0</v>
      </c>
      <c r="I27" s="230"/>
      <c r="J27" s="230"/>
      <c r="K27" s="231">
        <f t="shared" si="29"/>
        <v>0</v>
      </c>
      <c r="L27" s="230"/>
      <c r="M27" s="230"/>
      <c r="N27" s="231">
        <f t="shared" si="30"/>
        <v>0</v>
      </c>
      <c r="O27" s="230"/>
      <c r="P27" s="230"/>
      <c r="Q27" s="231">
        <f t="shared" si="31"/>
        <v>0</v>
      </c>
      <c r="R27" s="230"/>
      <c r="S27" s="230"/>
      <c r="T27" s="231">
        <f t="shared" si="32"/>
        <v>0</v>
      </c>
      <c r="U27" s="230"/>
      <c r="V27" s="230"/>
      <c r="W27" s="231">
        <f t="shared" si="33"/>
        <v>0</v>
      </c>
      <c r="X27" s="230"/>
      <c r="Y27" s="230"/>
      <c r="Z27" s="231">
        <f t="shared" si="34"/>
        <v>0</v>
      </c>
      <c r="AA27" s="230"/>
      <c r="AB27" s="230"/>
      <c r="AC27" s="231">
        <f t="shared" si="35"/>
        <v>0</v>
      </c>
      <c r="AD27" s="230"/>
      <c r="AE27" s="230"/>
      <c r="AF27" s="231">
        <f t="shared" si="36"/>
        <v>0</v>
      </c>
      <c r="AG27" s="230"/>
      <c r="AH27" s="230"/>
      <c r="AI27" s="231">
        <f t="shared" si="37"/>
        <v>0</v>
      </c>
    </row>
    <row r="28" spans="1:35" ht="23.25" customHeight="1" thickBot="1" x14ac:dyDescent="0.3">
      <c r="A28" s="243" t="s">
        <v>222</v>
      </c>
      <c r="B28" s="229"/>
      <c r="C28" s="236"/>
      <c r="D28" s="236"/>
      <c r="E28" s="231">
        <f t="shared" si="27"/>
        <v>0</v>
      </c>
      <c r="F28" s="236"/>
      <c r="G28" s="236"/>
      <c r="H28" s="231">
        <f t="shared" si="28"/>
        <v>0</v>
      </c>
      <c r="I28" s="236"/>
      <c r="J28" s="236"/>
      <c r="K28" s="231">
        <f t="shared" si="29"/>
        <v>0</v>
      </c>
      <c r="L28" s="236"/>
      <c r="M28" s="236"/>
      <c r="N28" s="231">
        <f t="shared" si="30"/>
        <v>0</v>
      </c>
      <c r="O28" s="236"/>
      <c r="P28" s="236"/>
      <c r="Q28" s="231">
        <f t="shared" si="31"/>
        <v>0</v>
      </c>
      <c r="R28" s="236"/>
      <c r="S28" s="236"/>
      <c r="T28" s="231">
        <f t="shared" si="32"/>
        <v>0</v>
      </c>
      <c r="U28" s="236"/>
      <c r="V28" s="236"/>
      <c r="W28" s="231">
        <f t="shared" si="33"/>
        <v>0</v>
      </c>
      <c r="X28" s="236"/>
      <c r="Y28" s="236"/>
      <c r="Z28" s="231">
        <f t="shared" si="34"/>
        <v>0</v>
      </c>
      <c r="AA28" s="236"/>
      <c r="AB28" s="236"/>
      <c r="AC28" s="231">
        <f t="shared" si="35"/>
        <v>0</v>
      </c>
      <c r="AD28" s="236"/>
      <c r="AE28" s="236"/>
      <c r="AF28" s="231">
        <f t="shared" si="36"/>
        <v>0</v>
      </c>
      <c r="AG28" s="236"/>
      <c r="AH28" s="236"/>
      <c r="AI28" s="231">
        <f t="shared" si="37"/>
        <v>0</v>
      </c>
    </row>
    <row r="29" spans="1:35" s="26" customFormat="1" ht="18.75" customHeight="1" thickTop="1" thickBot="1" x14ac:dyDescent="0.3">
      <c r="A29" s="241"/>
      <c r="B29" s="97" t="s">
        <v>317</v>
      </c>
      <c r="C29" s="234"/>
      <c r="D29" s="234"/>
      <c r="E29" s="235">
        <f>SUM(E19:E28)</f>
        <v>0</v>
      </c>
      <c r="F29" s="234"/>
      <c r="G29" s="234"/>
      <c r="H29" s="235">
        <f>SUM(H19:H28)</f>
        <v>0</v>
      </c>
      <c r="I29" s="234"/>
      <c r="J29" s="234"/>
      <c r="K29" s="235">
        <f>SUM(K19:K28)</f>
        <v>0</v>
      </c>
      <c r="L29" s="234"/>
      <c r="M29" s="234"/>
      <c r="N29" s="235">
        <f>SUM(N19:N28)</f>
        <v>0</v>
      </c>
      <c r="O29" s="234"/>
      <c r="P29" s="234"/>
      <c r="Q29" s="235">
        <f>SUM(Q19:Q28)</f>
        <v>0</v>
      </c>
      <c r="R29" s="234"/>
      <c r="S29" s="234"/>
      <c r="T29" s="235">
        <f>SUM(T19:T28)</f>
        <v>0</v>
      </c>
      <c r="U29" s="234"/>
      <c r="V29" s="234"/>
      <c r="W29" s="235">
        <f>SUM(W19:W28)</f>
        <v>0</v>
      </c>
      <c r="X29" s="234"/>
      <c r="Y29" s="234"/>
      <c r="Z29" s="235">
        <f>SUM(Z19:Z28)</f>
        <v>0</v>
      </c>
      <c r="AA29" s="234"/>
      <c r="AB29" s="234"/>
      <c r="AC29" s="235">
        <f>SUM(AC19:AC28)</f>
        <v>0</v>
      </c>
      <c r="AD29" s="234"/>
      <c r="AE29" s="234"/>
      <c r="AF29" s="235">
        <f>SUM(AF19:AF28)</f>
        <v>0</v>
      </c>
      <c r="AG29" s="234"/>
      <c r="AH29" s="234"/>
      <c r="AI29" s="235">
        <f>SUM(AI19:AI28)</f>
        <v>0</v>
      </c>
    </row>
    <row r="30" spans="1:35" ht="16.5" hidden="1" thickTop="1" x14ac:dyDescent="0.25"/>
  </sheetData>
  <sheetProtection algorithmName="SHA-512" hashValue="9ZtbZawND7o3pAtwdQ5+TD2iE+DMAtIIGCbPf3CcUctobk23Q0d9oMfe2aKpfyW+vBk2pyeZNlAy/KS4mWtohA==" saltValue="lba85D1e4sLPnqpk3nEX4Q==" spinCount="100000" sheet="1" objects="1" scenarios="1" formatCells="0" formatColumns="0" formatRows="0"/>
  <mergeCells count="22">
    <mergeCell ref="O2:Q2"/>
    <mergeCell ref="R2:T2"/>
    <mergeCell ref="U2:W2"/>
    <mergeCell ref="X2:Z2"/>
    <mergeCell ref="O17:Q17"/>
    <mergeCell ref="R17:T17"/>
    <mergeCell ref="C2:E2"/>
    <mergeCell ref="C17:E17"/>
    <mergeCell ref="AA2:AC2"/>
    <mergeCell ref="AD2:AF2"/>
    <mergeCell ref="AG2:AI2"/>
    <mergeCell ref="AA17:AC17"/>
    <mergeCell ref="AD17:AF17"/>
    <mergeCell ref="AG17:AI17"/>
    <mergeCell ref="F2:H2"/>
    <mergeCell ref="I2:K2"/>
    <mergeCell ref="F17:H17"/>
    <mergeCell ref="I17:K17"/>
    <mergeCell ref="L17:N17"/>
    <mergeCell ref="U17:W17"/>
    <mergeCell ref="X17:Z17"/>
    <mergeCell ref="L2:N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7"/>
  <dimension ref="A1:M53"/>
  <sheetViews>
    <sheetView topLeftCell="B1" workbookViewId="0">
      <selection activeCell="B18" sqref="B18"/>
    </sheetView>
  </sheetViews>
  <sheetFormatPr defaultColWidth="0" defaultRowHeight="15.75" zeroHeight="1" x14ac:dyDescent="0.25"/>
  <cols>
    <col min="1" max="1" width="4.140625" style="2" customWidth="1"/>
    <col min="2" max="2" width="68" style="2" bestFit="1" customWidth="1"/>
    <col min="3" max="13" width="20.7109375" style="2" customWidth="1"/>
    <col min="14" max="16384" width="9.140625" style="2" hidden="1"/>
  </cols>
  <sheetData>
    <row r="1" spans="1:13" s="37" customFormat="1" ht="26.25" x14ac:dyDescent="0.4">
      <c r="A1" s="34" t="s">
        <v>258</v>
      </c>
      <c r="B1" s="35" t="s">
        <v>214</v>
      </c>
      <c r="C1" s="36"/>
      <c r="D1" s="36"/>
      <c r="E1" s="36"/>
      <c r="F1" s="36"/>
      <c r="G1" s="36"/>
    </row>
    <row r="2" spans="1:13" ht="31.5" x14ac:dyDescent="0.25">
      <c r="A2" s="126" t="s">
        <v>1</v>
      </c>
      <c r="B2" s="118" t="s">
        <v>2</v>
      </c>
      <c r="C2" s="119" t="str">
        <f>'2. Bilans bez projektu'!C2</f>
        <v>Rok bazowy
n-2</v>
      </c>
      <c r="D2" s="119" t="str">
        <f>'2. Bilans bez projektu'!D2</f>
        <v>Rok bazowy
n-1</v>
      </c>
      <c r="E2" s="119" t="str">
        <f>'2. Bilans bez projektu'!E2</f>
        <v>Rok
n</v>
      </c>
      <c r="F2" s="119" t="str">
        <f>'2. Bilans bez projektu'!F2</f>
        <v>n+1</v>
      </c>
      <c r="G2" s="119" t="str">
        <f>'2. Bilans bez projektu'!G2</f>
        <v>n+2</v>
      </c>
      <c r="H2" s="119" t="str">
        <f>'2. Bilans bez projektu'!H2</f>
        <v>n+3</v>
      </c>
      <c r="I2" s="119" t="str">
        <f>'2. Bilans bez projektu'!I2</f>
        <v>n+4</v>
      </c>
      <c r="J2" s="119" t="str">
        <f>'2. Bilans bez projektu'!J2</f>
        <v>n+5</v>
      </c>
      <c r="K2" s="119" t="str">
        <f>'2. Bilans bez projektu'!K2</f>
        <v>n+6</v>
      </c>
      <c r="L2" s="119" t="str">
        <f>'2. Bilans bez projektu'!L2</f>
        <v>n+7</v>
      </c>
      <c r="M2" s="119" t="str">
        <f>'2. Bilans bez projektu'!M2</f>
        <v>n+8</v>
      </c>
    </row>
    <row r="3" spans="1:13" x14ac:dyDescent="0.25">
      <c r="A3" s="127"/>
      <c r="B3" s="128" t="s">
        <v>13</v>
      </c>
      <c r="C3" s="87">
        <f>'2. Bilans bez projektu'!C3</f>
        <v>2020</v>
      </c>
      <c r="D3" s="87">
        <f>'2. Bilans bez projektu'!D3</f>
        <v>2021</v>
      </c>
      <c r="E3" s="87">
        <f>'2. Bilans bez projektu'!E3</f>
        <v>2022</v>
      </c>
      <c r="F3" s="87">
        <f>'2. Bilans bez projektu'!F3</f>
        <v>2023</v>
      </c>
      <c r="G3" s="87">
        <f>'2. Bilans bez projektu'!G3</f>
        <v>2024</v>
      </c>
      <c r="H3" s="87">
        <f>'2. Bilans bez projektu'!H3</f>
        <v>2025</v>
      </c>
      <c r="I3" s="87">
        <f>'2. Bilans bez projektu'!I3</f>
        <v>2026</v>
      </c>
      <c r="J3" s="87">
        <f>'2. Bilans bez projektu'!J3</f>
        <v>2027</v>
      </c>
      <c r="K3" s="87">
        <f>'2. Bilans bez projektu'!K3</f>
        <v>2028</v>
      </c>
      <c r="L3" s="87">
        <f>'2. Bilans bez projektu'!L3</f>
        <v>2029</v>
      </c>
      <c r="M3" s="87">
        <f>'2. Bilans bez projektu'!M3</f>
        <v>2030</v>
      </c>
    </row>
    <row r="4" spans="1:13" ht="15" customHeight="1" x14ac:dyDescent="0.25">
      <c r="A4" s="110" t="s">
        <v>15</v>
      </c>
      <c r="B4" s="129" t="s">
        <v>195</v>
      </c>
      <c r="C4" s="7">
        <f t="shared" ref="C4" si="0">SUM(C6:C9)</f>
        <v>0</v>
      </c>
      <c r="D4" s="7">
        <f t="shared" ref="D4:J4" si="1">SUM(D6:D9)</f>
        <v>0</v>
      </c>
      <c r="E4" s="7">
        <f t="shared" si="1"/>
        <v>0</v>
      </c>
      <c r="F4" s="7">
        <f t="shared" si="1"/>
        <v>0</v>
      </c>
      <c r="G4" s="7">
        <f t="shared" si="1"/>
        <v>0</v>
      </c>
      <c r="H4" s="7">
        <f t="shared" si="1"/>
        <v>0</v>
      </c>
      <c r="I4" s="7">
        <f t="shared" si="1"/>
        <v>0</v>
      </c>
      <c r="J4" s="7">
        <f t="shared" si="1"/>
        <v>0</v>
      </c>
      <c r="K4" s="7">
        <f t="shared" ref="K4:M4" si="2">SUM(K6:K9)</f>
        <v>0</v>
      </c>
      <c r="L4" s="7">
        <f t="shared" si="2"/>
        <v>0</v>
      </c>
      <c r="M4" s="7">
        <f t="shared" si="2"/>
        <v>0</v>
      </c>
    </row>
    <row r="5" spans="1:13" s="25" customFormat="1" ht="15" customHeight="1" x14ac:dyDescent="0.25">
      <c r="A5" s="113" t="s">
        <v>110</v>
      </c>
      <c r="B5" s="130" t="s">
        <v>196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5" customHeight="1" x14ac:dyDescent="0.25">
      <c r="A6" s="116" t="s">
        <v>17</v>
      </c>
      <c r="B6" s="131" t="s">
        <v>39</v>
      </c>
      <c r="C6" s="123">
        <f>'6. Założenia sprzedaży '!E14</f>
        <v>0</v>
      </c>
      <c r="D6" s="123">
        <f>'6. Założenia sprzedaży '!H14</f>
        <v>0</v>
      </c>
      <c r="E6" s="123">
        <f>'6. Założenia sprzedaży '!K14</f>
        <v>0</v>
      </c>
      <c r="F6" s="123">
        <f>'6. Założenia sprzedaży '!N14</f>
        <v>0</v>
      </c>
      <c r="G6" s="123">
        <f>'6. Założenia sprzedaży '!Q14</f>
        <v>0</v>
      </c>
      <c r="H6" s="123">
        <f>+'6. Założenia sprzedaży '!T14</f>
        <v>0</v>
      </c>
      <c r="I6" s="123">
        <f>+'6. Założenia sprzedaży '!W14</f>
        <v>0</v>
      </c>
      <c r="J6" s="123">
        <f>+'6. Założenia sprzedaży '!Z14</f>
        <v>0</v>
      </c>
      <c r="K6" s="123">
        <f>+'6. Założenia sprzedaży '!AC14</f>
        <v>0</v>
      </c>
      <c r="L6" s="123">
        <f>+'6. Założenia sprzedaży '!AF14</f>
        <v>0</v>
      </c>
      <c r="M6" s="123">
        <f>+'6. Założenia sprzedaży '!AI14</f>
        <v>0</v>
      </c>
    </row>
    <row r="7" spans="1:13" ht="15" customHeight="1" x14ac:dyDescent="0.25">
      <c r="A7" s="116" t="s">
        <v>18</v>
      </c>
      <c r="B7" s="131" t="s">
        <v>40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5" customHeight="1" x14ac:dyDescent="0.25">
      <c r="A8" s="116" t="s">
        <v>24</v>
      </c>
      <c r="B8" s="131" t="s">
        <v>41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5" customHeight="1" x14ac:dyDescent="0.25">
      <c r="A9" s="116" t="s">
        <v>25</v>
      </c>
      <c r="B9" s="131" t="s">
        <v>42</v>
      </c>
      <c r="C9" s="123">
        <f>'6. Założenia sprzedaży '!E29</f>
        <v>0</v>
      </c>
      <c r="D9" s="123">
        <f>'6. Założenia sprzedaży '!H29</f>
        <v>0</v>
      </c>
      <c r="E9" s="123">
        <f>'6. Założenia sprzedaży '!K29</f>
        <v>0</v>
      </c>
      <c r="F9" s="123">
        <f>'6. Założenia sprzedaży '!N29</f>
        <v>0</v>
      </c>
      <c r="G9" s="123">
        <f>'6. Założenia sprzedaży '!Q29</f>
        <v>0</v>
      </c>
      <c r="H9" s="123">
        <f>+'6. Założenia sprzedaży '!T29</f>
        <v>0</v>
      </c>
      <c r="I9" s="123">
        <f>+'6. Założenia sprzedaży '!W29</f>
        <v>0</v>
      </c>
      <c r="J9" s="123">
        <f>+'6. Założenia sprzedaży '!Z29</f>
        <v>0</v>
      </c>
      <c r="K9" s="123">
        <f>+'6. Założenia sprzedaży '!AC29</f>
        <v>0</v>
      </c>
      <c r="L9" s="123">
        <f>+'6. Założenia sprzedaży '!AF29</f>
        <v>0</v>
      </c>
      <c r="M9" s="123">
        <f>+'6. Założenia sprzedaży '!AI29</f>
        <v>0</v>
      </c>
    </row>
    <row r="10" spans="1:13" ht="15" customHeight="1" x14ac:dyDescent="0.25">
      <c r="A10" s="110" t="s">
        <v>27</v>
      </c>
      <c r="B10" s="129" t="s">
        <v>43</v>
      </c>
      <c r="C10" s="122">
        <f t="shared" ref="C10" si="3">SUM(C11:C14,C15:C16,C17:C18)</f>
        <v>0</v>
      </c>
      <c r="D10" s="122">
        <f t="shared" ref="D10:J10" si="4">SUM(D11:D14,D15:D16,D17:D18)</f>
        <v>0</v>
      </c>
      <c r="E10" s="122">
        <f t="shared" si="4"/>
        <v>0</v>
      </c>
      <c r="F10" s="122">
        <f t="shared" si="4"/>
        <v>0</v>
      </c>
      <c r="G10" s="122">
        <f t="shared" si="4"/>
        <v>0</v>
      </c>
      <c r="H10" s="122">
        <f t="shared" si="4"/>
        <v>0</v>
      </c>
      <c r="I10" s="122">
        <f t="shared" si="4"/>
        <v>0</v>
      </c>
      <c r="J10" s="122">
        <f t="shared" si="4"/>
        <v>0</v>
      </c>
      <c r="K10" s="122">
        <f t="shared" ref="K10:M10" si="5">SUM(K11:K14,K15:K16,K17:K18)</f>
        <v>0</v>
      </c>
      <c r="L10" s="122">
        <f t="shared" si="5"/>
        <v>0</v>
      </c>
      <c r="M10" s="122">
        <f t="shared" si="5"/>
        <v>0</v>
      </c>
    </row>
    <row r="11" spans="1:13" ht="15" customHeight="1" x14ac:dyDescent="0.25">
      <c r="A11" s="116" t="s">
        <v>17</v>
      </c>
      <c r="B11" s="131" t="s">
        <v>44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" customHeight="1" x14ac:dyDescent="0.25">
      <c r="A12" s="116" t="s">
        <v>18</v>
      </c>
      <c r="B12" s="131" t="s">
        <v>45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" customHeight="1" x14ac:dyDescent="0.25">
      <c r="A13" s="116" t="s">
        <v>24</v>
      </c>
      <c r="B13" s="131" t="s">
        <v>46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 customHeight="1" x14ac:dyDescent="0.25">
      <c r="A14" s="116" t="s">
        <v>25</v>
      </c>
      <c r="B14" s="131" t="s">
        <v>298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" customHeight="1" x14ac:dyDescent="0.25">
      <c r="A15" s="116" t="s">
        <v>26</v>
      </c>
      <c r="B15" s="131" t="s">
        <v>47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5" customHeight="1" x14ac:dyDescent="0.25">
      <c r="A16" s="116" t="s">
        <v>48</v>
      </c>
      <c r="B16" s="131" t="s">
        <v>299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" customHeight="1" x14ac:dyDescent="0.25">
      <c r="A17" s="116" t="s">
        <v>49</v>
      </c>
      <c r="B17" s="131" t="s">
        <v>50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" customHeight="1" x14ac:dyDescent="0.25">
      <c r="A18" s="116" t="s">
        <v>51</v>
      </c>
      <c r="B18" s="131" t="s">
        <v>52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" customHeight="1" x14ac:dyDescent="0.25">
      <c r="A19" s="110" t="s">
        <v>30</v>
      </c>
      <c r="B19" s="129" t="s">
        <v>53</v>
      </c>
      <c r="C19" s="122">
        <f t="shared" ref="C19" si="6">C4-C10</f>
        <v>0</v>
      </c>
      <c r="D19" s="122">
        <f t="shared" ref="D19:J19" si="7">D4-D10</f>
        <v>0</v>
      </c>
      <c r="E19" s="122">
        <f t="shared" si="7"/>
        <v>0</v>
      </c>
      <c r="F19" s="122">
        <f t="shared" si="7"/>
        <v>0</v>
      </c>
      <c r="G19" s="122">
        <f t="shared" si="7"/>
        <v>0</v>
      </c>
      <c r="H19" s="122">
        <f t="shared" si="7"/>
        <v>0</v>
      </c>
      <c r="I19" s="122">
        <f t="shared" si="7"/>
        <v>0</v>
      </c>
      <c r="J19" s="122">
        <f t="shared" si="7"/>
        <v>0</v>
      </c>
      <c r="K19" s="122">
        <f t="shared" ref="K19:M19" si="8">K4-K10</f>
        <v>0</v>
      </c>
      <c r="L19" s="122">
        <f t="shared" si="8"/>
        <v>0</v>
      </c>
      <c r="M19" s="122">
        <f t="shared" si="8"/>
        <v>0</v>
      </c>
    </row>
    <row r="20" spans="1:13" ht="15" customHeight="1" x14ac:dyDescent="0.25">
      <c r="A20" s="110" t="s">
        <v>54</v>
      </c>
      <c r="B20" s="129" t="s">
        <v>55</v>
      </c>
      <c r="C20" s="122">
        <f t="shared" ref="C20" si="9">SUM(C21:C24)</f>
        <v>0</v>
      </c>
      <c r="D20" s="122">
        <f t="shared" ref="D20:J20" si="10">SUM(D21:D24)</f>
        <v>0</v>
      </c>
      <c r="E20" s="122">
        <f t="shared" si="10"/>
        <v>0</v>
      </c>
      <c r="F20" s="122">
        <f t="shared" si="10"/>
        <v>0</v>
      </c>
      <c r="G20" s="122">
        <f t="shared" si="10"/>
        <v>0</v>
      </c>
      <c r="H20" s="122">
        <f t="shared" si="10"/>
        <v>0</v>
      </c>
      <c r="I20" s="122">
        <f t="shared" si="10"/>
        <v>0</v>
      </c>
      <c r="J20" s="122">
        <f t="shared" si="10"/>
        <v>0</v>
      </c>
      <c r="K20" s="122">
        <f t="shared" ref="K20:M20" si="11">SUM(K21:K24)</f>
        <v>0</v>
      </c>
      <c r="L20" s="122">
        <f t="shared" si="11"/>
        <v>0</v>
      </c>
      <c r="M20" s="122">
        <f t="shared" si="11"/>
        <v>0</v>
      </c>
    </row>
    <row r="21" spans="1:13" ht="15" customHeight="1" x14ac:dyDescent="0.25">
      <c r="A21" s="116" t="s">
        <v>17</v>
      </c>
      <c r="B21" s="131" t="s">
        <v>197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" customHeight="1" x14ac:dyDescent="0.25">
      <c r="A22" s="116" t="s">
        <v>18</v>
      </c>
      <c r="B22" s="131" t="s">
        <v>56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" customHeight="1" x14ac:dyDescent="0.25">
      <c r="A23" s="116" t="s">
        <v>24</v>
      </c>
      <c r="B23" s="131" t="s">
        <v>198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 customHeight="1" x14ac:dyDescent="0.25">
      <c r="A24" s="116" t="s">
        <v>25</v>
      </c>
      <c r="B24" s="131" t="s">
        <v>199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 customHeight="1" x14ac:dyDescent="0.25">
      <c r="A25" s="110" t="s">
        <v>57</v>
      </c>
      <c r="B25" s="129" t="s">
        <v>58</v>
      </c>
      <c r="C25" s="122">
        <f t="shared" ref="C25" si="12">SUM(C26:C28)</f>
        <v>0</v>
      </c>
      <c r="D25" s="122">
        <f t="shared" ref="D25:J25" si="13">SUM(D26:D28)</f>
        <v>0</v>
      </c>
      <c r="E25" s="122">
        <f t="shared" si="13"/>
        <v>0</v>
      </c>
      <c r="F25" s="122">
        <f t="shared" si="13"/>
        <v>0</v>
      </c>
      <c r="G25" s="122">
        <f t="shared" si="13"/>
        <v>0</v>
      </c>
      <c r="H25" s="122">
        <f t="shared" si="13"/>
        <v>0</v>
      </c>
      <c r="I25" s="122">
        <f t="shared" si="13"/>
        <v>0</v>
      </c>
      <c r="J25" s="122">
        <f t="shared" si="13"/>
        <v>0</v>
      </c>
      <c r="K25" s="122">
        <f t="shared" ref="K25:M25" si="14">SUM(K26:K28)</f>
        <v>0</v>
      </c>
      <c r="L25" s="122">
        <f t="shared" si="14"/>
        <v>0</v>
      </c>
      <c r="M25" s="122">
        <f t="shared" si="14"/>
        <v>0</v>
      </c>
    </row>
    <row r="26" spans="1:13" ht="15" customHeight="1" x14ac:dyDescent="0.25">
      <c r="A26" s="116" t="s">
        <v>17</v>
      </c>
      <c r="B26" s="131" t="s">
        <v>200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" customHeight="1" x14ac:dyDescent="0.25">
      <c r="A27" s="116" t="s">
        <v>18</v>
      </c>
      <c r="B27" s="131" t="s">
        <v>198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" customHeight="1" x14ac:dyDescent="0.25">
      <c r="A28" s="116" t="s">
        <v>24</v>
      </c>
      <c r="B28" s="131" t="s">
        <v>201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" customHeight="1" x14ac:dyDescent="0.25">
      <c r="A29" s="110" t="s">
        <v>59</v>
      </c>
      <c r="B29" s="129" t="s">
        <v>60</v>
      </c>
      <c r="C29" s="122">
        <f t="shared" ref="C29" si="15">C19+C20-C25</f>
        <v>0</v>
      </c>
      <c r="D29" s="122">
        <f t="shared" ref="D29:J29" si="16">D19+D20-D25</f>
        <v>0</v>
      </c>
      <c r="E29" s="122">
        <f t="shared" si="16"/>
        <v>0</v>
      </c>
      <c r="F29" s="122">
        <f t="shared" si="16"/>
        <v>0</v>
      </c>
      <c r="G29" s="122">
        <f t="shared" si="16"/>
        <v>0</v>
      </c>
      <c r="H29" s="122">
        <f t="shared" si="16"/>
        <v>0</v>
      </c>
      <c r="I29" s="122">
        <f t="shared" si="16"/>
        <v>0</v>
      </c>
      <c r="J29" s="122">
        <f t="shared" si="16"/>
        <v>0</v>
      </c>
      <c r="K29" s="122">
        <f t="shared" ref="K29:M29" si="17">K19+K20-K25</f>
        <v>0</v>
      </c>
      <c r="L29" s="122">
        <f t="shared" si="17"/>
        <v>0</v>
      </c>
      <c r="M29" s="122">
        <f t="shared" si="17"/>
        <v>0</v>
      </c>
    </row>
    <row r="30" spans="1:13" ht="15" customHeight="1" x14ac:dyDescent="0.25">
      <c r="A30" s="110" t="s">
        <v>61</v>
      </c>
      <c r="B30" s="129" t="s">
        <v>62</v>
      </c>
      <c r="C30" s="122">
        <f t="shared" ref="C30" si="18">SUM(C31,C36,C38,C40:C41)</f>
        <v>0</v>
      </c>
      <c r="D30" s="122">
        <f t="shared" ref="D30:J30" si="19">SUM(D31,D36,D38,D40:D41)</f>
        <v>0</v>
      </c>
      <c r="E30" s="122">
        <f t="shared" si="19"/>
        <v>0</v>
      </c>
      <c r="F30" s="122">
        <f t="shared" si="19"/>
        <v>0</v>
      </c>
      <c r="G30" s="122">
        <f t="shared" si="19"/>
        <v>0</v>
      </c>
      <c r="H30" s="122">
        <f t="shared" si="19"/>
        <v>0</v>
      </c>
      <c r="I30" s="122">
        <f t="shared" si="19"/>
        <v>0</v>
      </c>
      <c r="J30" s="122">
        <f t="shared" si="19"/>
        <v>0</v>
      </c>
      <c r="K30" s="122">
        <f t="shared" ref="K30:M30" si="20">SUM(K31,K36,K38,K40:K41)</f>
        <v>0</v>
      </c>
      <c r="L30" s="122">
        <f t="shared" si="20"/>
        <v>0</v>
      </c>
      <c r="M30" s="122">
        <f t="shared" si="20"/>
        <v>0</v>
      </c>
    </row>
    <row r="31" spans="1:13" ht="15" customHeight="1" x14ac:dyDescent="0.25">
      <c r="A31" s="116" t="s">
        <v>17</v>
      </c>
      <c r="B31" s="131" t="s">
        <v>202</v>
      </c>
      <c r="C31" s="123">
        <f t="shared" ref="C31" si="21">SUM(C32,C34)</f>
        <v>0</v>
      </c>
      <c r="D31" s="123">
        <f t="shared" ref="D31:J31" si="22">SUM(D32,D34)</f>
        <v>0</v>
      </c>
      <c r="E31" s="123">
        <f t="shared" si="22"/>
        <v>0</v>
      </c>
      <c r="F31" s="123">
        <f t="shared" si="22"/>
        <v>0</v>
      </c>
      <c r="G31" s="123">
        <f t="shared" si="22"/>
        <v>0</v>
      </c>
      <c r="H31" s="123">
        <f t="shared" si="22"/>
        <v>0</v>
      </c>
      <c r="I31" s="123">
        <f t="shared" si="22"/>
        <v>0</v>
      </c>
      <c r="J31" s="123">
        <f t="shared" si="22"/>
        <v>0</v>
      </c>
      <c r="K31" s="123">
        <f t="shared" ref="K31:M31" si="23">SUM(K32,K34)</f>
        <v>0</v>
      </c>
      <c r="L31" s="123">
        <f t="shared" si="23"/>
        <v>0</v>
      </c>
      <c r="M31" s="123">
        <f t="shared" si="23"/>
        <v>0</v>
      </c>
    </row>
    <row r="32" spans="1:13" s="25" customFormat="1" ht="15" customHeight="1" x14ac:dyDescent="0.25">
      <c r="A32" s="113" t="s">
        <v>107</v>
      </c>
      <c r="B32" s="130" t="s">
        <v>203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s="25" customFormat="1" ht="15" customHeight="1" x14ac:dyDescent="0.25">
      <c r="A33" s="113" t="s">
        <v>110</v>
      </c>
      <c r="B33" s="130" t="s">
        <v>204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s="25" customFormat="1" ht="15" customHeight="1" x14ac:dyDescent="0.25">
      <c r="A34" s="113" t="s">
        <v>114</v>
      </c>
      <c r="B34" s="130" t="s">
        <v>205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s="25" customFormat="1" ht="15" customHeight="1" x14ac:dyDescent="0.25">
      <c r="A35" s="113" t="s">
        <v>110</v>
      </c>
      <c r="B35" s="130" t="s">
        <v>204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5" customHeight="1" x14ac:dyDescent="0.25">
      <c r="A36" s="116" t="s">
        <v>18</v>
      </c>
      <c r="B36" s="131" t="s">
        <v>206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s="25" customFormat="1" ht="15" customHeight="1" x14ac:dyDescent="0.25">
      <c r="A37" s="113" t="s">
        <v>110</v>
      </c>
      <c r="B37" s="130" t="s">
        <v>196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5" customHeight="1" x14ac:dyDescent="0.25">
      <c r="A38" s="116" t="s">
        <v>24</v>
      </c>
      <c r="B38" s="131" t="s">
        <v>207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s="25" customFormat="1" ht="15" customHeight="1" x14ac:dyDescent="0.25">
      <c r="A39" s="113" t="s">
        <v>110</v>
      </c>
      <c r="B39" s="130" t="s">
        <v>108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5" customHeight="1" x14ac:dyDescent="0.25">
      <c r="A40" s="116" t="s">
        <v>25</v>
      </c>
      <c r="B40" s="131" t="s">
        <v>208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" customHeight="1" x14ac:dyDescent="0.25">
      <c r="A41" s="116" t="s">
        <v>26</v>
      </c>
      <c r="B41" s="131" t="s">
        <v>209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" customHeight="1" x14ac:dyDescent="0.25">
      <c r="A42" s="110" t="s">
        <v>63</v>
      </c>
      <c r="B42" s="129" t="s">
        <v>64</v>
      </c>
      <c r="C42" s="122">
        <f t="shared" ref="C42" si="24">SUM(C43,C45,C47:C48)</f>
        <v>0</v>
      </c>
      <c r="D42" s="122">
        <f t="shared" ref="D42:J42" si="25">SUM(D43,D45,D47:D48)</f>
        <v>0</v>
      </c>
      <c r="E42" s="122">
        <f t="shared" si="25"/>
        <v>0</v>
      </c>
      <c r="F42" s="122">
        <f t="shared" si="25"/>
        <v>0</v>
      </c>
      <c r="G42" s="122">
        <f t="shared" si="25"/>
        <v>0</v>
      </c>
      <c r="H42" s="122">
        <f t="shared" si="25"/>
        <v>0</v>
      </c>
      <c r="I42" s="122">
        <f t="shared" si="25"/>
        <v>0</v>
      </c>
      <c r="J42" s="122">
        <f t="shared" si="25"/>
        <v>0</v>
      </c>
      <c r="K42" s="122">
        <f t="shared" ref="K42:M42" si="26">SUM(K43,K45,K47:K48)</f>
        <v>0</v>
      </c>
      <c r="L42" s="122">
        <f t="shared" si="26"/>
        <v>0</v>
      </c>
      <c r="M42" s="122">
        <f t="shared" si="26"/>
        <v>0</v>
      </c>
    </row>
    <row r="43" spans="1:13" ht="15" customHeight="1" x14ac:dyDescent="0.25">
      <c r="A43" s="116" t="s">
        <v>17</v>
      </c>
      <c r="B43" s="131" t="s">
        <v>206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s="25" customFormat="1" ht="15" customHeight="1" x14ac:dyDescent="0.25">
      <c r="A44" s="113" t="s">
        <v>110</v>
      </c>
      <c r="B44" s="130" t="s">
        <v>263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5" customHeight="1" x14ac:dyDescent="0.25">
      <c r="A45" s="116" t="s">
        <v>18</v>
      </c>
      <c r="B45" s="131" t="s">
        <v>210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s="25" customFormat="1" ht="15" customHeight="1" x14ac:dyDescent="0.25">
      <c r="A46" s="113" t="s">
        <v>110</v>
      </c>
      <c r="B46" s="130" t="s">
        <v>108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5" customHeight="1" x14ac:dyDescent="0.25">
      <c r="A47" s="116" t="s">
        <v>24</v>
      </c>
      <c r="B47" s="131" t="s">
        <v>208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" customHeight="1" x14ac:dyDescent="0.25">
      <c r="A48" s="116" t="s">
        <v>25</v>
      </c>
      <c r="B48" s="131" t="s">
        <v>209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" customHeight="1" x14ac:dyDescent="0.25">
      <c r="A49" s="110" t="s">
        <v>65</v>
      </c>
      <c r="B49" s="129" t="s">
        <v>211</v>
      </c>
      <c r="C49" s="122">
        <f t="shared" ref="C49" si="27">C29+C30-C42</f>
        <v>0</v>
      </c>
      <c r="D49" s="122">
        <f t="shared" ref="D49:J49" si="28">D29+D30-D42</f>
        <v>0</v>
      </c>
      <c r="E49" s="122">
        <f t="shared" si="28"/>
        <v>0</v>
      </c>
      <c r="F49" s="122">
        <f t="shared" si="28"/>
        <v>0</v>
      </c>
      <c r="G49" s="122">
        <f t="shared" si="28"/>
        <v>0</v>
      </c>
      <c r="H49" s="122">
        <f t="shared" si="28"/>
        <v>0</v>
      </c>
      <c r="I49" s="122">
        <f t="shared" si="28"/>
        <v>0</v>
      </c>
      <c r="J49" s="122">
        <f t="shared" si="28"/>
        <v>0</v>
      </c>
      <c r="K49" s="122">
        <f t="shared" ref="K49:M49" si="29">K29+K30-K42</f>
        <v>0</v>
      </c>
      <c r="L49" s="122">
        <f t="shared" si="29"/>
        <v>0</v>
      </c>
      <c r="M49" s="122">
        <f t="shared" si="29"/>
        <v>0</v>
      </c>
    </row>
    <row r="50" spans="1:13" ht="15" customHeight="1" x14ac:dyDescent="0.25">
      <c r="A50" s="110" t="s">
        <v>66</v>
      </c>
      <c r="B50" s="129" t="s">
        <v>68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5" customHeight="1" x14ac:dyDescent="0.25">
      <c r="A51" s="110" t="s">
        <v>67</v>
      </c>
      <c r="B51" s="129" t="s">
        <v>69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5" customHeight="1" x14ac:dyDescent="0.25">
      <c r="A52" s="110" t="s">
        <v>262</v>
      </c>
      <c r="B52" s="132" t="s">
        <v>212</v>
      </c>
      <c r="C52" s="122">
        <f t="shared" ref="C52" si="30">C49-C50-C51</f>
        <v>0</v>
      </c>
      <c r="D52" s="122">
        <f t="shared" ref="D52:J52" si="31">D49-D50-D51</f>
        <v>0</v>
      </c>
      <c r="E52" s="122">
        <f t="shared" si="31"/>
        <v>0</v>
      </c>
      <c r="F52" s="122">
        <f t="shared" si="31"/>
        <v>0</v>
      </c>
      <c r="G52" s="122">
        <f t="shared" si="31"/>
        <v>0</v>
      </c>
      <c r="H52" s="122">
        <f t="shared" si="31"/>
        <v>0</v>
      </c>
      <c r="I52" s="122">
        <f t="shared" si="31"/>
        <v>0</v>
      </c>
      <c r="J52" s="122">
        <f t="shared" si="31"/>
        <v>0</v>
      </c>
      <c r="K52" s="122">
        <f t="shared" ref="K52:M52" si="32">K49-K50-K51</f>
        <v>0</v>
      </c>
      <c r="L52" s="122">
        <f t="shared" si="32"/>
        <v>0</v>
      </c>
      <c r="M52" s="122">
        <f t="shared" si="32"/>
        <v>0</v>
      </c>
    </row>
    <row r="53" spans="1:13" hidden="1" x14ac:dyDescent="0.25">
      <c r="A53" s="21"/>
      <c r="B53" s="19"/>
      <c r="C53" s="21"/>
      <c r="D53" s="21"/>
      <c r="E53" s="21"/>
      <c r="F53" s="21"/>
      <c r="G53" s="21"/>
      <c r="H53" s="21"/>
      <c r="I53" s="21"/>
      <c r="J53" s="21"/>
    </row>
  </sheetData>
  <sheetProtection algorithmName="SHA-512" hashValue="4Yy7QEaAUPPKmec/wWo+93OrpcpYBQs+RVqmlrdO7pr0D6h5noxFb45RVK8DsXd7PhCUw60L6pkN/T7ksL+xpg==" saltValue="5lM5O6Gijxs7PjcBA/8udA==" spinCount="100000" sheet="1" formatCells="0" formatColumns="0" formatRows="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8"/>
  <dimension ref="A1:M63"/>
  <sheetViews>
    <sheetView workbookViewId="0">
      <selection activeCell="B5" sqref="B5"/>
    </sheetView>
  </sheetViews>
  <sheetFormatPr defaultColWidth="0" defaultRowHeight="15.75" zeroHeight="1" x14ac:dyDescent="0.25"/>
  <cols>
    <col min="1" max="1" width="5.28515625" style="2" customWidth="1"/>
    <col min="2" max="2" width="72.85546875" style="2" customWidth="1"/>
    <col min="3" max="13" width="20.7109375" style="2" customWidth="1"/>
    <col min="14" max="16384" width="9.140625" style="2" hidden="1"/>
  </cols>
  <sheetData>
    <row r="1" spans="1:13" s="37" customFormat="1" ht="26.25" x14ac:dyDescent="0.4">
      <c r="A1" s="34" t="s">
        <v>259</v>
      </c>
      <c r="B1" s="35" t="s">
        <v>356</v>
      </c>
      <c r="C1" s="36"/>
      <c r="D1" s="36"/>
      <c r="E1" s="36"/>
      <c r="F1" s="36"/>
      <c r="G1" s="36"/>
    </row>
    <row r="2" spans="1:13" ht="31.5" x14ac:dyDescent="0.25">
      <c r="A2" s="126" t="s">
        <v>1</v>
      </c>
      <c r="B2" s="118" t="s">
        <v>2</v>
      </c>
      <c r="C2" s="119" t="str">
        <f>'7. RZiS projekt'!C2</f>
        <v>Rok bazowy
n-2</v>
      </c>
      <c r="D2" s="119" t="str">
        <f>'7. RZiS projekt'!D2</f>
        <v>Rok bazowy
n-1</v>
      </c>
      <c r="E2" s="119" t="str">
        <f>'7. RZiS projekt'!E2</f>
        <v>Rok
n</v>
      </c>
      <c r="F2" s="119" t="str">
        <f>'7. RZiS projekt'!F2</f>
        <v>n+1</v>
      </c>
      <c r="G2" s="119" t="str">
        <f>'7. RZiS projekt'!G2</f>
        <v>n+2</v>
      </c>
      <c r="H2" s="119" t="str">
        <f>'7. RZiS projekt'!H2</f>
        <v>n+3</v>
      </c>
      <c r="I2" s="119" t="str">
        <f>'7. RZiS projekt'!I2</f>
        <v>n+4</v>
      </c>
      <c r="J2" s="119" t="str">
        <f>'7. RZiS projekt'!J2</f>
        <v>n+5</v>
      </c>
      <c r="K2" s="119" t="str">
        <f>'7. RZiS projekt'!K2</f>
        <v>n+6</v>
      </c>
      <c r="L2" s="119" t="str">
        <f>'7. RZiS projekt'!L2</f>
        <v>n+7</v>
      </c>
      <c r="M2" s="119" t="str">
        <f>'7. RZiS projekt'!M2</f>
        <v>n+8</v>
      </c>
    </row>
    <row r="3" spans="1:13" x14ac:dyDescent="0.25">
      <c r="A3" s="127"/>
      <c r="B3" s="128" t="s">
        <v>13</v>
      </c>
      <c r="C3" s="3">
        <f>'2. Bilans bez projektu'!C3</f>
        <v>2020</v>
      </c>
      <c r="D3" s="3">
        <f>'2. Bilans bez projektu'!D3</f>
        <v>2021</v>
      </c>
      <c r="E3" s="3">
        <f>'2. Bilans bez projektu'!E3</f>
        <v>2022</v>
      </c>
      <c r="F3" s="3">
        <f>'2. Bilans bez projektu'!F3</f>
        <v>2023</v>
      </c>
      <c r="G3" s="3">
        <f>'2. Bilans bez projektu'!G3</f>
        <v>2024</v>
      </c>
      <c r="H3" s="3">
        <f>'2. Bilans bez projektu'!H3</f>
        <v>2025</v>
      </c>
      <c r="I3" s="3">
        <f>'2. Bilans bez projektu'!I3</f>
        <v>2026</v>
      </c>
      <c r="J3" s="3">
        <f>'2. Bilans bez projektu'!J3</f>
        <v>2027</v>
      </c>
      <c r="K3" s="3">
        <f>'2. Bilans bez projektu'!K3</f>
        <v>2028</v>
      </c>
      <c r="L3" s="3">
        <f>'2. Bilans bez projektu'!L3</f>
        <v>2029</v>
      </c>
      <c r="M3" s="3">
        <f>'2. Bilans bez projektu'!M3</f>
        <v>2030</v>
      </c>
    </row>
    <row r="4" spans="1:13" ht="15" customHeight="1" x14ac:dyDescent="0.25">
      <c r="A4" s="143" t="s">
        <v>15</v>
      </c>
      <c r="B4" s="143" t="s">
        <v>71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15" customHeight="1" x14ac:dyDescent="0.25">
      <c r="A5" s="110" t="s">
        <v>17</v>
      </c>
      <c r="B5" s="110" t="s">
        <v>72</v>
      </c>
      <c r="C5" s="122">
        <f>'7. RZiS projekt'!C52</f>
        <v>0</v>
      </c>
      <c r="D5" s="122">
        <f>'7. RZiS projekt'!D52</f>
        <v>0</v>
      </c>
      <c r="E5" s="122">
        <f>'7. RZiS projekt'!E52</f>
        <v>0</v>
      </c>
      <c r="F5" s="122">
        <f>'7. RZiS projekt'!F52</f>
        <v>0</v>
      </c>
      <c r="G5" s="122">
        <f>'7. RZiS projekt'!G52</f>
        <v>0</v>
      </c>
      <c r="H5" s="122">
        <f>'7. RZiS projekt'!H52</f>
        <v>0</v>
      </c>
      <c r="I5" s="122">
        <f>'7. RZiS projekt'!I52</f>
        <v>0</v>
      </c>
      <c r="J5" s="122">
        <f>'7. RZiS projekt'!J52</f>
        <v>0</v>
      </c>
      <c r="K5" s="122">
        <f>'7. RZiS projekt'!K52</f>
        <v>0</v>
      </c>
      <c r="L5" s="122">
        <f>'7. RZiS projekt'!L52</f>
        <v>0</v>
      </c>
      <c r="M5" s="122">
        <f>'7. RZiS projekt'!M52</f>
        <v>0</v>
      </c>
    </row>
    <row r="6" spans="1:13" ht="15" customHeight="1" x14ac:dyDescent="0.25">
      <c r="A6" s="110" t="s">
        <v>18</v>
      </c>
      <c r="B6" s="110" t="s">
        <v>224</v>
      </c>
      <c r="C6" s="7">
        <f t="shared" ref="C6:D6" si="0">SUM(C7:C16)</f>
        <v>0</v>
      </c>
      <c r="D6" s="7">
        <f t="shared" si="0"/>
        <v>0</v>
      </c>
      <c r="E6" s="7">
        <f t="shared" ref="E6" si="1">SUM(E7:E16)</f>
        <v>0</v>
      </c>
      <c r="F6" s="7">
        <f t="shared" ref="F6" si="2">SUM(F7:F16)</f>
        <v>0</v>
      </c>
      <c r="G6" s="7">
        <f t="shared" ref="G6" si="3">SUM(G7:G16)</f>
        <v>0</v>
      </c>
      <c r="H6" s="7">
        <f t="shared" ref="H6" si="4">SUM(H7:H16)</f>
        <v>0</v>
      </c>
      <c r="I6" s="7">
        <f t="shared" ref="I6" si="5">SUM(I7:I16)</f>
        <v>0</v>
      </c>
      <c r="J6" s="7">
        <f t="shared" ref="J6:M6" si="6">SUM(J7:J16)</f>
        <v>0</v>
      </c>
      <c r="K6" s="7">
        <f t="shared" si="6"/>
        <v>0</v>
      </c>
      <c r="L6" s="7">
        <f t="shared" si="6"/>
        <v>0</v>
      </c>
      <c r="M6" s="7">
        <f t="shared" si="6"/>
        <v>0</v>
      </c>
    </row>
    <row r="7" spans="1:13" ht="15" customHeight="1" x14ac:dyDescent="0.25">
      <c r="A7" s="116" t="s">
        <v>33</v>
      </c>
      <c r="B7" s="116" t="s">
        <v>44</v>
      </c>
      <c r="C7" s="123">
        <f>'7. RZiS projekt'!C11</f>
        <v>0</v>
      </c>
      <c r="D7" s="123">
        <f>'7. RZiS projekt'!D11</f>
        <v>0</v>
      </c>
      <c r="E7" s="123">
        <f>'7. RZiS projekt'!E11</f>
        <v>0</v>
      </c>
      <c r="F7" s="123">
        <f>'7. RZiS projekt'!F11</f>
        <v>0</v>
      </c>
      <c r="G7" s="123">
        <f>'7. RZiS projekt'!G11</f>
        <v>0</v>
      </c>
      <c r="H7" s="123">
        <f>'7. RZiS projekt'!H11</f>
        <v>0</v>
      </c>
      <c r="I7" s="123">
        <f>'7. RZiS projekt'!I11</f>
        <v>0</v>
      </c>
      <c r="J7" s="123">
        <f>'7. RZiS projekt'!J11</f>
        <v>0</v>
      </c>
      <c r="K7" s="123">
        <f>'7. RZiS projekt'!K11</f>
        <v>0</v>
      </c>
      <c r="L7" s="123">
        <f>'7. RZiS projekt'!L11</f>
        <v>0</v>
      </c>
      <c r="M7" s="123">
        <f>'7. RZiS projekt'!M11</f>
        <v>0</v>
      </c>
    </row>
    <row r="8" spans="1:13" ht="15" customHeight="1" x14ac:dyDescent="0.25">
      <c r="A8" s="116" t="s">
        <v>35</v>
      </c>
      <c r="B8" s="116" t="s">
        <v>215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5" customHeight="1" x14ac:dyDescent="0.25">
      <c r="A9" s="116" t="s">
        <v>36</v>
      </c>
      <c r="B9" s="116" t="s">
        <v>216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" customHeight="1" x14ac:dyDescent="0.25">
      <c r="A10" s="116" t="s">
        <v>75</v>
      </c>
      <c r="B10" s="116" t="s">
        <v>217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5" customHeight="1" x14ac:dyDescent="0.25">
      <c r="A11" s="116" t="s">
        <v>77</v>
      </c>
      <c r="B11" s="116" t="s">
        <v>218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" customHeight="1" x14ac:dyDescent="0.25">
      <c r="A12" s="116" t="s">
        <v>88</v>
      </c>
      <c r="B12" s="116" t="s">
        <v>73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" customHeight="1" x14ac:dyDescent="0.25">
      <c r="A13" s="116" t="s">
        <v>89</v>
      </c>
      <c r="B13" s="116" t="s">
        <v>74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 customHeight="1" x14ac:dyDescent="0.25">
      <c r="A14" s="116" t="s">
        <v>220</v>
      </c>
      <c r="B14" s="116" t="s">
        <v>76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5" customHeight="1" x14ac:dyDescent="0.25">
      <c r="A15" s="116" t="s">
        <v>221</v>
      </c>
      <c r="B15" s="116" t="s">
        <v>219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5" customHeight="1" x14ac:dyDescent="0.25">
      <c r="A16" s="116" t="s">
        <v>222</v>
      </c>
      <c r="B16" s="116" t="s">
        <v>78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" customHeight="1" x14ac:dyDescent="0.25">
      <c r="A17" s="110" t="s">
        <v>24</v>
      </c>
      <c r="B17" s="110" t="s">
        <v>223</v>
      </c>
      <c r="C17" s="7">
        <f t="shared" ref="C17" si="7">SUM(C5:C6)</f>
        <v>0</v>
      </c>
      <c r="D17" s="7">
        <f t="shared" ref="D17:J17" si="8">SUM(D5:D6)</f>
        <v>0</v>
      </c>
      <c r="E17" s="7">
        <f t="shared" ref="E17" si="9">SUM(E5:E6)</f>
        <v>0</v>
      </c>
      <c r="F17" s="7">
        <f t="shared" si="8"/>
        <v>0</v>
      </c>
      <c r="G17" s="7">
        <f t="shared" si="8"/>
        <v>0</v>
      </c>
      <c r="H17" s="7">
        <f t="shared" si="8"/>
        <v>0</v>
      </c>
      <c r="I17" s="7">
        <f t="shared" si="8"/>
        <v>0</v>
      </c>
      <c r="J17" s="7">
        <f t="shared" si="8"/>
        <v>0</v>
      </c>
      <c r="K17" s="7">
        <f t="shared" ref="K17:M17" si="10">SUM(K5:K6)</f>
        <v>0</v>
      </c>
      <c r="L17" s="7">
        <f t="shared" si="10"/>
        <v>0</v>
      </c>
      <c r="M17" s="7">
        <f t="shared" si="10"/>
        <v>0</v>
      </c>
    </row>
    <row r="18" spans="1:13" ht="15" customHeight="1" x14ac:dyDescent="0.25">
      <c r="A18" s="143" t="s">
        <v>27</v>
      </c>
      <c r="B18" s="143" t="s">
        <v>79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</row>
    <row r="19" spans="1:13" ht="15" customHeight="1" x14ac:dyDescent="0.25">
      <c r="A19" s="110" t="s">
        <v>17</v>
      </c>
      <c r="B19" s="110" t="s">
        <v>241</v>
      </c>
      <c r="C19" s="7">
        <f t="shared" ref="C19:D19" si="11">SUM(C20:C22,C30)</f>
        <v>0</v>
      </c>
      <c r="D19" s="7">
        <f t="shared" si="11"/>
        <v>0</v>
      </c>
      <c r="E19" s="7">
        <f t="shared" ref="E19" si="12">SUM(E20:E22,E30)</f>
        <v>0</v>
      </c>
      <c r="F19" s="7">
        <f t="shared" ref="F19" si="13">SUM(F20:F22,F30)</f>
        <v>0</v>
      </c>
      <c r="G19" s="7">
        <f t="shared" ref="G19" si="14">SUM(G20:G22,G30)</f>
        <v>0</v>
      </c>
      <c r="H19" s="7">
        <f t="shared" ref="H19" si="15">SUM(H20:H22,H30)</f>
        <v>0</v>
      </c>
      <c r="I19" s="7">
        <f t="shared" ref="I19" si="16">SUM(I20:I22,I30)</f>
        <v>0</v>
      </c>
      <c r="J19" s="7">
        <f t="shared" ref="J19:M19" si="17">SUM(J20:J22,J30)</f>
        <v>0</v>
      </c>
      <c r="K19" s="7">
        <f t="shared" si="17"/>
        <v>0</v>
      </c>
      <c r="L19" s="7">
        <f t="shared" si="17"/>
        <v>0</v>
      </c>
      <c r="M19" s="7">
        <f t="shared" si="17"/>
        <v>0</v>
      </c>
    </row>
    <row r="20" spans="1:13" ht="15" customHeight="1" x14ac:dyDescent="0.25">
      <c r="A20" s="116" t="s">
        <v>33</v>
      </c>
      <c r="B20" s="116" t="s">
        <v>225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" customHeight="1" x14ac:dyDescent="0.25">
      <c r="A21" s="116" t="s">
        <v>35</v>
      </c>
      <c r="B21" s="116" t="s">
        <v>226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" customHeight="1" x14ac:dyDescent="0.25">
      <c r="A22" s="116" t="s">
        <v>36</v>
      </c>
      <c r="B22" s="116" t="s">
        <v>227</v>
      </c>
      <c r="C22" s="16">
        <f t="shared" ref="C22:D22" si="18">SUM(C23:C24)</f>
        <v>0</v>
      </c>
      <c r="D22" s="16">
        <f t="shared" si="18"/>
        <v>0</v>
      </c>
      <c r="E22" s="16">
        <f t="shared" ref="E22" si="19">SUM(E23:E24)</f>
        <v>0</v>
      </c>
      <c r="F22" s="16">
        <f t="shared" ref="F22" si="20">SUM(F23:F24)</f>
        <v>0</v>
      </c>
      <c r="G22" s="16">
        <f t="shared" ref="G22" si="21">SUM(G23:G24)</f>
        <v>0</v>
      </c>
      <c r="H22" s="16">
        <f t="shared" ref="H22" si="22">SUM(H23:H24)</f>
        <v>0</v>
      </c>
      <c r="I22" s="16">
        <f t="shared" ref="I22" si="23">SUM(I23:I24)</f>
        <v>0</v>
      </c>
      <c r="J22" s="16">
        <f t="shared" ref="J22:M22" si="24">SUM(J23:J24)</f>
        <v>0</v>
      </c>
      <c r="K22" s="16">
        <f t="shared" si="24"/>
        <v>0</v>
      </c>
      <c r="L22" s="16">
        <f t="shared" si="24"/>
        <v>0</v>
      </c>
      <c r="M22" s="16">
        <f t="shared" si="24"/>
        <v>0</v>
      </c>
    </row>
    <row r="23" spans="1:13" s="25" customFormat="1" ht="15" customHeight="1" x14ac:dyDescent="0.25">
      <c r="A23" s="113" t="s">
        <v>107</v>
      </c>
      <c r="B23" s="113" t="s">
        <v>108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</row>
    <row r="24" spans="1:13" s="25" customFormat="1" ht="15" customHeight="1" x14ac:dyDescent="0.25">
      <c r="A24" s="113" t="s">
        <v>114</v>
      </c>
      <c r="B24" s="113" t="s">
        <v>237</v>
      </c>
      <c r="C24" s="18">
        <f t="shared" ref="C24:D24" si="25">SUM(C25:C29)</f>
        <v>0</v>
      </c>
      <c r="D24" s="18">
        <f t="shared" si="25"/>
        <v>0</v>
      </c>
      <c r="E24" s="18">
        <f t="shared" ref="E24" si="26">SUM(E25:E29)</f>
        <v>0</v>
      </c>
      <c r="F24" s="18">
        <f t="shared" ref="F24" si="27">SUM(F25:F29)</f>
        <v>0</v>
      </c>
      <c r="G24" s="18">
        <f t="shared" ref="G24" si="28">SUM(G25:G29)</f>
        <v>0</v>
      </c>
      <c r="H24" s="18">
        <f t="shared" ref="H24" si="29">SUM(H25:H29)</f>
        <v>0</v>
      </c>
      <c r="I24" s="18">
        <f t="shared" ref="I24" si="30">SUM(I25:I29)</f>
        <v>0</v>
      </c>
      <c r="J24" s="18">
        <f t="shared" ref="J24:M24" si="31">SUM(J25:J29)</f>
        <v>0</v>
      </c>
      <c r="K24" s="18">
        <f t="shared" si="31"/>
        <v>0</v>
      </c>
      <c r="L24" s="18">
        <f t="shared" si="31"/>
        <v>0</v>
      </c>
      <c r="M24" s="18">
        <f t="shared" si="31"/>
        <v>0</v>
      </c>
    </row>
    <row r="25" spans="1:13" s="25" customFormat="1" ht="15" customHeight="1" x14ac:dyDescent="0.25">
      <c r="A25" s="113" t="s">
        <v>110</v>
      </c>
      <c r="B25" s="113" t="s">
        <v>228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s="25" customFormat="1" ht="15" customHeight="1" x14ac:dyDescent="0.25">
      <c r="A26" s="113" t="s">
        <v>110</v>
      </c>
      <c r="B26" s="113" t="s">
        <v>229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s="25" customFormat="1" ht="15" customHeight="1" x14ac:dyDescent="0.25">
      <c r="A27" s="113" t="s">
        <v>110</v>
      </c>
      <c r="B27" s="113" t="s">
        <v>230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s="25" customFormat="1" ht="15" customHeight="1" x14ac:dyDescent="0.25">
      <c r="A28" s="113" t="s">
        <v>110</v>
      </c>
      <c r="B28" s="113" t="s">
        <v>231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s="25" customFormat="1" ht="15" customHeight="1" x14ac:dyDescent="0.25">
      <c r="A29" s="113" t="s">
        <v>110</v>
      </c>
      <c r="B29" s="113" t="s">
        <v>232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" customHeight="1" x14ac:dyDescent="0.25">
      <c r="A30" s="93" t="s">
        <v>75</v>
      </c>
      <c r="B30" s="116" t="s">
        <v>233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" customHeight="1" x14ac:dyDescent="0.25">
      <c r="A31" s="110" t="s">
        <v>18</v>
      </c>
      <c r="B31" s="110" t="s">
        <v>242</v>
      </c>
      <c r="C31" s="7">
        <f t="shared" ref="C31:D31" si="32">SUM(C32:C34,C39)</f>
        <v>0</v>
      </c>
      <c r="D31" s="7">
        <f t="shared" si="32"/>
        <v>0</v>
      </c>
      <c r="E31" s="7">
        <f t="shared" ref="E31" si="33">SUM(E32:E34,E39)</f>
        <v>0</v>
      </c>
      <c r="F31" s="7">
        <f t="shared" ref="F31" si="34">SUM(F32:F34,F39)</f>
        <v>0</v>
      </c>
      <c r="G31" s="7">
        <f t="shared" ref="G31" si="35">SUM(G32:G34,G39)</f>
        <v>0</v>
      </c>
      <c r="H31" s="7">
        <f t="shared" ref="H31" si="36">SUM(H32:H34,H39)</f>
        <v>0</v>
      </c>
      <c r="I31" s="7">
        <f t="shared" ref="I31" si="37">SUM(I32:I34,I39)</f>
        <v>0</v>
      </c>
      <c r="J31" s="7">
        <f t="shared" ref="J31:M31" si="38">SUM(J32:J34,J39)</f>
        <v>0</v>
      </c>
      <c r="K31" s="7">
        <f t="shared" si="38"/>
        <v>0</v>
      </c>
      <c r="L31" s="7">
        <f t="shared" si="38"/>
        <v>0</v>
      </c>
      <c r="M31" s="7">
        <f t="shared" si="38"/>
        <v>0</v>
      </c>
    </row>
    <row r="32" spans="1:13" ht="15" customHeight="1" x14ac:dyDescent="0.25">
      <c r="A32" s="116" t="s">
        <v>33</v>
      </c>
      <c r="B32" s="116" t="s">
        <v>234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" customHeight="1" x14ac:dyDescent="0.25">
      <c r="A33" s="116" t="s">
        <v>35</v>
      </c>
      <c r="B33" s="116" t="s">
        <v>235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" customHeight="1" x14ac:dyDescent="0.25">
      <c r="A34" s="116" t="s">
        <v>36</v>
      </c>
      <c r="B34" s="116" t="s">
        <v>236</v>
      </c>
      <c r="C34" s="16">
        <f t="shared" ref="C34:D34" si="39">SUM(C35:C36)</f>
        <v>0</v>
      </c>
      <c r="D34" s="16">
        <f t="shared" si="39"/>
        <v>0</v>
      </c>
      <c r="E34" s="16">
        <f t="shared" ref="E34" si="40">SUM(E35:E36)</f>
        <v>0</v>
      </c>
      <c r="F34" s="16">
        <f t="shared" ref="F34" si="41">SUM(F35:F36)</f>
        <v>0</v>
      </c>
      <c r="G34" s="16">
        <f t="shared" ref="G34" si="42">SUM(G35:G36)</f>
        <v>0</v>
      </c>
      <c r="H34" s="16">
        <f t="shared" ref="H34" si="43">SUM(H35:H36)</f>
        <v>0</v>
      </c>
      <c r="I34" s="16">
        <f t="shared" ref="I34" si="44">SUM(I35:I36)</f>
        <v>0</v>
      </c>
      <c r="J34" s="16">
        <f t="shared" ref="J34:M34" si="45">SUM(J35:J36)</f>
        <v>0</v>
      </c>
      <c r="K34" s="16">
        <f t="shared" si="45"/>
        <v>0</v>
      </c>
      <c r="L34" s="16">
        <f t="shared" si="45"/>
        <v>0</v>
      </c>
      <c r="M34" s="16">
        <f t="shared" si="45"/>
        <v>0</v>
      </c>
    </row>
    <row r="35" spans="1:13" ht="15" customHeight="1" x14ac:dyDescent="0.25">
      <c r="A35" s="113" t="s">
        <v>107</v>
      </c>
      <c r="B35" s="113" t="s">
        <v>108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</row>
    <row r="36" spans="1:13" ht="15" customHeight="1" x14ac:dyDescent="0.25">
      <c r="A36" s="113" t="s">
        <v>114</v>
      </c>
      <c r="B36" s="113" t="s">
        <v>117</v>
      </c>
      <c r="C36" s="18">
        <f t="shared" ref="C36:D36" si="46">SUM(C37:C38)</f>
        <v>0</v>
      </c>
      <c r="D36" s="18">
        <f t="shared" si="46"/>
        <v>0</v>
      </c>
      <c r="E36" s="18">
        <f t="shared" ref="E36" si="47">SUM(E37:E38)</f>
        <v>0</v>
      </c>
      <c r="F36" s="18">
        <f t="shared" ref="F36" si="48">SUM(F37:F38)</f>
        <v>0</v>
      </c>
      <c r="G36" s="18">
        <f t="shared" ref="G36" si="49">SUM(G37:G38)</f>
        <v>0</v>
      </c>
      <c r="H36" s="18">
        <f t="shared" ref="H36" si="50">SUM(H37:H38)</f>
        <v>0</v>
      </c>
      <c r="I36" s="18">
        <f t="shared" ref="I36" si="51">SUM(I37:I38)</f>
        <v>0</v>
      </c>
      <c r="J36" s="18">
        <f t="shared" ref="J36:M36" si="52">SUM(J37:J38)</f>
        <v>0</v>
      </c>
      <c r="K36" s="18">
        <f t="shared" si="52"/>
        <v>0</v>
      </c>
      <c r="L36" s="18">
        <f t="shared" si="52"/>
        <v>0</v>
      </c>
      <c r="M36" s="18">
        <f t="shared" si="52"/>
        <v>0</v>
      </c>
    </row>
    <row r="37" spans="1:13" ht="15" customHeight="1" x14ac:dyDescent="0.25">
      <c r="A37" s="113" t="s">
        <v>110</v>
      </c>
      <c r="B37" s="113" t="s">
        <v>238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5" customHeight="1" x14ac:dyDescent="0.25">
      <c r="A38" s="113" t="s">
        <v>110</v>
      </c>
      <c r="B38" s="113" t="s">
        <v>239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5" customHeight="1" x14ac:dyDescent="0.25">
      <c r="A39" s="116" t="s">
        <v>75</v>
      </c>
      <c r="B39" s="116" t="s">
        <v>240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" customHeight="1" x14ac:dyDescent="0.25">
      <c r="A40" s="110" t="s">
        <v>24</v>
      </c>
      <c r="B40" s="110" t="s">
        <v>81</v>
      </c>
      <c r="C40" s="7">
        <f t="shared" ref="C40" si="53">C19-C31</f>
        <v>0</v>
      </c>
      <c r="D40" s="7">
        <f t="shared" ref="D40:J40" si="54">D19-D31</f>
        <v>0</v>
      </c>
      <c r="E40" s="7">
        <f t="shared" ref="E40" si="55">E19-E31</f>
        <v>0</v>
      </c>
      <c r="F40" s="7">
        <f t="shared" si="54"/>
        <v>0</v>
      </c>
      <c r="G40" s="7">
        <f t="shared" si="54"/>
        <v>0</v>
      </c>
      <c r="H40" s="7">
        <f t="shared" si="54"/>
        <v>0</v>
      </c>
      <c r="I40" s="7">
        <f t="shared" si="54"/>
        <v>0</v>
      </c>
      <c r="J40" s="7">
        <f t="shared" si="54"/>
        <v>0</v>
      </c>
      <c r="K40" s="7">
        <f t="shared" ref="K40:M40" si="56">K19-K31</f>
        <v>0</v>
      </c>
      <c r="L40" s="7">
        <f t="shared" si="56"/>
        <v>0</v>
      </c>
      <c r="M40" s="7">
        <f t="shared" si="56"/>
        <v>0</v>
      </c>
    </row>
    <row r="41" spans="1:13" ht="15" customHeight="1" x14ac:dyDescent="0.25">
      <c r="A41" s="143" t="s">
        <v>30</v>
      </c>
      <c r="B41" s="143" t="s">
        <v>82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</row>
    <row r="42" spans="1:13" ht="15" customHeight="1" x14ac:dyDescent="0.25">
      <c r="A42" s="143" t="s">
        <v>65</v>
      </c>
      <c r="B42" s="143" t="s">
        <v>241</v>
      </c>
      <c r="C42" s="7">
        <f t="shared" ref="C42:D42" si="57">SUM(C43:C46)</f>
        <v>0</v>
      </c>
      <c r="D42" s="7">
        <f t="shared" si="57"/>
        <v>0</v>
      </c>
      <c r="E42" s="7">
        <f t="shared" ref="E42" si="58">SUM(E43:E46)</f>
        <v>0</v>
      </c>
      <c r="F42" s="7">
        <f t="shared" ref="F42" si="59">SUM(F43:F46)</f>
        <v>0</v>
      </c>
      <c r="G42" s="7">
        <f t="shared" ref="G42" si="60">SUM(G43:G46)</f>
        <v>0</v>
      </c>
      <c r="H42" s="7">
        <f t="shared" ref="H42" si="61">SUM(H43:H46)</f>
        <v>0</v>
      </c>
      <c r="I42" s="7">
        <f t="shared" ref="I42" si="62">SUM(I43:I46)</f>
        <v>0</v>
      </c>
      <c r="J42" s="7">
        <f t="shared" ref="J42:M42" si="63">SUM(J43:J46)</f>
        <v>0</v>
      </c>
      <c r="K42" s="7">
        <f t="shared" si="63"/>
        <v>0</v>
      </c>
      <c r="L42" s="7">
        <f t="shared" si="63"/>
        <v>0</v>
      </c>
      <c r="M42" s="7">
        <f t="shared" si="63"/>
        <v>0</v>
      </c>
    </row>
    <row r="43" spans="1:13" ht="31.5" customHeight="1" x14ac:dyDescent="0.25">
      <c r="A43" s="116" t="s">
        <v>33</v>
      </c>
      <c r="B43" s="188" t="s">
        <v>273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" customHeight="1" x14ac:dyDescent="0.25">
      <c r="A44" s="116" t="s">
        <v>35</v>
      </c>
      <c r="B44" s="116" t="s">
        <v>34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" customHeight="1" x14ac:dyDescent="0.25">
      <c r="A45" s="116" t="s">
        <v>36</v>
      </c>
      <c r="B45" s="116" t="s">
        <v>243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" customHeight="1" x14ac:dyDescent="0.25">
      <c r="A46" s="116" t="s">
        <v>75</v>
      </c>
      <c r="B46" s="116" t="s">
        <v>244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5" customHeight="1" x14ac:dyDescent="0.25">
      <c r="A47" s="110" t="s">
        <v>83</v>
      </c>
      <c r="B47" s="110" t="s">
        <v>80</v>
      </c>
      <c r="C47" s="7">
        <f t="shared" ref="C47:D47" si="64">SUM(C48:C56)</f>
        <v>0</v>
      </c>
      <c r="D47" s="7">
        <f t="shared" si="64"/>
        <v>0</v>
      </c>
      <c r="E47" s="7">
        <f t="shared" ref="E47" si="65">SUM(E48:E56)</f>
        <v>0</v>
      </c>
      <c r="F47" s="7">
        <f t="shared" ref="F47" si="66">SUM(F48:F56)</f>
        <v>0</v>
      </c>
      <c r="G47" s="7">
        <f t="shared" ref="G47" si="67">SUM(G48:G56)</f>
        <v>0</v>
      </c>
      <c r="H47" s="7">
        <f t="shared" ref="H47" si="68">SUM(H48:H56)</f>
        <v>0</v>
      </c>
      <c r="I47" s="7">
        <f t="shared" ref="I47" si="69">SUM(I48:I56)</f>
        <v>0</v>
      </c>
      <c r="J47" s="7">
        <f t="shared" ref="J47:M47" si="70">SUM(J48:J56)</f>
        <v>0</v>
      </c>
      <c r="K47" s="7">
        <f t="shared" si="70"/>
        <v>0</v>
      </c>
      <c r="L47" s="7">
        <f t="shared" si="70"/>
        <v>0</v>
      </c>
      <c r="M47" s="7">
        <f t="shared" si="70"/>
        <v>0</v>
      </c>
    </row>
    <row r="48" spans="1:13" ht="15" customHeight="1" x14ac:dyDescent="0.25">
      <c r="A48" s="116" t="s">
        <v>33</v>
      </c>
      <c r="B48" s="116" t="s">
        <v>245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5" customHeight="1" x14ac:dyDescent="0.25">
      <c r="A49" s="116" t="s">
        <v>35</v>
      </c>
      <c r="B49" s="116" t="s">
        <v>246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5" customHeight="1" x14ac:dyDescent="0.25">
      <c r="A50" s="116" t="s">
        <v>36</v>
      </c>
      <c r="B50" s="116" t="s">
        <v>247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" customHeight="1" x14ac:dyDescent="0.25">
      <c r="A51" s="116" t="s">
        <v>75</v>
      </c>
      <c r="B51" s="116" t="s">
        <v>248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" customHeight="1" x14ac:dyDescent="0.25">
      <c r="A52" s="116" t="s">
        <v>77</v>
      </c>
      <c r="B52" s="116" t="s">
        <v>249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" customHeight="1" x14ac:dyDescent="0.25">
      <c r="A53" s="116" t="s">
        <v>88</v>
      </c>
      <c r="B53" s="116" t="s">
        <v>250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" customHeight="1" x14ac:dyDescent="0.25">
      <c r="A54" s="116" t="s">
        <v>89</v>
      </c>
      <c r="B54" s="116" t="s">
        <v>251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" customHeight="1" x14ac:dyDescent="0.25">
      <c r="A55" s="116" t="s">
        <v>220</v>
      </c>
      <c r="B55" s="116" t="s">
        <v>252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" customHeight="1" x14ac:dyDescent="0.25">
      <c r="A56" s="116" t="s">
        <v>221</v>
      </c>
      <c r="B56" s="116" t="s">
        <v>253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" customHeight="1" x14ac:dyDescent="0.25">
      <c r="A57" s="110" t="s">
        <v>24</v>
      </c>
      <c r="B57" s="110" t="s">
        <v>84</v>
      </c>
      <c r="C57" s="7">
        <f t="shared" ref="C57" si="71">C42-C47</f>
        <v>0</v>
      </c>
      <c r="D57" s="7">
        <f t="shared" ref="D57:J57" si="72">D42-D47</f>
        <v>0</v>
      </c>
      <c r="E57" s="7">
        <f t="shared" ref="E57" si="73">E42-E47</f>
        <v>0</v>
      </c>
      <c r="F57" s="7">
        <f>F42-F47</f>
        <v>0</v>
      </c>
      <c r="G57" s="7">
        <f t="shared" si="72"/>
        <v>0</v>
      </c>
      <c r="H57" s="7">
        <f t="shared" si="72"/>
        <v>0</v>
      </c>
      <c r="I57" s="7">
        <f t="shared" si="72"/>
        <v>0</v>
      </c>
      <c r="J57" s="7">
        <f t="shared" si="72"/>
        <v>0</v>
      </c>
      <c r="K57" s="7">
        <f t="shared" ref="K57:M57" si="74">K42-K47</f>
        <v>0</v>
      </c>
      <c r="L57" s="7">
        <f t="shared" si="74"/>
        <v>0</v>
      </c>
      <c r="M57" s="7">
        <f t="shared" si="74"/>
        <v>0</v>
      </c>
    </row>
    <row r="58" spans="1:13" ht="15" customHeight="1" x14ac:dyDescent="0.25">
      <c r="A58" s="110" t="s">
        <v>54</v>
      </c>
      <c r="B58" s="110" t="s">
        <v>254</v>
      </c>
      <c r="C58" s="7">
        <f t="shared" ref="C58:D58" si="75">SUM(C17,C40,C57)</f>
        <v>0</v>
      </c>
      <c r="D58" s="7">
        <f t="shared" si="75"/>
        <v>0</v>
      </c>
      <c r="E58" s="7">
        <f t="shared" ref="E58" si="76">SUM(E17,E40,E57)</f>
        <v>0</v>
      </c>
      <c r="F58" s="7">
        <f t="shared" ref="F58" si="77">SUM(F17,F40,F57)</f>
        <v>0</v>
      </c>
      <c r="G58" s="7">
        <f t="shared" ref="G58" si="78">SUM(G17,G40,G57)</f>
        <v>0</v>
      </c>
      <c r="H58" s="7">
        <f t="shared" ref="H58" si="79">SUM(H17,H40,H57)</f>
        <v>0</v>
      </c>
      <c r="I58" s="7">
        <f t="shared" ref="I58" si="80">SUM(I17,I40,I57)</f>
        <v>0</v>
      </c>
      <c r="J58" s="7">
        <f t="shared" ref="J58:M58" si="81">SUM(J17,J40,J57)</f>
        <v>0</v>
      </c>
      <c r="K58" s="7">
        <f t="shared" si="81"/>
        <v>0</v>
      </c>
      <c r="L58" s="7">
        <f t="shared" si="81"/>
        <v>0</v>
      </c>
      <c r="M58" s="7">
        <f t="shared" si="81"/>
        <v>0</v>
      </c>
    </row>
    <row r="59" spans="1:13" ht="15" customHeight="1" x14ac:dyDescent="0.25">
      <c r="A59" s="110" t="s">
        <v>57</v>
      </c>
      <c r="B59" s="110" t="s">
        <v>255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s="25" customFormat="1" ht="15" customHeight="1" x14ac:dyDescent="0.25">
      <c r="A60" s="113" t="s">
        <v>110</v>
      </c>
      <c r="B60" s="113" t="s">
        <v>256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" customHeight="1" x14ac:dyDescent="0.25">
      <c r="A61" s="110" t="s">
        <v>59</v>
      </c>
      <c r="B61" s="110" t="s">
        <v>85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15" customHeight="1" x14ac:dyDescent="0.25">
      <c r="A62" s="110" t="s">
        <v>61</v>
      </c>
      <c r="B62" s="110" t="s">
        <v>257</v>
      </c>
      <c r="C62" s="7">
        <f t="shared" ref="C62:D62" si="82">SUM(C58,C61)</f>
        <v>0</v>
      </c>
      <c r="D62" s="7">
        <f t="shared" si="82"/>
        <v>0</v>
      </c>
      <c r="E62" s="7">
        <f t="shared" ref="E62" si="83">SUM(E58,E61)</f>
        <v>0</v>
      </c>
      <c r="F62" s="7">
        <f t="shared" ref="F62" si="84">SUM(F58,F61)</f>
        <v>0</v>
      </c>
      <c r="G62" s="7">
        <f t="shared" ref="G62" si="85">SUM(G58,G61)</f>
        <v>0</v>
      </c>
      <c r="H62" s="7">
        <f t="shared" ref="H62" si="86">SUM(H58,H61)</f>
        <v>0</v>
      </c>
      <c r="I62" s="7">
        <f t="shared" ref="I62" si="87">SUM(I58,I61)</f>
        <v>0</v>
      </c>
      <c r="J62" s="7">
        <f t="shared" ref="J62:M62" si="88">SUM(J58,J61)</f>
        <v>0</v>
      </c>
      <c r="K62" s="7">
        <f t="shared" si="88"/>
        <v>0</v>
      </c>
      <c r="L62" s="7">
        <f t="shared" si="88"/>
        <v>0</v>
      </c>
      <c r="M62" s="7">
        <f t="shared" si="88"/>
        <v>0</v>
      </c>
    </row>
    <row r="63" spans="1:13" hidden="1" x14ac:dyDescent="0.25">
      <c r="A63" s="21"/>
      <c r="B63" s="19"/>
      <c r="C63" s="21"/>
      <c r="D63" s="21"/>
      <c r="E63" s="21"/>
      <c r="F63" s="21"/>
      <c r="G63" s="21"/>
      <c r="H63" s="21"/>
      <c r="I63" s="21"/>
      <c r="J63" s="21"/>
    </row>
  </sheetData>
  <sheetProtection algorithmName="SHA-512" hashValue="BT7gQTP8ZfcuDkIeO5LiTTeUWc0yuIfbelHUaJvBK1CyolQkEGa+UHM4vZD8hqBrosqHufuOayiJ0O7uRyFKQQ==" saltValue="3g1XGzKCK0J/ukm679VXow==" spinCount="100000" sheet="1" objects="1" scenarios="1" formatCells="0" formatColumns="0" formatRows="0"/>
  <conditionalFormatting sqref="C31:M31">
    <cfRule type="expression" dxfId="25" priority="1">
      <formula>SUM($C$31:$J$31)=0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/>
  <dimension ref="A1:R155"/>
  <sheetViews>
    <sheetView topLeftCell="A136" workbookViewId="0">
      <selection activeCell="E8" sqref="E8"/>
    </sheetView>
  </sheetViews>
  <sheetFormatPr defaultColWidth="0" defaultRowHeight="15.75" zeroHeight="1" x14ac:dyDescent="0.25"/>
  <cols>
    <col min="1" max="1" width="5.7109375" style="2" customWidth="1"/>
    <col min="2" max="2" width="89.140625" style="187" customWidth="1"/>
    <col min="3" max="13" width="20.7109375" style="2" customWidth="1"/>
    <col min="14" max="16" width="9.140625" style="2" hidden="1" customWidth="1"/>
    <col min="17" max="18" width="0" style="2" hidden="1" customWidth="1"/>
    <col min="19" max="16384" width="9.140625" style="2" hidden="1"/>
  </cols>
  <sheetData>
    <row r="1" spans="1:13" s="37" customFormat="1" ht="26.25" x14ac:dyDescent="0.4">
      <c r="A1" s="34" t="s">
        <v>260</v>
      </c>
      <c r="B1" s="177" t="s">
        <v>350</v>
      </c>
      <c r="C1" s="36"/>
      <c r="D1" s="36"/>
      <c r="E1" s="36"/>
      <c r="F1" s="36"/>
      <c r="G1" s="36"/>
      <c r="H1" s="36"/>
      <c r="I1" s="36"/>
      <c r="J1" s="36"/>
    </row>
    <row r="2" spans="1:13" ht="31.5" x14ac:dyDescent="0.25">
      <c r="A2" s="117" t="s">
        <v>1</v>
      </c>
      <c r="B2" s="178" t="s">
        <v>2</v>
      </c>
      <c r="C2" s="119" t="str">
        <f>'8. RPP projekt'!C2</f>
        <v>Rok bazowy
n-2</v>
      </c>
      <c r="D2" s="119" t="str">
        <f>'8. RPP projekt'!D2</f>
        <v>Rok bazowy
n-1</v>
      </c>
      <c r="E2" s="119" t="str">
        <f>'8. RPP projekt'!E2</f>
        <v>Rok
n</v>
      </c>
      <c r="F2" s="119" t="str">
        <f>'8. RPP projekt'!F2</f>
        <v>n+1</v>
      </c>
      <c r="G2" s="119" t="str">
        <f>'8. RPP projekt'!G2</f>
        <v>n+2</v>
      </c>
      <c r="H2" s="119" t="str">
        <f>'8. RPP projekt'!H2</f>
        <v>n+3</v>
      </c>
      <c r="I2" s="119" t="str">
        <f>'8. RPP projekt'!I2</f>
        <v>n+4</v>
      </c>
      <c r="J2" s="119" t="str">
        <f>'8. RPP projekt'!J2</f>
        <v>n+5</v>
      </c>
      <c r="K2" s="119" t="str">
        <f>'8. RPP projekt'!K2</f>
        <v>n+6</v>
      </c>
      <c r="L2" s="119" t="str">
        <f>'8. RPP projekt'!L2</f>
        <v>n+7</v>
      </c>
      <c r="M2" s="119" t="str">
        <f>'8. RPP projekt'!M2</f>
        <v>n+8</v>
      </c>
    </row>
    <row r="3" spans="1:13" x14ac:dyDescent="0.25">
      <c r="A3" s="120"/>
      <c r="B3" s="179" t="s">
        <v>13</v>
      </c>
      <c r="C3" s="3">
        <f>'2. Bilans bez projektu'!C3</f>
        <v>2020</v>
      </c>
      <c r="D3" s="3">
        <f>'2. Bilans bez projektu'!D3</f>
        <v>2021</v>
      </c>
      <c r="E3" s="3">
        <f>'2. Bilans bez projektu'!E3</f>
        <v>2022</v>
      </c>
      <c r="F3" s="3">
        <f>'2. Bilans bez projektu'!F3</f>
        <v>2023</v>
      </c>
      <c r="G3" s="3">
        <f>'2. Bilans bez projektu'!G3</f>
        <v>2024</v>
      </c>
      <c r="H3" s="3">
        <f>'2. Bilans bez projektu'!H3</f>
        <v>2025</v>
      </c>
      <c r="I3" s="3">
        <f>'2. Bilans bez projektu'!I3</f>
        <v>2026</v>
      </c>
      <c r="J3" s="3">
        <f>'2. Bilans bez projektu'!J3</f>
        <v>2027</v>
      </c>
      <c r="K3" s="3">
        <f>'2. Bilans bez projektu'!K3</f>
        <v>2028</v>
      </c>
      <c r="L3" s="3">
        <f>'2. Bilans bez projektu'!L3</f>
        <v>2029</v>
      </c>
      <c r="M3" s="3">
        <f>'2. Bilans bez projektu'!M3</f>
        <v>2030</v>
      </c>
    </row>
    <row r="4" spans="1:13" ht="15" customHeight="1" x14ac:dyDescent="0.25">
      <c r="A4" s="4"/>
      <c r="B4" s="180" t="s">
        <v>14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 customHeight="1" x14ac:dyDescent="0.25">
      <c r="A5" s="110" t="s">
        <v>15</v>
      </c>
      <c r="B5" s="181" t="s">
        <v>16</v>
      </c>
      <c r="C5" s="104">
        <f>SUM(C6,C11,C20,C24,C44)</f>
        <v>0</v>
      </c>
      <c r="D5" s="104">
        <f t="shared" ref="D5:J5" si="0">SUM(D6,D11,D20,D24,D44)</f>
        <v>0</v>
      </c>
      <c r="E5" s="104">
        <f t="shared" si="0"/>
        <v>0</v>
      </c>
      <c r="F5" s="104">
        <f t="shared" si="0"/>
        <v>0</v>
      </c>
      <c r="G5" s="104">
        <f t="shared" ref="G5" si="1">SUM(G6,G11,G20,G24,G44)</f>
        <v>0</v>
      </c>
      <c r="H5" s="104">
        <f t="shared" si="0"/>
        <v>0</v>
      </c>
      <c r="I5" s="104">
        <f t="shared" si="0"/>
        <v>0</v>
      </c>
      <c r="J5" s="104">
        <f t="shared" si="0"/>
        <v>0</v>
      </c>
      <c r="K5" s="104">
        <f t="shared" ref="K5:M5" si="2">SUM(K6,K11,K20,K24,K44)</f>
        <v>0</v>
      </c>
      <c r="L5" s="104">
        <f t="shared" si="2"/>
        <v>0</v>
      </c>
      <c r="M5" s="104">
        <f t="shared" si="2"/>
        <v>0</v>
      </c>
    </row>
    <row r="6" spans="1:13" s="26" customFormat="1" ht="15" customHeight="1" x14ac:dyDescent="0.25">
      <c r="A6" s="111" t="s">
        <v>17</v>
      </c>
      <c r="B6" s="181" t="s">
        <v>102</v>
      </c>
      <c r="C6" s="105">
        <f>SUM(C7:C10)</f>
        <v>0</v>
      </c>
      <c r="D6" s="105">
        <f>SUM(D7:D10)</f>
        <v>0</v>
      </c>
      <c r="E6" s="105">
        <f t="shared" ref="E6:J6" si="3">SUM(E7:E10)</f>
        <v>0</v>
      </c>
      <c r="F6" s="105">
        <f t="shared" si="3"/>
        <v>0</v>
      </c>
      <c r="G6" s="105">
        <f t="shared" ref="G6" si="4">SUM(G7:G10)</f>
        <v>0</v>
      </c>
      <c r="H6" s="105">
        <f t="shared" si="3"/>
        <v>0</v>
      </c>
      <c r="I6" s="105">
        <f t="shared" si="3"/>
        <v>0</v>
      </c>
      <c r="J6" s="105">
        <f t="shared" si="3"/>
        <v>0</v>
      </c>
      <c r="K6" s="105">
        <f t="shared" ref="K6:M6" si="5">SUM(K7:K10)</f>
        <v>0</v>
      </c>
      <c r="L6" s="105">
        <f t="shared" si="5"/>
        <v>0</v>
      </c>
      <c r="M6" s="105">
        <f t="shared" si="5"/>
        <v>0</v>
      </c>
    </row>
    <row r="7" spans="1:13" ht="15" customHeight="1" x14ac:dyDescent="0.25">
      <c r="A7" s="112" t="s">
        <v>33</v>
      </c>
      <c r="B7" s="182" t="s">
        <v>92</v>
      </c>
      <c r="C7" s="173">
        <f>'2. Bilans bez projektu'!C7</f>
        <v>0</v>
      </c>
      <c r="D7" s="173">
        <f>'2. Bilans bez projektu'!D7</f>
        <v>0</v>
      </c>
      <c r="E7" s="133">
        <f>+'5. Bilans projekt'!E7+'2. Bilans bez projektu'!E7</f>
        <v>0</v>
      </c>
      <c r="F7" s="133">
        <f>+'5. Bilans projekt'!F7+'2. Bilans bez projektu'!F7</f>
        <v>0</v>
      </c>
      <c r="G7" s="133">
        <f>+'5. Bilans projekt'!G7+'2. Bilans bez projektu'!G7</f>
        <v>0</v>
      </c>
      <c r="H7" s="133">
        <f>+'5. Bilans projekt'!H7+'2. Bilans bez projektu'!H7</f>
        <v>0</v>
      </c>
      <c r="I7" s="133">
        <f>+'5. Bilans projekt'!I7+'2. Bilans bez projektu'!I7</f>
        <v>0</v>
      </c>
      <c r="J7" s="133">
        <f>+'5. Bilans projekt'!J7+'2. Bilans bez projektu'!J7</f>
        <v>0</v>
      </c>
      <c r="K7" s="133">
        <f>+'5. Bilans projekt'!K7+'2. Bilans bez projektu'!K7</f>
        <v>0</v>
      </c>
      <c r="L7" s="133">
        <f>+'5. Bilans projekt'!L7+'2. Bilans bez projektu'!L7</f>
        <v>0</v>
      </c>
      <c r="M7" s="133">
        <f>+'5. Bilans projekt'!M7+'2. Bilans bez projektu'!M7</f>
        <v>0</v>
      </c>
    </row>
    <row r="8" spans="1:13" ht="15" customHeight="1" x14ac:dyDescent="0.25">
      <c r="A8" s="112" t="s">
        <v>35</v>
      </c>
      <c r="B8" s="182" t="s">
        <v>93</v>
      </c>
      <c r="C8" s="173">
        <f>'2. Bilans bez projektu'!C8</f>
        <v>0</v>
      </c>
      <c r="D8" s="173">
        <f>'2. Bilans bez projektu'!D8</f>
        <v>0</v>
      </c>
      <c r="E8" s="133">
        <f>+'5. Bilans projekt'!E8+'2. Bilans bez projektu'!E8</f>
        <v>0</v>
      </c>
      <c r="F8" s="133">
        <f>+'5. Bilans projekt'!F8+'2. Bilans bez projektu'!F8</f>
        <v>0</v>
      </c>
      <c r="G8" s="133">
        <f>+'5. Bilans projekt'!G8+'2. Bilans bez projektu'!G8</f>
        <v>0</v>
      </c>
      <c r="H8" s="133">
        <f>+'5. Bilans projekt'!H8+'2. Bilans bez projektu'!H8</f>
        <v>0</v>
      </c>
      <c r="I8" s="133">
        <f>+'5. Bilans projekt'!I8+'2. Bilans bez projektu'!I8</f>
        <v>0</v>
      </c>
      <c r="J8" s="133">
        <f>+'5. Bilans projekt'!J8+'2. Bilans bez projektu'!J8</f>
        <v>0</v>
      </c>
      <c r="K8" s="133">
        <f>+'5. Bilans projekt'!K8+'2. Bilans bez projektu'!K8</f>
        <v>0</v>
      </c>
      <c r="L8" s="133">
        <f>+'5. Bilans projekt'!L8+'2. Bilans bez projektu'!L8</f>
        <v>0</v>
      </c>
      <c r="M8" s="133">
        <f>+'5. Bilans projekt'!M8+'2. Bilans bez projektu'!M8</f>
        <v>0</v>
      </c>
    </row>
    <row r="9" spans="1:13" ht="15" customHeight="1" x14ac:dyDescent="0.25">
      <c r="A9" s="112" t="s">
        <v>36</v>
      </c>
      <c r="B9" s="182" t="s">
        <v>94</v>
      </c>
      <c r="C9" s="173">
        <f>'2. Bilans bez projektu'!C9</f>
        <v>0</v>
      </c>
      <c r="D9" s="173">
        <f>'2. Bilans bez projektu'!D9</f>
        <v>0</v>
      </c>
      <c r="E9" s="133">
        <f>+'5. Bilans projekt'!E9+'2. Bilans bez projektu'!E9</f>
        <v>0</v>
      </c>
      <c r="F9" s="133">
        <f>+'5. Bilans projekt'!F9+'2. Bilans bez projektu'!F9</f>
        <v>0</v>
      </c>
      <c r="G9" s="133">
        <f>+'5. Bilans projekt'!G9+'2. Bilans bez projektu'!G9</f>
        <v>0</v>
      </c>
      <c r="H9" s="133">
        <f>+'5. Bilans projekt'!H9+'2. Bilans bez projektu'!H9</f>
        <v>0</v>
      </c>
      <c r="I9" s="133">
        <f>+'5. Bilans projekt'!I9+'2. Bilans bez projektu'!I9</f>
        <v>0</v>
      </c>
      <c r="J9" s="133">
        <f>+'5. Bilans projekt'!J9+'2. Bilans bez projektu'!J9</f>
        <v>0</v>
      </c>
      <c r="K9" s="133">
        <f>+'5. Bilans projekt'!K9+'2. Bilans bez projektu'!K9</f>
        <v>0</v>
      </c>
      <c r="L9" s="133">
        <f>+'5. Bilans projekt'!L9+'2. Bilans bez projektu'!L9</f>
        <v>0</v>
      </c>
      <c r="M9" s="133">
        <f>+'5. Bilans projekt'!M9+'2. Bilans bez projektu'!M9</f>
        <v>0</v>
      </c>
    </row>
    <row r="10" spans="1:13" ht="15" customHeight="1" x14ac:dyDescent="0.25">
      <c r="A10" s="112" t="s">
        <v>75</v>
      </c>
      <c r="B10" s="182" t="s">
        <v>95</v>
      </c>
      <c r="C10" s="173">
        <f>'2. Bilans bez projektu'!C10</f>
        <v>0</v>
      </c>
      <c r="D10" s="173">
        <f>'2. Bilans bez projektu'!D10</f>
        <v>0</v>
      </c>
      <c r="E10" s="133">
        <f>+'5. Bilans projekt'!E10+'2. Bilans bez projektu'!E10</f>
        <v>0</v>
      </c>
      <c r="F10" s="133">
        <f>+'5. Bilans projekt'!F10+'2. Bilans bez projektu'!F10</f>
        <v>0</v>
      </c>
      <c r="G10" s="133">
        <f>+'5. Bilans projekt'!G10+'2. Bilans bez projektu'!G10</f>
        <v>0</v>
      </c>
      <c r="H10" s="133">
        <f>+'5. Bilans projekt'!H10+'2. Bilans bez projektu'!H10</f>
        <v>0</v>
      </c>
      <c r="I10" s="133">
        <f>+'5. Bilans projekt'!I10+'2. Bilans bez projektu'!I10</f>
        <v>0</v>
      </c>
      <c r="J10" s="133">
        <f>+'5. Bilans projekt'!J10+'2. Bilans bez projektu'!J10</f>
        <v>0</v>
      </c>
      <c r="K10" s="133">
        <f>+'5. Bilans projekt'!K10+'2. Bilans bez projektu'!K10</f>
        <v>0</v>
      </c>
      <c r="L10" s="133">
        <f>+'5. Bilans projekt'!L10+'2. Bilans bez projektu'!L10</f>
        <v>0</v>
      </c>
      <c r="M10" s="133">
        <f>+'5. Bilans projekt'!M10+'2. Bilans bez projektu'!M10</f>
        <v>0</v>
      </c>
    </row>
    <row r="11" spans="1:13" s="26" customFormat="1" ht="15" customHeight="1" x14ac:dyDescent="0.25">
      <c r="A11" s="111" t="s">
        <v>18</v>
      </c>
      <c r="B11" s="181" t="s">
        <v>103</v>
      </c>
      <c r="C11" s="105">
        <f>SUM(C12,C18:C19)</f>
        <v>0</v>
      </c>
      <c r="D11" s="105">
        <f t="shared" ref="D11:J11" si="6">SUM(D12,D18:D19)</f>
        <v>0</v>
      </c>
      <c r="E11" s="105">
        <f t="shared" si="6"/>
        <v>0</v>
      </c>
      <c r="F11" s="105">
        <f t="shared" si="6"/>
        <v>0</v>
      </c>
      <c r="G11" s="105">
        <f t="shared" ref="G11" si="7">SUM(G12,G18:G19)</f>
        <v>0</v>
      </c>
      <c r="H11" s="105">
        <f t="shared" si="6"/>
        <v>0</v>
      </c>
      <c r="I11" s="105">
        <f t="shared" si="6"/>
        <v>0</v>
      </c>
      <c r="J11" s="105">
        <f t="shared" si="6"/>
        <v>0</v>
      </c>
      <c r="K11" s="105">
        <f t="shared" ref="K11:M11" si="8">SUM(K12,K18:K19)</f>
        <v>0</v>
      </c>
      <c r="L11" s="105">
        <f t="shared" si="8"/>
        <v>0</v>
      </c>
      <c r="M11" s="105">
        <f t="shared" si="8"/>
        <v>0</v>
      </c>
    </row>
    <row r="12" spans="1:13" ht="15" customHeight="1" x14ac:dyDescent="0.25">
      <c r="A12" s="112" t="s">
        <v>96</v>
      </c>
      <c r="B12" s="182" t="s">
        <v>264</v>
      </c>
      <c r="C12" s="106">
        <f>SUM(C13:C17)</f>
        <v>0</v>
      </c>
      <c r="D12" s="106">
        <f t="shared" ref="D12:J12" si="9">SUM(D13:D17)</f>
        <v>0</v>
      </c>
      <c r="E12" s="106">
        <f t="shared" si="9"/>
        <v>0</v>
      </c>
      <c r="F12" s="106">
        <f t="shared" si="9"/>
        <v>0</v>
      </c>
      <c r="G12" s="106">
        <f t="shared" ref="G12" si="10">SUM(G13:G17)</f>
        <v>0</v>
      </c>
      <c r="H12" s="106">
        <f t="shared" si="9"/>
        <v>0</v>
      </c>
      <c r="I12" s="106">
        <f t="shared" si="9"/>
        <v>0</v>
      </c>
      <c r="J12" s="106">
        <f t="shared" si="9"/>
        <v>0</v>
      </c>
      <c r="K12" s="106">
        <f t="shared" ref="K12:M12" si="11">SUM(K13:K17)</f>
        <v>0</v>
      </c>
      <c r="L12" s="106">
        <f t="shared" si="11"/>
        <v>0</v>
      </c>
      <c r="M12" s="106">
        <f t="shared" si="11"/>
        <v>0</v>
      </c>
    </row>
    <row r="13" spans="1:13" ht="15" customHeight="1" x14ac:dyDescent="0.25">
      <c r="A13" s="113" t="s">
        <v>19</v>
      </c>
      <c r="B13" s="176" t="s">
        <v>120</v>
      </c>
      <c r="C13" s="173">
        <f>'2. Bilans bez projektu'!C13</f>
        <v>0</v>
      </c>
      <c r="D13" s="173">
        <f>'2. Bilans bez projektu'!D13</f>
        <v>0</v>
      </c>
      <c r="E13" s="133">
        <f>+'5. Bilans projekt'!E13+'2. Bilans bez projektu'!E13</f>
        <v>0</v>
      </c>
      <c r="F13" s="133">
        <f>+'5. Bilans projekt'!F13+'2. Bilans bez projektu'!F13</f>
        <v>0</v>
      </c>
      <c r="G13" s="133">
        <f>+'5. Bilans projekt'!G13+'2. Bilans bez projektu'!G13</f>
        <v>0</v>
      </c>
      <c r="H13" s="133">
        <f>+'5. Bilans projekt'!H13+'2. Bilans bez projektu'!H13</f>
        <v>0</v>
      </c>
      <c r="I13" s="133">
        <f>+'5. Bilans projekt'!I13+'2. Bilans bez projektu'!I13</f>
        <v>0</v>
      </c>
      <c r="J13" s="133">
        <f>+'5. Bilans projekt'!J13+'2. Bilans bez projektu'!J13</f>
        <v>0</v>
      </c>
      <c r="K13" s="133">
        <f>+'5. Bilans projekt'!K13+'2. Bilans bez projektu'!K13</f>
        <v>0</v>
      </c>
      <c r="L13" s="133">
        <f>+'5. Bilans projekt'!L13+'2. Bilans bez projektu'!L13</f>
        <v>0</v>
      </c>
      <c r="M13" s="133">
        <f>+'5. Bilans projekt'!M13+'2. Bilans bez projektu'!M13</f>
        <v>0</v>
      </c>
    </row>
    <row r="14" spans="1:13" ht="15" customHeight="1" x14ac:dyDescent="0.25">
      <c r="A14" s="113" t="s">
        <v>20</v>
      </c>
      <c r="B14" s="176" t="s">
        <v>121</v>
      </c>
      <c r="C14" s="173">
        <f>'2. Bilans bez projektu'!C14</f>
        <v>0</v>
      </c>
      <c r="D14" s="173">
        <f>'2. Bilans bez projektu'!D14</f>
        <v>0</v>
      </c>
      <c r="E14" s="133">
        <f>+'5. Bilans projekt'!E14+'2. Bilans bez projektu'!E14</f>
        <v>0</v>
      </c>
      <c r="F14" s="133">
        <f>+'5. Bilans projekt'!F14+'2. Bilans bez projektu'!F14</f>
        <v>0</v>
      </c>
      <c r="G14" s="133">
        <f>+'5. Bilans projekt'!G14+'2. Bilans bez projektu'!G14</f>
        <v>0</v>
      </c>
      <c r="H14" s="133">
        <f>+'5. Bilans projekt'!H14+'2. Bilans bez projektu'!H14</f>
        <v>0</v>
      </c>
      <c r="I14" s="133">
        <f>+'5. Bilans projekt'!I14+'2. Bilans bez projektu'!I14</f>
        <v>0</v>
      </c>
      <c r="J14" s="133">
        <f>+'5. Bilans projekt'!J14+'2. Bilans bez projektu'!J14</f>
        <v>0</v>
      </c>
      <c r="K14" s="133">
        <f>+'5. Bilans projekt'!K14+'2. Bilans bez projektu'!K14</f>
        <v>0</v>
      </c>
      <c r="L14" s="133">
        <f>+'5. Bilans projekt'!L14+'2. Bilans bez projektu'!L14</f>
        <v>0</v>
      </c>
      <c r="M14" s="133">
        <f>+'5. Bilans projekt'!M14+'2. Bilans bez projektu'!M14</f>
        <v>0</v>
      </c>
    </row>
    <row r="15" spans="1:13" ht="15" customHeight="1" x14ac:dyDescent="0.25">
      <c r="A15" s="113" t="s">
        <v>21</v>
      </c>
      <c r="B15" s="176" t="s">
        <v>122</v>
      </c>
      <c r="C15" s="173">
        <f>'2. Bilans bez projektu'!C15</f>
        <v>0</v>
      </c>
      <c r="D15" s="173">
        <f>'2. Bilans bez projektu'!D15</f>
        <v>0</v>
      </c>
      <c r="E15" s="133">
        <f>+'5. Bilans projekt'!E15+'2. Bilans bez projektu'!E15</f>
        <v>0</v>
      </c>
      <c r="F15" s="133">
        <f>+'5. Bilans projekt'!F15+'2. Bilans bez projektu'!F15</f>
        <v>0</v>
      </c>
      <c r="G15" s="133">
        <f>+'5. Bilans projekt'!G15+'2. Bilans bez projektu'!G15</f>
        <v>0</v>
      </c>
      <c r="H15" s="133">
        <f>+'5. Bilans projekt'!H15+'2. Bilans bez projektu'!H15</f>
        <v>0</v>
      </c>
      <c r="I15" s="133">
        <f>+'5. Bilans projekt'!I15+'2. Bilans bez projektu'!I15</f>
        <v>0</v>
      </c>
      <c r="J15" s="133">
        <f>+'5. Bilans projekt'!J15+'2. Bilans bez projektu'!J15</f>
        <v>0</v>
      </c>
      <c r="K15" s="133">
        <f>+'5. Bilans projekt'!K15+'2. Bilans bez projektu'!K15</f>
        <v>0</v>
      </c>
      <c r="L15" s="133">
        <f>+'5. Bilans projekt'!L15+'2. Bilans bez projektu'!L15</f>
        <v>0</v>
      </c>
      <c r="M15" s="133">
        <f>+'5. Bilans projekt'!M15+'2. Bilans bez projektu'!M15</f>
        <v>0</v>
      </c>
    </row>
    <row r="16" spans="1:13" ht="15" customHeight="1" x14ac:dyDescent="0.25">
      <c r="A16" s="113" t="s">
        <v>22</v>
      </c>
      <c r="B16" s="176" t="s">
        <v>123</v>
      </c>
      <c r="C16" s="173">
        <f>'2. Bilans bez projektu'!C16</f>
        <v>0</v>
      </c>
      <c r="D16" s="173">
        <f>'2. Bilans bez projektu'!D16</f>
        <v>0</v>
      </c>
      <c r="E16" s="133">
        <f>+'5. Bilans projekt'!E16+'2. Bilans bez projektu'!E16</f>
        <v>0</v>
      </c>
      <c r="F16" s="133">
        <f>+'5. Bilans projekt'!F16+'2. Bilans bez projektu'!F16</f>
        <v>0</v>
      </c>
      <c r="G16" s="133">
        <f>+'5. Bilans projekt'!G16+'2. Bilans bez projektu'!G16</f>
        <v>0</v>
      </c>
      <c r="H16" s="133">
        <f>+'5. Bilans projekt'!H16+'2. Bilans bez projektu'!H16</f>
        <v>0</v>
      </c>
      <c r="I16" s="133">
        <f>+'5. Bilans projekt'!I16+'2. Bilans bez projektu'!I16</f>
        <v>0</v>
      </c>
      <c r="J16" s="133">
        <f>+'5. Bilans projekt'!J16+'2. Bilans bez projektu'!J16</f>
        <v>0</v>
      </c>
      <c r="K16" s="133">
        <f>+'5. Bilans projekt'!K16+'2. Bilans bez projektu'!K16</f>
        <v>0</v>
      </c>
      <c r="L16" s="133">
        <f>+'5. Bilans projekt'!L16+'2. Bilans bez projektu'!L16</f>
        <v>0</v>
      </c>
      <c r="M16" s="133">
        <f>+'5. Bilans projekt'!M16+'2. Bilans bez projektu'!M16</f>
        <v>0</v>
      </c>
    </row>
    <row r="17" spans="1:18" ht="15" customHeight="1" x14ac:dyDescent="0.25">
      <c r="A17" s="113" t="s">
        <v>23</v>
      </c>
      <c r="B17" s="176" t="s">
        <v>124</v>
      </c>
      <c r="C17" s="173">
        <f>'2. Bilans bez projektu'!C17</f>
        <v>0</v>
      </c>
      <c r="D17" s="173">
        <f>'2. Bilans bez projektu'!D17</f>
        <v>0</v>
      </c>
      <c r="E17" s="133">
        <f>+'5. Bilans projekt'!E17+'2. Bilans bez projektu'!E17</f>
        <v>0</v>
      </c>
      <c r="F17" s="133">
        <f>+'5. Bilans projekt'!F17+'2. Bilans bez projektu'!F17</f>
        <v>0</v>
      </c>
      <c r="G17" s="133">
        <f>+'5. Bilans projekt'!G17+'2. Bilans bez projektu'!G17</f>
        <v>0</v>
      </c>
      <c r="H17" s="133">
        <f>+'5. Bilans projekt'!H17+'2. Bilans bez projektu'!H17</f>
        <v>0</v>
      </c>
      <c r="I17" s="133">
        <f>+'5. Bilans projekt'!I17+'2. Bilans bez projektu'!I17</f>
        <v>0</v>
      </c>
      <c r="J17" s="133">
        <f>+'5. Bilans projekt'!J17+'2. Bilans bez projektu'!J17</f>
        <v>0</v>
      </c>
      <c r="K17" s="133">
        <f>+'5. Bilans projekt'!K17+'2. Bilans bez projektu'!K17</f>
        <v>0</v>
      </c>
      <c r="L17" s="133">
        <f>+'5. Bilans projekt'!L17+'2. Bilans bez projektu'!L17</f>
        <v>0</v>
      </c>
      <c r="M17" s="133">
        <f>+'5. Bilans projekt'!M17+'2. Bilans bez projektu'!M17</f>
        <v>0</v>
      </c>
    </row>
    <row r="18" spans="1:18" ht="15" customHeight="1" x14ac:dyDescent="0.25">
      <c r="A18" s="112" t="s">
        <v>35</v>
      </c>
      <c r="B18" s="182" t="s">
        <v>97</v>
      </c>
      <c r="C18" s="173">
        <f>'2. Bilans bez projektu'!C18</f>
        <v>0</v>
      </c>
      <c r="D18" s="173">
        <f>'2. Bilans bez projektu'!D18</f>
        <v>0</v>
      </c>
      <c r="E18" s="133">
        <f>+'5. Bilans projekt'!E18+'2. Bilans bez projektu'!E18</f>
        <v>0</v>
      </c>
      <c r="F18" s="133">
        <f>+'5. Bilans projekt'!F18+'2. Bilans bez projektu'!F18</f>
        <v>0</v>
      </c>
      <c r="G18" s="133">
        <f>+'5. Bilans projekt'!G18+'2. Bilans bez projektu'!G18</f>
        <v>0</v>
      </c>
      <c r="H18" s="133">
        <f>+'5. Bilans projekt'!H18+'2. Bilans bez projektu'!H18</f>
        <v>0</v>
      </c>
      <c r="I18" s="133">
        <f>+'5. Bilans projekt'!I18+'2. Bilans bez projektu'!I18</f>
        <v>0</v>
      </c>
      <c r="J18" s="133">
        <f>+'5. Bilans projekt'!J18+'2. Bilans bez projektu'!J18</f>
        <v>0</v>
      </c>
      <c r="K18" s="133">
        <f>+'5. Bilans projekt'!K18+'2. Bilans bez projektu'!K18</f>
        <v>0</v>
      </c>
      <c r="L18" s="133">
        <f>+'5. Bilans projekt'!L18+'2. Bilans bez projektu'!L18</f>
        <v>0</v>
      </c>
      <c r="M18" s="133">
        <f>+'5. Bilans projekt'!M18+'2. Bilans bez projektu'!M18</f>
        <v>0</v>
      </c>
    </row>
    <row r="19" spans="1:18" ht="15" customHeight="1" x14ac:dyDescent="0.25">
      <c r="A19" s="112" t="s">
        <v>36</v>
      </c>
      <c r="B19" s="182" t="s">
        <v>98</v>
      </c>
      <c r="C19" s="173">
        <f>'2. Bilans bez projektu'!C19</f>
        <v>0</v>
      </c>
      <c r="D19" s="173">
        <f>'2. Bilans bez projektu'!D19</f>
        <v>0</v>
      </c>
      <c r="E19" s="133">
        <f>+'5. Bilans projekt'!E19+'2. Bilans bez projektu'!E19</f>
        <v>0</v>
      </c>
      <c r="F19" s="133">
        <f>+'5. Bilans projekt'!F19+'2. Bilans bez projektu'!F19</f>
        <v>0</v>
      </c>
      <c r="G19" s="133">
        <f>+'5. Bilans projekt'!G19+'2. Bilans bez projektu'!G19</f>
        <v>0</v>
      </c>
      <c r="H19" s="133">
        <f>+'5. Bilans projekt'!H19+'2. Bilans bez projektu'!H19</f>
        <v>0</v>
      </c>
      <c r="I19" s="133">
        <f>+'5. Bilans projekt'!I19+'2. Bilans bez projektu'!I19</f>
        <v>0</v>
      </c>
      <c r="J19" s="133">
        <f>+'5. Bilans projekt'!J19+'2. Bilans bez projektu'!J19</f>
        <v>0</v>
      </c>
      <c r="K19" s="133">
        <f>+'5. Bilans projekt'!K19+'2. Bilans bez projektu'!K19</f>
        <v>0</v>
      </c>
      <c r="L19" s="133">
        <f>+'5. Bilans projekt'!L19+'2. Bilans bez projektu'!L19</f>
        <v>0</v>
      </c>
      <c r="M19" s="133">
        <f>+'5. Bilans projekt'!M19+'2. Bilans bez projektu'!M19</f>
        <v>0</v>
      </c>
    </row>
    <row r="20" spans="1:18" s="26" customFormat="1" ht="15" customHeight="1" x14ac:dyDescent="0.25">
      <c r="A20" s="111" t="s">
        <v>24</v>
      </c>
      <c r="B20" s="181" t="s">
        <v>104</v>
      </c>
      <c r="C20" s="105">
        <f>SUM(C21:C23)</f>
        <v>0</v>
      </c>
      <c r="D20" s="105">
        <f t="shared" ref="D20:J20" si="12">SUM(D21:D23)</f>
        <v>0</v>
      </c>
      <c r="E20" s="105">
        <f t="shared" si="12"/>
        <v>0</v>
      </c>
      <c r="F20" s="105">
        <f t="shared" si="12"/>
        <v>0</v>
      </c>
      <c r="G20" s="105">
        <f t="shared" ref="G20" si="13">SUM(G21:G23)</f>
        <v>0</v>
      </c>
      <c r="H20" s="105">
        <f t="shared" si="12"/>
        <v>0</v>
      </c>
      <c r="I20" s="105">
        <f t="shared" si="12"/>
        <v>0</v>
      </c>
      <c r="J20" s="105">
        <f t="shared" si="12"/>
        <v>0</v>
      </c>
      <c r="K20" s="105">
        <f t="shared" ref="K20:M20" si="14">SUM(K21:K23)</f>
        <v>0</v>
      </c>
      <c r="L20" s="105">
        <f t="shared" si="14"/>
        <v>0</v>
      </c>
      <c r="M20" s="105">
        <f t="shared" si="14"/>
        <v>0</v>
      </c>
    </row>
    <row r="21" spans="1:18" ht="15" customHeight="1" x14ac:dyDescent="0.25">
      <c r="A21" s="112" t="s">
        <v>33</v>
      </c>
      <c r="B21" s="183" t="s">
        <v>99</v>
      </c>
      <c r="C21" s="173">
        <f>'2. Bilans bez projektu'!C21</f>
        <v>0</v>
      </c>
      <c r="D21" s="173">
        <f>'2. Bilans bez projektu'!D21</f>
        <v>0</v>
      </c>
      <c r="E21" s="133">
        <f>+'5. Bilans projekt'!E21+'2. Bilans bez projektu'!E21</f>
        <v>0</v>
      </c>
      <c r="F21" s="133">
        <f>+'5. Bilans projekt'!F21+'2. Bilans bez projektu'!F21</f>
        <v>0</v>
      </c>
      <c r="G21" s="133">
        <f>+'5. Bilans projekt'!G21+'2. Bilans bez projektu'!G21</f>
        <v>0</v>
      </c>
      <c r="H21" s="133">
        <f>+'5. Bilans projekt'!H21+'2. Bilans bez projektu'!H21</f>
        <v>0</v>
      </c>
      <c r="I21" s="133">
        <f>+'5. Bilans projekt'!I21+'2. Bilans bez projektu'!I21</f>
        <v>0</v>
      </c>
      <c r="J21" s="133">
        <f>+'5. Bilans projekt'!J21+'2. Bilans bez projektu'!J21</f>
        <v>0</v>
      </c>
      <c r="K21" s="133">
        <f>+'5. Bilans projekt'!K21+'2. Bilans bez projektu'!K21</f>
        <v>0</v>
      </c>
      <c r="L21" s="133">
        <f>+'5. Bilans projekt'!L21+'2. Bilans bez projektu'!L21</f>
        <v>0</v>
      </c>
      <c r="M21" s="133">
        <f>+'5. Bilans projekt'!M21+'2. Bilans bez projektu'!M21</f>
        <v>0</v>
      </c>
    </row>
    <row r="22" spans="1:18" ht="15" customHeight="1" x14ac:dyDescent="0.25">
      <c r="A22" s="112" t="s">
        <v>35</v>
      </c>
      <c r="B22" s="183" t="s">
        <v>100</v>
      </c>
      <c r="C22" s="173">
        <f>'2. Bilans bez projektu'!C22</f>
        <v>0</v>
      </c>
      <c r="D22" s="173">
        <f>'2. Bilans bez projektu'!D22</f>
        <v>0</v>
      </c>
      <c r="E22" s="133">
        <f>+'5. Bilans projekt'!E22+'2. Bilans bez projektu'!E22</f>
        <v>0</v>
      </c>
      <c r="F22" s="133">
        <f>+'5. Bilans projekt'!F22+'2. Bilans bez projektu'!F22</f>
        <v>0</v>
      </c>
      <c r="G22" s="133">
        <f>+'5. Bilans projekt'!G22+'2. Bilans bez projektu'!G22</f>
        <v>0</v>
      </c>
      <c r="H22" s="133">
        <f>+'5. Bilans projekt'!H22+'2. Bilans bez projektu'!H22</f>
        <v>0</v>
      </c>
      <c r="I22" s="133">
        <f>+'5. Bilans projekt'!I22+'2. Bilans bez projektu'!I22</f>
        <v>0</v>
      </c>
      <c r="J22" s="133">
        <f>+'5. Bilans projekt'!J22+'2. Bilans bez projektu'!J22</f>
        <v>0</v>
      </c>
      <c r="K22" s="133">
        <f>+'5. Bilans projekt'!K22+'2. Bilans bez projektu'!K22</f>
        <v>0</v>
      </c>
      <c r="L22" s="133">
        <f>+'5. Bilans projekt'!L22+'2. Bilans bez projektu'!L22</f>
        <v>0</v>
      </c>
      <c r="M22" s="133">
        <f>+'5. Bilans projekt'!M22+'2. Bilans bez projektu'!M22</f>
        <v>0</v>
      </c>
    </row>
    <row r="23" spans="1:18" ht="15" customHeight="1" x14ac:dyDescent="0.25">
      <c r="A23" s="112" t="s">
        <v>36</v>
      </c>
      <c r="B23" s="182" t="s">
        <v>101</v>
      </c>
      <c r="C23" s="173">
        <f>'2. Bilans bez projektu'!C23</f>
        <v>0</v>
      </c>
      <c r="D23" s="173">
        <f>'2. Bilans bez projektu'!D23</f>
        <v>0</v>
      </c>
      <c r="E23" s="133">
        <f>+'5. Bilans projekt'!E23+'2. Bilans bez projektu'!E23</f>
        <v>0</v>
      </c>
      <c r="F23" s="133">
        <f>+'5. Bilans projekt'!F23+'2. Bilans bez projektu'!F23</f>
        <v>0</v>
      </c>
      <c r="G23" s="133">
        <f>+'5. Bilans projekt'!G23+'2. Bilans bez projektu'!G23</f>
        <v>0</v>
      </c>
      <c r="H23" s="133">
        <f>+'5. Bilans projekt'!H23+'2. Bilans bez projektu'!H23</f>
        <v>0</v>
      </c>
      <c r="I23" s="133">
        <f>+'5. Bilans projekt'!I23+'2. Bilans bez projektu'!I23</f>
        <v>0</v>
      </c>
      <c r="J23" s="133">
        <f>+'5. Bilans projekt'!J23+'2. Bilans bez projektu'!J23</f>
        <v>0</v>
      </c>
      <c r="K23" s="133">
        <f>+'5. Bilans projekt'!K23+'2. Bilans bez projektu'!K23</f>
        <v>0</v>
      </c>
      <c r="L23" s="133">
        <f>+'5. Bilans projekt'!L23+'2. Bilans bez projektu'!L23</f>
        <v>0</v>
      </c>
      <c r="M23" s="133">
        <f>+'5. Bilans projekt'!M23+'2. Bilans bez projektu'!M23</f>
        <v>0</v>
      </c>
    </row>
    <row r="24" spans="1:18" s="26" customFormat="1" ht="15" customHeight="1" x14ac:dyDescent="0.25">
      <c r="A24" s="111" t="s">
        <v>25</v>
      </c>
      <c r="B24" s="181" t="s">
        <v>119</v>
      </c>
      <c r="C24" s="105">
        <f>SUM(C25:C27,C43)</f>
        <v>0</v>
      </c>
      <c r="D24" s="105">
        <f t="shared" ref="D24:J24" si="15">SUM(D25:D27,D43)</f>
        <v>0</v>
      </c>
      <c r="E24" s="105">
        <f t="shared" si="15"/>
        <v>0</v>
      </c>
      <c r="F24" s="105">
        <f t="shared" si="15"/>
        <v>0</v>
      </c>
      <c r="G24" s="105">
        <f t="shared" ref="G24" si="16">SUM(G25:G27,G43)</f>
        <v>0</v>
      </c>
      <c r="H24" s="105">
        <f t="shared" si="15"/>
        <v>0</v>
      </c>
      <c r="I24" s="105">
        <f t="shared" si="15"/>
        <v>0</v>
      </c>
      <c r="J24" s="105">
        <f t="shared" si="15"/>
        <v>0</v>
      </c>
      <c r="K24" s="105">
        <f t="shared" ref="K24:M24" si="17">SUM(K25:K27,K43)</f>
        <v>0</v>
      </c>
      <c r="L24" s="105">
        <f t="shared" si="17"/>
        <v>0</v>
      </c>
      <c r="M24" s="105">
        <f t="shared" si="17"/>
        <v>0</v>
      </c>
      <c r="R24" s="2"/>
    </row>
    <row r="25" spans="1:18" ht="15" customHeight="1" x14ac:dyDescent="0.25">
      <c r="A25" s="112" t="s">
        <v>33</v>
      </c>
      <c r="B25" s="182" t="s">
        <v>105</v>
      </c>
      <c r="C25" s="173">
        <f>'2. Bilans bez projektu'!C25</f>
        <v>0</v>
      </c>
      <c r="D25" s="173">
        <f>'2. Bilans bez projektu'!D25</f>
        <v>0</v>
      </c>
      <c r="E25" s="133">
        <f>+'5. Bilans projekt'!E25+'2. Bilans bez projektu'!E25</f>
        <v>0</v>
      </c>
      <c r="F25" s="133">
        <f>+'5. Bilans projekt'!F25+'2. Bilans bez projektu'!F25</f>
        <v>0</v>
      </c>
      <c r="G25" s="133">
        <f>+'5. Bilans projekt'!G25+'2. Bilans bez projektu'!G25</f>
        <v>0</v>
      </c>
      <c r="H25" s="133">
        <f>+'5. Bilans projekt'!H25+'2. Bilans bez projektu'!H25</f>
        <v>0</v>
      </c>
      <c r="I25" s="133">
        <f>+'5. Bilans projekt'!I25+'2. Bilans bez projektu'!I25</f>
        <v>0</v>
      </c>
      <c r="J25" s="133">
        <f>+'5. Bilans projekt'!J25+'2. Bilans bez projektu'!J25</f>
        <v>0</v>
      </c>
      <c r="K25" s="133">
        <f>+'5. Bilans projekt'!K25+'2. Bilans bez projektu'!K25</f>
        <v>0</v>
      </c>
      <c r="L25" s="133">
        <f>+'5. Bilans projekt'!L25+'2. Bilans bez projektu'!L25</f>
        <v>0</v>
      </c>
      <c r="M25" s="133">
        <f>+'5. Bilans projekt'!M25+'2. Bilans bez projektu'!M25</f>
        <v>0</v>
      </c>
    </row>
    <row r="26" spans="1:18" ht="15" customHeight="1" x14ac:dyDescent="0.25">
      <c r="A26" s="112" t="s">
        <v>35</v>
      </c>
      <c r="B26" s="182" t="s">
        <v>106</v>
      </c>
      <c r="C26" s="173">
        <f>'2. Bilans bez projektu'!C26</f>
        <v>0</v>
      </c>
      <c r="D26" s="173">
        <f>'2. Bilans bez projektu'!D26</f>
        <v>0</v>
      </c>
      <c r="E26" s="133">
        <f>+'5. Bilans projekt'!E26+'2. Bilans bez projektu'!E26</f>
        <v>0</v>
      </c>
      <c r="F26" s="133">
        <f>+'5. Bilans projekt'!F26+'2. Bilans bez projektu'!F26</f>
        <v>0</v>
      </c>
      <c r="G26" s="133">
        <f>+'5. Bilans projekt'!G26+'2. Bilans bez projektu'!G26</f>
        <v>0</v>
      </c>
      <c r="H26" s="133">
        <f>+'5. Bilans projekt'!H26+'2. Bilans bez projektu'!H26</f>
        <v>0</v>
      </c>
      <c r="I26" s="133">
        <f>+'5. Bilans projekt'!I26+'2. Bilans bez projektu'!I26</f>
        <v>0</v>
      </c>
      <c r="J26" s="133">
        <f>+'5. Bilans projekt'!J26+'2. Bilans bez projektu'!J26</f>
        <v>0</v>
      </c>
      <c r="K26" s="133">
        <f>+'5. Bilans projekt'!K26+'2. Bilans bez projektu'!K26</f>
        <v>0</v>
      </c>
      <c r="L26" s="133">
        <f>+'5. Bilans projekt'!L26+'2. Bilans bez projektu'!L26</f>
        <v>0</v>
      </c>
      <c r="M26" s="133">
        <f>+'5. Bilans projekt'!M26+'2. Bilans bez projektu'!M26</f>
        <v>0</v>
      </c>
    </row>
    <row r="27" spans="1:18" ht="15" customHeight="1" x14ac:dyDescent="0.25">
      <c r="A27" s="112" t="s">
        <v>36</v>
      </c>
      <c r="B27" s="182" t="s">
        <v>265</v>
      </c>
      <c r="C27" s="106">
        <f>SUM(C28,C33,C38)</f>
        <v>0</v>
      </c>
      <c r="D27" s="106">
        <f t="shared" ref="D27:J27" si="18">SUM(D28,D33,D38)</f>
        <v>0</v>
      </c>
      <c r="E27" s="106">
        <f t="shared" si="18"/>
        <v>0</v>
      </c>
      <c r="F27" s="106">
        <f t="shared" si="18"/>
        <v>0</v>
      </c>
      <c r="G27" s="106">
        <f t="shared" ref="G27" si="19">SUM(G28,G33,G38)</f>
        <v>0</v>
      </c>
      <c r="H27" s="106">
        <f t="shared" si="18"/>
        <v>0</v>
      </c>
      <c r="I27" s="106">
        <f t="shared" si="18"/>
        <v>0</v>
      </c>
      <c r="J27" s="106">
        <f t="shared" si="18"/>
        <v>0</v>
      </c>
      <c r="K27" s="106">
        <f t="shared" ref="K27:M27" si="20">SUM(K28,K33,K38)</f>
        <v>0</v>
      </c>
      <c r="L27" s="106">
        <f t="shared" si="20"/>
        <v>0</v>
      </c>
      <c r="M27" s="106">
        <f t="shared" si="20"/>
        <v>0</v>
      </c>
    </row>
    <row r="28" spans="1:18" s="25" customFormat="1" ht="15" customHeight="1" x14ac:dyDescent="0.25">
      <c r="A28" s="114" t="s">
        <v>107</v>
      </c>
      <c r="B28" s="176" t="s">
        <v>108</v>
      </c>
      <c r="C28" s="107">
        <f>SUM(C29:C32)</f>
        <v>0</v>
      </c>
      <c r="D28" s="107">
        <f t="shared" ref="D28:J28" si="21">SUM(D29:D32)</f>
        <v>0</v>
      </c>
      <c r="E28" s="107">
        <f t="shared" si="21"/>
        <v>0</v>
      </c>
      <c r="F28" s="107">
        <f t="shared" si="21"/>
        <v>0</v>
      </c>
      <c r="G28" s="107">
        <f t="shared" ref="G28" si="22">SUM(G29:G32)</f>
        <v>0</v>
      </c>
      <c r="H28" s="107">
        <f t="shared" si="21"/>
        <v>0</v>
      </c>
      <c r="I28" s="107">
        <f t="shared" si="21"/>
        <v>0</v>
      </c>
      <c r="J28" s="107">
        <f t="shared" si="21"/>
        <v>0</v>
      </c>
      <c r="K28" s="107">
        <f t="shared" ref="K28:M28" si="23">SUM(K29:K32)</f>
        <v>0</v>
      </c>
      <c r="L28" s="107">
        <f t="shared" si="23"/>
        <v>0</v>
      </c>
      <c r="M28" s="107">
        <f t="shared" si="23"/>
        <v>0</v>
      </c>
      <c r="R28" s="2"/>
    </row>
    <row r="29" spans="1:18" s="25" customFormat="1" ht="15" customHeight="1" x14ac:dyDescent="0.25">
      <c r="A29" s="114" t="s">
        <v>110</v>
      </c>
      <c r="B29" s="176" t="s">
        <v>109</v>
      </c>
      <c r="C29" s="173">
        <f>'2. Bilans bez projektu'!C29</f>
        <v>0</v>
      </c>
      <c r="D29" s="173">
        <f>'2. Bilans bez projektu'!D29</f>
        <v>0</v>
      </c>
      <c r="E29" s="133">
        <f>+'5. Bilans projekt'!E29+'2. Bilans bez projektu'!E29</f>
        <v>0</v>
      </c>
      <c r="F29" s="133">
        <f>+'5. Bilans projekt'!F29+'2. Bilans bez projektu'!F29</f>
        <v>0</v>
      </c>
      <c r="G29" s="133">
        <f>+'5. Bilans projekt'!G29+'2. Bilans bez projektu'!G29</f>
        <v>0</v>
      </c>
      <c r="H29" s="133">
        <f>+'5. Bilans projekt'!H29+'2. Bilans bez projektu'!H29</f>
        <v>0</v>
      </c>
      <c r="I29" s="133">
        <f>+'5. Bilans projekt'!I29+'2. Bilans bez projektu'!I29</f>
        <v>0</v>
      </c>
      <c r="J29" s="133">
        <f>+'5. Bilans projekt'!J29+'2. Bilans bez projektu'!J29</f>
        <v>0</v>
      </c>
      <c r="K29" s="133">
        <f>+'5. Bilans projekt'!K29+'2. Bilans bez projektu'!K29</f>
        <v>0</v>
      </c>
      <c r="L29" s="133">
        <f>+'5. Bilans projekt'!L29+'2. Bilans bez projektu'!L29</f>
        <v>0</v>
      </c>
      <c r="M29" s="133">
        <f>+'5. Bilans projekt'!M29+'2. Bilans bez projektu'!M29</f>
        <v>0</v>
      </c>
      <c r="R29" s="2"/>
    </row>
    <row r="30" spans="1:18" s="25" customFormat="1" ht="15" customHeight="1" x14ac:dyDescent="0.25">
      <c r="A30" s="114" t="s">
        <v>110</v>
      </c>
      <c r="B30" s="176" t="s">
        <v>111</v>
      </c>
      <c r="C30" s="173">
        <f>'2. Bilans bez projektu'!C30</f>
        <v>0</v>
      </c>
      <c r="D30" s="173">
        <f>'2. Bilans bez projektu'!D30</f>
        <v>0</v>
      </c>
      <c r="E30" s="133">
        <f>+'5. Bilans projekt'!E30+'2. Bilans bez projektu'!E30</f>
        <v>0</v>
      </c>
      <c r="F30" s="133">
        <f>+'5. Bilans projekt'!F30+'2. Bilans bez projektu'!F30</f>
        <v>0</v>
      </c>
      <c r="G30" s="133">
        <f>+'5. Bilans projekt'!G30+'2. Bilans bez projektu'!G30</f>
        <v>0</v>
      </c>
      <c r="H30" s="133">
        <f>+'5. Bilans projekt'!H30+'2. Bilans bez projektu'!H30</f>
        <v>0</v>
      </c>
      <c r="I30" s="133">
        <f>+'5. Bilans projekt'!I30+'2. Bilans bez projektu'!I30</f>
        <v>0</v>
      </c>
      <c r="J30" s="133">
        <f>+'5. Bilans projekt'!J30+'2. Bilans bez projektu'!J30</f>
        <v>0</v>
      </c>
      <c r="K30" s="133">
        <f>+'5. Bilans projekt'!K30+'2. Bilans bez projektu'!K30</f>
        <v>0</v>
      </c>
      <c r="L30" s="133">
        <f>+'5. Bilans projekt'!L30+'2. Bilans bez projektu'!L30</f>
        <v>0</v>
      </c>
      <c r="M30" s="133">
        <f>+'5. Bilans projekt'!M30+'2. Bilans bez projektu'!M30</f>
        <v>0</v>
      </c>
      <c r="R30" s="2"/>
    </row>
    <row r="31" spans="1:18" s="25" customFormat="1" ht="15" customHeight="1" x14ac:dyDescent="0.25">
      <c r="A31" s="114" t="s">
        <v>110</v>
      </c>
      <c r="B31" s="176" t="s">
        <v>112</v>
      </c>
      <c r="C31" s="173">
        <f>'2. Bilans bez projektu'!C31</f>
        <v>0</v>
      </c>
      <c r="D31" s="173">
        <f>'2. Bilans bez projektu'!D31</f>
        <v>0</v>
      </c>
      <c r="E31" s="133">
        <f>+'5. Bilans projekt'!E31+'2. Bilans bez projektu'!E31</f>
        <v>0</v>
      </c>
      <c r="F31" s="133">
        <f>+'5. Bilans projekt'!F31+'2. Bilans bez projektu'!F31</f>
        <v>0</v>
      </c>
      <c r="G31" s="133">
        <f>+'5. Bilans projekt'!G31+'2. Bilans bez projektu'!G31</f>
        <v>0</v>
      </c>
      <c r="H31" s="133">
        <f>+'5. Bilans projekt'!H31+'2. Bilans bez projektu'!H31</f>
        <v>0</v>
      </c>
      <c r="I31" s="133">
        <f>+'5. Bilans projekt'!I31+'2. Bilans bez projektu'!I31</f>
        <v>0</v>
      </c>
      <c r="J31" s="133">
        <f>+'5. Bilans projekt'!J31+'2. Bilans bez projektu'!J31</f>
        <v>0</v>
      </c>
      <c r="K31" s="133">
        <f>+'5. Bilans projekt'!K31+'2. Bilans bez projektu'!K31</f>
        <v>0</v>
      </c>
      <c r="L31" s="133">
        <f>+'5. Bilans projekt'!L31+'2. Bilans bez projektu'!L31</f>
        <v>0</v>
      </c>
      <c r="M31" s="133">
        <f>+'5. Bilans projekt'!M31+'2. Bilans bez projektu'!M31</f>
        <v>0</v>
      </c>
      <c r="R31" s="2"/>
    </row>
    <row r="32" spans="1:18" s="25" customFormat="1" ht="15" customHeight="1" x14ac:dyDescent="0.25">
      <c r="A32" s="114" t="s">
        <v>110</v>
      </c>
      <c r="B32" s="176" t="s">
        <v>113</v>
      </c>
      <c r="C32" s="173">
        <f>'2. Bilans bez projektu'!C32</f>
        <v>0</v>
      </c>
      <c r="D32" s="173">
        <f>'2. Bilans bez projektu'!D32</f>
        <v>0</v>
      </c>
      <c r="E32" s="133">
        <f>+'5. Bilans projekt'!E32+'2. Bilans bez projektu'!E32</f>
        <v>0</v>
      </c>
      <c r="F32" s="133">
        <f>+'5. Bilans projekt'!F32+'2. Bilans bez projektu'!F32</f>
        <v>0</v>
      </c>
      <c r="G32" s="133">
        <f>+'5. Bilans projekt'!G32+'2. Bilans bez projektu'!G32</f>
        <v>0</v>
      </c>
      <c r="H32" s="133">
        <f>+'5. Bilans projekt'!H32+'2. Bilans bez projektu'!H32</f>
        <v>0</v>
      </c>
      <c r="I32" s="133">
        <f>+'5. Bilans projekt'!I32+'2. Bilans bez projektu'!I32</f>
        <v>0</v>
      </c>
      <c r="J32" s="133">
        <f>+'5. Bilans projekt'!J32+'2. Bilans bez projektu'!J32</f>
        <v>0</v>
      </c>
      <c r="K32" s="133">
        <f>+'5. Bilans projekt'!K32+'2. Bilans bez projektu'!K32</f>
        <v>0</v>
      </c>
      <c r="L32" s="133">
        <f>+'5. Bilans projekt'!L32+'2. Bilans bez projektu'!L32</f>
        <v>0</v>
      </c>
      <c r="M32" s="133">
        <f>+'5. Bilans projekt'!M32+'2. Bilans bez projektu'!M32</f>
        <v>0</v>
      </c>
      <c r="R32" s="2"/>
    </row>
    <row r="33" spans="1:13" s="25" customFormat="1" ht="15" customHeight="1" x14ac:dyDescent="0.25">
      <c r="A33" s="114" t="s">
        <v>114</v>
      </c>
      <c r="B33" s="176" t="s">
        <v>115</v>
      </c>
      <c r="C33" s="107">
        <f>SUM(C34:C37)</f>
        <v>0</v>
      </c>
      <c r="D33" s="107">
        <f t="shared" ref="D33:J33" si="24">SUM(D34:D37)</f>
        <v>0</v>
      </c>
      <c r="E33" s="107">
        <f t="shared" si="24"/>
        <v>0</v>
      </c>
      <c r="F33" s="107">
        <f t="shared" si="24"/>
        <v>0</v>
      </c>
      <c r="G33" s="107">
        <f t="shared" ref="G33" si="25">SUM(G34:G37)</f>
        <v>0</v>
      </c>
      <c r="H33" s="107">
        <f t="shared" si="24"/>
        <v>0</v>
      </c>
      <c r="I33" s="107">
        <f t="shared" si="24"/>
        <v>0</v>
      </c>
      <c r="J33" s="107">
        <f t="shared" si="24"/>
        <v>0</v>
      </c>
      <c r="K33" s="107">
        <f t="shared" ref="K33:M33" si="26">SUM(K34:K37)</f>
        <v>0</v>
      </c>
      <c r="L33" s="107">
        <f t="shared" si="26"/>
        <v>0</v>
      </c>
      <c r="M33" s="107">
        <f t="shared" si="26"/>
        <v>0</v>
      </c>
    </row>
    <row r="34" spans="1:13" s="25" customFormat="1" ht="15" customHeight="1" x14ac:dyDescent="0.25">
      <c r="A34" s="114" t="s">
        <v>110</v>
      </c>
      <c r="B34" s="176" t="s">
        <v>109</v>
      </c>
      <c r="C34" s="173">
        <f>'2. Bilans bez projektu'!C34</f>
        <v>0</v>
      </c>
      <c r="D34" s="173">
        <f>'2. Bilans bez projektu'!D34</f>
        <v>0</v>
      </c>
      <c r="E34" s="133">
        <f>+'5. Bilans projekt'!E34+'2. Bilans bez projektu'!E34</f>
        <v>0</v>
      </c>
      <c r="F34" s="133">
        <f>+'5. Bilans projekt'!F34+'2. Bilans bez projektu'!F34</f>
        <v>0</v>
      </c>
      <c r="G34" s="133">
        <f>+'5. Bilans projekt'!G34+'2. Bilans bez projektu'!G34</f>
        <v>0</v>
      </c>
      <c r="H34" s="133">
        <f>+'5. Bilans projekt'!H34+'2. Bilans bez projektu'!H34</f>
        <v>0</v>
      </c>
      <c r="I34" s="133">
        <f>+'5. Bilans projekt'!I34+'2. Bilans bez projektu'!I34</f>
        <v>0</v>
      </c>
      <c r="J34" s="133">
        <f>+'5. Bilans projekt'!J34+'2. Bilans bez projektu'!J34</f>
        <v>0</v>
      </c>
      <c r="K34" s="133">
        <f>+'5. Bilans projekt'!K34+'2. Bilans bez projektu'!K34</f>
        <v>0</v>
      </c>
      <c r="L34" s="133">
        <f>+'5. Bilans projekt'!L34+'2. Bilans bez projektu'!L34</f>
        <v>0</v>
      </c>
      <c r="M34" s="133">
        <f>+'5. Bilans projekt'!M34+'2. Bilans bez projektu'!M34</f>
        <v>0</v>
      </c>
    </row>
    <row r="35" spans="1:13" s="25" customFormat="1" ht="15" customHeight="1" x14ac:dyDescent="0.25">
      <c r="A35" s="114" t="s">
        <v>110</v>
      </c>
      <c r="B35" s="176" t="s">
        <v>111</v>
      </c>
      <c r="C35" s="173">
        <f>'2. Bilans bez projektu'!C35</f>
        <v>0</v>
      </c>
      <c r="D35" s="173">
        <f>'2. Bilans bez projektu'!D35</f>
        <v>0</v>
      </c>
      <c r="E35" s="133">
        <f>+'5. Bilans projekt'!E35+'2. Bilans bez projektu'!E35</f>
        <v>0</v>
      </c>
      <c r="F35" s="133">
        <f>+'5. Bilans projekt'!F35+'2. Bilans bez projektu'!F35</f>
        <v>0</v>
      </c>
      <c r="G35" s="133">
        <f>+'5. Bilans projekt'!G35+'2. Bilans bez projektu'!G35</f>
        <v>0</v>
      </c>
      <c r="H35" s="133">
        <f>+'5. Bilans projekt'!H35+'2. Bilans bez projektu'!H35</f>
        <v>0</v>
      </c>
      <c r="I35" s="133">
        <f>+'5. Bilans projekt'!I35+'2. Bilans bez projektu'!I35</f>
        <v>0</v>
      </c>
      <c r="J35" s="133">
        <f>+'5. Bilans projekt'!J35+'2. Bilans bez projektu'!J35</f>
        <v>0</v>
      </c>
      <c r="K35" s="133">
        <f>+'5. Bilans projekt'!K35+'2. Bilans bez projektu'!K35</f>
        <v>0</v>
      </c>
      <c r="L35" s="133">
        <f>+'5. Bilans projekt'!L35+'2. Bilans bez projektu'!L35</f>
        <v>0</v>
      </c>
      <c r="M35" s="133">
        <f>+'5. Bilans projekt'!M35+'2. Bilans bez projektu'!M35</f>
        <v>0</v>
      </c>
    </row>
    <row r="36" spans="1:13" s="25" customFormat="1" ht="15" customHeight="1" x14ac:dyDescent="0.25">
      <c r="A36" s="114" t="s">
        <v>110</v>
      </c>
      <c r="B36" s="176" t="s">
        <v>112</v>
      </c>
      <c r="C36" s="173">
        <f>'2. Bilans bez projektu'!C36</f>
        <v>0</v>
      </c>
      <c r="D36" s="173">
        <f>'2. Bilans bez projektu'!D36</f>
        <v>0</v>
      </c>
      <c r="E36" s="133">
        <f>+'5. Bilans projekt'!E36+'2. Bilans bez projektu'!E36</f>
        <v>0</v>
      </c>
      <c r="F36" s="133">
        <f>+'5. Bilans projekt'!F36+'2. Bilans bez projektu'!F36</f>
        <v>0</v>
      </c>
      <c r="G36" s="133">
        <f>+'5. Bilans projekt'!G36+'2. Bilans bez projektu'!G36</f>
        <v>0</v>
      </c>
      <c r="H36" s="133">
        <f>+'5. Bilans projekt'!H36+'2. Bilans bez projektu'!H36</f>
        <v>0</v>
      </c>
      <c r="I36" s="133">
        <f>+'5. Bilans projekt'!I36+'2. Bilans bez projektu'!I36</f>
        <v>0</v>
      </c>
      <c r="J36" s="133">
        <f>+'5. Bilans projekt'!J36+'2. Bilans bez projektu'!J36</f>
        <v>0</v>
      </c>
      <c r="K36" s="133">
        <f>+'5. Bilans projekt'!K36+'2. Bilans bez projektu'!K36</f>
        <v>0</v>
      </c>
      <c r="L36" s="133">
        <f>+'5. Bilans projekt'!L36+'2. Bilans bez projektu'!L36</f>
        <v>0</v>
      </c>
      <c r="M36" s="133">
        <f>+'5. Bilans projekt'!M36+'2. Bilans bez projektu'!M36</f>
        <v>0</v>
      </c>
    </row>
    <row r="37" spans="1:13" s="25" customFormat="1" ht="15" customHeight="1" x14ac:dyDescent="0.25">
      <c r="A37" s="114" t="s">
        <v>110</v>
      </c>
      <c r="B37" s="176" t="s">
        <v>113</v>
      </c>
      <c r="C37" s="173">
        <f>'2. Bilans bez projektu'!C37</f>
        <v>0</v>
      </c>
      <c r="D37" s="173">
        <f>'2. Bilans bez projektu'!D37</f>
        <v>0</v>
      </c>
      <c r="E37" s="133">
        <f>+'5. Bilans projekt'!E37+'2. Bilans bez projektu'!E37</f>
        <v>0</v>
      </c>
      <c r="F37" s="133">
        <f>+'5. Bilans projekt'!F37+'2. Bilans bez projektu'!F37</f>
        <v>0</v>
      </c>
      <c r="G37" s="133">
        <f>+'5. Bilans projekt'!G37+'2. Bilans bez projektu'!G37</f>
        <v>0</v>
      </c>
      <c r="H37" s="133">
        <f>+'5. Bilans projekt'!H37+'2. Bilans bez projektu'!H37</f>
        <v>0</v>
      </c>
      <c r="I37" s="133">
        <f>+'5. Bilans projekt'!I37+'2. Bilans bez projektu'!I37</f>
        <v>0</v>
      </c>
      <c r="J37" s="133">
        <f>+'5. Bilans projekt'!J37+'2. Bilans bez projektu'!J37</f>
        <v>0</v>
      </c>
      <c r="K37" s="133">
        <f>+'5. Bilans projekt'!K37+'2. Bilans bez projektu'!K37</f>
        <v>0</v>
      </c>
      <c r="L37" s="133">
        <f>+'5. Bilans projekt'!L37+'2. Bilans bez projektu'!L37</f>
        <v>0</v>
      </c>
      <c r="M37" s="133">
        <f>+'5. Bilans projekt'!M37+'2. Bilans bez projektu'!M37</f>
        <v>0</v>
      </c>
    </row>
    <row r="38" spans="1:13" s="25" customFormat="1" ht="15" customHeight="1" x14ac:dyDescent="0.25">
      <c r="A38" s="114" t="s">
        <v>116</v>
      </c>
      <c r="B38" s="176" t="s">
        <v>117</v>
      </c>
      <c r="C38" s="107">
        <f>SUM(C39:C42)</f>
        <v>0</v>
      </c>
      <c r="D38" s="107">
        <f t="shared" ref="D38:J38" si="27">SUM(D39:D42)</f>
        <v>0</v>
      </c>
      <c r="E38" s="107">
        <f t="shared" si="27"/>
        <v>0</v>
      </c>
      <c r="F38" s="107">
        <f t="shared" si="27"/>
        <v>0</v>
      </c>
      <c r="G38" s="107">
        <f t="shared" ref="G38" si="28">SUM(G39:G42)</f>
        <v>0</v>
      </c>
      <c r="H38" s="107">
        <f t="shared" si="27"/>
        <v>0</v>
      </c>
      <c r="I38" s="107">
        <f t="shared" si="27"/>
        <v>0</v>
      </c>
      <c r="J38" s="107">
        <f t="shared" si="27"/>
        <v>0</v>
      </c>
      <c r="K38" s="107">
        <f t="shared" ref="K38:M38" si="29">SUM(K39:K42)</f>
        <v>0</v>
      </c>
      <c r="L38" s="107">
        <f t="shared" si="29"/>
        <v>0</v>
      </c>
      <c r="M38" s="107">
        <f t="shared" si="29"/>
        <v>0</v>
      </c>
    </row>
    <row r="39" spans="1:13" s="25" customFormat="1" ht="15" customHeight="1" x14ac:dyDescent="0.25">
      <c r="A39" s="114" t="s">
        <v>110</v>
      </c>
      <c r="B39" s="176" t="s">
        <v>109</v>
      </c>
      <c r="C39" s="173">
        <f>'2. Bilans bez projektu'!C39</f>
        <v>0</v>
      </c>
      <c r="D39" s="173">
        <f>'2. Bilans bez projektu'!D39</f>
        <v>0</v>
      </c>
      <c r="E39" s="133">
        <f>+'5. Bilans projekt'!E39+'2. Bilans bez projektu'!E39</f>
        <v>0</v>
      </c>
      <c r="F39" s="133">
        <f>+'5. Bilans projekt'!F39+'2. Bilans bez projektu'!F39</f>
        <v>0</v>
      </c>
      <c r="G39" s="133">
        <f>+'5. Bilans projekt'!G39+'2. Bilans bez projektu'!G39</f>
        <v>0</v>
      </c>
      <c r="H39" s="133">
        <f>+'5. Bilans projekt'!H39+'2. Bilans bez projektu'!H39</f>
        <v>0</v>
      </c>
      <c r="I39" s="133">
        <f>+'5. Bilans projekt'!I39+'2. Bilans bez projektu'!I39</f>
        <v>0</v>
      </c>
      <c r="J39" s="133">
        <f>+'5. Bilans projekt'!J39+'2. Bilans bez projektu'!J39</f>
        <v>0</v>
      </c>
      <c r="K39" s="133">
        <f>+'5. Bilans projekt'!K39+'2. Bilans bez projektu'!K39</f>
        <v>0</v>
      </c>
      <c r="L39" s="133">
        <f>+'5. Bilans projekt'!L39+'2. Bilans bez projektu'!L39</f>
        <v>0</v>
      </c>
      <c r="M39" s="133">
        <f>+'5. Bilans projekt'!M39+'2. Bilans bez projektu'!M39</f>
        <v>0</v>
      </c>
    </row>
    <row r="40" spans="1:13" s="25" customFormat="1" ht="15" customHeight="1" x14ac:dyDescent="0.25">
      <c r="A40" s="114" t="s">
        <v>110</v>
      </c>
      <c r="B40" s="176" t="s">
        <v>111</v>
      </c>
      <c r="C40" s="173">
        <f>'2. Bilans bez projektu'!C40</f>
        <v>0</v>
      </c>
      <c r="D40" s="173">
        <f>'2. Bilans bez projektu'!D40</f>
        <v>0</v>
      </c>
      <c r="E40" s="133">
        <f>+'5. Bilans projekt'!E40+'2. Bilans bez projektu'!E40</f>
        <v>0</v>
      </c>
      <c r="F40" s="133">
        <f>+'5. Bilans projekt'!F40+'2. Bilans bez projektu'!F40</f>
        <v>0</v>
      </c>
      <c r="G40" s="133">
        <f>+'5. Bilans projekt'!G40+'2. Bilans bez projektu'!G40</f>
        <v>0</v>
      </c>
      <c r="H40" s="133">
        <f>+'5. Bilans projekt'!H40+'2. Bilans bez projektu'!H40</f>
        <v>0</v>
      </c>
      <c r="I40" s="133">
        <f>+'5. Bilans projekt'!I40+'2. Bilans bez projektu'!I40</f>
        <v>0</v>
      </c>
      <c r="J40" s="133">
        <f>+'5. Bilans projekt'!J40+'2. Bilans bez projektu'!J40</f>
        <v>0</v>
      </c>
      <c r="K40" s="133">
        <f>+'5. Bilans projekt'!K40+'2. Bilans bez projektu'!K40</f>
        <v>0</v>
      </c>
      <c r="L40" s="133">
        <f>+'5. Bilans projekt'!L40+'2. Bilans bez projektu'!L40</f>
        <v>0</v>
      </c>
      <c r="M40" s="133">
        <f>+'5. Bilans projekt'!M40+'2. Bilans bez projektu'!M40</f>
        <v>0</v>
      </c>
    </row>
    <row r="41" spans="1:13" s="25" customFormat="1" ht="15" customHeight="1" x14ac:dyDescent="0.25">
      <c r="A41" s="114" t="s">
        <v>110</v>
      </c>
      <c r="B41" s="176" t="s">
        <v>112</v>
      </c>
      <c r="C41" s="173">
        <f>'2. Bilans bez projektu'!C41</f>
        <v>0</v>
      </c>
      <c r="D41" s="173">
        <f>'2. Bilans bez projektu'!D41</f>
        <v>0</v>
      </c>
      <c r="E41" s="133">
        <f>+'5. Bilans projekt'!E41+'2. Bilans bez projektu'!E41</f>
        <v>0</v>
      </c>
      <c r="F41" s="133">
        <f>+'5. Bilans projekt'!F41+'2. Bilans bez projektu'!F41</f>
        <v>0</v>
      </c>
      <c r="G41" s="133">
        <f>+'5. Bilans projekt'!G41+'2. Bilans bez projektu'!G41</f>
        <v>0</v>
      </c>
      <c r="H41" s="133">
        <f>+'5. Bilans projekt'!H41+'2. Bilans bez projektu'!H41</f>
        <v>0</v>
      </c>
      <c r="I41" s="133">
        <f>+'5. Bilans projekt'!I41+'2. Bilans bez projektu'!I41</f>
        <v>0</v>
      </c>
      <c r="J41" s="133">
        <f>+'5. Bilans projekt'!J41+'2. Bilans bez projektu'!J41</f>
        <v>0</v>
      </c>
      <c r="K41" s="133">
        <f>+'5. Bilans projekt'!K41+'2. Bilans bez projektu'!K41</f>
        <v>0</v>
      </c>
      <c r="L41" s="133">
        <f>+'5. Bilans projekt'!L41+'2. Bilans bez projektu'!L41</f>
        <v>0</v>
      </c>
      <c r="M41" s="133">
        <f>+'5. Bilans projekt'!M41+'2. Bilans bez projektu'!M41</f>
        <v>0</v>
      </c>
    </row>
    <row r="42" spans="1:13" s="25" customFormat="1" ht="15" customHeight="1" x14ac:dyDescent="0.25">
      <c r="A42" s="114" t="s">
        <v>110</v>
      </c>
      <c r="B42" s="176" t="s">
        <v>113</v>
      </c>
      <c r="C42" s="173">
        <f>'2. Bilans bez projektu'!C42</f>
        <v>0</v>
      </c>
      <c r="D42" s="173">
        <f>'2. Bilans bez projektu'!D42</f>
        <v>0</v>
      </c>
      <c r="E42" s="133">
        <f>+'5. Bilans projekt'!E42+'2. Bilans bez projektu'!E42</f>
        <v>0</v>
      </c>
      <c r="F42" s="133">
        <f>+'5. Bilans projekt'!F42+'2. Bilans bez projektu'!F42</f>
        <v>0</v>
      </c>
      <c r="G42" s="133">
        <f>+'5. Bilans projekt'!G42+'2. Bilans bez projektu'!G42</f>
        <v>0</v>
      </c>
      <c r="H42" s="133">
        <f>+'5. Bilans projekt'!H42+'2. Bilans bez projektu'!H42</f>
        <v>0</v>
      </c>
      <c r="I42" s="133">
        <f>+'5. Bilans projekt'!I42+'2. Bilans bez projektu'!I42</f>
        <v>0</v>
      </c>
      <c r="J42" s="133">
        <f>+'5. Bilans projekt'!J42+'2. Bilans bez projektu'!J42</f>
        <v>0</v>
      </c>
      <c r="K42" s="133">
        <f>+'5. Bilans projekt'!K42+'2. Bilans bez projektu'!K42</f>
        <v>0</v>
      </c>
      <c r="L42" s="133">
        <f>+'5. Bilans projekt'!L42+'2. Bilans bez projektu'!L42</f>
        <v>0</v>
      </c>
      <c r="M42" s="133">
        <f>+'5. Bilans projekt'!M42+'2. Bilans bez projektu'!M42</f>
        <v>0</v>
      </c>
    </row>
    <row r="43" spans="1:13" ht="15" customHeight="1" x14ac:dyDescent="0.25">
      <c r="A43" s="112" t="s">
        <v>75</v>
      </c>
      <c r="B43" s="182" t="s">
        <v>118</v>
      </c>
      <c r="C43" s="173">
        <f>'2. Bilans bez projektu'!C43</f>
        <v>0</v>
      </c>
      <c r="D43" s="173">
        <f>'2. Bilans bez projektu'!D43</f>
        <v>0</v>
      </c>
      <c r="E43" s="133">
        <f>+'5. Bilans projekt'!E43+'2. Bilans bez projektu'!E43</f>
        <v>0</v>
      </c>
      <c r="F43" s="133">
        <f>+'5. Bilans projekt'!F43+'2. Bilans bez projektu'!F43</f>
        <v>0</v>
      </c>
      <c r="G43" s="133">
        <f>+'5. Bilans projekt'!G43+'2. Bilans bez projektu'!G43</f>
        <v>0</v>
      </c>
      <c r="H43" s="133">
        <f>+'5. Bilans projekt'!H43+'2. Bilans bez projektu'!H43</f>
        <v>0</v>
      </c>
      <c r="I43" s="133">
        <f>+'5. Bilans projekt'!I43+'2. Bilans bez projektu'!I43</f>
        <v>0</v>
      </c>
      <c r="J43" s="133">
        <f>+'5. Bilans projekt'!J43+'2. Bilans bez projektu'!J43</f>
        <v>0</v>
      </c>
      <c r="K43" s="133">
        <f>+'5. Bilans projekt'!K43+'2. Bilans bez projektu'!K43</f>
        <v>0</v>
      </c>
      <c r="L43" s="133">
        <f>+'5. Bilans projekt'!L43+'2. Bilans bez projektu'!L43</f>
        <v>0</v>
      </c>
      <c r="M43" s="133">
        <f>+'5. Bilans projekt'!M43+'2. Bilans bez projektu'!M43</f>
        <v>0</v>
      </c>
    </row>
    <row r="44" spans="1:13" s="26" customFormat="1" ht="15" customHeight="1" x14ac:dyDescent="0.25">
      <c r="A44" s="111" t="s">
        <v>26</v>
      </c>
      <c r="B44" s="181" t="s">
        <v>127</v>
      </c>
      <c r="C44" s="105">
        <f>SUM(C45:C46)</f>
        <v>0</v>
      </c>
      <c r="D44" s="105">
        <f t="shared" ref="D44:J44" si="30">SUM(D45:D46)</f>
        <v>0</v>
      </c>
      <c r="E44" s="105">
        <f t="shared" si="30"/>
        <v>0</v>
      </c>
      <c r="F44" s="105">
        <f t="shared" si="30"/>
        <v>0</v>
      </c>
      <c r="G44" s="105">
        <f t="shared" ref="G44" si="31">SUM(G45:G46)</f>
        <v>0</v>
      </c>
      <c r="H44" s="105">
        <f t="shared" si="30"/>
        <v>0</v>
      </c>
      <c r="I44" s="105">
        <f t="shared" si="30"/>
        <v>0</v>
      </c>
      <c r="J44" s="105">
        <f t="shared" si="30"/>
        <v>0</v>
      </c>
      <c r="K44" s="105">
        <f t="shared" ref="K44:M44" si="32">SUM(K45:K46)</f>
        <v>0</v>
      </c>
      <c r="L44" s="105">
        <f t="shared" si="32"/>
        <v>0</v>
      </c>
      <c r="M44" s="105">
        <f t="shared" si="32"/>
        <v>0</v>
      </c>
    </row>
    <row r="45" spans="1:13" ht="15" customHeight="1" x14ac:dyDescent="0.25">
      <c r="A45" s="112" t="s">
        <v>33</v>
      </c>
      <c r="B45" s="182" t="s">
        <v>125</v>
      </c>
      <c r="C45" s="173">
        <f>'2. Bilans bez projektu'!C45</f>
        <v>0</v>
      </c>
      <c r="D45" s="173">
        <f>'2. Bilans bez projektu'!D45</f>
        <v>0</v>
      </c>
      <c r="E45" s="133">
        <f>+'5. Bilans projekt'!E45+'2. Bilans bez projektu'!E45</f>
        <v>0</v>
      </c>
      <c r="F45" s="133">
        <f>+'5. Bilans projekt'!F45+'2. Bilans bez projektu'!F45</f>
        <v>0</v>
      </c>
      <c r="G45" s="133">
        <f>+'5. Bilans projekt'!G45+'2. Bilans bez projektu'!G45</f>
        <v>0</v>
      </c>
      <c r="H45" s="133">
        <f>+'5. Bilans projekt'!H45+'2. Bilans bez projektu'!H45</f>
        <v>0</v>
      </c>
      <c r="I45" s="133">
        <f>+'5. Bilans projekt'!I45+'2. Bilans bez projektu'!I45</f>
        <v>0</v>
      </c>
      <c r="J45" s="133">
        <f>+'5. Bilans projekt'!J45+'2. Bilans bez projektu'!J45</f>
        <v>0</v>
      </c>
      <c r="K45" s="133">
        <f>+'5. Bilans projekt'!K45+'2. Bilans bez projektu'!K45</f>
        <v>0</v>
      </c>
      <c r="L45" s="133">
        <f>+'5. Bilans projekt'!L45+'2. Bilans bez projektu'!L45</f>
        <v>0</v>
      </c>
      <c r="M45" s="133">
        <f>+'5. Bilans projekt'!M45+'2. Bilans bez projektu'!M45</f>
        <v>0</v>
      </c>
    </row>
    <row r="46" spans="1:13" ht="15" customHeight="1" x14ac:dyDescent="0.25">
      <c r="A46" s="112" t="s">
        <v>35</v>
      </c>
      <c r="B46" s="182" t="s">
        <v>126</v>
      </c>
      <c r="C46" s="173">
        <f>'2. Bilans bez projektu'!C46</f>
        <v>0</v>
      </c>
      <c r="D46" s="173">
        <f>'2. Bilans bez projektu'!D46</f>
        <v>0</v>
      </c>
      <c r="E46" s="133">
        <f>+'5. Bilans projekt'!E46+'2. Bilans bez projektu'!E46</f>
        <v>0</v>
      </c>
      <c r="F46" s="133">
        <f>+'5. Bilans projekt'!F46+'2. Bilans bez projektu'!F46</f>
        <v>0</v>
      </c>
      <c r="G46" s="133">
        <f>+'5. Bilans projekt'!G46+'2. Bilans bez projektu'!G46</f>
        <v>0</v>
      </c>
      <c r="H46" s="133">
        <f>+'5. Bilans projekt'!H46+'2. Bilans bez projektu'!H46</f>
        <v>0</v>
      </c>
      <c r="I46" s="133">
        <f>+'5. Bilans projekt'!I46+'2. Bilans bez projektu'!I46</f>
        <v>0</v>
      </c>
      <c r="J46" s="133">
        <f>+'5. Bilans projekt'!J46+'2. Bilans bez projektu'!J46</f>
        <v>0</v>
      </c>
      <c r="K46" s="133">
        <f>+'5. Bilans projekt'!K46+'2. Bilans bez projektu'!K46</f>
        <v>0</v>
      </c>
      <c r="L46" s="133">
        <f>+'5. Bilans projekt'!L46+'2. Bilans bez projektu'!L46</f>
        <v>0</v>
      </c>
      <c r="M46" s="133">
        <f>+'5. Bilans projekt'!M46+'2. Bilans bez projektu'!M46</f>
        <v>0</v>
      </c>
    </row>
    <row r="47" spans="1:13" ht="15" customHeight="1" x14ac:dyDescent="0.25">
      <c r="A47" s="110" t="s">
        <v>27</v>
      </c>
      <c r="B47" s="181" t="s">
        <v>28</v>
      </c>
      <c r="C47" s="104">
        <f>SUM(C48,C54,C72,C89)</f>
        <v>0</v>
      </c>
      <c r="D47" s="104">
        <f t="shared" ref="D47:J47" si="33">SUM(D48,D54,D72,D89)</f>
        <v>0</v>
      </c>
      <c r="E47" s="104">
        <f t="shared" si="33"/>
        <v>0</v>
      </c>
      <c r="F47" s="104">
        <f t="shared" si="33"/>
        <v>0</v>
      </c>
      <c r="G47" s="104">
        <f t="shared" ref="G47" si="34">SUM(G48,G54,G72,G89)</f>
        <v>0</v>
      </c>
      <c r="H47" s="104">
        <f t="shared" si="33"/>
        <v>0</v>
      </c>
      <c r="I47" s="104">
        <f t="shared" si="33"/>
        <v>0</v>
      </c>
      <c r="J47" s="104">
        <f t="shared" si="33"/>
        <v>0</v>
      </c>
      <c r="K47" s="104">
        <f t="shared" ref="K47:M47" si="35">SUM(K48,K54,K72,K89)</f>
        <v>0</v>
      </c>
      <c r="L47" s="104">
        <f t="shared" si="35"/>
        <v>0</v>
      </c>
      <c r="M47" s="104">
        <f t="shared" si="35"/>
        <v>0</v>
      </c>
    </row>
    <row r="48" spans="1:13" s="26" customFormat="1" ht="15" customHeight="1" x14ac:dyDescent="0.25">
      <c r="A48" s="111" t="s">
        <v>17</v>
      </c>
      <c r="B48" s="181" t="s">
        <v>140</v>
      </c>
      <c r="C48" s="105">
        <f>SUM(C49:C53)</f>
        <v>0</v>
      </c>
      <c r="D48" s="105">
        <f t="shared" ref="D48:J48" si="36">SUM(D49:D53)</f>
        <v>0</v>
      </c>
      <c r="E48" s="105">
        <f t="shared" si="36"/>
        <v>0</v>
      </c>
      <c r="F48" s="105">
        <f t="shared" si="36"/>
        <v>0</v>
      </c>
      <c r="G48" s="105">
        <f t="shared" ref="G48" si="37">SUM(G49:G53)</f>
        <v>0</v>
      </c>
      <c r="H48" s="105">
        <f t="shared" si="36"/>
        <v>0</v>
      </c>
      <c r="I48" s="105">
        <f t="shared" si="36"/>
        <v>0</v>
      </c>
      <c r="J48" s="105">
        <f t="shared" si="36"/>
        <v>0</v>
      </c>
      <c r="K48" s="105">
        <f t="shared" ref="K48:M48" si="38">SUM(K49:K53)</f>
        <v>0</v>
      </c>
      <c r="L48" s="105">
        <f t="shared" si="38"/>
        <v>0</v>
      </c>
      <c r="M48" s="105">
        <f t="shared" si="38"/>
        <v>0</v>
      </c>
    </row>
    <row r="49" spans="1:13" ht="15" customHeight="1" x14ac:dyDescent="0.25">
      <c r="A49" s="112" t="s">
        <v>33</v>
      </c>
      <c r="B49" s="182" t="s">
        <v>128</v>
      </c>
      <c r="C49" s="173">
        <f>'2. Bilans bez projektu'!C49</f>
        <v>0</v>
      </c>
      <c r="D49" s="173">
        <f>'2. Bilans bez projektu'!D49</f>
        <v>0</v>
      </c>
      <c r="E49" s="133">
        <f>+'5. Bilans projekt'!E49+'2. Bilans bez projektu'!E49</f>
        <v>0</v>
      </c>
      <c r="F49" s="133">
        <f>+'5. Bilans projekt'!F49+'2. Bilans bez projektu'!F49</f>
        <v>0</v>
      </c>
      <c r="G49" s="133">
        <f>+'5. Bilans projekt'!G49+'2. Bilans bez projektu'!G49</f>
        <v>0</v>
      </c>
      <c r="H49" s="133">
        <f>+'5. Bilans projekt'!H49+'2. Bilans bez projektu'!H49</f>
        <v>0</v>
      </c>
      <c r="I49" s="133">
        <f>+'5. Bilans projekt'!I49+'2. Bilans bez projektu'!I49</f>
        <v>0</v>
      </c>
      <c r="J49" s="133">
        <f>+'5. Bilans projekt'!J49+'2. Bilans bez projektu'!J49</f>
        <v>0</v>
      </c>
      <c r="K49" s="133">
        <f>+'5. Bilans projekt'!K49+'2. Bilans bez projektu'!K49</f>
        <v>0</v>
      </c>
      <c r="L49" s="133">
        <f>+'5. Bilans projekt'!L49+'2. Bilans bez projektu'!L49</f>
        <v>0</v>
      </c>
      <c r="M49" s="133">
        <f>+'5. Bilans projekt'!M49+'2. Bilans bez projektu'!M49</f>
        <v>0</v>
      </c>
    </row>
    <row r="50" spans="1:13" ht="15" customHeight="1" x14ac:dyDescent="0.25">
      <c r="A50" s="112" t="s">
        <v>35</v>
      </c>
      <c r="B50" s="182" t="s">
        <v>129</v>
      </c>
      <c r="C50" s="173">
        <f>'2. Bilans bez projektu'!C50</f>
        <v>0</v>
      </c>
      <c r="D50" s="173">
        <f>'2. Bilans bez projektu'!D50</f>
        <v>0</v>
      </c>
      <c r="E50" s="133">
        <f>+'5. Bilans projekt'!E50+'2. Bilans bez projektu'!E50</f>
        <v>0</v>
      </c>
      <c r="F50" s="133">
        <f>+'5. Bilans projekt'!F50+'2. Bilans bez projektu'!F50</f>
        <v>0</v>
      </c>
      <c r="G50" s="133">
        <f>+'5. Bilans projekt'!G50+'2. Bilans bez projektu'!G50</f>
        <v>0</v>
      </c>
      <c r="H50" s="133">
        <f>+'5. Bilans projekt'!H50+'2. Bilans bez projektu'!H50</f>
        <v>0</v>
      </c>
      <c r="I50" s="133">
        <f>+'5. Bilans projekt'!I50+'2. Bilans bez projektu'!I50</f>
        <v>0</v>
      </c>
      <c r="J50" s="133">
        <f>+'5. Bilans projekt'!J50+'2. Bilans bez projektu'!J50</f>
        <v>0</v>
      </c>
      <c r="K50" s="133">
        <f>+'5. Bilans projekt'!K50+'2. Bilans bez projektu'!K50</f>
        <v>0</v>
      </c>
      <c r="L50" s="133">
        <f>+'5. Bilans projekt'!L50+'2. Bilans bez projektu'!L50</f>
        <v>0</v>
      </c>
      <c r="M50" s="133">
        <f>+'5. Bilans projekt'!M50+'2. Bilans bez projektu'!M50</f>
        <v>0</v>
      </c>
    </row>
    <row r="51" spans="1:13" ht="15" customHeight="1" x14ac:dyDescent="0.25">
      <c r="A51" s="112" t="s">
        <v>36</v>
      </c>
      <c r="B51" s="182" t="s">
        <v>130</v>
      </c>
      <c r="C51" s="173">
        <f>'2. Bilans bez projektu'!C51</f>
        <v>0</v>
      </c>
      <c r="D51" s="173">
        <f>'2. Bilans bez projektu'!D51</f>
        <v>0</v>
      </c>
      <c r="E51" s="133">
        <f>+'5. Bilans projekt'!E51+'2. Bilans bez projektu'!E51</f>
        <v>0</v>
      </c>
      <c r="F51" s="133">
        <f>+'5. Bilans projekt'!F51+'2. Bilans bez projektu'!F51</f>
        <v>0</v>
      </c>
      <c r="G51" s="133">
        <f>+'5. Bilans projekt'!G51+'2. Bilans bez projektu'!G51</f>
        <v>0</v>
      </c>
      <c r="H51" s="133">
        <f>+'5. Bilans projekt'!H51+'2. Bilans bez projektu'!H51</f>
        <v>0</v>
      </c>
      <c r="I51" s="133">
        <f>+'5. Bilans projekt'!I51+'2. Bilans bez projektu'!I51</f>
        <v>0</v>
      </c>
      <c r="J51" s="133">
        <f>+'5. Bilans projekt'!J51+'2. Bilans bez projektu'!J51</f>
        <v>0</v>
      </c>
      <c r="K51" s="133">
        <f>+'5. Bilans projekt'!K51+'2. Bilans bez projektu'!K51</f>
        <v>0</v>
      </c>
      <c r="L51" s="133">
        <f>+'5. Bilans projekt'!L51+'2. Bilans bez projektu'!L51</f>
        <v>0</v>
      </c>
      <c r="M51" s="133">
        <f>+'5. Bilans projekt'!M51+'2. Bilans bez projektu'!M51</f>
        <v>0</v>
      </c>
    </row>
    <row r="52" spans="1:13" ht="15" customHeight="1" x14ac:dyDescent="0.25">
      <c r="A52" s="112" t="s">
        <v>75</v>
      </c>
      <c r="B52" s="182" t="s">
        <v>131</v>
      </c>
      <c r="C52" s="173">
        <f>'2. Bilans bez projektu'!C52</f>
        <v>0</v>
      </c>
      <c r="D52" s="173">
        <f>'2. Bilans bez projektu'!D52</f>
        <v>0</v>
      </c>
      <c r="E52" s="133">
        <f>+'5. Bilans projekt'!E52+'2. Bilans bez projektu'!E52</f>
        <v>0</v>
      </c>
      <c r="F52" s="133">
        <f>+'5. Bilans projekt'!F52+'2. Bilans bez projektu'!F52</f>
        <v>0</v>
      </c>
      <c r="G52" s="133">
        <f>+'5. Bilans projekt'!G52+'2. Bilans bez projektu'!G52</f>
        <v>0</v>
      </c>
      <c r="H52" s="133">
        <f>+'5. Bilans projekt'!H52+'2. Bilans bez projektu'!H52</f>
        <v>0</v>
      </c>
      <c r="I52" s="133">
        <f>+'5. Bilans projekt'!I52+'2. Bilans bez projektu'!I52</f>
        <v>0</v>
      </c>
      <c r="J52" s="133">
        <f>+'5. Bilans projekt'!J52+'2. Bilans bez projektu'!J52</f>
        <v>0</v>
      </c>
      <c r="K52" s="133">
        <f>+'5. Bilans projekt'!K52+'2. Bilans bez projektu'!K52</f>
        <v>0</v>
      </c>
      <c r="L52" s="133">
        <f>+'5. Bilans projekt'!L52+'2. Bilans bez projektu'!L52</f>
        <v>0</v>
      </c>
      <c r="M52" s="133">
        <f>+'5. Bilans projekt'!M52+'2. Bilans bez projektu'!M52</f>
        <v>0</v>
      </c>
    </row>
    <row r="53" spans="1:13" ht="15" customHeight="1" x14ac:dyDescent="0.25">
      <c r="A53" s="112" t="s">
        <v>77</v>
      </c>
      <c r="B53" s="182" t="s">
        <v>132</v>
      </c>
      <c r="C53" s="173">
        <f>'2. Bilans bez projektu'!C53</f>
        <v>0</v>
      </c>
      <c r="D53" s="173">
        <f>'2. Bilans bez projektu'!D53</f>
        <v>0</v>
      </c>
      <c r="E53" s="133">
        <f>+'5. Bilans projekt'!E53+'2. Bilans bez projektu'!E53</f>
        <v>0</v>
      </c>
      <c r="F53" s="133">
        <f>+'5. Bilans projekt'!F53+'2. Bilans bez projektu'!F53</f>
        <v>0</v>
      </c>
      <c r="G53" s="133">
        <f>+'5. Bilans projekt'!G53+'2. Bilans bez projektu'!G53</f>
        <v>0</v>
      </c>
      <c r="H53" s="133">
        <f>+'5. Bilans projekt'!H53+'2. Bilans bez projektu'!H53</f>
        <v>0</v>
      </c>
      <c r="I53" s="133">
        <f>+'5. Bilans projekt'!I53+'2. Bilans bez projektu'!I53</f>
        <v>0</v>
      </c>
      <c r="J53" s="133">
        <f>+'5. Bilans projekt'!J53+'2. Bilans bez projektu'!J53</f>
        <v>0</v>
      </c>
      <c r="K53" s="133">
        <f>+'5. Bilans projekt'!K53+'2. Bilans bez projektu'!K53</f>
        <v>0</v>
      </c>
      <c r="L53" s="133">
        <f>+'5. Bilans projekt'!L53+'2. Bilans bez projektu'!L53</f>
        <v>0</v>
      </c>
      <c r="M53" s="133">
        <f>+'5. Bilans projekt'!M53+'2. Bilans bez projektu'!M53</f>
        <v>0</v>
      </c>
    </row>
    <row r="54" spans="1:13" s="26" customFormat="1" ht="15" customHeight="1" x14ac:dyDescent="0.25">
      <c r="A54" s="111" t="s">
        <v>18</v>
      </c>
      <c r="B54" s="181" t="s">
        <v>141</v>
      </c>
      <c r="C54" s="105">
        <f>SUM(C65,C60,C55)</f>
        <v>0</v>
      </c>
      <c r="D54" s="105">
        <f t="shared" ref="D54:J54" si="39">SUM(D65,D60,D55)</f>
        <v>0</v>
      </c>
      <c r="E54" s="105">
        <f t="shared" si="39"/>
        <v>0</v>
      </c>
      <c r="F54" s="105">
        <f t="shared" si="39"/>
        <v>0</v>
      </c>
      <c r="G54" s="105">
        <f t="shared" ref="G54" si="40">SUM(G65,G60,G55)</f>
        <v>0</v>
      </c>
      <c r="H54" s="105">
        <f t="shared" si="39"/>
        <v>0</v>
      </c>
      <c r="I54" s="105">
        <f t="shared" si="39"/>
        <v>0</v>
      </c>
      <c r="J54" s="105">
        <f t="shared" si="39"/>
        <v>0</v>
      </c>
      <c r="K54" s="105">
        <f t="shared" ref="K54:M54" si="41">SUM(K65,K60,K55)</f>
        <v>0</v>
      </c>
      <c r="L54" s="105">
        <f t="shared" si="41"/>
        <v>0</v>
      </c>
      <c r="M54" s="105">
        <f t="shared" si="41"/>
        <v>0</v>
      </c>
    </row>
    <row r="55" spans="1:13" ht="15" customHeight="1" x14ac:dyDescent="0.25">
      <c r="A55" s="112" t="s">
        <v>33</v>
      </c>
      <c r="B55" s="182" t="s">
        <v>266</v>
      </c>
      <c r="C55" s="106">
        <f>SUM(C59,C56)</f>
        <v>0</v>
      </c>
      <c r="D55" s="106">
        <f t="shared" ref="D55:J55" si="42">SUM(D59,D56)</f>
        <v>0</v>
      </c>
      <c r="E55" s="106">
        <f t="shared" si="42"/>
        <v>0</v>
      </c>
      <c r="F55" s="106">
        <f t="shared" si="42"/>
        <v>0</v>
      </c>
      <c r="G55" s="106">
        <f t="shared" ref="G55" si="43">SUM(G59,G56)</f>
        <v>0</v>
      </c>
      <c r="H55" s="106">
        <f t="shared" si="42"/>
        <v>0</v>
      </c>
      <c r="I55" s="106">
        <f t="shared" si="42"/>
        <v>0</v>
      </c>
      <c r="J55" s="106">
        <f t="shared" si="42"/>
        <v>0</v>
      </c>
      <c r="K55" s="106">
        <f t="shared" ref="K55:M55" si="44">SUM(K59,K56)</f>
        <v>0</v>
      </c>
      <c r="L55" s="106">
        <f t="shared" si="44"/>
        <v>0</v>
      </c>
      <c r="M55" s="106">
        <f t="shared" si="44"/>
        <v>0</v>
      </c>
    </row>
    <row r="56" spans="1:13" s="25" customFormat="1" ht="15" customHeight="1" x14ac:dyDescent="0.25">
      <c r="A56" s="114" t="s">
        <v>107</v>
      </c>
      <c r="B56" s="176" t="s">
        <v>133</v>
      </c>
      <c r="C56" s="107">
        <f>SUM(C57:C58)</f>
        <v>0</v>
      </c>
      <c r="D56" s="107">
        <f t="shared" ref="D56:J56" si="45">SUM(D57:D58)</f>
        <v>0</v>
      </c>
      <c r="E56" s="107">
        <f t="shared" si="45"/>
        <v>0</v>
      </c>
      <c r="F56" s="107">
        <f t="shared" si="45"/>
        <v>0</v>
      </c>
      <c r="G56" s="107">
        <f t="shared" ref="G56" si="46">SUM(G57:G58)</f>
        <v>0</v>
      </c>
      <c r="H56" s="107">
        <f t="shared" si="45"/>
        <v>0</v>
      </c>
      <c r="I56" s="107">
        <f t="shared" si="45"/>
        <v>0</v>
      </c>
      <c r="J56" s="107">
        <f t="shared" si="45"/>
        <v>0</v>
      </c>
      <c r="K56" s="107">
        <f t="shared" ref="K56:M56" si="47">SUM(K57:K58)</f>
        <v>0</v>
      </c>
      <c r="L56" s="107">
        <f t="shared" si="47"/>
        <v>0</v>
      </c>
      <c r="M56" s="107">
        <f t="shared" si="47"/>
        <v>0</v>
      </c>
    </row>
    <row r="57" spans="1:13" s="25" customFormat="1" ht="15" customHeight="1" x14ac:dyDescent="0.25">
      <c r="A57" s="114" t="s">
        <v>110</v>
      </c>
      <c r="B57" s="176" t="s">
        <v>134</v>
      </c>
      <c r="C57" s="173">
        <f>'2. Bilans bez projektu'!C57</f>
        <v>0</v>
      </c>
      <c r="D57" s="173">
        <f>'2. Bilans bez projektu'!D57</f>
        <v>0</v>
      </c>
      <c r="E57" s="133">
        <f>+'5. Bilans projekt'!E57+'2. Bilans bez projektu'!E57</f>
        <v>0</v>
      </c>
      <c r="F57" s="133">
        <f>+'5. Bilans projekt'!F57+'2. Bilans bez projektu'!F57</f>
        <v>0</v>
      </c>
      <c r="G57" s="133">
        <f>+'5. Bilans projekt'!G57+'2. Bilans bez projektu'!G57</f>
        <v>0</v>
      </c>
      <c r="H57" s="133">
        <f>+'5. Bilans projekt'!H57+'2. Bilans bez projektu'!H57</f>
        <v>0</v>
      </c>
      <c r="I57" s="133">
        <f>+'5. Bilans projekt'!I57+'2. Bilans bez projektu'!I57</f>
        <v>0</v>
      </c>
      <c r="J57" s="133">
        <f>+'5. Bilans projekt'!J57+'2. Bilans bez projektu'!J57</f>
        <v>0</v>
      </c>
      <c r="K57" s="133">
        <f>+'5. Bilans projekt'!K57+'2. Bilans bez projektu'!K57</f>
        <v>0</v>
      </c>
      <c r="L57" s="133">
        <f>+'5. Bilans projekt'!L57+'2. Bilans bez projektu'!L57</f>
        <v>0</v>
      </c>
      <c r="M57" s="133">
        <f>+'5. Bilans projekt'!M57+'2. Bilans bez projektu'!M57</f>
        <v>0</v>
      </c>
    </row>
    <row r="58" spans="1:13" s="25" customFormat="1" ht="15" customHeight="1" x14ac:dyDescent="0.25">
      <c r="A58" s="114" t="s">
        <v>110</v>
      </c>
      <c r="B58" s="176" t="s">
        <v>135</v>
      </c>
      <c r="C58" s="173">
        <f>'2. Bilans bez projektu'!C58</f>
        <v>0</v>
      </c>
      <c r="D58" s="173">
        <f>'2. Bilans bez projektu'!D58</f>
        <v>0</v>
      </c>
      <c r="E58" s="133">
        <f>+'5. Bilans projekt'!E58+'2. Bilans bez projektu'!E58</f>
        <v>0</v>
      </c>
      <c r="F58" s="133">
        <f>+'5. Bilans projekt'!F58+'2. Bilans bez projektu'!F58</f>
        <v>0</v>
      </c>
      <c r="G58" s="133">
        <f>+'5. Bilans projekt'!G58+'2. Bilans bez projektu'!G58</f>
        <v>0</v>
      </c>
      <c r="H58" s="133">
        <f>+'5. Bilans projekt'!H58+'2. Bilans bez projektu'!H58</f>
        <v>0</v>
      </c>
      <c r="I58" s="133">
        <f>+'5. Bilans projekt'!I58+'2. Bilans bez projektu'!I58</f>
        <v>0</v>
      </c>
      <c r="J58" s="133">
        <f>+'5. Bilans projekt'!J58+'2. Bilans bez projektu'!J58</f>
        <v>0</v>
      </c>
      <c r="K58" s="133">
        <f>+'5. Bilans projekt'!K58+'2. Bilans bez projektu'!K58</f>
        <v>0</v>
      </c>
      <c r="L58" s="133">
        <f>+'5. Bilans projekt'!L58+'2. Bilans bez projektu'!L58</f>
        <v>0</v>
      </c>
      <c r="M58" s="133">
        <f>+'5. Bilans projekt'!M58+'2. Bilans bez projektu'!M58</f>
        <v>0</v>
      </c>
    </row>
    <row r="59" spans="1:13" s="25" customFormat="1" ht="15" customHeight="1" x14ac:dyDescent="0.25">
      <c r="A59" s="114" t="s">
        <v>114</v>
      </c>
      <c r="B59" s="176" t="s">
        <v>136</v>
      </c>
      <c r="C59" s="173">
        <f>'2. Bilans bez projektu'!C59</f>
        <v>0</v>
      </c>
      <c r="D59" s="173">
        <f>'2. Bilans bez projektu'!D59</f>
        <v>0</v>
      </c>
      <c r="E59" s="133">
        <f>+'5. Bilans projekt'!E59+'2. Bilans bez projektu'!E59</f>
        <v>0</v>
      </c>
      <c r="F59" s="133">
        <f>+'5. Bilans projekt'!F59+'2. Bilans bez projektu'!F59</f>
        <v>0</v>
      </c>
      <c r="G59" s="133">
        <f>+'5. Bilans projekt'!G59+'2. Bilans bez projektu'!G59</f>
        <v>0</v>
      </c>
      <c r="H59" s="133">
        <f>+'5. Bilans projekt'!H59+'2. Bilans bez projektu'!H59</f>
        <v>0</v>
      </c>
      <c r="I59" s="133">
        <f>+'5. Bilans projekt'!I59+'2. Bilans bez projektu'!I59</f>
        <v>0</v>
      </c>
      <c r="J59" s="133">
        <f>+'5. Bilans projekt'!J59+'2. Bilans bez projektu'!J59</f>
        <v>0</v>
      </c>
      <c r="K59" s="133">
        <f>+'5. Bilans projekt'!K59+'2. Bilans bez projektu'!K59</f>
        <v>0</v>
      </c>
      <c r="L59" s="133">
        <f>+'5. Bilans projekt'!L59+'2. Bilans bez projektu'!L59</f>
        <v>0</v>
      </c>
      <c r="M59" s="133">
        <f>+'5. Bilans projekt'!M59+'2. Bilans bez projektu'!M59</f>
        <v>0</v>
      </c>
    </row>
    <row r="60" spans="1:13" ht="15" customHeight="1" x14ac:dyDescent="0.25">
      <c r="A60" s="112" t="s">
        <v>35</v>
      </c>
      <c r="B60" s="182" t="s">
        <v>267</v>
      </c>
      <c r="C60" s="106">
        <f>SUM(C61,C64)</f>
        <v>0</v>
      </c>
      <c r="D60" s="106">
        <f t="shared" ref="D60:J60" si="48">SUM(D61,D64)</f>
        <v>0</v>
      </c>
      <c r="E60" s="106">
        <f t="shared" si="48"/>
        <v>0</v>
      </c>
      <c r="F60" s="106">
        <f t="shared" si="48"/>
        <v>0</v>
      </c>
      <c r="G60" s="106">
        <f t="shared" ref="G60" si="49">SUM(G61,G64)</f>
        <v>0</v>
      </c>
      <c r="H60" s="106">
        <f t="shared" si="48"/>
        <v>0</v>
      </c>
      <c r="I60" s="106">
        <f t="shared" si="48"/>
        <v>0</v>
      </c>
      <c r="J60" s="106">
        <f t="shared" si="48"/>
        <v>0</v>
      </c>
      <c r="K60" s="106">
        <f t="shared" ref="K60:M60" si="50">SUM(K61,K64)</f>
        <v>0</v>
      </c>
      <c r="L60" s="106">
        <f t="shared" si="50"/>
        <v>0</v>
      </c>
      <c r="M60" s="106">
        <f t="shared" si="50"/>
        <v>0</v>
      </c>
    </row>
    <row r="61" spans="1:13" ht="15" customHeight="1" x14ac:dyDescent="0.25">
      <c r="A61" s="114" t="s">
        <v>107</v>
      </c>
      <c r="B61" s="176" t="s">
        <v>133</v>
      </c>
      <c r="C61" s="107">
        <f>SUM(C62:C63)</f>
        <v>0</v>
      </c>
      <c r="D61" s="107">
        <f t="shared" ref="D61:J61" si="51">SUM(D62:D63)</f>
        <v>0</v>
      </c>
      <c r="E61" s="107">
        <f t="shared" si="51"/>
        <v>0</v>
      </c>
      <c r="F61" s="107">
        <f t="shared" si="51"/>
        <v>0</v>
      </c>
      <c r="G61" s="107">
        <f t="shared" ref="G61" si="52">SUM(G62:G63)</f>
        <v>0</v>
      </c>
      <c r="H61" s="107">
        <f t="shared" si="51"/>
        <v>0</v>
      </c>
      <c r="I61" s="107">
        <f t="shared" si="51"/>
        <v>0</v>
      </c>
      <c r="J61" s="107">
        <f t="shared" si="51"/>
        <v>0</v>
      </c>
      <c r="K61" s="107">
        <f t="shared" ref="K61:M61" si="53">SUM(K62:K63)</f>
        <v>0</v>
      </c>
      <c r="L61" s="107">
        <f t="shared" si="53"/>
        <v>0</v>
      </c>
      <c r="M61" s="107">
        <f t="shared" si="53"/>
        <v>0</v>
      </c>
    </row>
    <row r="62" spans="1:13" ht="15" customHeight="1" x14ac:dyDescent="0.25">
      <c r="A62" s="114" t="s">
        <v>110</v>
      </c>
      <c r="B62" s="176" t="s">
        <v>134</v>
      </c>
      <c r="C62" s="173">
        <f>'2. Bilans bez projektu'!C62</f>
        <v>0</v>
      </c>
      <c r="D62" s="173">
        <f>'2. Bilans bez projektu'!D62</f>
        <v>0</v>
      </c>
      <c r="E62" s="133">
        <f>+'5. Bilans projekt'!E62+'2. Bilans bez projektu'!E62</f>
        <v>0</v>
      </c>
      <c r="F62" s="133">
        <f>+'5. Bilans projekt'!F62+'2. Bilans bez projektu'!F62</f>
        <v>0</v>
      </c>
      <c r="G62" s="133">
        <f>+'5. Bilans projekt'!G62+'2. Bilans bez projektu'!G62</f>
        <v>0</v>
      </c>
      <c r="H62" s="133">
        <f>+'5. Bilans projekt'!H62+'2. Bilans bez projektu'!H62</f>
        <v>0</v>
      </c>
      <c r="I62" s="133">
        <f>+'5. Bilans projekt'!I62+'2. Bilans bez projektu'!I62</f>
        <v>0</v>
      </c>
      <c r="J62" s="133">
        <f>+'5. Bilans projekt'!J62+'2. Bilans bez projektu'!J62</f>
        <v>0</v>
      </c>
      <c r="K62" s="133">
        <f>+'5. Bilans projekt'!K62+'2. Bilans bez projektu'!K62</f>
        <v>0</v>
      </c>
      <c r="L62" s="133">
        <f>+'5. Bilans projekt'!L62+'2. Bilans bez projektu'!L62</f>
        <v>0</v>
      </c>
      <c r="M62" s="133">
        <f>+'5. Bilans projekt'!M62+'2. Bilans bez projektu'!M62</f>
        <v>0</v>
      </c>
    </row>
    <row r="63" spans="1:13" ht="15" customHeight="1" x14ac:dyDescent="0.25">
      <c r="A63" s="114" t="s">
        <v>110</v>
      </c>
      <c r="B63" s="176" t="s">
        <v>135</v>
      </c>
      <c r="C63" s="173">
        <f>'2. Bilans bez projektu'!C63</f>
        <v>0</v>
      </c>
      <c r="D63" s="173">
        <f>'2. Bilans bez projektu'!D63</f>
        <v>0</v>
      </c>
      <c r="E63" s="133">
        <f>+'5. Bilans projekt'!E63+'2. Bilans bez projektu'!E63</f>
        <v>0</v>
      </c>
      <c r="F63" s="133">
        <f>+'5. Bilans projekt'!F63+'2. Bilans bez projektu'!F63</f>
        <v>0</v>
      </c>
      <c r="G63" s="133">
        <f>+'5. Bilans projekt'!G63+'2. Bilans bez projektu'!G63</f>
        <v>0</v>
      </c>
      <c r="H63" s="133">
        <f>+'5. Bilans projekt'!H63+'2. Bilans bez projektu'!H63</f>
        <v>0</v>
      </c>
      <c r="I63" s="133">
        <f>+'5. Bilans projekt'!I63+'2. Bilans bez projektu'!I63</f>
        <v>0</v>
      </c>
      <c r="J63" s="133">
        <f>+'5. Bilans projekt'!J63+'2. Bilans bez projektu'!J63</f>
        <v>0</v>
      </c>
      <c r="K63" s="133">
        <f>+'5. Bilans projekt'!K63+'2. Bilans bez projektu'!K63</f>
        <v>0</v>
      </c>
      <c r="L63" s="133">
        <f>+'5. Bilans projekt'!L63+'2. Bilans bez projektu'!L63</f>
        <v>0</v>
      </c>
      <c r="M63" s="133">
        <f>+'5. Bilans projekt'!M63+'2. Bilans bez projektu'!M63</f>
        <v>0</v>
      </c>
    </row>
    <row r="64" spans="1:13" ht="15" customHeight="1" x14ac:dyDescent="0.25">
      <c r="A64" s="114" t="s">
        <v>114</v>
      </c>
      <c r="B64" s="176" t="s">
        <v>136</v>
      </c>
      <c r="C64" s="173">
        <f>'2. Bilans bez projektu'!C64</f>
        <v>0</v>
      </c>
      <c r="D64" s="173">
        <f>'2. Bilans bez projektu'!D64</f>
        <v>0</v>
      </c>
      <c r="E64" s="133">
        <f>+'5. Bilans projekt'!E64+'2. Bilans bez projektu'!E64</f>
        <v>0</v>
      </c>
      <c r="F64" s="133">
        <f>+'5. Bilans projekt'!F64+'2. Bilans bez projektu'!F64</f>
        <v>0</v>
      </c>
      <c r="G64" s="133">
        <f>+'5. Bilans projekt'!G64+'2. Bilans bez projektu'!G64</f>
        <v>0</v>
      </c>
      <c r="H64" s="133">
        <f>+'5. Bilans projekt'!H64+'2. Bilans bez projektu'!H64</f>
        <v>0</v>
      </c>
      <c r="I64" s="133">
        <f>+'5. Bilans projekt'!I64+'2. Bilans bez projektu'!I64</f>
        <v>0</v>
      </c>
      <c r="J64" s="133">
        <f>+'5. Bilans projekt'!J64+'2. Bilans bez projektu'!J64</f>
        <v>0</v>
      </c>
      <c r="K64" s="133">
        <f>+'5. Bilans projekt'!K64+'2. Bilans bez projektu'!K64</f>
        <v>0</v>
      </c>
      <c r="L64" s="133">
        <f>+'5. Bilans projekt'!L64+'2. Bilans bez projektu'!L64</f>
        <v>0</v>
      </c>
      <c r="M64" s="133">
        <f>+'5. Bilans projekt'!M64+'2. Bilans bez projektu'!M64</f>
        <v>0</v>
      </c>
    </row>
    <row r="65" spans="1:13" ht="15" customHeight="1" x14ac:dyDescent="0.25">
      <c r="A65" s="112" t="s">
        <v>36</v>
      </c>
      <c r="B65" s="182" t="s">
        <v>268</v>
      </c>
      <c r="C65" s="106">
        <f>SUM(C66,C69:C71)</f>
        <v>0</v>
      </c>
      <c r="D65" s="106">
        <f t="shared" ref="D65:J65" si="54">SUM(D66,D69:D71)</f>
        <v>0</v>
      </c>
      <c r="E65" s="106">
        <f t="shared" si="54"/>
        <v>0</v>
      </c>
      <c r="F65" s="106">
        <f t="shared" si="54"/>
        <v>0</v>
      </c>
      <c r="G65" s="106">
        <f t="shared" ref="G65" si="55">SUM(G66,G69:G71)</f>
        <v>0</v>
      </c>
      <c r="H65" s="106">
        <f t="shared" si="54"/>
        <v>0</v>
      </c>
      <c r="I65" s="106">
        <f t="shared" si="54"/>
        <v>0</v>
      </c>
      <c r="J65" s="106">
        <f t="shared" si="54"/>
        <v>0</v>
      </c>
      <c r="K65" s="106">
        <f t="shared" ref="K65:M65" si="56">SUM(K66,K69:K71)</f>
        <v>0</v>
      </c>
      <c r="L65" s="106">
        <f t="shared" si="56"/>
        <v>0</v>
      </c>
      <c r="M65" s="106">
        <f t="shared" si="56"/>
        <v>0</v>
      </c>
    </row>
    <row r="66" spans="1:13" s="25" customFormat="1" ht="15" customHeight="1" x14ac:dyDescent="0.25">
      <c r="A66" s="114" t="s">
        <v>107</v>
      </c>
      <c r="B66" s="176" t="s">
        <v>133</v>
      </c>
      <c r="C66" s="107">
        <f>SUM(C67:C68)</f>
        <v>0</v>
      </c>
      <c r="D66" s="107">
        <f t="shared" ref="D66:J66" si="57">SUM(D67:D68)</f>
        <v>0</v>
      </c>
      <c r="E66" s="107">
        <f t="shared" si="57"/>
        <v>0</v>
      </c>
      <c r="F66" s="107">
        <f t="shared" si="57"/>
        <v>0</v>
      </c>
      <c r="G66" s="107">
        <f t="shared" ref="G66" si="58">SUM(G67:G68)</f>
        <v>0</v>
      </c>
      <c r="H66" s="107">
        <f t="shared" si="57"/>
        <v>0</v>
      </c>
      <c r="I66" s="107">
        <f t="shared" si="57"/>
        <v>0</v>
      </c>
      <c r="J66" s="107">
        <f t="shared" si="57"/>
        <v>0</v>
      </c>
      <c r="K66" s="107">
        <f t="shared" ref="K66:M66" si="59">SUM(K67:K68)</f>
        <v>0</v>
      </c>
      <c r="L66" s="107">
        <f t="shared" si="59"/>
        <v>0</v>
      </c>
      <c r="M66" s="107">
        <f t="shared" si="59"/>
        <v>0</v>
      </c>
    </row>
    <row r="67" spans="1:13" s="25" customFormat="1" ht="15" customHeight="1" x14ac:dyDescent="0.25">
      <c r="A67" s="114" t="s">
        <v>110</v>
      </c>
      <c r="B67" s="176" t="s">
        <v>134</v>
      </c>
      <c r="C67" s="173">
        <f>'2. Bilans bez projektu'!C67</f>
        <v>0</v>
      </c>
      <c r="D67" s="173">
        <f>'2. Bilans bez projektu'!D67</f>
        <v>0</v>
      </c>
      <c r="E67" s="133">
        <f>+'5. Bilans projekt'!E67+'2. Bilans bez projektu'!E67</f>
        <v>0</v>
      </c>
      <c r="F67" s="133">
        <f>+'5. Bilans projekt'!F67+'2. Bilans bez projektu'!F67</f>
        <v>0</v>
      </c>
      <c r="G67" s="133">
        <f>+'5. Bilans projekt'!G67+'2. Bilans bez projektu'!G67</f>
        <v>0</v>
      </c>
      <c r="H67" s="133">
        <f>+'5. Bilans projekt'!H67+'2. Bilans bez projektu'!H67</f>
        <v>0</v>
      </c>
      <c r="I67" s="133">
        <f>+'5. Bilans projekt'!I67+'2. Bilans bez projektu'!I67</f>
        <v>0</v>
      </c>
      <c r="J67" s="133">
        <f>+'5. Bilans projekt'!J67+'2. Bilans bez projektu'!J67</f>
        <v>0</v>
      </c>
      <c r="K67" s="133">
        <f>+'5. Bilans projekt'!K67+'2. Bilans bez projektu'!K67</f>
        <v>0</v>
      </c>
      <c r="L67" s="133">
        <f>+'5. Bilans projekt'!L67+'2. Bilans bez projektu'!L67</f>
        <v>0</v>
      </c>
      <c r="M67" s="133">
        <f>+'5. Bilans projekt'!M67+'2. Bilans bez projektu'!M67</f>
        <v>0</v>
      </c>
    </row>
    <row r="68" spans="1:13" s="25" customFormat="1" ht="15" customHeight="1" x14ac:dyDescent="0.25">
      <c r="A68" s="114" t="s">
        <v>110</v>
      </c>
      <c r="B68" s="176" t="s">
        <v>135</v>
      </c>
      <c r="C68" s="173">
        <f>'2. Bilans bez projektu'!C68</f>
        <v>0</v>
      </c>
      <c r="D68" s="173">
        <f>'2. Bilans bez projektu'!D68</f>
        <v>0</v>
      </c>
      <c r="E68" s="133">
        <f>+'5. Bilans projekt'!E68+'2. Bilans bez projektu'!E68</f>
        <v>0</v>
      </c>
      <c r="F68" s="133">
        <f>+'5. Bilans projekt'!F68+'2. Bilans bez projektu'!F68</f>
        <v>0</v>
      </c>
      <c r="G68" s="133">
        <f>+'5. Bilans projekt'!G68+'2. Bilans bez projektu'!G68</f>
        <v>0</v>
      </c>
      <c r="H68" s="133">
        <f>+'5. Bilans projekt'!H68+'2. Bilans bez projektu'!H68</f>
        <v>0</v>
      </c>
      <c r="I68" s="133">
        <f>+'5. Bilans projekt'!I68+'2. Bilans bez projektu'!I68</f>
        <v>0</v>
      </c>
      <c r="J68" s="133">
        <f>+'5. Bilans projekt'!J68+'2. Bilans bez projektu'!J68</f>
        <v>0</v>
      </c>
      <c r="K68" s="133">
        <f>+'5. Bilans projekt'!K68+'2. Bilans bez projektu'!K68</f>
        <v>0</v>
      </c>
      <c r="L68" s="133">
        <f>+'5. Bilans projekt'!L68+'2. Bilans bez projektu'!L68</f>
        <v>0</v>
      </c>
      <c r="M68" s="133">
        <f>+'5. Bilans projekt'!M68+'2. Bilans bez projektu'!M68</f>
        <v>0</v>
      </c>
    </row>
    <row r="69" spans="1:13" s="25" customFormat="1" ht="30" customHeight="1" x14ac:dyDescent="0.25">
      <c r="A69" s="114" t="s">
        <v>114</v>
      </c>
      <c r="B69" s="176" t="s">
        <v>137</v>
      </c>
      <c r="C69" s="173">
        <f>'2. Bilans bez projektu'!C69</f>
        <v>0</v>
      </c>
      <c r="D69" s="173">
        <f>'2. Bilans bez projektu'!D69</f>
        <v>0</v>
      </c>
      <c r="E69" s="133">
        <f>+'5. Bilans projekt'!E69+'2. Bilans bez projektu'!E69</f>
        <v>0</v>
      </c>
      <c r="F69" s="133">
        <f>+'5. Bilans projekt'!F69+'2. Bilans bez projektu'!F69</f>
        <v>0</v>
      </c>
      <c r="G69" s="133">
        <f>+'5. Bilans projekt'!G69+'2. Bilans bez projektu'!G69</f>
        <v>0</v>
      </c>
      <c r="H69" s="133">
        <f>+'5. Bilans projekt'!H69+'2. Bilans bez projektu'!H69</f>
        <v>0</v>
      </c>
      <c r="I69" s="133">
        <f>+'5. Bilans projekt'!I69+'2. Bilans bez projektu'!I69</f>
        <v>0</v>
      </c>
      <c r="J69" s="133">
        <f>+'5. Bilans projekt'!J69+'2. Bilans bez projektu'!J69</f>
        <v>0</v>
      </c>
      <c r="K69" s="133">
        <f>+'5. Bilans projekt'!K69+'2. Bilans bez projektu'!K69</f>
        <v>0</v>
      </c>
      <c r="L69" s="133">
        <f>+'5. Bilans projekt'!L69+'2. Bilans bez projektu'!L69</f>
        <v>0</v>
      </c>
      <c r="M69" s="133">
        <f>+'5. Bilans projekt'!M69+'2. Bilans bez projektu'!M69</f>
        <v>0</v>
      </c>
    </row>
    <row r="70" spans="1:13" s="25" customFormat="1" ht="15" customHeight="1" x14ac:dyDescent="0.25">
      <c r="A70" s="114" t="s">
        <v>116</v>
      </c>
      <c r="B70" s="176" t="s">
        <v>136</v>
      </c>
      <c r="C70" s="173">
        <f>'2. Bilans bez projektu'!C70</f>
        <v>0</v>
      </c>
      <c r="D70" s="173">
        <f>'2. Bilans bez projektu'!D70</f>
        <v>0</v>
      </c>
      <c r="E70" s="133">
        <f>+'5. Bilans projekt'!E70+'2. Bilans bez projektu'!E70</f>
        <v>0</v>
      </c>
      <c r="F70" s="133">
        <f>+'5. Bilans projekt'!F70+'2. Bilans bez projektu'!F70</f>
        <v>0</v>
      </c>
      <c r="G70" s="133">
        <f>+'5. Bilans projekt'!G70+'2. Bilans bez projektu'!G70</f>
        <v>0</v>
      </c>
      <c r="H70" s="133">
        <f>+'5. Bilans projekt'!H70+'2. Bilans bez projektu'!H70</f>
        <v>0</v>
      </c>
      <c r="I70" s="133">
        <f>+'5. Bilans projekt'!I70+'2. Bilans bez projektu'!I70</f>
        <v>0</v>
      </c>
      <c r="J70" s="133">
        <f>+'5. Bilans projekt'!J70+'2. Bilans bez projektu'!J70</f>
        <v>0</v>
      </c>
      <c r="K70" s="133">
        <f>+'5. Bilans projekt'!K70+'2. Bilans bez projektu'!K70</f>
        <v>0</v>
      </c>
      <c r="L70" s="133">
        <f>+'5. Bilans projekt'!L70+'2. Bilans bez projektu'!L70</f>
        <v>0</v>
      </c>
      <c r="M70" s="133">
        <f>+'5. Bilans projekt'!M70+'2. Bilans bez projektu'!M70</f>
        <v>0</v>
      </c>
    </row>
    <row r="71" spans="1:13" s="25" customFormat="1" ht="15" customHeight="1" x14ac:dyDescent="0.25">
      <c r="A71" s="114" t="s">
        <v>138</v>
      </c>
      <c r="B71" s="176" t="s">
        <v>139</v>
      </c>
      <c r="C71" s="173">
        <f>'2. Bilans bez projektu'!C71</f>
        <v>0</v>
      </c>
      <c r="D71" s="173">
        <f>'2. Bilans bez projektu'!D71</f>
        <v>0</v>
      </c>
      <c r="E71" s="133">
        <f>+'5. Bilans projekt'!E71+'2. Bilans bez projektu'!E71</f>
        <v>0</v>
      </c>
      <c r="F71" s="133">
        <f>+'5. Bilans projekt'!F71+'2. Bilans bez projektu'!F71</f>
        <v>0</v>
      </c>
      <c r="G71" s="133">
        <f>+'5. Bilans projekt'!G71+'2. Bilans bez projektu'!G71</f>
        <v>0</v>
      </c>
      <c r="H71" s="133">
        <f>+'5. Bilans projekt'!H71+'2. Bilans bez projektu'!H71</f>
        <v>0</v>
      </c>
      <c r="I71" s="133">
        <f>+'5. Bilans projekt'!I71+'2. Bilans bez projektu'!I71</f>
        <v>0</v>
      </c>
      <c r="J71" s="133">
        <f>+'5. Bilans projekt'!J71+'2. Bilans bez projektu'!J71</f>
        <v>0</v>
      </c>
      <c r="K71" s="133">
        <f>+'5. Bilans projekt'!K71+'2. Bilans bez projektu'!K71</f>
        <v>0</v>
      </c>
      <c r="L71" s="133">
        <f>+'5. Bilans projekt'!L71+'2. Bilans bez projektu'!L71</f>
        <v>0</v>
      </c>
      <c r="M71" s="133">
        <f>+'5. Bilans projekt'!M71+'2. Bilans bez projektu'!M71</f>
        <v>0</v>
      </c>
    </row>
    <row r="72" spans="1:13" s="26" customFormat="1" ht="15" customHeight="1" x14ac:dyDescent="0.25">
      <c r="A72" s="111" t="s">
        <v>24</v>
      </c>
      <c r="B72" s="181" t="s">
        <v>147</v>
      </c>
      <c r="C72" s="105">
        <f>SUM(C73,C88)</f>
        <v>0</v>
      </c>
      <c r="D72" s="105">
        <f t="shared" ref="D72:J72" si="60">SUM(D73,D88)</f>
        <v>0</v>
      </c>
      <c r="E72" s="105">
        <f t="shared" si="60"/>
        <v>0</v>
      </c>
      <c r="F72" s="105">
        <f t="shared" si="60"/>
        <v>0</v>
      </c>
      <c r="G72" s="105">
        <f t="shared" ref="G72" si="61">SUM(G73,G88)</f>
        <v>0</v>
      </c>
      <c r="H72" s="105">
        <f t="shared" si="60"/>
        <v>0</v>
      </c>
      <c r="I72" s="105">
        <f t="shared" si="60"/>
        <v>0</v>
      </c>
      <c r="J72" s="105">
        <f t="shared" si="60"/>
        <v>0</v>
      </c>
      <c r="K72" s="105">
        <f t="shared" ref="K72:M72" si="62">SUM(K73,K88)</f>
        <v>0</v>
      </c>
      <c r="L72" s="105">
        <f t="shared" si="62"/>
        <v>0</v>
      </c>
      <c r="M72" s="105">
        <f t="shared" si="62"/>
        <v>0</v>
      </c>
    </row>
    <row r="73" spans="1:13" ht="15" customHeight="1" x14ac:dyDescent="0.25">
      <c r="A73" s="112" t="s">
        <v>33</v>
      </c>
      <c r="B73" s="182" t="s">
        <v>269</v>
      </c>
      <c r="C73" s="106">
        <f>SUM(C74,C79,C84)</f>
        <v>0</v>
      </c>
      <c r="D73" s="106">
        <f t="shared" ref="D73:J73" si="63">SUM(D74,D79,D84)</f>
        <v>0</v>
      </c>
      <c r="E73" s="106">
        <f t="shared" si="63"/>
        <v>0</v>
      </c>
      <c r="F73" s="106">
        <f t="shared" si="63"/>
        <v>0</v>
      </c>
      <c r="G73" s="106">
        <f t="shared" ref="G73" si="64">SUM(G74,G79,G84)</f>
        <v>0</v>
      </c>
      <c r="H73" s="106">
        <f t="shared" si="63"/>
        <v>0</v>
      </c>
      <c r="I73" s="106">
        <f t="shared" si="63"/>
        <v>0</v>
      </c>
      <c r="J73" s="106">
        <f t="shared" si="63"/>
        <v>0</v>
      </c>
      <c r="K73" s="106">
        <f t="shared" ref="K73:M73" si="65">SUM(K74,K79,K84)</f>
        <v>0</v>
      </c>
      <c r="L73" s="106">
        <f t="shared" si="65"/>
        <v>0</v>
      </c>
      <c r="M73" s="106">
        <f t="shared" si="65"/>
        <v>0</v>
      </c>
    </row>
    <row r="74" spans="1:13" ht="15" customHeight="1" x14ac:dyDescent="0.25">
      <c r="A74" s="114" t="s">
        <v>107</v>
      </c>
      <c r="B74" s="176" t="s">
        <v>108</v>
      </c>
      <c r="C74" s="107">
        <f>SUM(C75:C78)</f>
        <v>0</v>
      </c>
      <c r="D74" s="107">
        <f t="shared" ref="D74:J74" si="66">SUM(D75:D78)</f>
        <v>0</v>
      </c>
      <c r="E74" s="107">
        <f t="shared" si="66"/>
        <v>0</v>
      </c>
      <c r="F74" s="107">
        <f t="shared" si="66"/>
        <v>0</v>
      </c>
      <c r="G74" s="107">
        <f t="shared" ref="G74" si="67">SUM(G75:G78)</f>
        <v>0</v>
      </c>
      <c r="H74" s="107">
        <f t="shared" si="66"/>
        <v>0</v>
      </c>
      <c r="I74" s="107">
        <f t="shared" si="66"/>
        <v>0</v>
      </c>
      <c r="J74" s="107">
        <f t="shared" si="66"/>
        <v>0</v>
      </c>
      <c r="K74" s="107">
        <f t="shared" ref="K74:M74" si="68">SUM(K75:K78)</f>
        <v>0</v>
      </c>
      <c r="L74" s="107">
        <f t="shared" si="68"/>
        <v>0</v>
      </c>
      <c r="M74" s="107">
        <f t="shared" si="68"/>
        <v>0</v>
      </c>
    </row>
    <row r="75" spans="1:13" ht="15" customHeight="1" x14ac:dyDescent="0.25">
      <c r="A75" s="114" t="s">
        <v>110</v>
      </c>
      <c r="B75" s="176" t="s">
        <v>109</v>
      </c>
      <c r="C75" s="173">
        <f>'2. Bilans bez projektu'!C75</f>
        <v>0</v>
      </c>
      <c r="D75" s="173">
        <f>'2. Bilans bez projektu'!D75</f>
        <v>0</v>
      </c>
      <c r="E75" s="133">
        <f>+'5. Bilans projekt'!E75+'2. Bilans bez projektu'!E75</f>
        <v>0</v>
      </c>
      <c r="F75" s="133">
        <f>+'5. Bilans projekt'!F75+'2. Bilans bez projektu'!F75</f>
        <v>0</v>
      </c>
      <c r="G75" s="133">
        <f>+'5. Bilans projekt'!G75+'2. Bilans bez projektu'!G75</f>
        <v>0</v>
      </c>
      <c r="H75" s="133">
        <f>+'5. Bilans projekt'!H75+'2. Bilans bez projektu'!H75</f>
        <v>0</v>
      </c>
      <c r="I75" s="133">
        <f>+'5. Bilans projekt'!I75+'2. Bilans bez projektu'!I75</f>
        <v>0</v>
      </c>
      <c r="J75" s="133">
        <f>+'5. Bilans projekt'!J75+'2. Bilans bez projektu'!J75</f>
        <v>0</v>
      </c>
      <c r="K75" s="133">
        <f>+'5. Bilans projekt'!K75+'2. Bilans bez projektu'!K75</f>
        <v>0</v>
      </c>
      <c r="L75" s="133">
        <f>+'5. Bilans projekt'!L75+'2. Bilans bez projektu'!L75</f>
        <v>0</v>
      </c>
      <c r="M75" s="133">
        <f>+'5. Bilans projekt'!M75+'2. Bilans bez projektu'!M75</f>
        <v>0</v>
      </c>
    </row>
    <row r="76" spans="1:13" ht="15" customHeight="1" x14ac:dyDescent="0.25">
      <c r="A76" s="114" t="s">
        <v>110</v>
      </c>
      <c r="B76" s="176" t="s">
        <v>111</v>
      </c>
      <c r="C76" s="173">
        <f>'2. Bilans bez projektu'!C76</f>
        <v>0</v>
      </c>
      <c r="D76" s="173">
        <f>'2. Bilans bez projektu'!D76</f>
        <v>0</v>
      </c>
      <c r="E76" s="133">
        <f>+'5. Bilans projekt'!E76+'2. Bilans bez projektu'!E76</f>
        <v>0</v>
      </c>
      <c r="F76" s="133">
        <f>+'5. Bilans projekt'!F76+'2. Bilans bez projektu'!F76</f>
        <v>0</v>
      </c>
      <c r="G76" s="133">
        <f>+'5. Bilans projekt'!G76+'2. Bilans bez projektu'!G76</f>
        <v>0</v>
      </c>
      <c r="H76" s="133">
        <f>+'5. Bilans projekt'!H76+'2. Bilans bez projektu'!H76</f>
        <v>0</v>
      </c>
      <c r="I76" s="133">
        <f>+'5. Bilans projekt'!I76+'2. Bilans bez projektu'!I76</f>
        <v>0</v>
      </c>
      <c r="J76" s="133">
        <f>+'5. Bilans projekt'!J76+'2. Bilans bez projektu'!J76</f>
        <v>0</v>
      </c>
      <c r="K76" s="133">
        <f>+'5. Bilans projekt'!K76+'2. Bilans bez projektu'!K76</f>
        <v>0</v>
      </c>
      <c r="L76" s="133">
        <f>+'5. Bilans projekt'!L76+'2. Bilans bez projektu'!L76</f>
        <v>0</v>
      </c>
      <c r="M76" s="133">
        <f>+'5. Bilans projekt'!M76+'2. Bilans bez projektu'!M76</f>
        <v>0</v>
      </c>
    </row>
    <row r="77" spans="1:13" ht="15" customHeight="1" x14ac:dyDescent="0.25">
      <c r="A77" s="114" t="s">
        <v>110</v>
      </c>
      <c r="B77" s="176" t="s">
        <v>112</v>
      </c>
      <c r="C77" s="173">
        <f>'2. Bilans bez projektu'!C77</f>
        <v>0</v>
      </c>
      <c r="D77" s="173">
        <f>'2. Bilans bez projektu'!D77</f>
        <v>0</v>
      </c>
      <c r="E77" s="133">
        <f>+'5. Bilans projekt'!E77+'2. Bilans bez projektu'!E77</f>
        <v>0</v>
      </c>
      <c r="F77" s="133">
        <f>+'5. Bilans projekt'!F77+'2. Bilans bez projektu'!F77</f>
        <v>0</v>
      </c>
      <c r="G77" s="133">
        <f>+'5. Bilans projekt'!G77+'2. Bilans bez projektu'!G77</f>
        <v>0</v>
      </c>
      <c r="H77" s="133">
        <f>+'5. Bilans projekt'!H77+'2. Bilans bez projektu'!H77</f>
        <v>0</v>
      </c>
      <c r="I77" s="133">
        <f>+'5. Bilans projekt'!I77+'2. Bilans bez projektu'!I77</f>
        <v>0</v>
      </c>
      <c r="J77" s="133">
        <f>+'5. Bilans projekt'!J77+'2. Bilans bez projektu'!J77</f>
        <v>0</v>
      </c>
      <c r="K77" s="133">
        <f>+'5. Bilans projekt'!K77+'2. Bilans bez projektu'!K77</f>
        <v>0</v>
      </c>
      <c r="L77" s="133">
        <f>+'5. Bilans projekt'!L77+'2. Bilans bez projektu'!L77</f>
        <v>0</v>
      </c>
      <c r="M77" s="133">
        <f>+'5. Bilans projekt'!M77+'2. Bilans bez projektu'!M77</f>
        <v>0</v>
      </c>
    </row>
    <row r="78" spans="1:13" ht="15" customHeight="1" x14ac:dyDescent="0.25">
      <c r="A78" s="114" t="s">
        <v>110</v>
      </c>
      <c r="B78" s="176" t="s">
        <v>142</v>
      </c>
      <c r="C78" s="173">
        <f>'2. Bilans bez projektu'!C78</f>
        <v>0</v>
      </c>
      <c r="D78" s="173">
        <f>'2. Bilans bez projektu'!D78</f>
        <v>0</v>
      </c>
      <c r="E78" s="133">
        <f>+'5. Bilans projekt'!E78+'2. Bilans bez projektu'!E78</f>
        <v>0</v>
      </c>
      <c r="F78" s="133">
        <f>+'5. Bilans projekt'!F78+'2. Bilans bez projektu'!F78</f>
        <v>0</v>
      </c>
      <c r="G78" s="133">
        <f>+'5. Bilans projekt'!G78+'2. Bilans bez projektu'!G78</f>
        <v>0</v>
      </c>
      <c r="H78" s="133">
        <f>+'5. Bilans projekt'!H78+'2. Bilans bez projektu'!H78</f>
        <v>0</v>
      </c>
      <c r="I78" s="133">
        <f>+'5. Bilans projekt'!I78+'2. Bilans bez projektu'!I78</f>
        <v>0</v>
      </c>
      <c r="J78" s="133">
        <f>+'5. Bilans projekt'!J78+'2. Bilans bez projektu'!J78</f>
        <v>0</v>
      </c>
      <c r="K78" s="133">
        <f>+'5. Bilans projekt'!K78+'2. Bilans bez projektu'!K78</f>
        <v>0</v>
      </c>
      <c r="L78" s="133">
        <f>+'5. Bilans projekt'!L78+'2. Bilans bez projektu'!L78</f>
        <v>0</v>
      </c>
      <c r="M78" s="133">
        <f>+'5. Bilans projekt'!M78+'2. Bilans bez projektu'!M78</f>
        <v>0</v>
      </c>
    </row>
    <row r="79" spans="1:13" ht="15" customHeight="1" x14ac:dyDescent="0.25">
      <c r="A79" s="114" t="s">
        <v>114</v>
      </c>
      <c r="B79" s="176" t="s">
        <v>117</v>
      </c>
      <c r="C79" s="107">
        <f>SUM(C80:C83)</f>
        <v>0</v>
      </c>
      <c r="D79" s="107">
        <f t="shared" ref="D79:J79" si="69">SUM(D80:D83)</f>
        <v>0</v>
      </c>
      <c r="E79" s="107">
        <f t="shared" si="69"/>
        <v>0</v>
      </c>
      <c r="F79" s="107">
        <f t="shared" si="69"/>
        <v>0</v>
      </c>
      <c r="G79" s="107">
        <f t="shared" ref="G79" si="70">SUM(G80:G83)</f>
        <v>0</v>
      </c>
      <c r="H79" s="107">
        <f t="shared" si="69"/>
        <v>0</v>
      </c>
      <c r="I79" s="107">
        <f t="shared" si="69"/>
        <v>0</v>
      </c>
      <c r="J79" s="107">
        <f t="shared" si="69"/>
        <v>0</v>
      </c>
      <c r="K79" s="107">
        <f t="shared" ref="K79:M79" si="71">SUM(K80:K83)</f>
        <v>0</v>
      </c>
      <c r="L79" s="107">
        <f t="shared" si="71"/>
        <v>0</v>
      </c>
      <c r="M79" s="107">
        <f t="shared" si="71"/>
        <v>0</v>
      </c>
    </row>
    <row r="80" spans="1:13" ht="15" customHeight="1" x14ac:dyDescent="0.25">
      <c r="A80" s="114" t="s">
        <v>110</v>
      </c>
      <c r="B80" s="176" t="s">
        <v>109</v>
      </c>
      <c r="C80" s="173">
        <f>'2. Bilans bez projektu'!C80</f>
        <v>0</v>
      </c>
      <c r="D80" s="173">
        <f>'2. Bilans bez projektu'!D80</f>
        <v>0</v>
      </c>
      <c r="E80" s="133">
        <f>+'5. Bilans projekt'!E80+'2. Bilans bez projektu'!E80</f>
        <v>0</v>
      </c>
      <c r="F80" s="133">
        <f>+'5. Bilans projekt'!F80+'2. Bilans bez projektu'!F80</f>
        <v>0</v>
      </c>
      <c r="G80" s="133">
        <f>+'5. Bilans projekt'!G80+'2. Bilans bez projektu'!G80</f>
        <v>0</v>
      </c>
      <c r="H80" s="133">
        <f>+'5. Bilans projekt'!H80+'2. Bilans bez projektu'!H80</f>
        <v>0</v>
      </c>
      <c r="I80" s="133">
        <f>+'5. Bilans projekt'!I80+'2. Bilans bez projektu'!I80</f>
        <v>0</v>
      </c>
      <c r="J80" s="133">
        <f>+'5. Bilans projekt'!J80+'2. Bilans bez projektu'!J80</f>
        <v>0</v>
      </c>
      <c r="K80" s="133">
        <f>+'5. Bilans projekt'!K80+'2. Bilans bez projektu'!K80</f>
        <v>0</v>
      </c>
      <c r="L80" s="133">
        <f>+'5. Bilans projekt'!L80+'2. Bilans bez projektu'!L80</f>
        <v>0</v>
      </c>
      <c r="M80" s="133">
        <f>+'5. Bilans projekt'!M80+'2. Bilans bez projektu'!M80</f>
        <v>0</v>
      </c>
    </row>
    <row r="81" spans="1:13" ht="15" customHeight="1" x14ac:dyDescent="0.25">
      <c r="A81" s="114" t="s">
        <v>110</v>
      </c>
      <c r="B81" s="176" t="s">
        <v>111</v>
      </c>
      <c r="C81" s="173">
        <f>'2. Bilans bez projektu'!C81</f>
        <v>0</v>
      </c>
      <c r="D81" s="173">
        <f>'2. Bilans bez projektu'!D81</f>
        <v>0</v>
      </c>
      <c r="E81" s="133">
        <f>+'5. Bilans projekt'!E81+'2. Bilans bez projektu'!E81</f>
        <v>0</v>
      </c>
      <c r="F81" s="133">
        <f>+'5. Bilans projekt'!F81+'2. Bilans bez projektu'!F81</f>
        <v>0</v>
      </c>
      <c r="G81" s="133">
        <f>+'5. Bilans projekt'!G81+'2. Bilans bez projektu'!G81</f>
        <v>0</v>
      </c>
      <c r="H81" s="133">
        <f>+'5. Bilans projekt'!H81+'2. Bilans bez projektu'!H81</f>
        <v>0</v>
      </c>
      <c r="I81" s="133">
        <f>+'5. Bilans projekt'!I81+'2. Bilans bez projektu'!I81</f>
        <v>0</v>
      </c>
      <c r="J81" s="133">
        <f>+'5. Bilans projekt'!J81+'2. Bilans bez projektu'!J81</f>
        <v>0</v>
      </c>
      <c r="K81" s="133">
        <f>+'5. Bilans projekt'!K81+'2. Bilans bez projektu'!K81</f>
        <v>0</v>
      </c>
      <c r="L81" s="133">
        <f>+'5. Bilans projekt'!L81+'2. Bilans bez projektu'!L81</f>
        <v>0</v>
      </c>
      <c r="M81" s="133">
        <f>+'5. Bilans projekt'!M81+'2. Bilans bez projektu'!M81</f>
        <v>0</v>
      </c>
    </row>
    <row r="82" spans="1:13" ht="15" customHeight="1" x14ac:dyDescent="0.25">
      <c r="A82" s="114" t="s">
        <v>110</v>
      </c>
      <c r="B82" s="176" t="s">
        <v>112</v>
      </c>
      <c r="C82" s="173">
        <f>'2. Bilans bez projektu'!C82</f>
        <v>0</v>
      </c>
      <c r="D82" s="173">
        <f>'2. Bilans bez projektu'!D82</f>
        <v>0</v>
      </c>
      <c r="E82" s="133">
        <f>+'5. Bilans projekt'!E82+'2. Bilans bez projektu'!E82</f>
        <v>0</v>
      </c>
      <c r="F82" s="133">
        <f>+'5. Bilans projekt'!F82+'2. Bilans bez projektu'!F82</f>
        <v>0</v>
      </c>
      <c r="G82" s="133">
        <f>+'5. Bilans projekt'!G82+'2. Bilans bez projektu'!G82</f>
        <v>0</v>
      </c>
      <c r="H82" s="133">
        <f>+'5. Bilans projekt'!H82+'2. Bilans bez projektu'!H82</f>
        <v>0</v>
      </c>
      <c r="I82" s="133">
        <f>+'5. Bilans projekt'!I82+'2. Bilans bez projektu'!I82</f>
        <v>0</v>
      </c>
      <c r="J82" s="133">
        <f>+'5. Bilans projekt'!J82+'2. Bilans bez projektu'!J82</f>
        <v>0</v>
      </c>
      <c r="K82" s="133">
        <f>+'5. Bilans projekt'!K82+'2. Bilans bez projektu'!K82</f>
        <v>0</v>
      </c>
      <c r="L82" s="133">
        <f>+'5. Bilans projekt'!L82+'2. Bilans bez projektu'!L82</f>
        <v>0</v>
      </c>
      <c r="M82" s="133">
        <f>+'5. Bilans projekt'!M82+'2. Bilans bez projektu'!M82</f>
        <v>0</v>
      </c>
    </row>
    <row r="83" spans="1:13" ht="15" customHeight="1" x14ac:dyDescent="0.25">
      <c r="A83" s="114" t="s">
        <v>110</v>
      </c>
      <c r="B83" s="176" t="s">
        <v>142</v>
      </c>
      <c r="C83" s="173">
        <f>'2. Bilans bez projektu'!C83</f>
        <v>0</v>
      </c>
      <c r="D83" s="173">
        <f>'2. Bilans bez projektu'!D83</f>
        <v>0</v>
      </c>
      <c r="E83" s="133">
        <f>+'5. Bilans projekt'!E83+'2. Bilans bez projektu'!E83</f>
        <v>0</v>
      </c>
      <c r="F83" s="133">
        <f>+'5. Bilans projekt'!F83+'2. Bilans bez projektu'!F83</f>
        <v>0</v>
      </c>
      <c r="G83" s="133">
        <f>+'5. Bilans projekt'!G83+'2. Bilans bez projektu'!G83</f>
        <v>0</v>
      </c>
      <c r="H83" s="133">
        <f>+'5. Bilans projekt'!H83+'2. Bilans bez projektu'!H83</f>
        <v>0</v>
      </c>
      <c r="I83" s="133">
        <f>+'5. Bilans projekt'!I83+'2. Bilans bez projektu'!I83</f>
        <v>0</v>
      </c>
      <c r="J83" s="133">
        <f>+'5. Bilans projekt'!J83+'2. Bilans bez projektu'!J83</f>
        <v>0</v>
      </c>
      <c r="K83" s="133">
        <f>+'5. Bilans projekt'!K83+'2. Bilans bez projektu'!K83</f>
        <v>0</v>
      </c>
      <c r="L83" s="133">
        <f>+'5. Bilans projekt'!L83+'2. Bilans bez projektu'!L83</f>
        <v>0</v>
      </c>
      <c r="M83" s="133">
        <f>+'5. Bilans projekt'!M83+'2. Bilans bez projektu'!M83</f>
        <v>0</v>
      </c>
    </row>
    <row r="84" spans="1:13" ht="15" customHeight="1" x14ac:dyDescent="0.25">
      <c r="A84" s="114" t="s">
        <v>116</v>
      </c>
      <c r="B84" s="176" t="s">
        <v>143</v>
      </c>
      <c r="C84" s="107">
        <f>SUM(C85:C87)</f>
        <v>0</v>
      </c>
      <c r="D84" s="107">
        <f t="shared" ref="D84:J84" si="72">SUM(D85:D87)</f>
        <v>0</v>
      </c>
      <c r="E84" s="107">
        <f t="shared" si="72"/>
        <v>0</v>
      </c>
      <c r="F84" s="107">
        <f t="shared" si="72"/>
        <v>0</v>
      </c>
      <c r="G84" s="107">
        <f t="shared" ref="G84" si="73">SUM(G85:G87)</f>
        <v>0</v>
      </c>
      <c r="H84" s="107">
        <f t="shared" si="72"/>
        <v>0</v>
      </c>
      <c r="I84" s="107">
        <f t="shared" si="72"/>
        <v>0</v>
      </c>
      <c r="J84" s="107">
        <f t="shared" si="72"/>
        <v>0</v>
      </c>
      <c r="K84" s="107">
        <f t="shared" ref="K84:M84" si="74">SUM(K85:K87)</f>
        <v>0</v>
      </c>
      <c r="L84" s="107">
        <f t="shared" si="74"/>
        <v>0</v>
      </c>
      <c r="M84" s="107">
        <f t="shared" si="74"/>
        <v>0</v>
      </c>
    </row>
    <row r="85" spans="1:13" ht="15" customHeight="1" x14ac:dyDescent="0.25">
      <c r="A85" s="114" t="s">
        <v>110</v>
      </c>
      <c r="B85" s="176" t="s">
        <v>144</v>
      </c>
      <c r="C85" s="173">
        <f>'2. Bilans bez projektu'!C85</f>
        <v>0</v>
      </c>
      <c r="D85" s="173">
        <f>'2. Bilans bez projektu'!D85</f>
        <v>0</v>
      </c>
      <c r="E85" s="133">
        <f>+'5. Bilans projekt'!E85+'2. Bilans bez projektu'!E85</f>
        <v>0</v>
      </c>
      <c r="F85" s="133">
        <f>+'5. Bilans projekt'!F85+'2. Bilans bez projektu'!F85</f>
        <v>0</v>
      </c>
      <c r="G85" s="133">
        <f>+'5. Bilans projekt'!G85+'2. Bilans bez projektu'!G85</f>
        <v>0</v>
      </c>
      <c r="H85" s="133">
        <f>+'5. Bilans projekt'!H85+'2. Bilans bez projektu'!H85</f>
        <v>0</v>
      </c>
      <c r="I85" s="133">
        <f>+'5. Bilans projekt'!I85+'2. Bilans bez projektu'!I85</f>
        <v>0</v>
      </c>
      <c r="J85" s="133">
        <f>+'5. Bilans projekt'!J85+'2. Bilans bez projektu'!J85</f>
        <v>0</v>
      </c>
      <c r="K85" s="133">
        <f>+'5. Bilans projekt'!K85+'2. Bilans bez projektu'!K85</f>
        <v>0</v>
      </c>
      <c r="L85" s="133">
        <f>+'5. Bilans projekt'!L85+'2. Bilans bez projektu'!L85</f>
        <v>0</v>
      </c>
      <c r="M85" s="133">
        <f>+'5. Bilans projekt'!M85+'2. Bilans bez projektu'!M85</f>
        <v>0</v>
      </c>
    </row>
    <row r="86" spans="1:13" ht="15" customHeight="1" x14ac:dyDescent="0.25">
      <c r="A86" s="114" t="s">
        <v>110</v>
      </c>
      <c r="B86" s="176" t="s">
        <v>145</v>
      </c>
      <c r="C86" s="173">
        <f>'2. Bilans bez projektu'!C86</f>
        <v>0</v>
      </c>
      <c r="D86" s="173">
        <f>'2. Bilans bez projektu'!D86</f>
        <v>0</v>
      </c>
      <c r="E86" s="133">
        <f>+'5. Bilans projekt'!E86+'2. Bilans bez projektu'!E86</f>
        <v>0</v>
      </c>
      <c r="F86" s="133">
        <f>+'5. Bilans projekt'!F86+'2. Bilans bez projektu'!F86</f>
        <v>0</v>
      </c>
      <c r="G86" s="133">
        <f>+'5. Bilans projekt'!G86+'2. Bilans bez projektu'!G86</f>
        <v>0</v>
      </c>
      <c r="H86" s="133">
        <f>+'5. Bilans projekt'!H86+'2. Bilans bez projektu'!H86</f>
        <v>0</v>
      </c>
      <c r="I86" s="133">
        <f>+'5. Bilans projekt'!I86+'2. Bilans bez projektu'!I86</f>
        <v>0</v>
      </c>
      <c r="J86" s="133">
        <f>+'5. Bilans projekt'!J86+'2. Bilans bez projektu'!J86</f>
        <v>0</v>
      </c>
      <c r="K86" s="133">
        <f>+'5. Bilans projekt'!K86+'2. Bilans bez projektu'!K86</f>
        <v>0</v>
      </c>
      <c r="L86" s="133">
        <f>+'5. Bilans projekt'!L86+'2. Bilans bez projektu'!L86</f>
        <v>0</v>
      </c>
      <c r="M86" s="133">
        <f>+'5. Bilans projekt'!M86+'2. Bilans bez projektu'!M86</f>
        <v>0</v>
      </c>
    </row>
    <row r="87" spans="1:13" ht="15" customHeight="1" x14ac:dyDescent="0.25">
      <c r="A87" s="114" t="s">
        <v>110</v>
      </c>
      <c r="B87" s="176" t="s">
        <v>146</v>
      </c>
      <c r="C87" s="173">
        <f>'2. Bilans bez projektu'!C87</f>
        <v>0</v>
      </c>
      <c r="D87" s="173">
        <f>'2. Bilans bez projektu'!D87</f>
        <v>0</v>
      </c>
      <c r="E87" s="133">
        <f>+'5. Bilans projekt'!E87+'2. Bilans bez projektu'!E87</f>
        <v>0</v>
      </c>
      <c r="F87" s="133">
        <f>+'5. Bilans projekt'!F87+'2. Bilans bez projektu'!F87</f>
        <v>0</v>
      </c>
      <c r="G87" s="133">
        <f>+'5. Bilans projekt'!G87+'2. Bilans bez projektu'!G87</f>
        <v>0</v>
      </c>
      <c r="H87" s="133">
        <f>+'5. Bilans projekt'!H87+'2. Bilans bez projektu'!H87</f>
        <v>0</v>
      </c>
      <c r="I87" s="133">
        <f>+'5. Bilans projekt'!I87+'2. Bilans bez projektu'!I87</f>
        <v>0</v>
      </c>
      <c r="J87" s="133">
        <f>+'5. Bilans projekt'!J87+'2. Bilans bez projektu'!J87</f>
        <v>0</v>
      </c>
      <c r="K87" s="133">
        <f>+'5. Bilans projekt'!K87+'2. Bilans bez projektu'!K87</f>
        <v>0</v>
      </c>
      <c r="L87" s="133">
        <f>+'5. Bilans projekt'!L87+'2. Bilans bez projektu'!L87</f>
        <v>0</v>
      </c>
      <c r="M87" s="133">
        <f>+'5. Bilans projekt'!M87+'2. Bilans bez projektu'!M87</f>
        <v>0</v>
      </c>
    </row>
    <row r="88" spans="1:13" ht="15" customHeight="1" x14ac:dyDescent="0.25">
      <c r="A88" s="112" t="s">
        <v>35</v>
      </c>
      <c r="B88" s="183" t="s">
        <v>148</v>
      </c>
      <c r="C88" s="173">
        <f>'2. Bilans bez projektu'!C88</f>
        <v>0</v>
      </c>
      <c r="D88" s="173">
        <f>'2. Bilans bez projektu'!D88</f>
        <v>0</v>
      </c>
      <c r="E88" s="133">
        <f>+'5. Bilans projekt'!E88+'2. Bilans bez projektu'!E88</f>
        <v>0</v>
      </c>
      <c r="F88" s="133">
        <f>+'5. Bilans projekt'!F88+'2. Bilans bez projektu'!F88</f>
        <v>0</v>
      </c>
      <c r="G88" s="133">
        <f>+'5. Bilans projekt'!G88+'2. Bilans bez projektu'!G88</f>
        <v>0</v>
      </c>
      <c r="H88" s="133">
        <f>+'5. Bilans projekt'!H88+'2. Bilans bez projektu'!H88</f>
        <v>0</v>
      </c>
      <c r="I88" s="133">
        <f>+'5. Bilans projekt'!I88+'2. Bilans bez projektu'!I88</f>
        <v>0</v>
      </c>
      <c r="J88" s="133">
        <f>+'5. Bilans projekt'!J88+'2. Bilans bez projektu'!J88</f>
        <v>0</v>
      </c>
      <c r="K88" s="133">
        <f>+'5. Bilans projekt'!K88+'2. Bilans bez projektu'!K88</f>
        <v>0</v>
      </c>
      <c r="L88" s="133">
        <f>+'5. Bilans projekt'!L88+'2. Bilans bez projektu'!L88</f>
        <v>0</v>
      </c>
      <c r="M88" s="133">
        <f>+'5. Bilans projekt'!M88+'2. Bilans bez projektu'!M88</f>
        <v>0</v>
      </c>
    </row>
    <row r="89" spans="1:13" s="26" customFormat="1" ht="15" customHeight="1" x14ac:dyDescent="0.25">
      <c r="A89" s="110" t="s">
        <v>25</v>
      </c>
      <c r="B89" s="184" t="s">
        <v>29</v>
      </c>
      <c r="C89" s="173">
        <f>'2. Bilans bez projektu'!C89</f>
        <v>0</v>
      </c>
      <c r="D89" s="173">
        <f>'2. Bilans bez projektu'!D89</f>
        <v>0</v>
      </c>
      <c r="E89" s="133">
        <f>+'5. Bilans projekt'!E89+'2. Bilans bez projektu'!E89</f>
        <v>0</v>
      </c>
      <c r="F89" s="133">
        <f>+'5. Bilans projekt'!F89+'2. Bilans bez projektu'!F89</f>
        <v>0</v>
      </c>
      <c r="G89" s="133">
        <f>+'5. Bilans projekt'!G89+'2. Bilans bez projektu'!G89</f>
        <v>0</v>
      </c>
      <c r="H89" s="133">
        <f>+'5. Bilans projekt'!H89+'2. Bilans bez projektu'!H89</f>
        <v>0</v>
      </c>
      <c r="I89" s="133">
        <f>+'5. Bilans projekt'!I89+'2. Bilans bez projektu'!I89</f>
        <v>0</v>
      </c>
      <c r="J89" s="133">
        <f>+'5. Bilans projekt'!J89+'2. Bilans bez projektu'!J89</f>
        <v>0</v>
      </c>
      <c r="K89" s="133">
        <f>+'5. Bilans projekt'!K89+'2. Bilans bez projektu'!K89</f>
        <v>0</v>
      </c>
      <c r="L89" s="133">
        <f>+'5. Bilans projekt'!L89+'2. Bilans bez projektu'!L89</f>
        <v>0</v>
      </c>
      <c r="M89" s="133">
        <f>+'5. Bilans projekt'!M89+'2. Bilans bez projektu'!M89</f>
        <v>0</v>
      </c>
    </row>
    <row r="90" spans="1:13" s="26" customFormat="1" ht="15" customHeight="1" x14ac:dyDescent="0.25">
      <c r="A90" s="110" t="s">
        <v>70</v>
      </c>
      <c r="B90" s="184" t="s">
        <v>149</v>
      </c>
      <c r="C90" s="173">
        <f>'2. Bilans bez projektu'!C90</f>
        <v>0</v>
      </c>
      <c r="D90" s="173">
        <f>'2. Bilans bez projektu'!D90</f>
        <v>0</v>
      </c>
      <c r="E90" s="133">
        <f>+'5. Bilans projekt'!E90+'2. Bilans bez projektu'!E90</f>
        <v>0</v>
      </c>
      <c r="F90" s="133">
        <f>+'5. Bilans projekt'!F90+'2. Bilans bez projektu'!F90</f>
        <v>0</v>
      </c>
      <c r="G90" s="133">
        <f>+'5. Bilans projekt'!G90+'2. Bilans bez projektu'!G90</f>
        <v>0</v>
      </c>
      <c r="H90" s="133">
        <f>+'5. Bilans projekt'!H90+'2. Bilans bez projektu'!H90</f>
        <v>0</v>
      </c>
      <c r="I90" s="133">
        <f>+'5. Bilans projekt'!I90+'2. Bilans bez projektu'!I90</f>
        <v>0</v>
      </c>
      <c r="J90" s="133">
        <f>+'5. Bilans projekt'!J90+'2. Bilans bez projektu'!J90</f>
        <v>0</v>
      </c>
      <c r="K90" s="133">
        <f>+'5. Bilans projekt'!K90+'2. Bilans bez projektu'!K90</f>
        <v>0</v>
      </c>
      <c r="L90" s="133">
        <f>+'5. Bilans projekt'!L90+'2. Bilans bez projektu'!L90</f>
        <v>0</v>
      </c>
      <c r="M90" s="133">
        <f>+'5. Bilans projekt'!M90+'2. Bilans bez projektu'!M90</f>
        <v>0</v>
      </c>
    </row>
    <row r="91" spans="1:13" s="26" customFormat="1" ht="15" customHeight="1" x14ac:dyDescent="0.25">
      <c r="A91" s="110" t="s">
        <v>86</v>
      </c>
      <c r="B91" s="184" t="s">
        <v>150</v>
      </c>
      <c r="C91" s="173">
        <f>'2. Bilans bez projektu'!C91</f>
        <v>0</v>
      </c>
      <c r="D91" s="173">
        <f>'2. Bilans bez projektu'!D91</f>
        <v>0</v>
      </c>
      <c r="E91" s="133">
        <f>+'5. Bilans projekt'!E91+'2. Bilans bez projektu'!E91</f>
        <v>0</v>
      </c>
      <c r="F91" s="133">
        <f>+'5. Bilans projekt'!F91+'2. Bilans bez projektu'!F91</f>
        <v>0</v>
      </c>
      <c r="G91" s="133">
        <f>+'5. Bilans projekt'!G91+'2. Bilans bez projektu'!G91</f>
        <v>0</v>
      </c>
      <c r="H91" s="133">
        <f>+'5. Bilans projekt'!H91+'2. Bilans bez projektu'!H91</f>
        <v>0</v>
      </c>
      <c r="I91" s="133">
        <f>+'5. Bilans projekt'!I91+'2. Bilans bez projektu'!I91</f>
        <v>0</v>
      </c>
      <c r="J91" s="133">
        <f>+'5. Bilans projekt'!J91+'2. Bilans bez projektu'!J91</f>
        <v>0</v>
      </c>
      <c r="K91" s="133">
        <f>+'5. Bilans projekt'!K91+'2. Bilans bez projektu'!K91</f>
        <v>0</v>
      </c>
      <c r="L91" s="133">
        <f>+'5. Bilans projekt'!L91+'2. Bilans bez projektu'!L91</f>
        <v>0</v>
      </c>
      <c r="M91" s="133">
        <f>+'5. Bilans projekt'!M91+'2. Bilans bez projektu'!M91</f>
        <v>0</v>
      </c>
    </row>
    <row r="92" spans="1:13" s="26" customFormat="1" ht="15" customHeight="1" x14ac:dyDescent="0.25">
      <c r="A92" s="110"/>
      <c r="B92" s="184" t="s">
        <v>163</v>
      </c>
      <c r="C92" s="104">
        <f>SUM(C5,C47,C90:C91)</f>
        <v>0</v>
      </c>
      <c r="D92" s="104">
        <f t="shared" ref="D92:J92" si="75">SUM(D5,D47,D90:D91)</f>
        <v>0</v>
      </c>
      <c r="E92" s="104">
        <f t="shared" si="75"/>
        <v>0</v>
      </c>
      <c r="F92" s="104">
        <f t="shared" si="75"/>
        <v>0</v>
      </c>
      <c r="G92" s="104">
        <f t="shared" ref="G92" si="76">SUM(G5,G47,G90:G91)</f>
        <v>0</v>
      </c>
      <c r="H92" s="104">
        <f t="shared" si="75"/>
        <v>0</v>
      </c>
      <c r="I92" s="104">
        <f t="shared" si="75"/>
        <v>0</v>
      </c>
      <c r="J92" s="104">
        <f t="shared" si="75"/>
        <v>0</v>
      </c>
      <c r="K92" s="104">
        <f t="shared" ref="K92:M92" si="77">SUM(K5,K47,K90:K91)</f>
        <v>0</v>
      </c>
      <c r="L92" s="104">
        <f t="shared" si="77"/>
        <v>0</v>
      </c>
      <c r="M92" s="104">
        <f t="shared" si="77"/>
        <v>0</v>
      </c>
    </row>
    <row r="93" spans="1:13" ht="15" customHeight="1" x14ac:dyDescent="0.25">
      <c r="A93" s="115"/>
      <c r="B93" s="185" t="s">
        <v>31</v>
      </c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</row>
    <row r="94" spans="1:13" ht="15" customHeight="1" x14ac:dyDescent="0.25">
      <c r="A94" s="110" t="s">
        <v>15</v>
      </c>
      <c r="B94" s="181" t="s">
        <v>162</v>
      </c>
      <c r="C94" s="104">
        <f>SUM(C95,C96,C98,C100,C103:C105)</f>
        <v>0</v>
      </c>
      <c r="D94" s="104">
        <f t="shared" ref="D94:J94" si="78">SUM(D95,D96,D98,D100,D103:D105)</f>
        <v>0</v>
      </c>
      <c r="E94" s="104">
        <f t="shared" si="78"/>
        <v>0</v>
      </c>
      <c r="F94" s="104">
        <f t="shared" si="78"/>
        <v>0</v>
      </c>
      <c r="G94" s="104">
        <f t="shared" ref="G94" si="79">SUM(G95,G96,G98,G100,G103:G105)</f>
        <v>0</v>
      </c>
      <c r="H94" s="104">
        <f t="shared" si="78"/>
        <v>0</v>
      </c>
      <c r="I94" s="104">
        <f t="shared" si="78"/>
        <v>0</v>
      </c>
      <c r="J94" s="104">
        <f t="shared" si="78"/>
        <v>0</v>
      </c>
      <c r="K94" s="104">
        <f t="shared" ref="K94:M94" si="80">SUM(K95,K96,K98,K100,K103:K105)</f>
        <v>0</v>
      </c>
      <c r="L94" s="104">
        <f t="shared" si="80"/>
        <v>0</v>
      </c>
      <c r="M94" s="104">
        <f t="shared" si="80"/>
        <v>0</v>
      </c>
    </row>
    <row r="95" spans="1:13" s="26" customFormat="1" ht="15" customHeight="1" x14ac:dyDescent="0.25">
      <c r="A95" s="110" t="s">
        <v>17</v>
      </c>
      <c r="B95" s="181" t="s">
        <v>153</v>
      </c>
      <c r="C95" s="173">
        <f>'2. Bilans bez projektu'!C95</f>
        <v>0</v>
      </c>
      <c r="D95" s="173">
        <f>'2. Bilans bez projektu'!D95</f>
        <v>0</v>
      </c>
      <c r="E95" s="133">
        <f>+'5. Bilans projekt'!E95+'2. Bilans bez projektu'!E95</f>
        <v>0</v>
      </c>
      <c r="F95" s="133">
        <f>+'5. Bilans projekt'!F95+'2. Bilans bez projektu'!F95</f>
        <v>0</v>
      </c>
      <c r="G95" s="133">
        <f>+'5. Bilans projekt'!G95+'2. Bilans bez projektu'!G95</f>
        <v>0</v>
      </c>
      <c r="H95" s="133">
        <f>+'5. Bilans projekt'!H95+'2. Bilans bez projektu'!H95</f>
        <v>0</v>
      </c>
      <c r="I95" s="133">
        <f>+'5. Bilans projekt'!I95+'2. Bilans bez projektu'!I95</f>
        <v>0</v>
      </c>
      <c r="J95" s="133">
        <f>+'5. Bilans projekt'!J95+'2. Bilans bez projektu'!J95</f>
        <v>0</v>
      </c>
      <c r="K95" s="133">
        <f>+'5. Bilans projekt'!K95+'2. Bilans bez projektu'!K95</f>
        <v>0</v>
      </c>
      <c r="L95" s="133">
        <f>+'5. Bilans projekt'!L95+'2. Bilans bez projektu'!L95</f>
        <v>0</v>
      </c>
      <c r="M95" s="133">
        <f>+'5. Bilans projekt'!M95+'2. Bilans bez projektu'!M95</f>
        <v>0</v>
      </c>
    </row>
    <row r="96" spans="1:13" s="26" customFormat="1" ht="15" customHeight="1" x14ac:dyDescent="0.25">
      <c r="A96" s="110" t="s">
        <v>18</v>
      </c>
      <c r="B96" s="181" t="s">
        <v>154</v>
      </c>
      <c r="C96" s="173">
        <f>'2. Bilans bez projektu'!C96</f>
        <v>0</v>
      </c>
      <c r="D96" s="173">
        <f>'2. Bilans bez projektu'!D96</f>
        <v>0</v>
      </c>
      <c r="E96" s="133">
        <f>+'5. Bilans projekt'!E96+'2. Bilans bez projektu'!E96</f>
        <v>0</v>
      </c>
      <c r="F96" s="133">
        <f>+'5. Bilans projekt'!F96+'2. Bilans bez projektu'!F96</f>
        <v>0</v>
      </c>
      <c r="G96" s="133">
        <f>+'5. Bilans projekt'!G96+'2. Bilans bez projektu'!G96</f>
        <v>0</v>
      </c>
      <c r="H96" s="133">
        <f>+'5. Bilans projekt'!H96+'2. Bilans bez projektu'!H96</f>
        <v>0</v>
      </c>
      <c r="I96" s="133">
        <f>+'5. Bilans projekt'!I96+'2. Bilans bez projektu'!I96</f>
        <v>0</v>
      </c>
      <c r="J96" s="133">
        <f>+'5. Bilans projekt'!J96+'2. Bilans bez projektu'!J96</f>
        <v>0</v>
      </c>
      <c r="K96" s="133">
        <f>+'5. Bilans projekt'!K96+'2. Bilans bez projektu'!K96</f>
        <v>0</v>
      </c>
      <c r="L96" s="133">
        <f>+'5. Bilans projekt'!L96+'2. Bilans bez projektu'!L96</f>
        <v>0</v>
      </c>
      <c r="M96" s="133">
        <f>+'5. Bilans projekt'!M96+'2. Bilans bez projektu'!M96</f>
        <v>0</v>
      </c>
    </row>
    <row r="97" spans="1:13" s="25" customFormat="1" ht="17.25" customHeight="1" x14ac:dyDescent="0.25">
      <c r="A97" s="113" t="s">
        <v>110</v>
      </c>
      <c r="B97" s="176" t="s">
        <v>161</v>
      </c>
      <c r="C97" s="173">
        <f>'2. Bilans bez projektu'!C97</f>
        <v>0</v>
      </c>
      <c r="D97" s="173">
        <f>'2. Bilans bez projektu'!D97</f>
        <v>0</v>
      </c>
      <c r="E97" s="133">
        <f>+'5. Bilans projekt'!E97+'2. Bilans bez projektu'!E97</f>
        <v>0</v>
      </c>
      <c r="F97" s="133">
        <f>+'5. Bilans projekt'!F97+'2. Bilans bez projektu'!F97</f>
        <v>0</v>
      </c>
      <c r="G97" s="133">
        <f>+'5. Bilans projekt'!G97+'2. Bilans bez projektu'!G97</f>
        <v>0</v>
      </c>
      <c r="H97" s="133">
        <f>+'5. Bilans projekt'!H97+'2. Bilans bez projektu'!H97</f>
        <v>0</v>
      </c>
      <c r="I97" s="133">
        <f>+'5. Bilans projekt'!I97+'2. Bilans bez projektu'!I97</f>
        <v>0</v>
      </c>
      <c r="J97" s="133">
        <f>+'5. Bilans projekt'!J97+'2. Bilans bez projektu'!J97</f>
        <v>0</v>
      </c>
      <c r="K97" s="133">
        <f>+'5. Bilans projekt'!K97+'2. Bilans bez projektu'!K97</f>
        <v>0</v>
      </c>
      <c r="L97" s="133">
        <f>+'5. Bilans projekt'!L97+'2. Bilans bez projektu'!L97</f>
        <v>0</v>
      </c>
      <c r="M97" s="133">
        <f>+'5. Bilans projekt'!M97+'2. Bilans bez projektu'!M97</f>
        <v>0</v>
      </c>
    </row>
    <row r="98" spans="1:13" s="26" customFormat="1" ht="15" customHeight="1" x14ac:dyDescent="0.25">
      <c r="A98" s="110" t="s">
        <v>24</v>
      </c>
      <c r="B98" s="181" t="s">
        <v>151</v>
      </c>
      <c r="C98" s="173">
        <f>'2. Bilans bez projektu'!C98</f>
        <v>0</v>
      </c>
      <c r="D98" s="173">
        <f>'2. Bilans bez projektu'!D98</f>
        <v>0</v>
      </c>
      <c r="E98" s="133">
        <f>+'5. Bilans projekt'!E98+'2. Bilans bez projektu'!E98</f>
        <v>0</v>
      </c>
      <c r="F98" s="133">
        <f>+'5. Bilans projekt'!F98+'2. Bilans bez projektu'!F98</f>
        <v>0</v>
      </c>
      <c r="G98" s="133">
        <f>+'5. Bilans projekt'!G98+'2. Bilans bez projektu'!G98</f>
        <v>0</v>
      </c>
      <c r="H98" s="133">
        <f>+'5. Bilans projekt'!H98+'2. Bilans bez projektu'!H98</f>
        <v>0</v>
      </c>
      <c r="I98" s="133">
        <f>+'5. Bilans projekt'!I98+'2. Bilans bez projektu'!I98</f>
        <v>0</v>
      </c>
      <c r="J98" s="133">
        <f>+'5. Bilans projekt'!J98+'2. Bilans bez projektu'!J98</f>
        <v>0</v>
      </c>
      <c r="K98" s="133">
        <f>+'5. Bilans projekt'!K98+'2. Bilans bez projektu'!K98</f>
        <v>0</v>
      </c>
      <c r="L98" s="133">
        <f>+'5. Bilans projekt'!L98+'2. Bilans bez projektu'!L98</f>
        <v>0</v>
      </c>
      <c r="M98" s="133">
        <f>+'5. Bilans projekt'!M98+'2. Bilans bez projektu'!M98</f>
        <v>0</v>
      </c>
    </row>
    <row r="99" spans="1:13" s="25" customFormat="1" ht="15" customHeight="1" x14ac:dyDescent="0.25">
      <c r="A99" s="113" t="s">
        <v>110</v>
      </c>
      <c r="B99" s="176" t="s">
        <v>152</v>
      </c>
      <c r="C99" s="173">
        <f>'2. Bilans bez projektu'!C99</f>
        <v>0</v>
      </c>
      <c r="D99" s="173">
        <f>'2. Bilans bez projektu'!D99</f>
        <v>0</v>
      </c>
      <c r="E99" s="133">
        <f>+'5. Bilans projekt'!E99+'2. Bilans bez projektu'!E99</f>
        <v>0</v>
      </c>
      <c r="F99" s="133">
        <f>+'5. Bilans projekt'!F99+'2. Bilans bez projektu'!F99</f>
        <v>0</v>
      </c>
      <c r="G99" s="133">
        <f>+'5. Bilans projekt'!G99+'2. Bilans bez projektu'!G99</f>
        <v>0</v>
      </c>
      <c r="H99" s="133">
        <f>+'5. Bilans projekt'!H99+'2. Bilans bez projektu'!H99</f>
        <v>0</v>
      </c>
      <c r="I99" s="133">
        <f>+'5. Bilans projekt'!I99+'2. Bilans bez projektu'!I99</f>
        <v>0</v>
      </c>
      <c r="J99" s="133">
        <f>+'5. Bilans projekt'!J99+'2. Bilans bez projektu'!J99</f>
        <v>0</v>
      </c>
      <c r="K99" s="133">
        <f>+'5. Bilans projekt'!K99+'2. Bilans bez projektu'!K99</f>
        <v>0</v>
      </c>
      <c r="L99" s="133">
        <f>+'5. Bilans projekt'!L99+'2. Bilans bez projektu'!L99</f>
        <v>0</v>
      </c>
      <c r="M99" s="133">
        <f>+'5. Bilans projekt'!M99+'2. Bilans bez projektu'!M99</f>
        <v>0</v>
      </c>
    </row>
    <row r="100" spans="1:13" s="26" customFormat="1" ht="15" customHeight="1" x14ac:dyDescent="0.25">
      <c r="A100" s="110" t="s">
        <v>25</v>
      </c>
      <c r="B100" s="181" t="s">
        <v>155</v>
      </c>
      <c r="C100" s="173">
        <f>'2. Bilans bez projektu'!C100</f>
        <v>0</v>
      </c>
      <c r="D100" s="173">
        <f>'2. Bilans bez projektu'!D100</f>
        <v>0</v>
      </c>
      <c r="E100" s="133">
        <f>+'5. Bilans projekt'!E100+'2. Bilans bez projektu'!E100</f>
        <v>0</v>
      </c>
      <c r="F100" s="133">
        <f>+'5. Bilans projekt'!F100+'2. Bilans bez projektu'!F100</f>
        <v>0</v>
      </c>
      <c r="G100" s="133">
        <f>+'5. Bilans projekt'!G100+'2. Bilans bez projektu'!G100</f>
        <v>0</v>
      </c>
      <c r="H100" s="133">
        <f>+'5. Bilans projekt'!H100+'2. Bilans bez projektu'!H100</f>
        <v>0</v>
      </c>
      <c r="I100" s="133">
        <f>+'5. Bilans projekt'!I100+'2. Bilans bez projektu'!I100</f>
        <v>0</v>
      </c>
      <c r="J100" s="133">
        <f>+'5. Bilans projekt'!J100+'2. Bilans bez projektu'!J100</f>
        <v>0</v>
      </c>
      <c r="K100" s="133">
        <f>+'5. Bilans projekt'!K100+'2. Bilans bez projektu'!K100</f>
        <v>0</v>
      </c>
      <c r="L100" s="133">
        <f>+'5. Bilans projekt'!L100+'2. Bilans bez projektu'!L100</f>
        <v>0</v>
      </c>
      <c r="M100" s="133">
        <f>+'5. Bilans projekt'!M100+'2. Bilans bez projektu'!M100</f>
        <v>0</v>
      </c>
    </row>
    <row r="101" spans="1:13" s="25" customFormat="1" ht="15" customHeight="1" x14ac:dyDescent="0.25">
      <c r="A101" s="113" t="s">
        <v>110</v>
      </c>
      <c r="B101" s="176" t="s">
        <v>156</v>
      </c>
      <c r="C101" s="173">
        <f>'2. Bilans bez projektu'!C101</f>
        <v>0</v>
      </c>
      <c r="D101" s="173">
        <f>'2. Bilans bez projektu'!D101</f>
        <v>0</v>
      </c>
      <c r="E101" s="133">
        <f>+'5. Bilans projekt'!E101+'2. Bilans bez projektu'!E101</f>
        <v>0</v>
      </c>
      <c r="F101" s="133">
        <f>+'5. Bilans projekt'!F101+'2. Bilans bez projektu'!F101</f>
        <v>0</v>
      </c>
      <c r="G101" s="133">
        <f>+'5. Bilans projekt'!G101+'2. Bilans bez projektu'!G101</f>
        <v>0</v>
      </c>
      <c r="H101" s="133">
        <f>+'5. Bilans projekt'!H101+'2. Bilans bez projektu'!H101</f>
        <v>0</v>
      </c>
      <c r="I101" s="133">
        <f>+'5. Bilans projekt'!I101+'2. Bilans bez projektu'!I101</f>
        <v>0</v>
      </c>
      <c r="J101" s="133">
        <f>+'5. Bilans projekt'!J101+'2. Bilans bez projektu'!J101</f>
        <v>0</v>
      </c>
      <c r="K101" s="133">
        <f>+'5. Bilans projekt'!K101+'2. Bilans bez projektu'!K101</f>
        <v>0</v>
      </c>
      <c r="L101" s="133">
        <f>+'5. Bilans projekt'!L101+'2. Bilans bez projektu'!L101</f>
        <v>0</v>
      </c>
      <c r="M101" s="133">
        <f>+'5. Bilans projekt'!M101+'2. Bilans bez projektu'!M101</f>
        <v>0</v>
      </c>
    </row>
    <row r="102" spans="1:13" s="25" customFormat="1" ht="15" customHeight="1" x14ac:dyDescent="0.25">
      <c r="A102" s="113" t="s">
        <v>110</v>
      </c>
      <c r="B102" s="176" t="s">
        <v>157</v>
      </c>
      <c r="C102" s="173">
        <f>'2. Bilans bez projektu'!C102</f>
        <v>0</v>
      </c>
      <c r="D102" s="173">
        <f>'2. Bilans bez projektu'!D102</f>
        <v>0</v>
      </c>
      <c r="E102" s="133">
        <f>+'5. Bilans projekt'!E102+'2. Bilans bez projektu'!E102</f>
        <v>0</v>
      </c>
      <c r="F102" s="133">
        <f>+'5. Bilans projekt'!F102+'2. Bilans bez projektu'!F102</f>
        <v>0</v>
      </c>
      <c r="G102" s="133">
        <f>+'5. Bilans projekt'!G102+'2. Bilans bez projektu'!G102</f>
        <v>0</v>
      </c>
      <c r="H102" s="133">
        <f>+'5. Bilans projekt'!H102+'2. Bilans bez projektu'!H102</f>
        <v>0</v>
      </c>
      <c r="I102" s="133">
        <f>+'5. Bilans projekt'!I102+'2. Bilans bez projektu'!I102</f>
        <v>0</v>
      </c>
      <c r="J102" s="133">
        <f>+'5. Bilans projekt'!J102+'2. Bilans bez projektu'!J102</f>
        <v>0</v>
      </c>
      <c r="K102" s="133">
        <f>+'5. Bilans projekt'!K102+'2. Bilans bez projektu'!K102</f>
        <v>0</v>
      </c>
      <c r="L102" s="133">
        <f>+'5. Bilans projekt'!L102+'2. Bilans bez projektu'!L102</f>
        <v>0</v>
      </c>
      <c r="M102" s="133">
        <f>+'5. Bilans projekt'!M102+'2. Bilans bez projektu'!M102</f>
        <v>0</v>
      </c>
    </row>
    <row r="103" spans="1:13" s="26" customFormat="1" ht="15" customHeight="1" x14ac:dyDescent="0.25">
      <c r="A103" s="110" t="s">
        <v>26</v>
      </c>
      <c r="B103" s="181" t="s">
        <v>158</v>
      </c>
      <c r="C103" s="173">
        <f>'2. Bilans bez projektu'!C103</f>
        <v>0</v>
      </c>
      <c r="D103" s="173">
        <f>'2. Bilans bez projektu'!D103</f>
        <v>0</v>
      </c>
      <c r="E103" s="133">
        <f>+'5. Bilans projekt'!E103+'2. Bilans bez projektu'!E103</f>
        <v>0</v>
      </c>
      <c r="F103" s="133">
        <f>+'5. Bilans projekt'!F103+'2. Bilans bez projektu'!F103</f>
        <v>0</v>
      </c>
      <c r="G103" s="133">
        <f>+'5. Bilans projekt'!G103+'2. Bilans bez projektu'!G103</f>
        <v>0</v>
      </c>
      <c r="H103" s="133">
        <f>+'5. Bilans projekt'!H103+'2. Bilans bez projektu'!H103</f>
        <v>0</v>
      </c>
      <c r="I103" s="133">
        <f>+'5. Bilans projekt'!I103+'2. Bilans bez projektu'!I103</f>
        <v>0</v>
      </c>
      <c r="J103" s="133">
        <f>+'5. Bilans projekt'!J103+'2. Bilans bez projektu'!J103</f>
        <v>0</v>
      </c>
      <c r="K103" s="133">
        <f>+'5. Bilans projekt'!K103+'2. Bilans bez projektu'!K103</f>
        <v>0</v>
      </c>
      <c r="L103" s="133">
        <f>+'5. Bilans projekt'!L103+'2. Bilans bez projektu'!L103</f>
        <v>0</v>
      </c>
      <c r="M103" s="133">
        <f>+'5. Bilans projekt'!M103+'2. Bilans bez projektu'!M103</f>
        <v>0</v>
      </c>
    </row>
    <row r="104" spans="1:13" s="26" customFormat="1" ht="15" customHeight="1" x14ac:dyDescent="0.25">
      <c r="A104" s="110" t="s">
        <v>48</v>
      </c>
      <c r="B104" s="181" t="s">
        <v>159</v>
      </c>
      <c r="C104" s="106">
        <f>'2. Bilans bez projektu'!C104</f>
        <v>0</v>
      </c>
      <c r="D104" s="106">
        <f>'2. Bilans bez projektu'!D104</f>
        <v>0</v>
      </c>
      <c r="E104" s="106">
        <f>+'5. Bilans projekt'!E104+'2. Bilans bez projektu'!E104</f>
        <v>0</v>
      </c>
      <c r="F104" s="106">
        <f>+'5. Bilans projekt'!F104+'2. Bilans bez projektu'!F104</f>
        <v>0</v>
      </c>
      <c r="G104" s="106">
        <f>+'5. Bilans projekt'!G104+'2. Bilans bez projektu'!G104</f>
        <v>0</v>
      </c>
      <c r="H104" s="106">
        <f>+'5. Bilans projekt'!H104+'2. Bilans bez projektu'!H104</f>
        <v>0</v>
      </c>
      <c r="I104" s="106">
        <f>+'5. Bilans projekt'!I104+'2. Bilans bez projektu'!I104</f>
        <v>0</v>
      </c>
      <c r="J104" s="106">
        <f>+'5. Bilans projekt'!J104+'2. Bilans bez projektu'!J104</f>
        <v>0</v>
      </c>
      <c r="K104" s="106">
        <f>+'5. Bilans projekt'!K104+'2. Bilans bez projektu'!K104</f>
        <v>0</v>
      </c>
      <c r="L104" s="106">
        <f>+'5. Bilans projekt'!L104+'2. Bilans bez projektu'!L104</f>
        <v>0</v>
      </c>
      <c r="M104" s="106">
        <f>+'5. Bilans projekt'!M104+'2. Bilans bez projektu'!M104</f>
        <v>0</v>
      </c>
    </row>
    <row r="105" spans="1:13" s="26" customFormat="1" ht="15" customHeight="1" x14ac:dyDescent="0.25">
      <c r="A105" s="110" t="s">
        <v>49</v>
      </c>
      <c r="B105" s="181" t="s">
        <v>160</v>
      </c>
      <c r="C105" s="173">
        <f>'2. Bilans bez projektu'!C105</f>
        <v>0</v>
      </c>
      <c r="D105" s="173">
        <f>'2. Bilans bez projektu'!D105</f>
        <v>0</v>
      </c>
      <c r="E105" s="133">
        <f>+'5. Bilans projekt'!E105+'2. Bilans bez projektu'!E105</f>
        <v>0</v>
      </c>
      <c r="F105" s="133">
        <f>+'5. Bilans projekt'!F105+'2. Bilans bez projektu'!F105</f>
        <v>0</v>
      </c>
      <c r="G105" s="133">
        <f>+'5. Bilans projekt'!G105+'2. Bilans bez projektu'!G105</f>
        <v>0</v>
      </c>
      <c r="H105" s="133">
        <f>+'5. Bilans projekt'!H105+'2. Bilans bez projektu'!H105</f>
        <v>0</v>
      </c>
      <c r="I105" s="133">
        <f>+'5. Bilans projekt'!I105+'2. Bilans bez projektu'!I105</f>
        <v>0</v>
      </c>
      <c r="J105" s="133">
        <f>+'5. Bilans projekt'!J105+'2. Bilans bez projektu'!J105</f>
        <v>0</v>
      </c>
      <c r="K105" s="133">
        <f>+'5. Bilans projekt'!K105+'2. Bilans bez projektu'!K105</f>
        <v>0</v>
      </c>
      <c r="L105" s="133">
        <f>+'5. Bilans projekt'!L105+'2. Bilans bez projektu'!L105</f>
        <v>0</v>
      </c>
      <c r="M105" s="133">
        <f>+'5. Bilans projekt'!M105+'2. Bilans bez projektu'!M105</f>
        <v>0</v>
      </c>
    </row>
    <row r="106" spans="1:13" ht="15" customHeight="1" x14ac:dyDescent="0.25">
      <c r="A106" s="110" t="s">
        <v>27</v>
      </c>
      <c r="B106" s="181" t="s">
        <v>32</v>
      </c>
      <c r="C106" s="104">
        <f>SUM(C107,C115,C124,C148)</f>
        <v>0</v>
      </c>
      <c r="D106" s="104">
        <f t="shared" ref="D106:J106" si="81">SUM(D107,D115,D124,D148)</f>
        <v>0</v>
      </c>
      <c r="E106" s="104">
        <f t="shared" si="81"/>
        <v>0</v>
      </c>
      <c r="F106" s="104">
        <f t="shared" si="81"/>
        <v>0</v>
      </c>
      <c r="G106" s="104">
        <f t="shared" ref="G106" si="82">SUM(G107,G115,G124,G148)</f>
        <v>0</v>
      </c>
      <c r="H106" s="104">
        <f t="shared" si="81"/>
        <v>0</v>
      </c>
      <c r="I106" s="104">
        <f t="shared" si="81"/>
        <v>0</v>
      </c>
      <c r="J106" s="104">
        <f t="shared" si="81"/>
        <v>0</v>
      </c>
      <c r="K106" s="104">
        <f t="shared" ref="K106:M106" si="83">SUM(K107,K115,K124,K148)</f>
        <v>0</v>
      </c>
      <c r="L106" s="104">
        <f t="shared" si="83"/>
        <v>0</v>
      </c>
      <c r="M106" s="104">
        <f t="shared" si="83"/>
        <v>0</v>
      </c>
    </row>
    <row r="107" spans="1:13" s="26" customFormat="1" ht="15" customHeight="1" x14ac:dyDescent="0.25">
      <c r="A107" s="111" t="s">
        <v>17</v>
      </c>
      <c r="B107" s="181" t="s">
        <v>170</v>
      </c>
      <c r="C107" s="105">
        <f>SUM(C108,C109,C112)</f>
        <v>0</v>
      </c>
      <c r="D107" s="105">
        <f t="shared" ref="D107:J107" si="84">SUM(D108,D109,D112)</f>
        <v>0</v>
      </c>
      <c r="E107" s="105">
        <f t="shared" si="84"/>
        <v>0</v>
      </c>
      <c r="F107" s="105">
        <f t="shared" si="84"/>
        <v>0</v>
      </c>
      <c r="G107" s="105">
        <f t="shared" ref="G107" si="85">SUM(G108,G109,G112)</f>
        <v>0</v>
      </c>
      <c r="H107" s="105">
        <f t="shared" si="84"/>
        <v>0</v>
      </c>
      <c r="I107" s="105">
        <f t="shared" si="84"/>
        <v>0</v>
      </c>
      <c r="J107" s="105">
        <f t="shared" si="84"/>
        <v>0</v>
      </c>
      <c r="K107" s="105">
        <f t="shared" ref="K107:M107" si="86">SUM(K108,K109,K112)</f>
        <v>0</v>
      </c>
      <c r="L107" s="105">
        <f t="shared" si="86"/>
        <v>0</v>
      </c>
      <c r="M107" s="105">
        <f t="shared" si="86"/>
        <v>0</v>
      </c>
    </row>
    <row r="108" spans="1:13" ht="15" customHeight="1" x14ac:dyDescent="0.25">
      <c r="A108" s="112" t="s">
        <v>33</v>
      </c>
      <c r="B108" s="182" t="s">
        <v>171</v>
      </c>
      <c r="C108" s="173">
        <f>'2. Bilans bez projektu'!C108</f>
        <v>0</v>
      </c>
      <c r="D108" s="173">
        <f>'2. Bilans bez projektu'!D108</f>
        <v>0</v>
      </c>
      <c r="E108" s="133">
        <f>+'5. Bilans projekt'!E108+'2. Bilans bez projektu'!E108</f>
        <v>0</v>
      </c>
      <c r="F108" s="133">
        <f>+'5. Bilans projekt'!F108+'2. Bilans bez projektu'!F108</f>
        <v>0</v>
      </c>
      <c r="G108" s="133">
        <f>+'5. Bilans projekt'!G108+'2. Bilans bez projektu'!G108</f>
        <v>0</v>
      </c>
      <c r="H108" s="133">
        <f>+'5. Bilans projekt'!H108+'2. Bilans bez projektu'!H108</f>
        <v>0</v>
      </c>
      <c r="I108" s="133">
        <f>+'5. Bilans projekt'!I108+'2. Bilans bez projektu'!I108</f>
        <v>0</v>
      </c>
      <c r="J108" s="133">
        <f>+'5. Bilans projekt'!J108+'2. Bilans bez projektu'!J108</f>
        <v>0</v>
      </c>
      <c r="K108" s="133">
        <f>+'5. Bilans projekt'!K108+'2. Bilans bez projektu'!K108</f>
        <v>0</v>
      </c>
      <c r="L108" s="133">
        <f>+'5. Bilans projekt'!L108+'2. Bilans bez projektu'!L108</f>
        <v>0</v>
      </c>
      <c r="M108" s="133">
        <f>+'5. Bilans projekt'!M108+'2. Bilans bez projektu'!M108</f>
        <v>0</v>
      </c>
    </row>
    <row r="109" spans="1:13" ht="15" customHeight="1" x14ac:dyDescent="0.25">
      <c r="A109" s="112" t="s">
        <v>35</v>
      </c>
      <c r="B109" s="182" t="s">
        <v>164</v>
      </c>
      <c r="C109" s="106">
        <f>SUM(C110:C111)</f>
        <v>0</v>
      </c>
      <c r="D109" s="106">
        <f t="shared" ref="D109:J109" si="87">SUM(D110:D111)</f>
        <v>0</v>
      </c>
      <c r="E109" s="106">
        <f t="shared" si="87"/>
        <v>0</v>
      </c>
      <c r="F109" s="106">
        <f t="shared" si="87"/>
        <v>0</v>
      </c>
      <c r="G109" s="106">
        <f t="shared" ref="G109" si="88">SUM(G110:G111)</f>
        <v>0</v>
      </c>
      <c r="H109" s="106">
        <f t="shared" si="87"/>
        <v>0</v>
      </c>
      <c r="I109" s="106">
        <f t="shared" si="87"/>
        <v>0</v>
      </c>
      <c r="J109" s="106">
        <f t="shared" si="87"/>
        <v>0</v>
      </c>
      <c r="K109" s="106">
        <f t="shared" ref="K109:M109" si="89">SUM(K110:K111)</f>
        <v>0</v>
      </c>
      <c r="L109" s="106">
        <f t="shared" si="89"/>
        <v>0</v>
      </c>
      <c r="M109" s="106">
        <f t="shared" si="89"/>
        <v>0</v>
      </c>
    </row>
    <row r="110" spans="1:13" s="25" customFormat="1" ht="15" customHeight="1" x14ac:dyDescent="0.25">
      <c r="A110" s="114" t="s">
        <v>110</v>
      </c>
      <c r="B110" s="176" t="s">
        <v>165</v>
      </c>
      <c r="C110" s="173">
        <f>'2. Bilans bez projektu'!C110</f>
        <v>0</v>
      </c>
      <c r="D110" s="173">
        <f>'2. Bilans bez projektu'!D110</f>
        <v>0</v>
      </c>
      <c r="E110" s="133">
        <f>+'5. Bilans projekt'!E110+'2. Bilans bez projektu'!E110</f>
        <v>0</v>
      </c>
      <c r="F110" s="133">
        <f>+'5. Bilans projekt'!F110+'2. Bilans bez projektu'!F110</f>
        <v>0</v>
      </c>
      <c r="G110" s="133">
        <f>+'5. Bilans projekt'!G110+'2. Bilans bez projektu'!G110</f>
        <v>0</v>
      </c>
      <c r="H110" s="133">
        <f>+'5. Bilans projekt'!H110+'2. Bilans bez projektu'!H110</f>
        <v>0</v>
      </c>
      <c r="I110" s="133">
        <f>+'5. Bilans projekt'!I110+'2. Bilans bez projektu'!I110</f>
        <v>0</v>
      </c>
      <c r="J110" s="133">
        <f>+'5. Bilans projekt'!J110+'2. Bilans bez projektu'!J110</f>
        <v>0</v>
      </c>
      <c r="K110" s="133">
        <f>+'5. Bilans projekt'!K110+'2. Bilans bez projektu'!K110</f>
        <v>0</v>
      </c>
      <c r="L110" s="133">
        <f>+'5. Bilans projekt'!L110+'2. Bilans bez projektu'!L110</f>
        <v>0</v>
      </c>
      <c r="M110" s="133">
        <f>+'5. Bilans projekt'!M110+'2. Bilans bez projektu'!M110</f>
        <v>0</v>
      </c>
    </row>
    <row r="111" spans="1:13" s="25" customFormat="1" ht="15" customHeight="1" x14ac:dyDescent="0.25">
      <c r="A111" s="114" t="s">
        <v>110</v>
      </c>
      <c r="B111" s="176" t="s">
        <v>166</v>
      </c>
      <c r="C111" s="173">
        <f>'2. Bilans bez projektu'!C111</f>
        <v>0</v>
      </c>
      <c r="D111" s="173">
        <f>'2. Bilans bez projektu'!D111</f>
        <v>0</v>
      </c>
      <c r="E111" s="133">
        <f>+'5. Bilans projekt'!E111+'2. Bilans bez projektu'!E111</f>
        <v>0</v>
      </c>
      <c r="F111" s="133">
        <f>+'5. Bilans projekt'!F111+'2. Bilans bez projektu'!F111</f>
        <v>0</v>
      </c>
      <c r="G111" s="133">
        <f>+'5. Bilans projekt'!G111+'2. Bilans bez projektu'!G111</f>
        <v>0</v>
      </c>
      <c r="H111" s="133">
        <f>+'5. Bilans projekt'!H111+'2. Bilans bez projektu'!H111</f>
        <v>0</v>
      </c>
      <c r="I111" s="133">
        <f>+'5. Bilans projekt'!I111+'2. Bilans bez projektu'!I111</f>
        <v>0</v>
      </c>
      <c r="J111" s="133">
        <f>+'5. Bilans projekt'!J111+'2. Bilans bez projektu'!J111</f>
        <v>0</v>
      </c>
      <c r="K111" s="133">
        <f>+'5. Bilans projekt'!K111+'2. Bilans bez projektu'!K111</f>
        <v>0</v>
      </c>
      <c r="L111" s="133">
        <f>+'5. Bilans projekt'!L111+'2. Bilans bez projektu'!L111</f>
        <v>0</v>
      </c>
      <c r="M111" s="133">
        <f>+'5. Bilans projekt'!M111+'2. Bilans bez projektu'!M111</f>
        <v>0</v>
      </c>
    </row>
    <row r="112" spans="1:13" ht="15" customHeight="1" x14ac:dyDescent="0.25">
      <c r="A112" s="112" t="s">
        <v>36</v>
      </c>
      <c r="B112" s="182" t="s">
        <v>167</v>
      </c>
      <c r="C112" s="106">
        <f>SUM(C113:C114)</f>
        <v>0</v>
      </c>
      <c r="D112" s="106">
        <f t="shared" ref="D112:J112" si="90">SUM(D113:D114)</f>
        <v>0</v>
      </c>
      <c r="E112" s="106">
        <f t="shared" si="90"/>
        <v>0</v>
      </c>
      <c r="F112" s="106">
        <f t="shared" si="90"/>
        <v>0</v>
      </c>
      <c r="G112" s="106">
        <f t="shared" ref="G112" si="91">SUM(G113:G114)</f>
        <v>0</v>
      </c>
      <c r="H112" s="106">
        <f t="shared" si="90"/>
        <v>0</v>
      </c>
      <c r="I112" s="106">
        <f t="shared" si="90"/>
        <v>0</v>
      </c>
      <c r="J112" s="106">
        <f t="shared" si="90"/>
        <v>0</v>
      </c>
      <c r="K112" s="106">
        <f t="shared" ref="K112:M112" si="92">SUM(K113:K114)</f>
        <v>0</v>
      </c>
      <c r="L112" s="106">
        <f t="shared" si="92"/>
        <v>0</v>
      </c>
      <c r="M112" s="106">
        <f t="shared" si="92"/>
        <v>0</v>
      </c>
    </row>
    <row r="113" spans="1:13" s="25" customFormat="1" ht="15" customHeight="1" x14ac:dyDescent="0.25">
      <c r="A113" s="114" t="s">
        <v>110</v>
      </c>
      <c r="B113" s="176" t="s">
        <v>168</v>
      </c>
      <c r="C113" s="173">
        <f>'2. Bilans bez projektu'!C113</f>
        <v>0</v>
      </c>
      <c r="D113" s="173">
        <f>'2. Bilans bez projektu'!D113</f>
        <v>0</v>
      </c>
      <c r="E113" s="133">
        <f>+'5. Bilans projekt'!E113+'2. Bilans bez projektu'!E113</f>
        <v>0</v>
      </c>
      <c r="F113" s="133">
        <f>+'5. Bilans projekt'!F113+'2. Bilans bez projektu'!F113</f>
        <v>0</v>
      </c>
      <c r="G113" s="133">
        <f>+'5. Bilans projekt'!G113+'2. Bilans bez projektu'!G113</f>
        <v>0</v>
      </c>
      <c r="H113" s="133">
        <f>+'5. Bilans projekt'!H113+'2. Bilans bez projektu'!H113</f>
        <v>0</v>
      </c>
      <c r="I113" s="133">
        <f>+'5. Bilans projekt'!I113+'2. Bilans bez projektu'!I113</f>
        <v>0</v>
      </c>
      <c r="J113" s="133">
        <f>+'5. Bilans projekt'!J113+'2. Bilans bez projektu'!J113</f>
        <v>0</v>
      </c>
      <c r="K113" s="133">
        <f>+'5. Bilans projekt'!K113+'2. Bilans bez projektu'!K113</f>
        <v>0</v>
      </c>
      <c r="L113" s="133">
        <f>+'5. Bilans projekt'!L113+'2. Bilans bez projektu'!L113</f>
        <v>0</v>
      </c>
      <c r="M113" s="133">
        <f>+'5. Bilans projekt'!M113+'2. Bilans bez projektu'!M113</f>
        <v>0</v>
      </c>
    </row>
    <row r="114" spans="1:13" s="25" customFormat="1" ht="15" customHeight="1" x14ac:dyDescent="0.25">
      <c r="A114" s="114" t="s">
        <v>110</v>
      </c>
      <c r="B114" s="176" t="s">
        <v>169</v>
      </c>
      <c r="C114" s="173">
        <f>'2. Bilans bez projektu'!C114</f>
        <v>0</v>
      </c>
      <c r="D114" s="173">
        <f>'2. Bilans bez projektu'!D114</f>
        <v>0</v>
      </c>
      <c r="E114" s="133">
        <f>+'5. Bilans projekt'!E114+'2. Bilans bez projektu'!E114</f>
        <v>0</v>
      </c>
      <c r="F114" s="133">
        <f>+'5. Bilans projekt'!F114+'2. Bilans bez projektu'!F114</f>
        <v>0</v>
      </c>
      <c r="G114" s="133">
        <f>+'5. Bilans projekt'!G114+'2. Bilans bez projektu'!G114</f>
        <v>0</v>
      </c>
      <c r="H114" s="133">
        <f>+'5. Bilans projekt'!H114+'2. Bilans bez projektu'!H114</f>
        <v>0</v>
      </c>
      <c r="I114" s="133">
        <f>+'5. Bilans projekt'!I114+'2. Bilans bez projektu'!I114</f>
        <v>0</v>
      </c>
      <c r="J114" s="133">
        <f>+'5. Bilans projekt'!J114+'2. Bilans bez projektu'!J114</f>
        <v>0</v>
      </c>
      <c r="K114" s="133">
        <f>+'5. Bilans projekt'!K114+'2. Bilans bez projektu'!K114</f>
        <v>0</v>
      </c>
      <c r="L114" s="133">
        <f>+'5. Bilans projekt'!L114+'2. Bilans bez projektu'!L114</f>
        <v>0</v>
      </c>
      <c r="M114" s="133">
        <f>+'5. Bilans projekt'!M114+'2. Bilans bez projektu'!M114</f>
        <v>0</v>
      </c>
    </row>
    <row r="115" spans="1:13" s="26" customFormat="1" ht="15" customHeight="1" x14ac:dyDescent="0.25">
      <c r="A115" s="110" t="s">
        <v>18</v>
      </c>
      <c r="B115" s="181" t="s">
        <v>179</v>
      </c>
      <c r="C115" s="105">
        <f>SUM(C116:C118)</f>
        <v>0</v>
      </c>
      <c r="D115" s="105">
        <f t="shared" ref="D115:J115" si="93">SUM(D116:D118)</f>
        <v>0</v>
      </c>
      <c r="E115" s="105">
        <f t="shared" si="93"/>
        <v>0</v>
      </c>
      <c r="F115" s="105">
        <f t="shared" si="93"/>
        <v>0</v>
      </c>
      <c r="G115" s="105">
        <f t="shared" ref="G115" si="94">SUM(G116:G118)</f>
        <v>0</v>
      </c>
      <c r="H115" s="105">
        <f t="shared" si="93"/>
        <v>0</v>
      </c>
      <c r="I115" s="105">
        <f t="shared" si="93"/>
        <v>0</v>
      </c>
      <c r="J115" s="105">
        <f t="shared" si="93"/>
        <v>0</v>
      </c>
      <c r="K115" s="105">
        <f t="shared" ref="K115:M115" si="95">SUM(K116:K118)</f>
        <v>0</v>
      </c>
      <c r="L115" s="105">
        <f t="shared" si="95"/>
        <v>0</v>
      </c>
      <c r="M115" s="105">
        <f t="shared" si="95"/>
        <v>0</v>
      </c>
    </row>
    <row r="116" spans="1:13" ht="15" customHeight="1" x14ac:dyDescent="0.25">
      <c r="A116" s="116" t="s">
        <v>33</v>
      </c>
      <c r="B116" s="182" t="s">
        <v>172</v>
      </c>
      <c r="C116" s="173">
        <f>'2. Bilans bez projektu'!C116</f>
        <v>0</v>
      </c>
      <c r="D116" s="173">
        <f>'2. Bilans bez projektu'!D116</f>
        <v>0</v>
      </c>
      <c r="E116" s="133">
        <f>+'5. Bilans projekt'!E116+'2. Bilans bez projektu'!E116</f>
        <v>0</v>
      </c>
      <c r="F116" s="133">
        <f>+'5. Bilans projekt'!F116+'2. Bilans bez projektu'!F116</f>
        <v>0</v>
      </c>
      <c r="G116" s="133">
        <f>+'5. Bilans projekt'!G116+'2. Bilans bez projektu'!G116</f>
        <v>0</v>
      </c>
      <c r="H116" s="133">
        <f>+'5. Bilans projekt'!H116+'2. Bilans bez projektu'!H116</f>
        <v>0</v>
      </c>
      <c r="I116" s="133">
        <f>+'5. Bilans projekt'!I116+'2. Bilans bez projektu'!I116</f>
        <v>0</v>
      </c>
      <c r="J116" s="133">
        <f>+'5. Bilans projekt'!J116+'2. Bilans bez projektu'!J116</f>
        <v>0</v>
      </c>
      <c r="K116" s="133">
        <f>+'5. Bilans projekt'!K116+'2. Bilans bez projektu'!K116</f>
        <v>0</v>
      </c>
      <c r="L116" s="133">
        <f>+'5. Bilans projekt'!L116+'2. Bilans bez projektu'!L116</f>
        <v>0</v>
      </c>
      <c r="M116" s="133">
        <f>+'5. Bilans projekt'!M116+'2. Bilans bez projektu'!M116</f>
        <v>0</v>
      </c>
    </row>
    <row r="117" spans="1:13" ht="15" customHeight="1" x14ac:dyDescent="0.25">
      <c r="A117" s="116" t="s">
        <v>35</v>
      </c>
      <c r="B117" s="182" t="s">
        <v>173</v>
      </c>
      <c r="C117" s="173">
        <f>'2. Bilans bez projektu'!C117</f>
        <v>0</v>
      </c>
      <c r="D117" s="173">
        <f>'2. Bilans bez projektu'!D117</f>
        <v>0</v>
      </c>
      <c r="E117" s="133">
        <f>+'5. Bilans projekt'!E117+'2. Bilans bez projektu'!E117</f>
        <v>0</v>
      </c>
      <c r="F117" s="133">
        <f>+'5. Bilans projekt'!F117+'2. Bilans bez projektu'!F117</f>
        <v>0</v>
      </c>
      <c r="G117" s="133">
        <f>+'5. Bilans projekt'!G117+'2. Bilans bez projektu'!G117</f>
        <v>0</v>
      </c>
      <c r="H117" s="133">
        <f>+'5. Bilans projekt'!H117+'2. Bilans bez projektu'!H117</f>
        <v>0</v>
      </c>
      <c r="I117" s="133">
        <f>+'5. Bilans projekt'!I117+'2. Bilans bez projektu'!I117</f>
        <v>0</v>
      </c>
      <c r="J117" s="133">
        <f>+'5. Bilans projekt'!J117+'2. Bilans bez projektu'!J117</f>
        <v>0</v>
      </c>
      <c r="K117" s="133">
        <f>+'5. Bilans projekt'!K117+'2. Bilans bez projektu'!K117</f>
        <v>0</v>
      </c>
      <c r="L117" s="133">
        <f>+'5. Bilans projekt'!L117+'2. Bilans bez projektu'!L117</f>
        <v>0</v>
      </c>
      <c r="M117" s="133">
        <f>+'5. Bilans projekt'!M117+'2. Bilans bez projektu'!M117</f>
        <v>0</v>
      </c>
    </row>
    <row r="118" spans="1:13" ht="15" customHeight="1" x14ac:dyDescent="0.25">
      <c r="A118" s="116" t="s">
        <v>36</v>
      </c>
      <c r="B118" s="182" t="s">
        <v>270</v>
      </c>
      <c r="C118" s="108">
        <f>SUM(C119:C123)</f>
        <v>0</v>
      </c>
      <c r="D118" s="108">
        <f t="shared" ref="D118:J118" si="96">SUM(D119:D123)</f>
        <v>0</v>
      </c>
      <c r="E118" s="108">
        <f t="shared" si="96"/>
        <v>0</v>
      </c>
      <c r="F118" s="108">
        <f t="shared" si="96"/>
        <v>0</v>
      </c>
      <c r="G118" s="108">
        <f t="shared" ref="G118" si="97">SUM(G119:G123)</f>
        <v>0</v>
      </c>
      <c r="H118" s="108">
        <f t="shared" si="96"/>
        <v>0</v>
      </c>
      <c r="I118" s="108">
        <f t="shared" si="96"/>
        <v>0</v>
      </c>
      <c r="J118" s="108">
        <f t="shared" si="96"/>
        <v>0</v>
      </c>
      <c r="K118" s="108">
        <f t="shared" ref="K118:M118" si="98">SUM(K119:K123)</f>
        <v>0</v>
      </c>
      <c r="L118" s="108">
        <f t="shared" si="98"/>
        <v>0</v>
      </c>
      <c r="M118" s="108">
        <f t="shared" si="98"/>
        <v>0</v>
      </c>
    </row>
    <row r="119" spans="1:13" ht="15" customHeight="1" x14ac:dyDescent="0.25">
      <c r="A119" s="116" t="s">
        <v>107</v>
      </c>
      <c r="B119" s="176" t="s">
        <v>174</v>
      </c>
      <c r="C119" s="173">
        <f>'2. Bilans bez projektu'!C119</f>
        <v>0</v>
      </c>
      <c r="D119" s="173">
        <f>'2. Bilans bez projektu'!D119</f>
        <v>0</v>
      </c>
      <c r="E119" s="133">
        <f>+'5. Bilans projekt'!E119+'2. Bilans bez projektu'!E119</f>
        <v>0</v>
      </c>
      <c r="F119" s="133">
        <f>+'5. Bilans projekt'!F119+'2. Bilans bez projektu'!F119</f>
        <v>0</v>
      </c>
      <c r="G119" s="133">
        <f>+'5. Bilans projekt'!G119+'2. Bilans bez projektu'!G119</f>
        <v>0</v>
      </c>
      <c r="H119" s="133">
        <f>+'5. Bilans projekt'!H119+'2. Bilans bez projektu'!H119</f>
        <v>0</v>
      </c>
      <c r="I119" s="133">
        <f>+'5. Bilans projekt'!I119+'2. Bilans bez projektu'!I119</f>
        <v>0</v>
      </c>
      <c r="J119" s="133">
        <f>+'5. Bilans projekt'!J119+'2. Bilans bez projektu'!J119</f>
        <v>0</v>
      </c>
      <c r="K119" s="133">
        <f>+'5. Bilans projekt'!K119+'2. Bilans bez projektu'!K119</f>
        <v>0</v>
      </c>
      <c r="L119" s="133">
        <f>+'5. Bilans projekt'!L119+'2. Bilans bez projektu'!L119</f>
        <v>0</v>
      </c>
      <c r="M119" s="133">
        <f>+'5. Bilans projekt'!M119+'2. Bilans bez projektu'!M119</f>
        <v>0</v>
      </c>
    </row>
    <row r="120" spans="1:13" ht="15" customHeight="1" x14ac:dyDescent="0.25">
      <c r="A120" s="116" t="s">
        <v>114</v>
      </c>
      <c r="B120" s="176" t="s">
        <v>175</v>
      </c>
      <c r="C120" s="173">
        <f>'2. Bilans bez projektu'!C120</f>
        <v>0</v>
      </c>
      <c r="D120" s="173">
        <f>'2. Bilans bez projektu'!D120</f>
        <v>0</v>
      </c>
      <c r="E120" s="133">
        <f>+'5. Bilans projekt'!E120+'2. Bilans bez projektu'!E120</f>
        <v>0</v>
      </c>
      <c r="F120" s="133">
        <f>+'5. Bilans projekt'!F120+'2. Bilans bez projektu'!F120</f>
        <v>0</v>
      </c>
      <c r="G120" s="133">
        <f>+'5. Bilans projekt'!G120+'2. Bilans bez projektu'!G120</f>
        <v>0</v>
      </c>
      <c r="H120" s="133">
        <f>+'5. Bilans projekt'!H120+'2. Bilans bez projektu'!H120</f>
        <v>0</v>
      </c>
      <c r="I120" s="133">
        <f>+'5. Bilans projekt'!I120+'2. Bilans bez projektu'!I120</f>
        <v>0</v>
      </c>
      <c r="J120" s="133">
        <f>+'5. Bilans projekt'!J120+'2. Bilans bez projektu'!J120</f>
        <v>0</v>
      </c>
      <c r="K120" s="133">
        <f>+'5. Bilans projekt'!K120+'2. Bilans bez projektu'!K120</f>
        <v>0</v>
      </c>
      <c r="L120" s="133">
        <f>+'5. Bilans projekt'!L120+'2. Bilans bez projektu'!L120</f>
        <v>0</v>
      </c>
      <c r="M120" s="133">
        <f>+'5. Bilans projekt'!M120+'2. Bilans bez projektu'!M120</f>
        <v>0</v>
      </c>
    </row>
    <row r="121" spans="1:13" ht="15" customHeight="1" x14ac:dyDescent="0.25">
      <c r="A121" s="116" t="s">
        <v>116</v>
      </c>
      <c r="B121" s="176" t="s">
        <v>176</v>
      </c>
      <c r="C121" s="173">
        <f>'2. Bilans bez projektu'!C121</f>
        <v>0</v>
      </c>
      <c r="D121" s="173">
        <f>'2. Bilans bez projektu'!D121</f>
        <v>0</v>
      </c>
      <c r="E121" s="133">
        <f>+'5. Bilans projekt'!E121+'2. Bilans bez projektu'!E121</f>
        <v>0</v>
      </c>
      <c r="F121" s="133">
        <f>+'5. Bilans projekt'!F121+'2. Bilans bez projektu'!F121</f>
        <v>0</v>
      </c>
      <c r="G121" s="133">
        <f>+'5. Bilans projekt'!G121+'2. Bilans bez projektu'!G121</f>
        <v>0</v>
      </c>
      <c r="H121" s="133">
        <f>+'5. Bilans projekt'!H121+'2. Bilans bez projektu'!H121</f>
        <v>0</v>
      </c>
      <c r="I121" s="133">
        <f>+'5. Bilans projekt'!I121+'2. Bilans bez projektu'!I121</f>
        <v>0</v>
      </c>
      <c r="J121" s="133">
        <f>+'5. Bilans projekt'!J121+'2. Bilans bez projektu'!J121</f>
        <v>0</v>
      </c>
      <c r="K121" s="133">
        <f>+'5. Bilans projekt'!K121+'2. Bilans bez projektu'!K121</f>
        <v>0</v>
      </c>
      <c r="L121" s="133">
        <f>+'5. Bilans projekt'!L121+'2. Bilans bez projektu'!L121</f>
        <v>0</v>
      </c>
      <c r="M121" s="133">
        <f>+'5. Bilans projekt'!M121+'2. Bilans bez projektu'!M121</f>
        <v>0</v>
      </c>
    </row>
    <row r="122" spans="1:13" ht="15" customHeight="1" x14ac:dyDescent="0.25">
      <c r="A122" s="116" t="s">
        <v>138</v>
      </c>
      <c r="B122" s="176" t="s">
        <v>177</v>
      </c>
      <c r="C122" s="173">
        <f>'2. Bilans bez projektu'!C122</f>
        <v>0</v>
      </c>
      <c r="D122" s="173">
        <f>'2. Bilans bez projektu'!D122</f>
        <v>0</v>
      </c>
      <c r="E122" s="133">
        <f>+'5. Bilans projekt'!E122+'2. Bilans bez projektu'!E122</f>
        <v>0</v>
      </c>
      <c r="F122" s="133">
        <f>+'5. Bilans projekt'!F122+'2. Bilans bez projektu'!F122</f>
        <v>0</v>
      </c>
      <c r="G122" s="133">
        <f>+'5. Bilans projekt'!G122+'2. Bilans bez projektu'!G122</f>
        <v>0</v>
      </c>
      <c r="H122" s="133">
        <f>+'5. Bilans projekt'!H122+'2. Bilans bez projektu'!H122</f>
        <v>0</v>
      </c>
      <c r="I122" s="133">
        <f>+'5. Bilans projekt'!I122+'2. Bilans bez projektu'!I122</f>
        <v>0</v>
      </c>
      <c r="J122" s="133">
        <f>+'5. Bilans projekt'!J122+'2. Bilans bez projektu'!J122</f>
        <v>0</v>
      </c>
      <c r="K122" s="133">
        <f>+'5. Bilans projekt'!K122+'2. Bilans bez projektu'!K122</f>
        <v>0</v>
      </c>
      <c r="L122" s="133">
        <f>+'5. Bilans projekt'!L122+'2. Bilans bez projektu'!L122</f>
        <v>0</v>
      </c>
      <c r="M122" s="133">
        <f>+'5. Bilans projekt'!M122+'2. Bilans bez projektu'!M122</f>
        <v>0</v>
      </c>
    </row>
    <row r="123" spans="1:13" ht="15" customHeight="1" x14ac:dyDescent="0.25">
      <c r="A123" s="116" t="s">
        <v>178</v>
      </c>
      <c r="B123" s="176" t="s">
        <v>136</v>
      </c>
      <c r="C123" s="173">
        <f>'2. Bilans bez projektu'!C123</f>
        <v>0</v>
      </c>
      <c r="D123" s="173">
        <f>'2. Bilans bez projektu'!D123</f>
        <v>0</v>
      </c>
      <c r="E123" s="133">
        <f>+'5. Bilans projekt'!E123+'2. Bilans bez projektu'!E123</f>
        <v>0</v>
      </c>
      <c r="F123" s="133">
        <f>+'5. Bilans projekt'!F123+'2. Bilans bez projektu'!F123</f>
        <v>0</v>
      </c>
      <c r="G123" s="133">
        <f>+'5. Bilans projekt'!G123+'2. Bilans bez projektu'!G123</f>
        <v>0</v>
      </c>
      <c r="H123" s="133">
        <f>+'5. Bilans projekt'!H123+'2. Bilans bez projektu'!H123</f>
        <v>0</v>
      </c>
      <c r="I123" s="133">
        <f>+'5. Bilans projekt'!I123+'2. Bilans bez projektu'!I123</f>
        <v>0</v>
      </c>
      <c r="J123" s="133">
        <f>+'5. Bilans projekt'!J123+'2. Bilans bez projektu'!J123</f>
        <v>0</v>
      </c>
      <c r="K123" s="133">
        <f>+'5. Bilans projekt'!K123+'2. Bilans bez projektu'!K123</f>
        <v>0</v>
      </c>
      <c r="L123" s="133">
        <f>+'5. Bilans projekt'!L123+'2. Bilans bez projektu'!L123</f>
        <v>0</v>
      </c>
      <c r="M123" s="133">
        <f>+'5. Bilans projekt'!M123+'2. Bilans bez projektu'!M123</f>
        <v>0</v>
      </c>
    </row>
    <row r="124" spans="1:13" s="26" customFormat="1" ht="15" customHeight="1" x14ac:dyDescent="0.25">
      <c r="A124" s="110" t="s">
        <v>24</v>
      </c>
      <c r="B124" s="181" t="s">
        <v>191</v>
      </c>
      <c r="C124" s="105">
        <f>SUM(C125,C130,C135,C147)</f>
        <v>0</v>
      </c>
      <c r="D124" s="105">
        <f t="shared" ref="D124:J124" si="99">SUM(D125,D130,D135,D147)</f>
        <v>0</v>
      </c>
      <c r="E124" s="105">
        <f t="shared" si="99"/>
        <v>0</v>
      </c>
      <c r="F124" s="105">
        <f t="shared" si="99"/>
        <v>0</v>
      </c>
      <c r="G124" s="105">
        <f t="shared" ref="G124" si="100">SUM(G125,G130,G135,G147)</f>
        <v>0</v>
      </c>
      <c r="H124" s="105">
        <f t="shared" si="99"/>
        <v>0</v>
      </c>
      <c r="I124" s="105">
        <f t="shared" si="99"/>
        <v>0</v>
      </c>
      <c r="J124" s="105">
        <f t="shared" si="99"/>
        <v>0</v>
      </c>
      <c r="K124" s="105">
        <f t="shared" ref="K124:M124" si="101">SUM(K125,K130,K135,K147)</f>
        <v>0</v>
      </c>
      <c r="L124" s="105">
        <f t="shared" si="101"/>
        <v>0</v>
      </c>
      <c r="M124" s="105">
        <f t="shared" si="101"/>
        <v>0</v>
      </c>
    </row>
    <row r="125" spans="1:13" ht="15" customHeight="1" x14ac:dyDescent="0.25">
      <c r="A125" s="116" t="s">
        <v>33</v>
      </c>
      <c r="B125" s="182" t="s">
        <v>271</v>
      </c>
      <c r="C125" s="107">
        <f>SUM(C126,C129)</f>
        <v>0</v>
      </c>
      <c r="D125" s="107">
        <f t="shared" ref="D125:J125" si="102">SUM(D126,D129)</f>
        <v>0</v>
      </c>
      <c r="E125" s="107">
        <f t="shared" si="102"/>
        <v>0</v>
      </c>
      <c r="F125" s="107">
        <f t="shared" si="102"/>
        <v>0</v>
      </c>
      <c r="G125" s="107">
        <f t="shared" ref="G125" si="103">SUM(G126,G129)</f>
        <v>0</v>
      </c>
      <c r="H125" s="107">
        <f t="shared" si="102"/>
        <v>0</v>
      </c>
      <c r="I125" s="107">
        <f t="shared" si="102"/>
        <v>0</v>
      </c>
      <c r="J125" s="107">
        <f t="shared" si="102"/>
        <v>0</v>
      </c>
      <c r="K125" s="107">
        <f t="shared" ref="K125:M125" si="104">SUM(K126,K129)</f>
        <v>0</v>
      </c>
      <c r="L125" s="107">
        <f t="shared" si="104"/>
        <v>0</v>
      </c>
      <c r="M125" s="107">
        <f t="shared" si="104"/>
        <v>0</v>
      </c>
    </row>
    <row r="126" spans="1:13" s="25" customFormat="1" ht="15" customHeight="1" x14ac:dyDescent="0.25">
      <c r="A126" s="113" t="s">
        <v>107</v>
      </c>
      <c r="B126" s="176" t="s">
        <v>180</v>
      </c>
      <c r="C126" s="107">
        <f>SUM(C127:C128)</f>
        <v>0</v>
      </c>
      <c r="D126" s="107">
        <f t="shared" ref="D126:J126" si="105">SUM(D127:D128)</f>
        <v>0</v>
      </c>
      <c r="E126" s="107">
        <f t="shared" si="105"/>
        <v>0</v>
      </c>
      <c r="F126" s="107">
        <f t="shared" si="105"/>
        <v>0</v>
      </c>
      <c r="G126" s="107">
        <f t="shared" ref="G126" si="106">SUM(G127:G128)</f>
        <v>0</v>
      </c>
      <c r="H126" s="107">
        <f t="shared" si="105"/>
        <v>0</v>
      </c>
      <c r="I126" s="107">
        <f t="shared" si="105"/>
        <v>0</v>
      </c>
      <c r="J126" s="107">
        <f t="shared" si="105"/>
        <v>0</v>
      </c>
      <c r="K126" s="107">
        <f t="shared" ref="K126:M126" si="107">SUM(K127:K128)</f>
        <v>0</v>
      </c>
      <c r="L126" s="107">
        <f t="shared" si="107"/>
        <v>0</v>
      </c>
      <c r="M126" s="107">
        <f t="shared" si="107"/>
        <v>0</v>
      </c>
    </row>
    <row r="127" spans="1:13" s="25" customFormat="1" ht="15" customHeight="1" x14ac:dyDescent="0.25">
      <c r="A127" s="113" t="s">
        <v>110</v>
      </c>
      <c r="B127" s="176" t="s">
        <v>134</v>
      </c>
      <c r="C127" s="173">
        <f>'2. Bilans bez projektu'!C127</f>
        <v>0</v>
      </c>
      <c r="D127" s="173">
        <f>'2. Bilans bez projektu'!D127</f>
        <v>0</v>
      </c>
      <c r="E127" s="133">
        <f>+'5. Bilans projekt'!E127+'2. Bilans bez projektu'!E127</f>
        <v>0</v>
      </c>
      <c r="F127" s="133">
        <f>+'5. Bilans projekt'!F127+'2. Bilans bez projektu'!F127</f>
        <v>0</v>
      </c>
      <c r="G127" s="133">
        <f>+'5. Bilans projekt'!G127+'2. Bilans bez projektu'!G127</f>
        <v>0</v>
      </c>
      <c r="H127" s="133">
        <f>+'5. Bilans projekt'!H127+'2. Bilans bez projektu'!H127</f>
        <v>0</v>
      </c>
      <c r="I127" s="133">
        <f>+'5. Bilans projekt'!I127+'2. Bilans bez projektu'!I127</f>
        <v>0</v>
      </c>
      <c r="J127" s="133">
        <f>+'5. Bilans projekt'!J127+'2. Bilans bez projektu'!J127</f>
        <v>0</v>
      </c>
      <c r="K127" s="133">
        <f>+'5. Bilans projekt'!K127+'2. Bilans bez projektu'!K127</f>
        <v>0</v>
      </c>
      <c r="L127" s="133">
        <f>+'5. Bilans projekt'!L127+'2. Bilans bez projektu'!L127</f>
        <v>0</v>
      </c>
      <c r="M127" s="133">
        <f>+'5. Bilans projekt'!M127+'2. Bilans bez projektu'!M127</f>
        <v>0</v>
      </c>
    </row>
    <row r="128" spans="1:13" s="25" customFormat="1" ht="15" customHeight="1" x14ac:dyDescent="0.25">
      <c r="A128" s="113" t="s">
        <v>110</v>
      </c>
      <c r="B128" s="176" t="s">
        <v>181</v>
      </c>
      <c r="C128" s="173">
        <f>'2. Bilans bez projektu'!C128</f>
        <v>0</v>
      </c>
      <c r="D128" s="173">
        <f>'2. Bilans bez projektu'!D128</f>
        <v>0</v>
      </c>
      <c r="E128" s="133">
        <f>+'5. Bilans projekt'!E128+'2. Bilans bez projektu'!E128</f>
        <v>0</v>
      </c>
      <c r="F128" s="133">
        <f>+'5. Bilans projekt'!F128+'2. Bilans bez projektu'!F128</f>
        <v>0</v>
      </c>
      <c r="G128" s="133">
        <f>+'5. Bilans projekt'!G128+'2. Bilans bez projektu'!G128</f>
        <v>0</v>
      </c>
      <c r="H128" s="133">
        <f>+'5. Bilans projekt'!H128+'2. Bilans bez projektu'!H128</f>
        <v>0</v>
      </c>
      <c r="I128" s="133">
        <f>+'5. Bilans projekt'!I128+'2. Bilans bez projektu'!I128</f>
        <v>0</v>
      </c>
      <c r="J128" s="133">
        <f>+'5. Bilans projekt'!J128+'2. Bilans bez projektu'!J128</f>
        <v>0</v>
      </c>
      <c r="K128" s="133">
        <f>+'5. Bilans projekt'!K128+'2. Bilans bez projektu'!K128</f>
        <v>0</v>
      </c>
      <c r="L128" s="133">
        <f>+'5. Bilans projekt'!L128+'2. Bilans bez projektu'!L128</f>
        <v>0</v>
      </c>
      <c r="M128" s="133">
        <f>+'5. Bilans projekt'!M128+'2. Bilans bez projektu'!M128</f>
        <v>0</v>
      </c>
    </row>
    <row r="129" spans="1:13" s="25" customFormat="1" ht="15" customHeight="1" x14ac:dyDescent="0.25">
      <c r="A129" s="113" t="s">
        <v>114</v>
      </c>
      <c r="B129" s="176" t="s">
        <v>136</v>
      </c>
      <c r="C129" s="173">
        <f>'2. Bilans bez projektu'!C129</f>
        <v>0</v>
      </c>
      <c r="D129" s="173">
        <f>'2. Bilans bez projektu'!D129</f>
        <v>0</v>
      </c>
      <c r="E129" s="133">
        <f>+'5. Bilans projekt'!E129+'2. Bilans bez projektu'!E129</f>
        <v>0</v>
      </c>
      <c r="F129" s="133">
        <f>+'5. Bilans projekt'!F129+'2. Bilans bez projektu'!F129</f>
        <v>0</v>
      </c>
      <c r="G129" s="133">
        <f>+'5. Bilans projekt'!G129+'2. Bilans bez projektu'!G129</f>
        <v>0</v>
      </c>
      <c r="H129" s="133">
        <f>+'5. Bilans projekt'!H129+'2. Bilans bez projektu'!H129</f>
        <v>0</v>
      </c>
      <c r="I129" s="133">
        <f>+'5. Bilans projekt'!I129+'2. Bilans bez projektu'!I129</f>
        <v>0</v>
      </c>
      <c r="J129" s="133">
        <f>+'5. Bilans projekt'!J129+'2. Bilans bez projektu'!J129</f>
        <v>0</v>
      </c>
      <c r="K129" s="133">
        <f>+'5. Bilans projekt'!K129+'2. Bilans bez projektu'!K129</f>
        <v>0</v>
      </c>
      <c r="L129" s="133">
        <f>+'5. Bilans projekt'!L129+'2. Bilans bez projektu'!L129</f>
        <v>0</v>
      </c>
      <c r="M129" s="133">
        <f>+'5. Bilans projekt'!M129+'2. Bilans bez projektu'!M129</f>
        <v>0</v>
      </c>
    </row>
    <row r="130" spans="1:13" ht="19.5" customHeight="1" x14ac:dyDescent="0.25">
      <c r="A130" s="116" t="s">
        <v>35</v>
      </c>
      <c r="B130" s="182" t="s">
        <v>309</v>
      </c>
      <c r="C130" s="106">
        <f>SUM(C131,C134)</f>
        <v>0</v>
      </c>
      <c r="D130" s="106">
        <f t="shared" ref="D130:J130" si="108">SUM(D131,D134)</f>
        <v>0</v>
      </c>
      <c r="E130" s="106">
        <f t="shared" si="108"/>
        <v>0</v>
      </c>
      <c r="F130" s="106">
        <f t="shared" si="108"/>
        <v>0</v>
      </c>
      <c r="G130" s="106">
        <f t="shared" ref="G130" si="109">SUM(G131,G134)</f>
        <v>0</v>
      </c>
      <c r="H130" s="106">
        <f t="shared" si="108"/>
        <v>0</v>
      </c>
      <c r="I130" s="106">
        <f t="shared" si="108"/>
        <v>0</v>
      </c>
      <c r="J130" s="106">
        <f t="shared" si="108"/>
        <v>0</v>
      </c>
      <c r="K130" s="106">
        <f t="shared" ref="K130:M130" si="110">SUM(K131,K134)</f>
        <v>0</v>
      </c>
      <c r="L130" s="106">
        <f t="shared" si="110"/>
        <v>0</v>
      </c>
      <c r="M130" s="106">
        <f t="shared" si="110"/>
        <v>0</v>
      </c>
    </row>
    <row r="131" spans="1:13" s="25" customFormat="1" ht="15" customHeight="1" x14ac:dyDescent="0.25">
      <c r="A131" s="113" t="s">
        <v>107</v>
      </c>
      <c r="B131" s="176" t="s">
        <v>180</v>
      </c>
      <c r="C131" s="107">
        <f>SUM(C132:C133)</f>
        <v>0</v>
      </c>
      <c r="D131" s="107">
        <f t="shared" ref="D131:J131" si="111">SUM(D132:D133)</f>
        <v>0</v>
      </c>
      <c r="E131" s="107">
        <f t="shared" si="111"/>
        <v>0</v>
      </c>
      <c r="F131" s="107">
        <f t="shared" si="111"/>
        <v>0</v>
      </c>
      <c r="G131" s="107">
        <f t="shared" ref="G131" si="112">SUM(G132:G133)</f>
        <v>0</v>
      </c>
      <c r="H131" s="107">
        <f t="shared" si="111"/>
        <v>0</v>
      </c>
      <c r="I131" s="107">
        <f t="shared" si="111"/>
        <v>0</v>
      </c>
      <c r="J131" s="107">
        <f t="shared" si="111"/>
        <v>0</v>
      </c>
      <c r="K131" s="107">
        <f t="shared" ref="K131:M131" si="113">SUM(K132:K133)</f>
        <v>0</v>
      </c>
      <c r="L131" s="107">
        <f t="shared" si="113"/>
        <v>0</v>
      </c>
      <c r="M131" s="107">
        <f t="shared" si="113"/>
        <v>0</v>
      </c>
    </row>
    <row r="132" spans="1:13" s="25" customFormat="1" ht="15" customHeight="1" x14ac:dyDescent="0.25">
      <c r="A132" s="113" t="s">
        <v>110</v>
      </c>
      <c r="B132" s="176" t="s">
        <v>134</v>
      </c>
      <c r="C132" s="173">
        <f>'2. Bilans bez projektu'!C132</f>
        <v>0</v>
      </c>
      <c r="D132" s="173">
        <f>'2. Bilans bez projektu'!D132</f>
        <v>0</v>
      </c>
      <c r="E132" s="133">
        <f>+'5. Bilans projekt'!E132+'2. Bilans bez projektu'!E132</f>
        <v>0</v>
      </c>
      <c r="F132" s="133">
        <f>+'5. Bilans projekt'!F132+'2. Bilans bez projektu'!F132</f>
        <v>0</v>
      </c>
      <c r="G132" s="133">
        <f>+'5. Bilans projekt'!G132+'2. Bilans bez projektu'!G132</f>
        <v>0</v>
      </c>
      <c r="H132" s="133">
        <f>+'5. Bilans projekt'!H132+'2. Bilans bez projektu'!H132</f>
        <v>0</v>
      </c>
      <c r="I132" s="133">
        <f>+'5. Bilans projekt'!I132+'2. Bilans bez projektu'!I132</f>
        <v>0</v>
      </c>
      <c r="J132" s="133">
        <f>+'5. Bilans projekt'!J132+'2. Bilans bez projektu'!J132</f>
        <v>0</v>
      </c>
      <c r="K132" s="133">
        <f>+'5. Bilans projekt'!K132+'2. Bilans bez projektu'!K132</f>
        <v>0</v>
      </c>
      <c r="L132" s="133">
        <f>+'5. Bilans projekt'!L132+'2. Bilans bez projektu'!L132</f>
        <v>0</v>
      </c>
      <c r="M132" s="133">
        <f>+'5. Bilans projekt'!M132+'2. Bilans bez projektu'!M132</f>
        <v>0</v>
      </c>
    </row>
    <row r="133" spans="1:13" s="25" customFormat="1" ht="15" customHeight="1" x14ac:dyDescent="0.25">
      <c r="A133" s="113" t="s">
        <v>110</v>
      </c>
      <c r="B133" s="176" t="s">
        <v>181</v>
      </c>
      <c r="C133" s="173">
        <f>'2. Bilans bez projektu'!C133</f>
        <v>0</v>
      </c>
      <c r="D133" s="173"/>
      <c r="E133" s="133">
        <f>+'5. Bilans projekt'!E133+'2. Bilans bez projektu'!E133</f>
        <v>0</v>
      </c>
      <c r="F133" s="133">
        <f>+'5. Bilans projekt'!F133+'2. Bilans bez projektu'!F133</f>
        <v>0</v>
      </c>
      <c r="G133" s="133">
        <f>+'5. Bilans projekt'!G133+'2. Bilans bez projektu'!G133</f>
        <v>0</v>
      </c>
      <c r="H133" s="133">
        <f>+'5. Bilans projekt'!H133+'2. Bilans bez projektu'!H133</f>
        <v>0</v>
      </c>
      <c r="I133" s="133">
        <f>+'5. Bilans projekt'!I133+'2. Bilans bez projektu'!I133</f>
        <v>0</v>
      </c>
      <c r="J133" s="133">
        <f>+'5. Bilans projekt'!J133+'2. Bilans bez projektu'!J133</f>
        <v>0</v>
      </c>
      <c r="K133" s="133">
        <f>+'5. Bilans projekt'!K133+'2. Bilans bez projektu'!K133</f>
        <v>0</v>
      </c>
      <c r="L133" s="133">
        <f>+'5. Bilans projekt'!L133+'2. Bilans bez projektu'!L133</f>
        <v>0</v>
      </c>
      <c r="M133" s="133">
        <f>+'5. Bilans projekt'!M133+'2. Bilans bez projektu'!M133</f>
        <v>0</v>
      </c>
    </row>
    <row r="134" spans="1:13" s="25" customFormat="1" ht="15" customHeight="1" x14ac:dyDescent="0.25">
      <c r="A134" s="113" t="s">
        <v>114</v>
      </c>
      <c r="B134" s="176" t="s">
        <v>136</v>
      </c>
      <c r="C134" s="173">
        <f>'2. Bilans bez projektu'!C134</f>
        <v>0</v>
      </c>
      <c r="D134" s="173">
        <f>'2. Bilans bez projektu'!D134</f>
        <v>0</v>
      </c>
      <c r="E134" s="133">
        <f>+'5. Bilans projekt'!E134+'2. Bilans bez projektu'!E134</f>
        <v>0</v>
      </c>
      <c r="F134" s="133">
        <f>+'5. Bilans projekt'!F134+'2. Bilans bez projektu'!F134</f>
        <v>0</v>
      </c>
      <c r="G134" s="133">
        <f>+'5. Bilans projekt'!G134+'2. Bilans bez projektu'!G134</f>
        <v>0</v>
      </c>
      <c r="H134" s="133">
        <f>+'5. Bilans projekt'!H134+'2. Bilans bez projektu'!H134</f>
        <v>0</v>
      </c>
      <c r="I134" s="133">
        <f>+'5. Bilans projekt'!I134+'2. Bilans bez projektu'!I134</f>
        <v>0</v>
      </c>
      <c r="J134" s="133">
        <f>+'5. Bilans projekt'!J134+'2. Bilans bez projektu'!J134</f>
        <v>0</v>
      </c>
      <c r="K134" s="133">
        <f>+'5. Bilans projekt'!K134+'2. Bilans bez projektu'!K134</f>
        <v>0</v>
      </c>
      <c r="L134" s="133">
        <f>+'5. Bilans projekt'!L134+'2. Bilans bez projektu'!L134</f>
        <v>0</v>
      </c>
      <c r="M134" s="133">
        <f>+'5. Bilans projekt'!M134+'2. Bilans bez projektu'!M134</f>
        <v>0</v>
      </c>
    </row>
    <row r="135" spans="1:13" ht="15" customHeight="1" x14ac:dyDescent="0.25">
      <c r="A135" s="116" t="s">
        <v>36</v>
      </c>
      <c r="B135" s="182" t="s">
        <v>272</v>
      </c>
      <c r="C135" s="106">
        <f>SUM(C136:C139,C142:C146)</f>
        <v>0</v>
      </c>
      <c r="D135" s="106">
        <f t="shared" ref="D135:J135" si="114">SUM(D136:D139,D142:D146)</f>
        <v>0</v>
      </c>
      <c r="E135" s="106">
        <f t="shared" si="114"/>
        <v>0</v>
      </c>
      <c r="F135" s="106">
        <f t="shared" si="114"/>
        <v>0</v>
      </c>
      <c r="G135" s="106">
        <f t="shared" ref="G135" si="115">SUM(G136:G139,G142:G146)</f>
        <v>0</v>
      </c>
      <c r="H135" s="106">
        <f t="shared" si="114"/>
        <v>0</v>
      </c>
      <c r="I135" s="106">
        <f t="shared" si="114"/>
        <v>0</v>
      </c>
      <c r="J135" s="106">
        <f t="shared" si="114"/>
        <v>0</v>
      </c>
      <c r="K135" s="106">
        <f t="shared" ref="K135:M135" si="116">SUM(K136:K139,K142:K146)</f>
        <v>0</v>
      </c>
      <c r="L135" s="106">
        <f t="shared" si="116"/>
        <v>0</v>
      </c>
      <c r="M135" s="106">
        <f t="shared" si="116"/>
        <v>0</v>
      </c>
    </row>
    <row r="136" spans="1:13" s="25" customFormat="1" ht="15" customHeight="1" x14ac:dyDescent="0.25">
      <c r="A136" s="113" t="s">
        <v>107</v>
      </c>
      <c r="B136" s="176" t="s">
        <v>174</v>
      </c>
      <c r="C136" s="173">
        <f>'2. Bilans bez projektu'!C136</f>
        <v>0</v>
      </c>
      <c r="D136" s="173">
        <f>'2. Bilans bez projektu'!D136</f>
        <v>0</v>
      </c>
      <c r="E136" s="133">
        <f>+'5. Bilans projekt'!E136+'2. Bilans bez projektu'!E136</f>
        <v>0</v>
      </c>
      <c r="F136" s="133">
        <f>+'5. Bilans projekt'!F136+'2. Bilans bez projektu'!F136</f>
        <v>0</v>
      </c>
      <c r="G136" s="133">
        <f>+'5. Bilans projekt'!G136+'2. Bilans bez projektu'!G136</f>
        <v>0</v>
      </c>
      <c r="H136" s="133">
        <f>+'5. Bilans projekt'!H136+'2. Bilans bez projektu'!H136</f>
        <v>0</v>
      </c>
      <c r="I136" s="133">
        <f>+'5. Bilans projekt'!I136+'2. Bilans bez projektu'!I136</f>
        <v>0</v>
      </c>
      <c r="J136" s="133">
        <f>+'5. Bilans projekt'!J136+'2. Bilans bez projektu'!J136</f>
        <v>0</v>
      </c>
      <c r="K136" s="133">
        <f>+'5. Bilans projekt'!K136+'2. Bilans bez projektu'!K136</f>
        <v>0</v>
      </c>
      <c r="L136" s="133">
        <f>+'5. Bilans projekt'!L136+'2. Bilans bez projektu'!L136</f>
        <v>0</v>
      </c>
      <c r="M136" s="133">
        <f>+'5. Bilans projekt'!M136+'2. Bilans bez projektu'!M136</f>
        <v>0</v>
      </c>
    </row>
    <row r="137" spans="1:13" s="25" customFormat="1" ht="15" customHeight="1" x14ac:dyDescent="0.25">
      <c r="A137" s="113" t="s">
        <v>114</v>
      </c>
      <c r="B137" s="176" t="s">
        <v>175</v>
      </c>
      <c r="C137" s="173">
        <f>'2. Bilans bez projektu'!C137</f>
        <v>0</v>
      </c>
      <c r="D137" s="173">
        <f>'2. Bilans bez projektu'!D137</f>
        <v>0</v>
      </c>
      <c r="E137" s="133">
        <f>+'5. Bilans projekt'!E137+'2. Bilans bez projektu'!E137</f>
        <v>0</v>
      </c>
      <c r="F137" s="133">
        <f>+'5. Bilans projekt'!F137+'2. Bilans bez projektu'!F137</f>
        <v>0</v>
      </c>
      <c r="G137" s="133">
        <f>+'5. Bilans projekt'!G137+'2. Bilans bez projektu'!G137</f>
        <v>0</v>
      </c>
      <c r="H137" s="133">
        <f>+'5. Bilans projekt'!H137+'2. Bilans bez projektu'!H137</f>
        <v>0</v>
      </c>
      <c r="I137" s="133">
        <f>+'5. Bilans projekt'!I137+'2. Bilans bez projektu'!I137</f>
        <v>0</v>
      </c>
      <c r="J137" s="133">
        <f>+'5. Bilans projekt'!J137+'2. Bilans bez projektu'!J137</f>
        <v>0</v>
      </c>
      <c r="K137" s="133">
        <f>+'5. Bilans projekt'!K137+'2. Bilans bez projektu'!K137</f>
        <v>0</v>
      </c>
      <c r="L137" s="133">
        <f>+'5. Bilans projekt'!L137+'2. Bilans bez projektu'!L137</f>
        <v>0</v>
      </c>
      <c r="M137" s="133">
        <f>+'5. Bilans projekt'!M137+'2. Bilans bez projektu'!M137</f>
        <v>0</v>
      </c>
    </row>
    <row r="138" spans="1:13" s="25" customFormat="1" ht="15" customHeight="1" x14ac:dyDescent="0.25">
      <c r="A138" s="113" t="s">
        <v>116</v>
      </c>
      <c r="B138" s="176" t="s">
        <v>176</v>
      </c>
      <c r="C138" s="173">
        <f>'2. Bilans bez projektu'!C138</f>
        <v>0</v>
      </c>
      <c r="D138" s="173">
        <f>'2. Bilans bez projektu'!D138</f>
        <v>0</v>
      </c>
      <c r="E138" s="133">
        <f>+'5. Bilans projekt'!E138+'2. Bilans bez projektu'!E138</f>
        <v>0</v>
      </c>
      <c r="F138" s="133">
        <f>+'5. Bilans projekt'!F138+'2. Bilans bez projektu'!F138</f>
        <v>0</v>
      </c>
      <c r="G138" s="133">
        <f>+'5. Bilans projekt'!G138+'2. Bilans bez projektu'!G138</f>
        <v>0</v>
      </c>
      <c r="H138" s="133">
        <f>+'5. Bilans projekt'!H138+'2. Bilans bez projektu'!H138</f>
        <v>0</v>
      </c>
      <c r="I138" s="133">
        <f>+'5. Bilans projekt'!I138+'2. Bilans bez projektu'!I138</f>
        <v>0</v>
      </c>
      <c r="J138" s="133">
        <f>+'5. Bilans projekt'!J138+'2. Bilans bez projektu'!J138</f>
        <v>0</v>
      </c>
      <c r="K138" s="133">
        <f>+'5. Bilans projekt'!K138+'2. Bilans bez projektu'!K138</f>
        <v>0</v>
      </c>
      <c r="L138" s="133">
        <f>+'5. Bilans projekt'!L138+'2. Bilans bez projektu'!L138</f>
        <v>0</v>
      </c>
      <c r="M138" s="133">
        <f>+'5. Bilans projekt'!M138+'2. Bilans bez projektu'!M138</f>
        <v>0</v>
      </c>
    </row>
    <row r="139" spans="1:13" s="25" customFormat="1" ht="15" customHeight="1" x14ac:dyDescent="0.25">
      <c r="A139" s="113" t="s">
        <v>182</v>
      </c>
      <c r="B139" s="176" t="s">
        <v>183</v>
      </c>
      <c r="C139" s="109">
        <f>SUM(C140:C141)</f>
        <v>0</v>
      </c>
      <c r="D139" s="109">
        <f t="shared" ref="D139:J139" si="117">SUM(D140:D141)</f>
        <v>0</v>
      </c>
      <c r="E139" s="109">
        <f t="shared" si="117"/>
        <v>0</v>
      </c>
      <c r="F139" s="109">
        <f t="shared" si="117"/>
        <v>0</v>
      </c>
      <c r="G139" s="109">
        <f t="shared" ref="G139" si="118">SUM(G140:G141)</f>
        <v>0</v>
      </c>
      <c r="H139" s="109">
        <f t="shared" si="117"/>
        <v>0</v>
      </c>
      <c r="I139" s="109">
        <f t="shared" si="117"/>
        <v>0</v>
      </c>
      <c r="J139" s="109">
        <f t="shared" si="117"/>
        <v>0</v>
      </c>
      <c r="K139" s="109">
        <f t="shared" ref="K139:M139" si="119">SUM(K140:K141)</f>
        <v>0</v>
      </c>
      <c r="L139" s="109">
        <f t="shared" si="119"/>
        <v>0</v>
      </c>
      <c r="M139" s="109">
        <f t="shared" si="119"/>
        <v>0</v>
      </c>
    </row>
    <row r="140" spans="1:13" s="25" customFormat="1" ht="15" customHeight="1" x14ac:dyDescent="0.25">
      <c r="A140" s="113" t="s">
        <v>110</v>
      </c>
      <c r="B140" s="176" t="s">
        <v>134</v>
      </c>
      <c r="C140" s="173">
        <f>'2. Bilans bez projektu'!C140</f>
        <v>0</v>
      </c>
      <c r="D140" s="173">
        <f>'2. Bilans bez projektu'!D140</f>
        <v>0</v>
      </c>
      <c r="E140" s="133">
        <f>+'5. Bilans projekt'!E140+'2. Bilans bez projektu'!E140</f>
        <v>0</v>
      </c>
      <c r="F140" s="133">
        <f>+'5. Bilans projekt'!F140+'2. Bilans bez projektu'!F140</f>
        <v>0</v>
      </c>
      <c r="G140" s="133">
        <f>+'5. Bilans projekt'!G140+'2. Bilans bez projektu'!G140</f>
        <v>0</v>
      </c>
      <c r="H140" s="133">
        <f>+'5. Bilans projekt'!H140+'2. Bilans bez projektu'!H140</f>
        <v>0</v>
      </c>
      <c r="I140" s="133">
        <f>+'5. Bilans projekt'!I140+'2. Bilans bez projektu'!I140</f>
        <v>0</v>
      </c>
      <c r="J140" s="133">
        <f>+'5. Bilans projekt'!J140+'2. Bilans bez projektu'!J140</f>
        <v>0</v>
      </c>
      <c r="K140" s="133">
        <f>+'5. Bilans projekt'!K140+'2. Bilans bez projektu'!K140</f>
        <v>0</v>
      </c>
      <c r="L140" s="133">
        <f>+'5. Bilans projekt'!L140+'2. Bilans bez projektu'!L140</f>
        <v>0</v>
      </c>
      <c r="M140" s="133">
        <f>+'5. Bilans projekt'!M140+'2. Bilans bez projektu'!M140</f>
        <v>0</v>
      </c>
    </row>
    <row r="141" spans="1:13" s="25" customFormat="1" ht="15" customHeight="1" x14ac:dyDescent="0.25">
      <c r="A141" s="113" t="s">
        <v>110</v>
      </c>
      <c r="B141" s="176" t="s">
        <v>181</v>
      </c>
      <c r="C141" s="173">
        <f>'2. Bilans bez projektu'!C141</f>
        <v>0</v>
      </c>
      <c r="D141" s="173">
        <f>'2. Bilans bez projektu'!D141</f>
        <v>0</v>
      </c>
      <c r="E141" s="133">
        <f>+'5. Bilans projekt'!E141+'2. Bilans bez projektu'!E141</f>
        <v>0</v>
      </c>
      <c r="F141" s="133">
        <f>+'5. Bilans projekt'!F141+'2. Bilans bez projektu'!F141</f>
        <v>0</v>
      </c>
      <c r="G141" s="133">
        <f>+'5. Bilans projekt'!G141+'2. Bilans bez projektu'!G141</f>
        <v>0</v>
      </c>
      <c r="H141" s="133">
        <f>+'5. Bilans projekt'!H141+'2. Bilans bez projektu'!H141</f>
        <v>0</v>
      </c>
      <c r="I141" s="133">
        <f>+'5. Bilans projekt'!I141+'2. Bilans bez projektu'!I141</f>
        <v>0</v>
      </c>
      <c r="J141" s="133">
        <f>+'5. Bilans projekt'!J141+'2. Bilans bez projektu'!J141</f>
        <v>0</v>
      </c>
      <c r="K141" s="133">
        <f>+'5. Bilans projekt'!K141+'2. Bilans bez projektu'!K141</f>
        <v>0</v>
      </c>
      <c r="L141" s="133">
        <f>+'5. Bilans projekt'!L141+'2. Bilans bez projektu'!L141</f>
        <v>0</v>
      </c>
      <c r="M141" s="133">
        <f>+'5. Bilans projekt'!M141+'2. Bilans bez projektu'!M141</f>
        <v>0</v>
      </c>
    </row>
    <row r="142" spans="1:13" s="25" customFormat="1" ht="15" customHeight="1" x14ac:dyDescent="0.25">
      <c r="A142" s="113" t="s">
        <v>178</v>
      </c>
      <c r="B142" s="176" t="s">
        <v>184</v>
      </c>
      <c r="C142" s="173">
        <f>'2. Bilans bez projektu'!C142</f>
        <v>0</v>
      </c>
      <c r="D142" s="173">
        <f>'2. Bilans bez projektu'!D142</f>
        <v>0</v>
      </c>
      <c r="E142" s="133">
        <f>+'5. Bilans projekt'!E142+'2. Bilans bez projektu'!E142</f>
        <v>0</v>
      </c>
      <c r="F142" s="133">
        <f>+'5. Bilans projekt'!F142+'2. Bilans bez projektu'!F142</f>
        <v>0</v>
      </c>
      <c r="G142" s="133">
        <f>+'5. Bilans projekt'!G142+'2. Bilans bez projektu'!G142</f>
        <v>0</v>
      </c>
      <c r="H142" s="133">
        <f>+'5. Bilans projekt'!H142+'2. Bilans bez projektu'!H142</f>
        <v>0</v>
      </c>
      <c r="I142" s="133">
        <f>+'5. Bilans projekt'!I142+'2. Bilans bez projektu'!I142</f>
        <v>0</v>
      </c>
      <c r="J142" s="133">
        <f>+'5. Bilans projekt'!J142+'2. Bilans bez projektu'!J142</f>
        <v>0</v>
      </c>
      <c r="K142" s="133">
        <f>+'5. Bilans projekt'!K142+'2. Bilans bez projektu'!K142</f>
        <v>0</v>
      </c>
      <c r="L142" s="133">
        <f>+'5. Bilans projekt'!L142+'2. Bilans bez projektu'!L142</f>
        <v>0</v>
      </c>
      <c r="M142" s="133">
        <f>+'5. Bilans projekt'!M142+'2. Bilans bez projektu'!M142</f>
        <v>0</v>
      </c>
    </row>
    <row r="143" spans="1:13" s="25" customFormat="1" ht="15" customHeight="1" x14ac:dyDescent="0.25">
      <c r="A143" s="113" t="s">
        <v>185</v>
      </c>
      <c r="B143" s="176" t="s">
        <v>177</v>
      </c>
      <c r="C143" s="173">
        <f>'2. Bilans bez projektu'!C143</f>
        <v>0</v>
      </c>
      <c r="D143" s="173">
        <f>'2. Bilans bez projektu'!D143</f>
        <v>0</v>
      </c>
      <c r="E143" s="133">
        <f>+'5. Bilans projekt'!E143+'2. Bilans bez projektu'!E143</f>
        <v>0</v>
      </c>
      <c r="F143" s="133">
        <f>+'5. Bilans projekt'!F143+'2. Bilans bez projektu'!F143</f>
        <v>0</v>
      </c>
      <c r="G143" s="133">
        <f>+'5. Bilans projekt'!G143+'2. Bilans bez projektu'!G143</f>
        <v>0</v>
      </c>
      <c r="H143" s="133">
        <f>+'5. Bilans projekt'!H143+'2. Bilans bez projektu'!H143</f>
        <v>0</v>
      </c>
      <c r="I143" s="133">
        <f>+'5. Bilans projekt'!I143+'2. Bilans bez projektu'!I143</f>
        <v>0</v>
      </c>
      <c r="J143" s="133">
        <f>+'5. Bilans projekt'!J143+'2. Bilans bez projektu'!J143</f>
        <v>0</v>
      </c>
      <c r="K143" s="133">
        <f>+'5. Bilans projekt'!K143+'2. Bilans bez projektu'!K143</f>
        <v>0</v>
      </c>
      <c r="L143" s="133">
        <f>+'5. Bilans projekt'!L143+'2. Bilans bez projektu'!L143</f>
        <v>0</v>
      </c>
      <c r="M143" s="133">
        <f>+'5. Bilans projekt'!M143+'2. Bilans bez projektu'!M143</f>
        <v>0</v>
      </c>
    </row>
    <row r="144" spans="1:13" s="25" customFormat="1" ht="29.25" customHeight="1" x14ac:dyDescent="0.25">
      <c r="A144" s="113" t="s">
        <v>186</v>
      </c>
      <c r="B144" s="176" t="s">
        <v>348</v>
      </c>
      <c r="C144" s="173">
        <f>'2. Bilans bez projektu'!C144</f>
        <v>0</v>
      </c>
      <c r="D144" s="173">
        <f>'2. Bilans bez projektu'!D144</f>
        <v>0</v>
      </c>
      <c r="E144" s="133">
        <f>+'5. Bilans projekt'!E144+'2. Bilans bez projektu'!E144</f>
        <v>0</v>
      </c>
      <c r="F144" s="133">
        <f>+'5. Bilans projekt'!F144+'2. Bilans bez projektu'!F144</f>
        <v>0</v>
      </c>
      <c r="G144" s="133">
        <f>+'5. Bilans projekt'!G144+'2. Bilans bez projektu'!G144</f>
        <v>0</v>
      </c>
      <c r="H144" s="133">
        <f>+'5. Bilans projekt'!H144+'2. Bilans bez projektu'!H144</f>
        <v>0</v>
      </c>
      <c r="I144" s="133">
        <f>+'5. Bilans projekt'!I144+'2. Bilans bez projektu'!I144</f>
        <v>0</v>
      </c>
      <c r="J144" s="133">
        <f>+'5. Bilans projekt'!J144+'2. Bilans bez projektu'!J144</f>
        <v>0</v>
      </c>
      <c r="K144" s="133">
        <f>+'5. Bilans projekt'!K144+'2. Bilans bez projektu'!K144</f>
        <v>0</v>
      </c>
      <c r="L144" s="133">
        <f>+'5. Bilans projekt'!L144+'2. Bilans bez projektu'!L144</f>
        <v>0</v>
      </c>
      <c r="M144" s="133">
        <f>+'5. Bilans projekt'!M144+'2. Bilans bez projektu'!M144</f>
        <v>0</v>
      </c>
    </row>
    <row r="145" spans="1:13" s="25" customFormat="1" ht="15" customHeight="1" x14ac:dyDescent="0.25">
      <c r="A145" s="113" t="s">
        <v>187</v>
      </c>
      <c r="B145" s="176" t="s">
        <v>188</v>
      </c>
      <c r="C145" s="173">
        <f>'2. Bilans bez projektu'!C145</f>
        <v>0</v>
      </c>
      <c r="D145" s="173">
        <f>'2. Bilans bez projektu'!D145</f>
        <v>0</v>
      </c>
      <c r="E145" s="133">
        <f>+'5. Bilans projekt'!E145+'2. Bilans bez projektu'!E145</f>
        <v>0</v>
      </c>
      <c r="F145" s="133">
        <f>+'5. Bilans projekt'!F145+'2. Bilans bez projektu'!F145</f>
        <v>0</v>
      </c>
      <c r="G145" s="133">
        <f>+'5. Bilans projekt'!G145+'2. Bilans bez projektu'!G145</f>
        <v>0</v>
      </c>
      <c r="H145" s="133">
        <f>+'5. Bilans projekt'!H145+'2. Bilans bez projektu'!H145</f>
        <v>0</v>
      </c>
      <c r="I145" s="133">
        <f>+'5. Bilans projekt'!I145+'2. Bilans bez projektu'!I145</f>
        <v>0</v>
      </c>
      <c r="J145" s="133">
        <f>+'5. Bilans projekt'!J145+'2. Bilans bez projektu'!J145</f>
        <v>0</v>
      </c>
      <c r="K145" s="133">
        <f>+'5. Bilans projekt'!K145+'2. Bilans bez projektu'!K145</f>
        <v>0</v>
      </c>
      <c r="L145" s="133">
        <f>+'5. Bilans projekt'!L145+'2. Bilans bez projektu'!L145</f>
        <v>0</v>
      </c>
      <c r="M145" s="133">
        <f>+'5. Bilans projekt'!M145+'2. Bilans bez projektu'!M145</f>
        <v>0</v>
      </c>
    </row>
    <row r="146" spans="1:13" s="25" customFormat="1" ht="15" customHeight="1" x14ac:dyDescent="0.25">
      <c r="A146" s="113" t="s">
        <v>189</v>
      </c>
      <c r="B146" s="176" t="s">
        <v>136</v>
      </c>
      <c r="C146" s="173">
        <f>'2. Bilans bez projektu'!C146</f>
        <v>0</v>
      </c>
      <c r="D146" s="173">
        <f>'2. Bilans bez projektu'!D146</f>
        <v>0</v>
      </c>
      <c r="E146" s="133">
        <f>+'5. Bilans projekt'!E146+'2. Bilans bez projektu'!E146</f>
        <v>0</v>
      </c>
      <c r="F146" s="133">
        <f>+'5. Bilans projekt'!F146+'2. Bilans bez projektu'!F146</f>
        <v>0</v>
      </c>
      <c r="G146" s="133">
        <f>+'5. Bilans projekt'!G146+'2. Bilans bez projektu'!G146</f>
        <v>0</v>
      </c>
      <c r="H146" s="133">
        <f>+'5. Bilans projekt'!H146+'2. Bilans bez projektu'!H146</f>
        <v>0</v>
      </c>
      <c r="I146" s="133">
        <f>+'5. Bilans projekt'!I146+'2. Bilans bez projektu'!I146</f>
        <v>0</v>
      </c>
      <c r="J146" s="133">
        <f>+'5. Bilans projekt'!J146+'2. Bilans bez projektu'!J146</f>
        <v>0</v>
      </c>
      <c r="K146" s="133">
        <f>+'5. Bilans projekt'!K146+'2. Bilans bez projektu'!K146</f>
        <v>0</v>
      </c>
      <c r="L146" s="133">
        <f>+'5. Bilans projekt'!L146+'2. Bilans bez projektu'!L146</f>
        <v>0</v>
      </c>
      <c r="M146" s="133">
        <f>+'5. Bilans projekt'!M146+'2. Bilans bez projektu'!M146</f>
        <v>0</v>
      </c>
    </row>
    <row r="147" spans="1:13" ht="15" customHeight="1" x14ac:dyDescent="0.25">
      <c r="A147" s="116" t="s">
        <v>75</v>
      </c>
      <c r="B147" s="182" t="s">
        <v>190</v>
      </c>
      <c r="C147" s="173">
        <f>'2. Bilans bez projektu'!C147</f>
        <v>0</v>
      </c>
      <c r="D147" s="173">
        <f>'2. Bilans bez projektu'!D147</f>
        <v>0</v>
      </c>
      <c r="E147" s="133">
        <f>+'5. Bilans projekt'!E147+'2. Bilans bez projektu'!E147</f>
        <v>0</v>
      </c>
      <c r="F147" s="133">
        <f>+'5. Bilans projekt'!F147+'2. Bilans bez projektu'!F147</f>
        <v>0</v>
      </c>
      <c r="G147" s="133">
        <f>+'5. Bilans projekt'!G147+'2. Bilans bez projektu'!G147</f>
        <v>0</v>
      </c>
      <c r="H147" s="133">
        <f>+'5. Bilans projekt'!H147+'2. Bilans bez projektu'!H147</f>
        <v>0</v>
      </c>
      <c r="I147" s="133">
        <f>+'5. Bilans projekt'!I147+'2. Bilans bez projektu'!I147</f>
        <v>0</v>
      </c>
      <c r="J147" s="133">
        <f>+'5. Bilans projekt'!J147+'2. Bilans bez projektu'!J147</f>
        <v>0</v>
      </c>
      <c r="K147" s="133">
        <f>+'5. Bilans projekt'!K147+'2. Bilans bez projektu'!K147</f>
        <v>0</v>
      </c>
      <c r="L147" s="133">
        <f>+'5. Bilans projekt'!L147+'2. Bilans bez projektu'!L147</f>
        <v>0</v>
      </c>
      <c r="M147" s="133">
        <f>+'5. Bilans projekt'!M147+'2. Bilans bez projektu'!M147</f>
        <v>0</v>
      </c>
    </row>
    <row r="148" spans="1:13" s="26" customFormat="1" ht="15" customHeight="1" x14ac:dyDescent="0.25">
      <c r="A148" s="110" t="s">
        <v>25</v>
      </c>
      <c r="B148" s="181" t="s">
        <v>193</v>
      </c>
      <c r="C148" s="105">
        <f>SUM(C149:C150)</f>
        <v>0</v>
      </c>
      <c r="D148" s="105">
        <f t="shared" ref="D148:J148" si="120">SUM(D149:D150)</f>
        <v>0</v>
      </c>
      <c r="E148" s="105">
        <f t="shared" si="120"/>
        <v>0</v>
      </c>
      <c r="F148" s="105">
        <f t="shared" si="120"/>
        <v>0</v>
      </c>
      <c r="G148" s="105">
        <f t="shared" ref="G148" si="121">SUM(G149:G150)</f>
        <v>0</v>
      </c>
      <c r="H148" s="105">
        <f t="shared" si="120"/>
        <v>0</v>
      </c>
      <c r="I148" s="105">
        <f t="shared" si="120"/>
        <v>0</v>
      </c>
      <c r="J148" s="105">
        <f t="shared" si="120"/>
        <v>0</v>
      </c>
      <c r="K148" s="105">
        <f t="shared" ref="K148:M148" si="122">SUM(K149:K150)</f>
        <v>0</v>
      </c>
      <c r="L148" s="105">
        <f t="shared" si="122"/>
        <v>0</v>
      </c>
      <c r="M148" s="105">
        <f t="shared" si="122"/>
        <v>0</v>
      </c>
    </row>
    <row r="149" spans="1:13" ht="15" customHeight="1" x14ac:dyDescent="0.25">
      <c r="A149" s="116" t="s">
        <v>33</v>
      </c>
      <c r="B149" s="182" t="s">
        <v>192</v>
      </c>
      <c r="C149" s="173">
        <f>'2. Bilans bez projektu'!C149</f>
        <v>0</v>
      </c>
      <c r="D149" s="173">
        <f>'2. Bilans bez projektu'!D149</f>
        <v>0</v>
      </c>
      <c r="E149" s="133">
        <f>+'5. Bilans projekt'!E149+'2. Bilans bez projektu'!E149</f>
        <v>0</v>
      </c>
      <c r="F149" s="133">
        <f>+'5. Bilans projekt'!F149+'2. Bilans bez projektu'!F149</f>
        <v>0</v>
      </c>
      <c r="G149" s="133">
        <f>+'5. Bilans projekt'!G149+'2. Bilans bez projektu'!G149</f>
        <v>0</v>
      </c>
      <c r="H149" s="133">
        <f>+'5. Bilans projekt'!H149+'2. Bilans bez projektu'!H149</f>
        <v>0</v>
      </c>
      <c r="I149" s="133">
        <f>+'5. Bilans projekt'!I149+'2. Bilans bez projektu'!I149</f>
        <v>0</v>
      </c>
      <c r="J149" s="133">
        <f>+'5. Bilans projekt'!J149+'2. Bilans bez projektu'!J149</f>
        <v>0</v>
      </c>
      <c r="K149" s="133">
        <f>+'5. Bilans projekt'!K149+'2. Bilans bez projektu'!K149</f>
        <v>0</v>
      </c>
      <c r="L149" s="133">
        <f>+'5. Bilans projekt'!L149+'2. Bilans bez projektu'!L149</f>
        <v>0</v>
      </c>
      <c r="M149" s="133">
        <f>+'5. Bilans projekt'!M149+'2. Bilans bez projektu'!M149</f>
        <v>0</v>
      </c>
    </row>
    <row r="150" spans="1:13" ht="15" customHeight="1" x14ac:dyDescent="0.25">
      <c r="A150" s="116" t="s">
        <v>35</v>
      </c>
      <c r="B150" s="182" t="s">
        <v>126</v>
      </c>
      <c r="C150" s="106">
        <f>SUM(C151:C152)</f>
        <v>0</v>
      </c>
      <c r="D150" s="106">
        <f t="shared" ref="D150:J150" si="123">SUM(D151:D152)</f>
        <v>0</v>
      </c>
      <c r="E150" s="106">
        <f t="shared" si="123"/>
        <v>0</v>
      </c>
      <c r="F150" s="106">
        <f t="shared" si="123"/>
        <v>0</v>
      </c>
      <c r="G150" s="106">
        <f t="shared" ref="G150" si="124">SUM(G151:G152)</f>
        <v>0</v>
      </c>
      <c r="H150" s="106">
        <f t="shared" si="123"/>
        <v>0</v>
      </c>
      <c r="I150" s="106">
        <f t="shared" si="123"/>
        <v>0</v>
      </c>
      <c r="J150" s="106">
        <f t="shared" si="123"/>
        <v>0</v>
      </c>
      <c r="K150" s="106">
        <f t="shared" ref="K150:M150" si="125">SUM(K151:K152)</f>
        <v>0</v>
      </c>
      <c r="L150" s="106">
        <f t="shared" si="125"/>
        <v>0</v>
      </c>
      <c r="M150" s="106">
        <f t="shared" si="125"/>
        <v>0</v>
      </c>
    </row>
    <row r="151" spans="1:13" ht="15" customHeight="1" x14ac:dyDescent="0.25">
      <c r="A151" s="116" t="s">
        <v>110</v>
      </c>
      <c r="B151" s="182" t="s">
        <v>168</v>
      </c>
      <c r="C151" s="173">
        <f>'2. Bilans bez projektu'!C151</f>
        <v>0</v>
      </c>
      <c r="D151" s="173">
        <f>'2. Bilans bez projektu'!D151</f>
        <v>0</v>
      </c>
      <c r="E151" s="133">
        <f>+'5. Bilans projekt'!E151+'2. Bilans bez projektu'!E151</f>
        <v>0</v>
      </c>
      <c r="F151" s="133">
        <f>+'5. Bilans projekt'!F151+'2. Bilans bez projektu'!F151</f>
        <v>0</v>
      </c>
      <c r="G151" s="133">
        <f>+'5. Bilans projekt'!G151+'2. Bilans bez projektu'!G151</f>
        <v>0</v>
      </c>
      <c r="H151" s="133">
        <f>+'5. Bilans projekt'!H151+'2. Bilans bez projektu'!H151</f>
        <v>0</v>
      </c>
      <c r="I151" s="133">
        <f>+'5. Bilans projekt'!I151+'2. Bilans bez projektu'!I151</f>
        <v>0</v>
      </c>
      <c r="J151" s="133">
        <f>+'5. Bilans projekt'!J151+'2. Bilans bez projektu'!J151</f>
        <v>0</v>
      </c>
      <c r="K151" s="133">
        <f>+'5. Bilans projekt'!K151+'2. Bilans bez projektu'!K151</f>
        <v>0</v>
      </c>
      <c r="L151" s="133">
        <f>+'5. Bilans projekt'!L151+'2. Bilans bez projektu'!L151</f>
        <v>0</v>
      </c>
      <c r="M151" s="133">
        <f>+'5. Bilans projekt'!M151+'2. Bilans bez projektu'!M151</f>
        <v>0</v>
      </c>
    </row>
    <row r="152" spans="1:13" ht="15" customHeight="1" x14ac:dyDescent="0.25">
      <c r="A152" s="116" t="s">
        <v>110</v>
      </c>
      <c r="B152" s="182" t="s">
        <v>169</v>
      </c>
      <c r="C152" s="173">
        <f>'2. Bilans bez projektu'!C152</f>
        <v>0</v>
      </c>
      <c r="D152" s="173">
        <f>'2. Bilans bez projektu'!D152</f>
        <v>0</v>
      </c>
      <c r="E152" s="133">
        <f>+'5. Bilans projekt'!E152+'2. Bilans bez projektu'!E152</f>
        <v>0</v>
      </c>
      <c r="F152" s="133">
        <f>+'5. Bilans projekt'!F152+'2. Bilans bez projektu'!F152</f>
        <v>0</v>
      </c>
      <c r="G152" s="133">
        <f>+'5. Bilans projekt'!G152+'2. Bilans bez projektu'!G152</f>
        <v>0</v>
      </c>
      <c r="H152" s="133">
        <f>+'5. Bilans projekt'!H152+'2. Bilans bez projektu'!H152</f>
        <v>0</v>
      </c>
      <c r="I152" s="133">
        <f>+'5. Bilans projekt'!I152+'2. Bilans bez projektu'!I152</f>
        <v>0</v>
      </c>
      <c r="J152" s="133">
        <f>+'5. Bilans projekt'!J152+'2. Bilans bez projektu'!J152</f>
        <v>0</v>
      </c>
      <c r="K152" s="133">
        <f>+'5. Bilans projekt'!K152+'2. Bilans bez projektu'!K152</f>
        <v>0</v>
      </c>
      <c r="L152" s="133">
        <f>+'5. Bilans projekt'!L152+'2. Bilans bez projektu'!L152</f>
        <v>0</v>
      </c>
      <c r="M152" s="133">
        <f>+'5. Bilans projekt'!M152+'2. Bilans bez projektu'!M152</f>
        <v>0</v>
      </c>
    </row>
    <row r="153" spans="1:13" ht="15" customHeight="1" x14ac:dyDescent="0.25">
      <c r="A153" s="110"/>
      <c r="B153" s="184" t="s">
        <v>194</v>
      </c>
      <c r="C153" s="104">
        <f>SUM(C94+C106)</f>
        <v>0</v>
      </c>
      <c r="D153" s="104">
        <f t="shared" ref="D153:J153" si="126">SUM(D94+D106)</f>
        <v>0</v>
      </c>
      <c r="E153" s="104">
        <f t="shared" si="126"/>
        <v>0</v>
      </c>
      <c r="F153" s="104">
        <f t="shared" si="126"/>
        <v>0</v>
      </c>
      <c r="G153" s="104">
        <f t="shared" ref="G153" si="127">SUM(G94+G106)</f>
        <v>0</v>
      </c>
      <c r="H153" s="104">
        <f t="shared" si="126"/>
        <v>0</v>
      </c>
      <c r="I153" s="104">
        <f t="shared" si="126"/>
        <v>0</v>
      </c>
      <c r="J153" s="104">
        <f t="shared" si="126"/>
        <v>0</v>
      </c>
      <c r="K153" s="104">
        <f t="shared" ref="K153:M153" si="128">SUM(K94+K106)</f>
        <v>0</v>
      </c>
      <c r="L153" s="104">
        <f t="shared" si="128"/>
        <v>0</v>
      </c>
      <c r="M153" s="104">
        <f t="shared" si="128"/>
        <v>0</v>
      </c>
    </row>
    <row r="154" spans="1:13" x14ac:dyDescent="0.25">
      <c r="B154" s="186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B155" s="187" t="str">
        <f>'2. Bilans bez projektu'!B155</f>
        <v>Sprawdzenie poprawności</v>
      </c>
      <c r="C155" s="2" t="b">
        <f>EXACT(C92,C153)</f>
        <v>1</v>
      </c>
      <c r="D155" s="2" t="b">
        <f t="shared" ref="D155:J155" si="129">EXACT(D92,D153)</f>
        <v>1</v>
      </c>
      <c r="E155" s="2" t="b">
        <f t="shared" si="129"/>
        <v>1</v>
      </c>
      <c r="F155" s="2" t="b">
        <f t="shared" si="129"/>
        <v>1</v>
      </c>
      <c r="G155" s="2" t="b">
        <f t="shared" si="129"/>
        <v>1</v>
      </c>
      <c r="H155" s="2" t="b">
        <f t="shared" si="129"/>
        <v>1</v>
      </c>
      <c r="I155" s="2" t="b">
        <f t="shared" si="129"/>
        <v>1</v>
      </c>
      <c r="J155" s="2" t="b">
        <f t="shared" si="129"/>
        <v>1</v>
      </c>
      <c r="K155" s="2" t="b">
        <f t="shared" ref="K155:M155" si="130">EXACT(K92,K153)</f>
        <v>1</v>
      </c>
      <c r="L155" s="2" t="b">
        <f t="shared" si="130"/>
        <v>1</v>
      </c>
      <c r="M155" s="2" t="b">
        <f t="shared" si="130"/>
        <v>1</v>
      </c>
    </row>
  </sheetData>
  <sheetProtection algorithmName="SHA-512" hashValue="UVGVnV6p1a9BdRYIljQq1AIB8z+Ya8asc6oaStbSm/A/sbdwsvpBfR0gyCEpSkVDrzHzzp3NTAGjg4a6/DRyaw==" saltValue="J53uAvYtk/uIBqx6skv4/g==" spinCount="100000" sheet="1" objects="1" scenarios="1" formatCells="0" formatColumns="0" formatRows="0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EEFF0A6B-930F-494D-9819-E88002FF011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2</vt:i4>
      </vt:variant>
    </vt:vector>
  </HeadingPairs>
  <TitlesOfParts>
    <vt:vector size="16" baseType="lpstr">
      <vt:lpstr>1. Założenia do prognoz</vt:lpstr>
      <vt:lpstr>2. Bilans bez projektu</vt:lpstr>
      <vt:lpstr>3. RZiS bez projektu</vt:lpstr>
      <vt:lpstr>4. RPP bez projektu</vt:lpstr>
      <vt:lpstr>5. Bilans projekt</vt:lpstr>
      <vt:lpstr>6. Założenia sprzedaży </vt:lpstr>
      <vt:lpstr>7. RZiS projekt</vt:lpstr>
      <vt:lpstr>8. RPP projekt</vt:lpstr>
      <vt:lpstr>9. Bilans suma</vt:lpstr>
      <vt:lpstr>10. RZiS suma</vt:lpstr>
      <vt:lpstr>11. RPP suma</vt:lpstr>
      <vt:lpstr>12. Analiza wskaźnikowa</vt:lpstr>
      <vt:lpstr>13. Ocena dyskontowa Inwestycji</vt:lpstr>
      <vt:lpstr>14.Podsumowanie Oceny</vt:lpstr>
      <vt:lpstr>'12. Analiza wskaźnikowa'!Obszar_wydruku</vt:lpstr>
      <vt:lpstr>'13. Ocena dyskontowa Inwestycji'!Obszar_wydruku</vt:lpstr>
    </vt:vector>
  </TitlesOfParts>
  <Company>Polska Agencja Rozwoju Przedsiębiorczości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 finansowe-wariant porownawczy-zal do wniosku o dofinansowanie</dc:title>
  <dc:creator>a</dc:creator>
  <cp:keywords>PL, PARP</cp:keywords>
  <cp:lastModifiedBy>cogit</cp:lastModifiedBy>
  <cp:lastPrinted>2022-03-24T06:58:26Z</cp:lastPrinted>
  <dcterms:created xsi:type="dcterms:W3CDTF">2017-11-20T16:23:56Z</dcterms:created>
  <dcterms:modified xsi:type="dcterms:W3CDTF">2022-10-27T13:20:45Z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fed063eb-b308-4a29-803d-ec5151a0d8e1</vt:lpwstr>
  </property>
  <property fmtid="{D5CDD505-2E9C-101B-9397-08002B2CF9AE}" pid="3" name="bjSaver">
    <vt:lpwstr>p/UowW9RtVQKnNYfK5sQwTsx/03qo2KK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