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agnieszka.janicka\Downloads\"/>
    </mc:Choice>
  </mc:AlternateContent>
  <xr:revisionPtr revIDLastSave="0" documentId="8_{F7722D4F-B616-43E9-B34F-03A73BD6C32B}" xr6:coauthVersionLast="47" xr6:coauthVersionMax="47" xr10:uidLastSave="{00000000-0000-0000-0000-000000000000}"/>
  <bookViews>
    <workbookView xWindow="-108" yWindow="-108" windowWidth="23256" windowHeight="12456" tabRatio="960" activeTab="4" xr2:uid="{00000000-000D-0000-FFFF-FFFF00000000}"/>
  </bookViews>
  <sheets>
    <sheet name="Strona tytułowa" sheetId="1" r:id="rId1"/>
    <sheet name="Tabela 1 efekt ekologiczny" sheetId="9" r:id="rId2"/>
    <sheet name="Arkusz1" sheetId="10" state="hidden" r:id="rId3"/>
    <sheet name="Tabela 2. Koszty eksploatacyjne" sheetId="3" r:id="rId4"/>
    <sheet name="Tabela 3. efektywność en" sheetId="12" r:id="rId5"/>
    <sheet name="Tabela.3 Obliczenie DGC" sheetId="4" state="hidden" r:id="rId6"/>
    <sheet name="Instrukcja do tab.3" sheetId="5" state="hidden" r:id="rId7"/>
  </sheets>
  <definedNames>
    <definedName name="__xlnm.Print_Area_1">'Strona tytułowa'!$A$1:$I$49</definedName>
    <definedName name="__xlnm.Print_Area_1_1">'Strona tytułowa'!$A$1:$I$49</definedName>
    <definedName name="__xlnm.Print_Area_2">#REF!</definedName>
    <definedName name="__xlnm.Print_Area_2_1">#REF!</definedName>
    <definedName name="__xlnm.Print_Area_3">'Tabela 2. Koszty eksploatacyjne'!$A$1:$C$44</definedName>
    <definedName name="__xlnm.Print_Area_3_1">'Tabela 2. Koszty eksploatacyjne'!$A$1:$C$44</definedName>
    <definedName name="__xlnm.Print_Area_4">'Tabela.3 Obliczenie DGC'!$A$1:$H$41</definedName>
    <definedName name="__xlnm.Print_Area_4_1">'Tabela.3 Obliczenie DGC'!$A$1:$H$41</definedName>
    <definedName name="_xlnm.Print_Area" localSheetId="6">'Instrukcja do tab.3'!$A$1:$P$28</definedName>
    <definedName name="_xlnm.Print_Area" localSheetId="0">'Strona tytułowa'!$A$1:$I$49</definedName>
    <definedName name="_xlnm.Print_Area" localSheetId="1">'Tabela 1 efekt ekologiczny'!$A$1:$G$47</definedName>
    <definedName name="_xlnm.Print_Area" localSheetId="3">'Tabela 2. Koszty eksploatacyjne'!$A$1:$D$59</definedName>
    <definedName name="_xlnm.Print_Area" localSheetId="5">'Tabela.3 Obliczenie DGC'!$A$1:$L$45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2" l="1"/>
  <c r="E41" i="9"/>
  <c r="E23" i="9"/>
  <c r="E22" i="9"/>
  <c r="E21" i="9"/>
  <c r="C23" i="9"/>
  <c r="D44" i="9"/>
  <c r="G44" i="9" s="1"/>
  <c r="C28" i="3"/>
  <c r="E26" i="9"/>
  <c r="E25" i="9"/>
  <c r="E18" i="9"/>
  <c r="E17" i="9"/>
  <c r="E14" i="9"/>
  <c r="E13" i="9"/>
  <c r="E9" i="9"/>
  <c r="E10" i="9"/>
  <c r="E5" i="9"/>
  <c r="E29" i="9" s="1"/>
  <c r="E6" i="9"/>
  <c r="E30" i="9" s="1"/>
  <c r="C10" i="3"/>
  <c r="C14" i="3"/>
  <c r="C21" i="3" s="1"/>
  <c r="C4" i="3" s="1"/>
  <c r="C6" i="3" s="1"/>
  <c r="C27" i="9"/>
  <c r="E27" i="9"/>
  <c r="C33" i="3"/>
  <c r="C24" i="3"/>
  <c r="C19" i="9"/>
  <c r="E19" i="9" s="1"/>
  <c r="C15" i="9"/>
  <c r="E15" i="9"/>
  <c r="C11" i="9"/>
  <c r="E11" i="9"/>
  <c r="C7" i="9"/>
  <c r="E7" i="9" s="1"/>
  <c r="E31" i="9" s="1"/>
  <c r="B8" i="4"/>
  <c r="G8" i="4" s="1"/>
  <c r="B9" i="4"/>
  <c r="G9" i="4"/>
  <c r="B10" i="4"/>
  <c r="G10" i="4" s="1"/>
  <c r="B11" i="4"/>
  <c r="G11" i="4" s="1"/>
  <c r="B12" i="4"/>
  <c r="F12" i="4"/>
  <c r="B13" i="4"/>
  <c r="G13" i="4"/>
  <c r="B14" i="4"/>
  <c r="G14" i="4"/>
  <c r="B15" i="4"/>
  <c r="G15" i="4"/>
  <c r="B16" i="4"/>
  <c r="G16" i="4"/>
  <c r="B17" i="4"/>
  <c r="G17" i="4" s="1"/>
  <c r="B18" i="4"/>
  <c r="F18" i="4"/>
  <c r="B19" i="4"/>
  <c r="G19" i="4"/>
  <c r="B20" i="4"/>
  <c r="F20" i="4"/>
  <c r="B21" i="4"/>
  <c r="F21" i="4"/>
  <c r="B22" i="4"/>
  <c r="G22" i="4"/>
  <c r="B23" i="4"/>
  <c r="F23" i="4" s="1"/>
  <c r="B24" i="4"/>
  <c r="F24" i="4"/>
  <c r="G24" i="4"/>
  <c r="B25" i="4"/>
  <c r="G25" i="4"/>
  <c r="B26" i="4"/>
  <c r="G26" i="4" s="1"/>
  <c r="G23" i="4"/>
  <c r="G20" i="4"/>
  <c r="G18" i="4"/>
  <c r="F16" i="4"/>
  <c r="C39" i="3"/>
  <c r="C5" i="3"/>
  <c r="F15" i="4"/>
  <c r="F25" i="4"/>
  <c r="G21" i="4"/>
  <c r="F22" i="4"/>
  <c r="F14" i="4"/>
  <c r="F13" i="4"/>
  <c r="F9" i="4"/>
  <c r="F11" i="4"/>
  <c r="G12" i="4"/>
  <c r="F19" i="4"/>
  <c r="G10" i="12"/>
  <c r="G23" i="12" s="1"/>
  <c r="F44" i="9"/>
  <c r="G2" i="12"/>
  <c r="G27" i="4" l="1"/>
  <c r="F17" i="4"/>
  <c r="F10" i="4"/>
  <c r="G3" i="12"/>
  <c r="G4" i="12" s="1"/>
  <c r="F26" i="4"/>
  <c r="F8" i="4"/>
  <c r="F27" i="4" s="1"/>
  <c r="H27" i="4" s="1"/>
  <c r="G19" i="12" l="1"/>
  <c r="G25" i="12" s="1"/>
  <c r="G12" i="12"/>
</calcChain>
</file>

<file path=xl/sharedStrings.xml><?xml version="1.0" encoding="utf-8"?>
<sst xmlns="http://schemas.openxmlformats.org/spreadsheetml/2006/main" count="199" uniqueCount="145">
  <si>
    <t>Program priorytetowy NFOŚiGW p.t.</t>
  </si>
  <si>
    <t>RAZEM</t>
  </si>
  <si>
    <t>Tabela 3. ARKUSZ OBLICZENIOWY DGC (dynamicznego kosztu jednostkowego)</t>
  </si>
  <si>
    <t>Stopa dyskonta:</t>
  </si>
  <si>
    <t>rok</t>
  </si>
  <si>
    <t>Czynnik dyskontujący</t>
  </si>
  <si>
    <t>Koszty inwestycyjne netto (całkowite)</t>
  </si>
  <si>
    <t>DGC</t>
  </si>
  <si>
    <t>KI</t>
  </si>
  <si>
    <t>EE</t>
  </si>
  <si>
    <t>Instrukcje:</t>
  </si>
  <si>
    <t>W roku "0" należy wpisać nakłady inwestycyjne całkowite netto poniesione w okresie kwalifikowalności oraz w roku, w którym składany jest wniosek.</t>
  </si>
  <si>
    <t>W roku "1" i latach następnych wpisać nakłady inwestycyjne całkowite netto planowane do poniesienia. Podział na lata - zgodnie z harmonogramem rzeczowo - finansowym.</t>
  </si>
  <si>
    <t>Okres analizy obejmuje 15 lat po zakończeniu realizacji projektu (efekty i koszty eksploatacyjne należy wykazywać od pierwszego roku po roku, w którym zakończono realizację projektu)</t>
  </si>
  <si>
    <t>Stopa dyskonta przyjęta do obliczeń - 8%</t>
  </si>
  <si>
    <t>Roczne koszty eksploatacyjne ponoszone po realizacji przedsięwzięcia wykazać w cenach stałych. Powinny być przeniesione z tabeli 2.</t>
  </si>
  <si>
    <t>Pola wyróżnione szarym cieniowaniem komórki nie podlegają edycji.</t>
  </si>
  <si>
    <t>Instrukcja do Tabeli 3. ARKUSZ OBLICZENIOWY DGC (dynamicznego kosztu jednostkowego)</t>
  </si>
  <si>
    <t>Wzór na obliczenie wskaźnika DGC</t>
  </si>
  <si>
    <t>–</t>
  </si>
  <si>
    <t>stopa dyskontowa (w postaci ułamka dziesiętnego);</t>
  </si>
  <si>
    <t>rok, przyjmuje wartości od 0 do n, gdzie 0 jest rokiem, w którym ponosimy pierwsze koszty, natomiast n jest ostatnim rokiem działania instalacji;</t>
  </si>
  <si>
    <t>cena za jednostkę fizyczną efektu ekologicznego.</t>
  </si>
  <si>
    <t xml:space="preserve">KIt </t>
  </si>
  <si>
    <t xml:space="preserve">– </t>
  </si>
  <si>
    <t>ΔKEt</t>
  </si>
  <si>
    <t xml:space="preserve">i </t>
  </si>
  <si>
    <t xml:space="preserve">t </t>
  </si>
  <si>
    <t xml:space="preserve">EEt </t>
  </si>
  <si>
    <t>miara efektu ekologicznego w jednostkach fizycznych uzyskiwanego w poszczególnych latach. Efekt ekologiczny, któremu przypisujemy cenę pEE za jednostkę fizyczną (przy założeniu, że cena ta jest stała w całym okresie analizy</t>
  </si>
  <si>
    <t xml:space="preserve">pEE </t>
  </si>
  <si>
    <t>Uwaga:</t>
  </si>
  <si>
    <t xml:space="preserve">Wielkość redukcji zanieczyszeń dla scenariusza bazowego </t>
  </si>
  <si>
    <t>różnica pomiędzy wysokością kosztów eksploatacyjnych wycofywanego taboru poniesionych w roku poprzedzającym realizację projektu  a wysokością planowanych, rocznych kosztów eksploatacyjnych nowego taboru;</t>
  </si>
  <si>
    <t xml:space="preserve">kwalifikowane koszty inwestycyjne poniesione w danym roku – t;          </t>
  </si>
  <si>
    <t>Różnica pomiędzy wysokością kosztów eksploatacyjnych wycofywanego taboru poniesionych w roku poprzedzającym realizację projektu  a wysokością planowanych, rocznych kosztów eksploatacyjnych nowego taboru</t>
  </si>
  <si>
    <t>Koszty eksploatacyne przed realizacją Przedsięwzięcia</t>
  </si>
  <si>
    <t>Koszty eksploatacyne po realizacji Przedsięwzięcia</t>
  </si>
  <si>
    <t>Wyliczenie kosztów eksploatacyjnych dla stanu przed realizacją Przedsięwzięcia:</t>
  </si>
  <si>
    <t>Wyliczenie kosztów eksploatacyjnych dla stanu po realizacji Przedsięwzięcia:</t>
  </si>
  <si>
    <t>cena jednostkowa zakupu paliwa (zł/l)</t>
  </si>
  <si>
    <t>obliczeniowe roczne zużycie paliwa (l/rok)</t>
  </si>
  <si>
    <t>cena jednostkowa energii elektrycznej (zł/MWh - uśredniona zawierajaca wszystkie składniki opłat)</t>
  </si>
  <si>
    <t xml:space="preserve">obliczeniowe roczne zużycie energii elektrycznej (MWh/rok) - pomniejszone, jeśli dotyczy, o ilość energii wytowrzonej z OZE </t>
  </si>
  <si>
    <t>Różnica kosztów ekspoatacyjnych  netto</t>
  </si>
  <si>
    <t>ΔKE</t>
  </si>
  <si>
    <t>Zdyskontowany efekt ekologiczny (EE)</t>
  </si>
  <si>
    <t>Zdyskontowane koszty łączne 
(KI-ΔKE)</t>
  </si>
  <si>
    <t>Róznica kosztów eksploatacyjnych</t>
  </si>
  <si>
    <t>EURO I</t>
  </si>
  <si>
    <t>pył</t>
  </si>
  <si>
    <t xml:space="preserve">benzo-α-piren </t>
  </si>
  <si>
    <t>Rodzaj zanieczyszczeń</t>
  </si>
  <si>
    <t>Wskaźnk emisji
[g/km]</t>
  </si>
  <si>
    <t>NOx</t>
  </si>
  <si>
    <t>Redukcja emisji (uniknięta emisja)
[kg/rok]</t>
  </si>
  <si>
    <t>EURO II</t>
  </si>
  <si>
    <t>EURO III</t>
  </si>
  <si>
    <t>EURO IV</t>
  </si>
  <si>
    <t>Całkowita redukcja (uniknięcie) emisji</t>
  </si>
  <si>
    <t>Tabela 1a. Obliczenia wielkości redukcji zanieczyszczeń</t>
  </si>
  <si>
    <t>Tabela 1b. Obliczenia wielkości redukcji emisji dwutlenku węgla</t>
  </si>
  <si>
    <t>Wartość opałowa oleju napędowego 
[GJ/kg]</t>
  </si>
  <si>
    <t>EE - efekt ekologiczny powinien zostać sprowadzony do redukcji emisji dwutlenku węgla zgodnie z informacjami podanymi pod tabelami z wyliczonym efektem ekologicznym</t>
  </si>
  <si>
    <t>Koszt paliwa - oleju napędowego (zł/rok)</t>
  </si>
  <si>
    <t>Wynagrodzenia kierowców  z narzutami (zł/rok)</t>
  </si>
  <si>
    <t>3.1</t>
  </si>
  <si>
    <t>3.2</t>
  </si>
  <si>
    <t>1.1</t>
  </si>
  <si>
    <t>1.2</t>
  </si>
  <si>
    <t>3.3</t>
  </si>
  <si>
    <t>3.4</t>
  </si>
  <si>
    <t>koszty serwisowania pojazdów</t>
  </si>
  <si>
    <t>Opłaty za korzystanie ze środowiska (zł/rok)</t>
  </si>
  <si>
    <t>koszty ubezpieczenia AC (zł/rok)</t>
  </si>
  <si>
    <t>koszty ubezpieczenia OC (zł/rok)</t>
  </si>
  <si>
    <t>koszty napraw i konserwacji pojazdów (zł/rok)</t>
  </si>
  <si>
    <t>Koszt paliwa - energii elektrycznej (zł/rok)</t>
  </si>
  <si>
    <t>Wynagrodzenia kierowców z narzutami (zł/rok)</t>
  </si>
  <si>
    <t>Koszty utrzymania pojazdów (zł/rok):</t>
  </si>
  <si>
    <t>koszty serwisowania pojazdów (zł/rok)</t>
  </si>
  <si>
    <t>4.1</t>
  </si>
  <si>
    <t>4.2</t>
  </si>
  <si>
    <t>4.3</t>
  </si>
  <si>
    <t>Koszty utrzymania infrastruktury do ładowania pojazdów (zł/rok):</t>
  </si>
  <si>
    <t>koszty serwisowania infrastruktury do ładowania (zł/rok)</t>
  </si>
  <si>
    <t>koszty napraw i konserwacji infrastruktury do ładowania (zł/rok)</t>
  </si>
  <si>
    <t>koszty ubezpieczenia infrastruktury do ładowania (zł/rok)</t>
  </si>
  <si>
    <t>równoważnik CO2 [Mg/rok]</t>
  </si>
  <si>
    <t>[zł]</t>
  </si>
  <si>
    <r>
      <t xml:space="preserve"> [MgCO</t>
    </r>
    <r>
      <rPr>
        <vertAlign val="subscript"/>
        <sz val="10"/>
        <rFont val="Cambria"/>
        <family val="1"/>
        <charset val="238"/>
      </rPr>
      <t>2</t>
    </r>
    <r>
      <rPr>
        <sz val="10"/>
        <rFont val="Cambria"/>
        <family val="1"/>
        <charset val="238"/>
      </rPr>
      <t>]</t>
    </r>
  </si>
  <si>
    <t>W przypadku, gdy inwestycja nie dotyczy wymiany istniejących autobusów spalinowych (Euro I, II III lub IV) na elektryczne, koszty eksploatacyjne dla stanu "przed realizacją inwestycji" należy przyjąć jak dla eksploatacji autobusu spalinowego Euro VI.</t>
  </si>
  <si>
    <r>
      <t xml:space="preserve">CO2 </t>
    </r>
    <r>
      <rPr>
        <b/>
        <sz val="7"/>
        <rFont val="Arial"/>
        <family val="2"/>
        <charset val="238"/>
      </rPr>
      <t>(wg KOBIZE)</t>
    </r>
  </si>
  <si>
    <t>Tabela 2. Koszty eksploatacyjne</t>
  </si>
  <si>
    <t>Inne (podać jakie)</t>
  </si>
  <si>
    <t>FORMULARZ EKOLOGICZNO-TECHNICZNY  - POTWIERDZENIE OSIĄGNIĘCIA EFEKTU EKOLOGICZNEGO</t>
  </si>
  <si>
    <t>Średnioroczny przebieg zakupionego pojazdu/pojazdów zastępującego wycofany/wycofane
[km/rok]</t>
  </si>
  <si>
    <t>Wskaźnk emisji
[kg/GJ]</t>
  </si>
  <si>
    <t>Gęstość oleju napędowego 
[kg/l]</t>
  </si>
  <si>
    <t>EURO VI - w przypaku zakupu autobusu elektrycznego w zamiast nowego spalinowego spełniajacego normę Euro VI*</t>
  </si>
  <si>
    <t>Średnioroczne zużycie paliwa wycofywanych** pojazdów
[l/rok]</t>
  </si>
  <si>
    <t>zużycie paliwa dla pojazdów wycofanych z eksploatacji -  zgodne przyjętym w arkuszu do wyliczania planowanych wskaźników przedsięwzięcia</t>
  </si>
  <si>
    <t>l</t>
  </si>
  <si>
    <t>zużycie paliwa przyjęte w arkuszu do wyliczania planowanych wskaźników przedsięwzięcia dla pojazdów o normie Euro VI</t>
  </si>
  <si>
    <t xml:space="preserve">planowany przebieg pojazdów przyjęty w arkuszu do wyliczania planowanych wskaźników przedsięwzięcia dla pojazdów o normie Euro VI </t>
  </si>
  <si>
    <t>*) należy podać rzeczywisty przebieg jaki uzyskały zakupione w ramach przedsięwzięcia autobusy/autobus
**) w przypadku braku wycofania pojazdu/ów należy wpisać zużycie paliwa takie, jakie wynika z przeliczenia przyjętego na etapie wyliczania planowanych wskaźników przedsięwzięcia zużycia paliwa na 1 km dla pojazdu Euro VI i odniesieniu go do liczby faktycznie przejechanych km przez dofinansowany autobus/autobusy. Dla pojazdów wycofanych z eksploatacji należy przyjąć tą samą wartość zużycia paliwa jak przy wyliczaniu planowanych wskaźników przedsięwzięcia</t>
  </si>
  <si>
    <t>Przeliczenie przyjętego na etapie wyliczania planowanych wskaźników przedsięwzięcia zużycia paliwa na 1 km dla pojazdu Euro VI</t>
  </si>
  <si>
    <t>km</t>
  </si>
  <si>
    <t>l/km</t>
  </si>
  <si>
    <t>Ilość zużytej energii finalnej dla stanu istniejącego (przed realizacją Przedsięwzięcia)</t>
  </si>
  <si>
    <r>
      <t>M</t>
    </r>
    <r>
      <rPr>
        <vertAlign val="subscript"/>
        <sz val="10"/>
        <rFont val="Arial"/>
        <family val="2"/>
        <charset val="238"/>
      </rPr>
      <t>r</t>
    </r>
  </si>
  <si>
    <t>Średnioroczny przebieg autobusów spalinowych (zgodnie z tabelą 1a)</t>
  </si>
  <si>
    <r>
      <t>E</t>
    </r>
    <r>
      <rPr>
        <vertAlign val="subscript"/>
        <sz val="10"/>
        <rFont val="Arial"/>
        <family val="2"/>
        <charset val="238"/>
      </rPr>
      <t>1</t>
    </r>
  </si>
  <si>
    <t xml:space="preserve">Jednostkowe zużycie energii przez pojazd </t>
  </si>
  <si>
    <t>MJ/km</t>
  </si>
  <si>
    <r>
      <t>Q</t>
    </r>
    <r>
      <rPr>
        <b/>
        <vertAlign val="subscript"/>
        <sz val="10"/>
        <rFont val="Arial"/>
        <family val="2"/>
        <charset val="238"/>
      </rPr>
      <t>1</t>
    </r>
  </si>
  <si>
    <t>Ilość zużytej energii finalnej</t>
  </si>
  <si>
    <t>MWh/rok</t>
  </si>
  <si>
    <t>Ilość zużytej energii finalnej po realizacji Przedsięwzięcia</t>
  </si>
  <si>
    <r>
      <t>E</t>
    </r>
    <r>
      <rPr>
        <vertAlign val="subscript"/>
        <sz val="10"/>
        <rFont val="Arial"/>
        <family val="2"/>
        <charset val="238"/>
      </rPr>
      <t>2</t>
    </r>
  </si>
  <si>
    <r>
      <t>Q</t>
    </r>
    <r>
      <rPr>
        <b/>
        <vertAlign val="subscript"/>
        <sz val="10"/>
        <rFont val="Arial"/>
        <family val="2"/>
        <charset val="238"/>
      </rPr>
      <t>2</t>
    </r>
  </si>
  <si>
    <t xml:space="preserve">Ilość zużytej energii finalnej </t>
  </si>
  <si>
    <r>
      <rPr>
        <b/>
        <sz val="10"/>
        <rFont val="Calibri"/>
        <family val="2"/>
        <charset val="238"/>
      </rPr>
      <t>∆</t>
    </r>
    <r>
      <rPr>
        <b/>
        <sz val="10"/>
        <rFont val="Arial"/>
        <family val="2"/>
        <charset val="238"/>
      </rPr>
      <t>Q</t>
    </r>
  </si>
  <si>
    <t>Oszczędność energii finalnej w wyniku realizacji przedsięwzięcia</t>
  </si>
  <si>
    <t>Zielony transport publiczny</t>
  </si>
  <si>
    <t>EURO V</t>
  </si>
  <si>
    <t xml:space="preserve">Roczny rzeczywisty przebieg pojazdów* </t>
  </si>
  <si>
    <t>E</t>
  </si>
  <si>
    <t>Rzeczywiste roczne zużycie energii przez zakupione autobusy zeroemisyjne</t>
  </si>
  <si>
    <t>*)należy podać rzeczywisty roczny przebieg dla zakupowanych w ramach przedsięwzięcia autobusów
**)należy podać rzeczywiste roczne zużycie energii dla zakupowanych w ramach przedsięwzięcia autobusów.
***)w uzasadnionych przypadkach dopuszcza się przyjęcie jednostkowego zużycia energii przez pojazd w wysokości 2,88MJ/km</t>
  </si>
  <si>
    <t xml:space="preserve">Jednostkowe zużycie energii przez pojazd*** </t>
  </si>
  <si>
    <t>OZE</t>
  </si>
  <si>
    <t>Ilość energii wyprodukowana z instalacji PV (jeśłi dotyczy)</t>
  </si>
  <si>
    <t>Ilość zużytej energii pierwotnej dla stanu istniejącego (przed realizacją Przedsięwzięcia)</t>
  </si>
  <si>
    <t>wi</t>
  </si>
  <si>
    <t xml:space="preserve">Wskaźniki nakładu nieodnawialnej energii pierwotnej dla oleju napędowego </t>
  </si>
  <si>
    <t>-</t>
  </si>
  <si>
    <r>
      <t>Q</t>
    </r>
    <r>
      <rPr>
        <b/>
        <vertAlign val="subscript"/>
        <sz val="10"/>
        <rFont val="Arial"/>
        <family val="2"/>
        <charset val="238"/>
      </rPr>
      <t>EP1</t>
    </r>
  </si>
  <si>
    <t>Ilość zużytej energii pierwotnej</t>
  </si>
  <si>
    <t>Ilość zużytej energii pierwotnej po realizacji Przedsięwzięcia</t>
  </si>
  <si>
    <t>Wskaźniki nakładu nieodnawialnej energii pierwotnej dla en. Elektrycznej</t>
  </si>
  <si>
    <r>
      <t>Q</t>
    </r>
    <r>
      <rPr>
        <b/>
        <vertAlign val="subscript"/>
        <sz val="10"/>
        <rFont val="Arial"/>
        <family val="2"/>
        <charset val="238"/>
      </rPr>
      <t>EP2</t>
    </r>
  </si>
  <si>
    <r>
      <t>∆Q</t>
    </r>
    <r>
      <rPr>
        <b/>
        <vertAlign val="subscript"/>
        <sz val="10"/>
        <rFont val="Arial"/>
        <family val="2"/>
        <charset val="238"/>
      </rPr>
      <t>EP</t>
    </r>
  </si>
  <si>
    <t>Oszczędność energii pierwotnej w wyniku realizacji programu</t>
  </si>
  <si>
    <t>kWh/rok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</si>
</sst>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0000"/>
    <numFmt numFmtId="167" formatCode="#,##0.0000000000"/>
  </numFmts>
  <fonts count="41">
    <font>
      <sz val="10"/>
      <name val="Arial"/>
      <family val="2"/>
      <charset val="238"/>
    </font>
    <font>
      <sz val="11"/>
      <color indexed="8"/>
      <name val="Czcionka tekstu podstawowego"/>
      <family val="2"/>
      <charset val="238"/>
    </font>
    <font>
      <b/>
      <sz val="10"/>
      <name val="Czcionka tekstu podstawowego"/>
      <family val="2"/>
      <charset val="238"/>
    </font>
    <font>
      <b/>
      <sz val="12"/>
      <name val="Czcionka tekstu podstawowego"/>
      <family val="2"/>
      <charset val="238"/>
    </font>
    <font>
      <b/>
      <sz val="16"/>
      <name val="Czcionka tekstu podstawowego"/>
      <family val="2"/>
      <charset val="238"/>
    </font>
    <font>
      <b/>
      <sz val="14"/>
      <color indexed="8"/>
      <name val="Czcionka tekstu podstawowego"/>
      <family val="2"/>
      <charset val="238"/>
    </font>
    <font>
      <b/>
      <sz val="14"/>
      <name val="Czcionka tekstu podstawowego"/>
      <family val="2"/>
      <charset val="238"/>
    </font>
    <font>
      <b/>
      <sz val="11"/>
      <color indexed="17"/>
      <name val="Czcionka tekstu podstawowego"/>
      <family val="2"/>
      <charset val="238"/>
    </font>
    <font>
      <b/>
      <i/>
      <sz val="10"/>
      <name val="Czcionka tekstu podstawowego"/>
      <family val="2"/>
      <charset val="238"/>
    </font>
    <font>
      <sz val="10"/>
      <name val="Czcionka tekstu podstawowego"/>
      <family val="2"/>
      <charset val="238"/>
    </font>
    <font>
      <sz val="10"/>
      <color indexed="8"/>
      <name val="Czcionka tekstu podstawowego"/>
      <family val="2"/>
      <charset val="238"/>
    </font>
    <font>
      <sz val="10"/>
      <name val="Cambria"/>
      <family val="1"/>
      <charset val="238"/>
    </font>
    <font>
      <b/>
      <sz val="14"/>
      <name val="Cambria"/>
      <family val="1"/>
      <charset val="238"/>
    </font>
    <font>
      <b/>
      <sz val="10"/>
      <name val="Cambria"/>
      <family val="1"/>
      <charset val="238"/>
    </font>
    <font>
      <sz val="10"/>
      <color indexed="10"/>
      <name val="Cambria"/>
      <family val="1"/>
      <charset val="238"/>
    </font>
    <font>
      <vertAlign val="subscript"/>
      <sz val="10"/>
      <name val="Cambria"/>
      <family val="1"/>
      <charset val="238"/>
    </font>
    <font>
      <b/>
      <u/>
      <sz val="10"/>
      <name val="Cambria"/>
      <family val="1"/>
      <charset val="238"/>
    </font>
    <font>
      <b/>
      <sz val="12"/>
      <name val="Cambria"/>
      <family val="1"/>
      <charset val="238"/>
    </font>
    <font>
      <sz val="10"/>
      <name val="Arial"/>
      <family val="2"/>
      <charset val="238"/>
    </font>
    <font>
      <b/>
      <sz val="10"/>
      <name val="Czcionka tekstu podstawowego"/>
      <charset val="238"/>
    </font>
    <font>
      <b/>
      <sz val="11"/>
      <color indexed="8"/>
      <name val="Czcionka tekstu podstawowego"/>
      <charset val="238"/>
    </font>
    <font>
      <sz val="10"/>
      <color indexed="8"/>
      <name val="Czcionka tekstu podstawowego"/>
      <charset val="238"/>
    </font>
    <font>
      <sz val="11"/>
      <color indexed="8"/>
      <name val="Czcionka tekstu podstawowego"/>
      <charset val="238"/>
    </font>
    <font>
      <b/>
      <sz val="12"/>
      <name val="Czcionka tekstu podstawowego"/>
      <charset val="238"/>
    </font>
    <font>
      <b/>
      <sz val="12"/>
      <color indexed="8"/>
      <name val="Czcionka tekstu podstawowego"/>
      <charset val="238"/>
    </font>
    <font>
      <sz val="12"/>
      <color indexed="8"/>
      <name val="Czcionka tekstu podstawowego"/>
      <charset val="238"/>
    </font>
    <font>
      <b/>
      <sz val="10"/>
      <name val="Arial"/>
      <family val="2"/>
      <charset val="238"/>
    </font>
    <font>
      <sz val="10"/>
      <name val="Czcionka tekstu podstawowego"/>
      <charset val="238"/>
    </font>
    <font>
      <sz val="11"/>
      <name val="Czcionka tekstu podstawowego"/>
      <charset val="238"/>
    </font>
    <font>
      <b/>
      <sz val="11"/>
      <name val="Czcionka tekstu podstawowego"/>
      <charset val="238"/>
    </font>
    <font>
      <b/>
      <sz val="7"/>
      <name val="Arial"/>
      <family val="2"/>
      <charset val="238"/>
    </font>
    <font>
      <b/>
      <sz val="11"/>
      <name val="Calibri"/>
      <family val="2"/>
      <charset val="238"/>
    </font>
    <font>
      <vertAlign val="subscript"/>
      <sz val="10"/>
      <name val="Arial"/>
      <family val="2"/>
      <charset val="238"/>
    </font>
    <font>
      <b/>
      <vertAlign val="subscript"/>
      <sz val="10"/>
      <name val="Arial"/>
      <family val="2"/>
      <charset val="238"/>
    </font>
    <font>
      <sz val="6"/>
      <name val="Arial"/>
      <family val="2"/>
      <charset val="238"/>
    </font>
    <font>
      <b/>
      <sz val="10"/>
      <name val="Calibri"/>
      <family val="2"/>
      <charset val="238"/>
    </font>
    <font>
      <sz val="11"/>
      <color theme="1"/>
      <name val="Czcionka tekstu podstawowego"/>
      <family val="2"/>
      <charset val="238"/>
    </font>
    <font>
      <sz val="11"/>
      <color rgb="FFFF0000"/>
      <name val="Czcionka tekstu podstawowego"/>
      <charset val="238"/>
    </font>
    <font>
      <b/>
      <sz val="11"/>
      <color rgb="FF000000"/>
      <name val="Calibri"/>
      <family val="2"/>
      <charset val="238"/>
    </font>
    <font>
      <b/>
      <sz val="11"/>
      <color theme="1"/>
      <name val="Calibri"/>
      <family val="2"/>
      <charset val="238"/>
      <scheme val="minor"/>
    </font>
    <font>
      <sz val="10"/>
      <color rgb="FFC00000"/>
      <name val="Arial"/>
      <family val="2"/>
      <charset val="238"/>
    </font>
  </fonts>
  <fills count="25">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31"/>
        <bgColor indexed="2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9847407452621"/>
        <bgColor indexed="26"/>
      </patternFill>
    </fill>
    <fill>
      <patternFill patternType="solid">
        <fgColor theme="0" tint="-4.9989318521683403E-2"/>
        <bgColor indexed="26"/>
      </patternFill>
    </fill>
    <fill>
      <patternFill patternType="solid">
        <fgColor rgb="FFCCFFFF"/>
        <bgColor indexed="26"/>
      </patternFill>
    </fill>
    <fill>
      <patternFill patternType="solid">
        <fgColor theme="0" tint="-0.249977111117893"/>
        <bgColor indexed="64"/>
      </patternFill>
    </fill>
    <fill>
      <patternFill patternType="solid">
        <fgColor theme="0" tint="-0.249977111117893"/>
        <bgColor indexed="31"/>
      </patternFill>
    </fill>
    <fill>
      <patternFill patternType="solid">
        <fgColor rgb="FFCCFFFF"/>
        <bgColor indexed="64"/>
      </patternFill>
    </fill>
    <fill>
      <patternFill patternType="solid">
        <fgColor theme="9" tint="0.79998168889431442"/>
        <bgColor indexed="64"/>
      </patternFill>
    </fill>
    <fill>
      <patternFill patternType="solid">
        <fgColor rgb="FF66FFFF"/>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2F2F2"/>
        <bgColor rgb="FF000000"/>
      </patternFill>
    </fill>
    <fill>
      <patternFill patternType="solid">
        <fgColor rgb="FFFDE9D9"/>
        <bgColor rgb="FF000000"/>
      </patternFill>
    </fill>
    <fill>
      <patternFill patternType="solid">
        <fgColor rgb="FFF47EE3"/>
        <bgColor rgb="FF000000"/>
      </patternFill>
    </fill>
    <fill>
      <patternFill patternType="solid">
        <fgColor theme="3" tint="0.79998168889431442"/>
        <bgColor indexed="64"/>
      </patternFill>
    </fill>
    <fill>
      <patternFill patternType="solid">
        <fgColor rgb="FFE4DFEC"/>
        <bgColor rgb="FF000000"/>
      </patternFill>
    </fill>
    <fill>
      <patternFill patternType="solid">
        <fgColor rgb="FFDAEEF3"/>
        <bgColor rgb="FF000000"/>
      </patternFill>
    </fill>
    <fill>
      <patternFill patternType="solid">
        <fgColor theme="8" tint="0.79998168889431442"/>
        <bgColor indexed="64"/>
      </patternFill>
    </fill>
    <fill>
      <patternFill patternType="solid">
        <fgColor theme="7" tint="0.79998168889431442"/>
        <bgColor indexed="64"/>
      </patternFill>
    </fill>
  </fills>
  <borders count="24">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thick">
        <color indexed="8"/>
      </top>
      <bottom style="thick">
        <color indexed="8"/>
      </bottom>
      <diagonal/>
    </border>
    <border>
      <left style="medium">
        <color indexed="8"/>
      </left>
      <right style="medium">
        <color indexed="8"/>
      </right>
      <top style="thick">
        <color indexed="8"/>
      </top>
      <bottom style="thick">
        <color indexed="8"/>
      </bottom>
      <diagonal/>
    </border>
    <border>
      <left style="medium">
        <color indexed="8"/>
      </left>
      <right style="thick">
        <color indexed="8"/>
      </right>
      <top style="thick">
        <color indexed="8"/>
      </top>
      <bottom style="thick">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medium">
        <color indexed="8"/>
      </right>
      <top style="thick">
        <color indexed="8"/>
      </top>
      <bottom style="thick">
        <color indexed="8"/>
      </bottom>
      <diagonal/>
    </border>
  </borders>
  <cellStyleXfs count="5">
    <xf numFmtId="0" fontId="0" fillId="0" borderId="0"/>
    <xf numFmtId="0" fontId="1" fillId="0" borderId="0"/>
    <xf numFmtId="0" fontId="9" fillId="0" borderId="0"/>
    <xf numFmtId="0" fontId="18" fillId="0" borderId="0"/>
    <xf numFmtId="0" fontId="36" fillId="0" borderId="0"/>
  </cellStyleXfs>
  <cellXfs count="190">
    <xf numFmtId="0" fontId="0" fillId="0" borderId="0" xfId="0"/>
    <xf numFmtId="0" fontId="1" fillId="2" borderId="0" xfId="1" applyFill="1"/>
    <xf numFmtId="0" fontId="1" fillId="2" borderId="1" xfId="1" applyFill="1" applyBorder="1"/>
    <xf numFmtId="0" fontId="1" fillId="2" borderId="2" xfId="1" applyFill="1" applyBorder="1"/>
    <xf numFmtId="0" fontId="1" fillId="2" borderId="3" xfId="1" applyFill="1" applyBorder="1"/>
    <xf numFmtId="0" fontId="1" fillId="2" borderId="4" xfId="1" applyFill="1" applyBorder="1"/>
    <xf numFmtId="0" fontId="1" fillId="2" borderId="5" xfId="1" applyFill="1" applyBorder="1"/>
    <xf numFmtId="0" fontId="2" fillId="2" borderId="0" xfId="1" applyFont="1" applyFill="1"/>
    <xf numFmtId="0" fontId="1" fillId="2" borderId="0" xfId="1" applyFill="1" applyAlignment="1">
      <alignment horizontal="left"/>
    </xf>
    <xf numFmtId="0" fontId="5" fillId="2" borderId="0" xfId="1" applyFont="1" applyFill="1"/>
    <xf numFmtId="0" fontId="7" fillId="2" borderId="0" xfId="1" applyFont="1" applyFill="1" applyAlignment="1">
      <alignment horizontal="center"/>
    </xf>
    <xf numFmtId="0" fontId="1" fillId="2" borderId="6" xfId="1" applyFill="1" applyBorder="1"/>
    <xf numFmtId="0" fontId="1" fillId="2" borderId="7" xfId="1" applyFill="1" applyBorder="1"/>
    <xf numFmtId="0" fontId="1" fillId="2" borderId="8" xfId="1" applyFill="1" applyBorder="1"/>
    <xf numFmtId="49" fontId="11" fillId="3" borderId="9" xfId="2" applyNumberFormat="1" applyFont="1" applyFill="1" applyBorder="1" applyAlignment="1">
      <alignment horizontal="center" vertical="center" wrapText="1"/>
    </xf>
    <xf numFmtId="0" fontId="11" fillId="3" borderId="9"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11" fillId="2" borderId="0" xfId="2" applyFont="1" applyFill="1"/>
    <xf numFmtId="0" fontId="11" fillId="2" borderId="0" xfId="2" applyFont="1" applyFill="1" applyAlignment="1">
      <alignment vertical="center"/>
    </xf>
    <xf numFmtId="0" fontId="11" fillId="0" borderId="0" xfId="3" applyFont="1" applyAlignment="1">
      <alignment vertical="top"/>
    </xf>
    <xf numFmtId="0" fontId="16" fillId="0" borderId="0" xfId="3" applyFont="1" applyAlignment="1">
      <alignment vertical="top"/>
    </xf>
    <xf numFmtId="0" fontId="0" fillId="0" borderId="0" xfId="0" applyAlignment="1">
      <alignment vertical="center" wrapText="1"/>
    </xf>
    <xf numFmtId="0" fontId="0" fillId="5" borderId="10" xfId="0" applyFill="1" applyBorder="1" applyAlignment="1">
      <alignment vertical="center" wrapText="1"/>
    </xf>
    <xf numFmtId="0" fontId="0" fillId="5" borderId="10" xfId="0" applyFill="1" applyBorder="1" applyAlignment="1">
      <alignment horizontal="center" vertical="center" wrapText="1"/>
    </xf>
    <xf numFmtId="0" fontId="26" fillId="5" borderId="10" xfId="0" applyFont="1" applyFill="1" applyBorder="1" applyAlignment="1">
      <alignment horizontal="center" vertical="center" wrapText="1"/>
    </xf>
    <xf numFmtId="0" fontId="0" fillId="6" borderId="10" xfId="0" applyFill="1" applyBorder="1" applyAlignment="1">
      <alignment vertical="center" wrapText="1"/>
    </xf>
    <xf numFmtId="4" fontId="26" fillId="5" borderId="10" xfId="0" applyNumberFormat="1" applyFont="1" applyFill="1" applyBorder="1" applyAlignment="1">
      <alignment vertical="center" wrapText="1"/>
    </xf>
    <xf numFmtId="0" fontId="26" fillId="5" borderId="10" xfId="0" applyFont="1" applyFill="1" applyBorder="1" applyAlignment="1">
      <alignment vertical="center" wrapText="1"/>
    </xf>
    <xf numFmtId="0" fontId="23" fillId="7" borderId="9" xfId="1" applyFont="1" applyFill="1" applyBorder="1" applyAlignment="1">
      <alignment horizontal="center" vertical="center"/>
    </xf>
    <xf numFmtId="0" fontId="9" fillId="8" borderId="9" xfId="1" applyFont="1" applyFill="1" applyBorder="1" applyAlignment="1">
      <alignment horizontal="center" vertical="center"/>
    </xf>
    <xf numFmtId="0" fontId="27" fillId="8" borderId="9" xfId="1" applyFont="1" applyFill="1" applyBorder="1" applyAlignment="1">
      <alignment horizontal="left" vertical="center"/>
    </xf>
    <xf numFmtId="0" fontId="27" fillId="8" borderId="9" xfId="1" quotePrefix="1" applyFont="1" applyFill="1" applyBorder="1" applyAlignment="1">
      <alignment horizontal="left" vertical="center"/>
    </xf>
    <xf numFmtId="16" fontId="27" fillId="8" borderId="9" xfId="1" quotePrefix="1" applyNumberFormat="1" applyFont="1" applyFill="1" applyBorder="1" applyAlignment="1">
      <alignment horizontal="left" vertical="center"/>
    </xf>
    <xf numFmtId="49" fontId="6" fillId="2" borderId="0" xfId="1" applyNumberFormat="1" applyFont="1" applyFill="1" applyAlignment="1">
      <alignment horizontal="left" vertical="center"/>
    </xf>
    <xf numFmtId="0" fontId="1" fillId="2" borderId="0" xfId="1" applyFill="1" applyAlignment="1">
      <alignment vertical="center"/>
    </xf>
    <xf numFmtId="0" fontId="8" fillId="2" borderId="0" xfId="1" applyFont="1" applyFill="1" applyAlignment="1">
      <alignment vertical="center"/>
    </xf>
    <xf numFmtId="0" fontId="1" fillId="2" borderId="0" xfId="1" applyFill="1" applyAlignment="1">
      <alignment horizontal="center" vertical="center"/>
    </xf>
    <xf numFmtId="0" fontId="21" fillId="8" borderId="9" xfId="1" applyFont="1" applyFill="1" applyBorder="1" applyAlignment="1">
      <alignment vertical="center"/>
    </xf>
    <xf numFmtId="4" fontId="22" fillId="8" borderId="9" xfId="1" applyNumberFormat="1" applyFont="1" applyFill="1" applyBorder="1" applyAlignment="1">
      <alignment vertical="center"/>
    </xf>
    <xf numFmtId="0" fontId="9" fillId="8" borderId="9" xfId="1" applyFont="1" applyFill="1" applyBorder="1" applyAlignment="1">
      <alignment vertical="center"/>
    </xf>
    <xf numFmtId="4" fontId="1" fillId="8" borderId="9" xfId="1" applyNumberFormat="1" applyFill="1" applyBorder="1" applyAlignment="1">
      <alignment vertical="center"/>
    </xf>
    <xf numFmtId="0" fontId="19" fillId="7" borderId="9" xfId="1" applyFont="1" applyFill="1" applyBorder="1" applyAlignment="1">
      <alignment vertical="center" wrapText="1"/>
    </xf>
    <xf numFmtId="4" fontId="24" fillId="7" borderId="9" xfId="1" applyNumberFormat="1" applyFont="1" applyFill="1" applyBorder="1" applyAlignment="1">
      <alignment vertical="center"/>
    </xf>
    <xf numFmtId="0" fontId="25" fillId="2" borderId="0" xfId="1" applyFont="1" applyFill="1" applyAlignment="1">
      <alignment vertical="center"/>
    </xf>
    <xf numFmtId="0" fontId="27" fillId="8" borderId="9" xfId="1" applyFont="1" applyFill="1" applyBorder="1" applyAlignment="1">
      <alignment vertical="center"/>
    </xf>
    <xf numFmtId="4" fontId="28" fillId="8" borderId="9" xfId="1" applyNumberFormat="1" applyFont="1" applyFill="1" applyBorder="1" applyAlignment="1">
      <alignment vertical="center"/>
    </xf>
    <xf numFmtId="0" fontId="37" fillId="2" borderId="0" xfId="1" applyFont="1" applyFill="1" applyAlignment="1">
      <alignment vertical="center"/>
    </xf>
    <xf numFmtId="4" fontId="28" fillId="9" borderId="9" xfId="1" applyNumberFormat="1" applyFont="1" applyFill="1" applyBorder="1" applyAlignment="1">
      <alignment vertical="center"/>
    </xf>
    <xf numFmtId="0" fontId="27" fillId="8" borderId="9" xfId="1" applyFont="1" applyFill="1" applyBorder="1" applyAlignment="1">
      <alignment vertical="center" wrapText="1"/>
    </xf>
    <xf numFmtId="0" fontId="27" fillId="7" borderId="11" xfId="1" applyFont="1" applyFill="1" applyBorder="1" applyAlignment="1">
      <alignment vertical="center"/>
    </xf>
    <xf numFmtId="0" fontId="19" fillId="7" borderId="12" xfId="1" applyFont="1" applyFill="1" applyBorder="1" applyAlignment="1">
      <alignment vertical="center"/>
    </xf>
    <xf numFmtId="4" fontId="23" fillId="7" borderId="13" xfId="1" applyNumberFormat="1" applyFont="1" applyFill="1" applyBorder="1" applyAlignment="1">
      <alignment vertical="center"/>
    </xf>
    <xf numFmtId="4" fontId="23" fillId="2" borderId="0" xfId="1" applyNumberFormat="1" applyFont="1" applyFill="1" applyAlignment="1">
      <alignment vertical="center"/>
    </xf>
    <xf numFmtId="0" fontId="28" fillId="2" borderId="0" xfId="1" applyFont="1" applyFill="1" applyAlignment="1">
      <alignment horizontal="center" vertical="center"/>
    </xf>
    <xf numFmtId="0" fontId="10" fillId="2" borderId="0" xfId="1" applyFont="1" applyFill="1" applyAlignment="1">
      <alignment vertical="center"/>
    </xf>
    <xf numFmtId="49" fontId="10" fillId="2" borderId="0" xfId="1" applyNumberFormat="1" applyFont="1" applyFill="1" applyAlignment="1">
      <alignment horizontal="left" vertical="center"/>
    </xf>
    <xf numFmtId="49" fontId="10" fillId="2" borderId="0" xfId="1" applyNumberFormat="1" applyFont="1" applyFill="1" applyAlignment="1">
      <alignment horizontal="center" vertical="center"/>
    </xf>
    <xf numFmtId="49" fontId="12" fillId="0" borderId="0" xfId="2" applyNumberFormat="1" applyFont="1" applyAlignment="1">
      <alignment horizontal="left" vertical="center"/>
    </xf>
    <xf numFmtId="49" fontId="11" fillId="0" borderId="0" xfId="2" applyNumberFormat="1" applyFont="1" applyAlignment="1">
      <alignment horizontal="center" vertical="center"/>
    </xf>
    <xf numFmtId="0" fontId="11" fillId="0" borderId="0" xfId="2" applyFont="1" applyAlignment="1">
      <alignment vertical="center"/>
    </xf>
    <xf numFmtId="49" fontId="13" fillId="4" borderId="0" xfId="2" applyNumberFormat="1" applyFont="1" applyFill="1" applyAlignment="1">
      <alignment horizontal="left" vertical="center"/>
    </xf>
    <xf numFmtId="49" fontId="11" fillId="4" borderId="0" xfId="2" applyNumberFormat="1" applyFont="1" applyFill="1" applyAlignment="1">
      <alignment horizontal="center" vertical="center"/>
    </xf>
    <xf numFmtId="0" fontId="13" fillId="4" borderId="0" xfId="2" applyFont="1" applyFill="1" applyAlignment="1">
      <alignment vertical="center"/>
    </xf>
    <xf numFmtId="0" fontId="14" fillId="0" borderId="0" xfId="2" applyFont="1" applyAlignment="1">
      <alignment vertical="center"/>
    </xf>
    <xf numFmtId="49" fontId="13" fillId="0" borderId="0" xfId="2" applyNumberFormat="1" applyFont="1" applyAlignment="1">
      <alignment horizontal="left" vertical="center"/>
    </xf>
    <xf numFmtId="0" fontId="11" fillId="0" borderId="0" xfId="2" applyFont="1" applyAlignment="1">
      <alignment vertical="center" wrapText="1"/>
    </xf>
    <xf numFmtId="49" fontId="11" fillId="3" borderId="9" xfId="2" applyNumberFormat="1" applyFont="1" applyFill="1" applyBorder="1" applyAlignment="1">
      <alignment horizontal="center" vertical="center"/>
    </xf>
    <xf numFmtId="0" fontId="13" fillId="10" borderId="9" xfId="2" applyFont="1" applyFill="1" applyBorder="1" applyAlignment="1">
      <alignment horizontal="center" vertical="center"/>
    </xf>
    <xf numFmtId="0" fontId="11" fillId="11" borderId="9" xfId="2" applyFont="1" applyFill="1" applyBorder="1" applyAlignment="1">
      <alignment vertical="center"/>
    </xf>
    <xf numFmtId="0" fontId="11" fillId="3" borderId="14" xfId="2" applyFont="1" applyFill="1" applyBorder="1" applyAlignment="1">
      <alignment vertical="center"/>
    </xf>
    <xf numFmtId="0" fontId="13" fillId="0" borderId="0" xfId="2" applyFont="1" applyAlignment="1">
      <alignment vertical="center"/>
    </xf>
    <xf numFmtId="0" fontId="11" fillId="10" borderId="9" xfId="2" applyFont="1" applyFill="1" applyBorder="1" applyAlignment="1">
      <alignment horizontal="center" vertical="center"/>
    </xf>
    <xf numFmtId="0" fontId="11" fillId="11" borderId="9" xfId="2" applyFont="1" applyFill="1" applyBorder="1" applyAlignment="1">
      <alignment horizontal="center" vertical="center"/>
    </xf>
    <xf numFmtId="0" fontId="11" fillId="3" borderId="15" xfId="2" applyFont="1" applyFill="1" applyBorder="1" applyAlignment="1">
      <alignment horizontal="center" vertical="center"/>
    </xf>
    <xf numFmtId="0" fontId="11" fillId="0" borderId="0" xfId="2" applyFont="1" applyAlignment="1">
      <alignment horizontal="center" vertical="center"/>
    </xf>
    <xf numFmtId="1" fontId="11" fillId="3" borderId="9" xfId="2" applyNumberFormat="1" applyFont="1" applyFill="1" applyBorder="1" applyAlignment="1">
      <alignment horizontal="center" vertical="center"/>
    </xf>
    <xf numFmtId="0" fontId="11" fillId="3" borderId="9" xfId="2" applyFont="1" applyFill="1" applyBorder="1" applyAlignment="1">
      <alignment horizontal="center" vertical="center"/>
    </xf>
    <xf numFmtId="3" fontId="11" fillId="12" borderId="9" xfId="2" applyNumberFormat="1" applyFont="1" applyFill="1" applyBorder="1" applyAlignment="1">
      <alignment vertical="center"/>
    </xf>
    <xf numFmtId="4" fontId="11" fillId="3" borderId="9" xfId="2" applyNumberFormat="1" applyFont="1" applyFill="1" applyBorder="1" applyAlignment="1">
      <alignment vertical="center"/>
    </xf>
    <xf numFmtId="0" fontId="11" fillId="3" borderId="15" xfId="2" applyFont="1" applyFill="1" applyBorder="1" applyAlignment="1">
      <alignment vertical="center"/>
    </xf>
    <xf numFmtId="164" fontId="11" fillId="3" borderId="9" xfId="2" applyNumberFormat="1" applyFont="1" applyFill="1" applyBorder="1" applyAlignment="1">
      <alignment horizontal="center" vertical="center"/>
    </xf>
    <xf numFmtId="1" fontId="11" fillId="3" borderId="14" xfId="2" applyNumberFormat="1" applyFont="1" applyFill="1" applyBorder="1" applyAlignment="1">
      <alignment horizontal="center" vertical="center"/>
    </xf>
    <xf numFmtId="164" fontId="11" fillId="3" borderId="14" xfId="2" applyNumberFormat="1" applyFont="1" applyFill="1" applyBorder="1" applyAlignment="1">
      <alignment horizontal="center" vertical="center"/>
    </xf>
    <xf numFmtId="3" fontId="11" fillId="12" borderId="14" xfId="2" applyNumberFormat="1" applyFont="1" applyFill="1" applyBorder="1" applyAlignment="1">
      <alignment vertical="center"/>
    </xf>
    <xf numFmtId="4" fontId="11" fillId="11" borderId="12" xfId="2" applyNumberFormat="1" applyFont="1" applyFill="1" applyBorder="1" applyAlignment="1">
      <alignment vertical="center"/>
    </xf>
    <xf numFmtId="4" fontId="11" fillId="11" borderId="13" xfId="2" applyNumberFormat="1" applyFont="1" applyFill="1" applyBorder="1" applyAlignment="1">
      <alignment vertical="center"/>
    </xf>
    <xf numFmtId="0" fontId="11" fillId="10" borderId="0" xfId="2" applyFont="1" applyFill="1" applyAlignment="1">
      <alignment vertical="center"/>
    </xf>
    <xf numFmtId="3" fontId="11" fillId="0" borderId="0" xfId="2" applyNumberFormat="1" applyFont="1" applyAlignment="1">
      <alignment vertical="center"/>
    </xf>
    <xf numFmtId="49" fontId="16" fillId="0" borderId="0" xfId="2" applyNumberFormat="1" applyFont="1" applyAlignment="1">
      <alignment horizontal="left" vertical="center"/>
    </xf>
    <xf numFmtId="49" fontId="11" fillId="0" borderId="0" xfId="2" applyNumberFormat="1" applyFont="1" applyAlignment="1">
      <alignment horizontal="left" vertical="center"/>
    </xf>
    <xf numFmtId="0" fontId="11" fillId="11" borderId="9" xfId="2" applyFont="1" applyFill="1" applyBorder="1" applyAlignment="1">
      <alignment horizontal="center" vertical="center" wrapText="1"/>
    </xf>
    <xf numFmtId="167" fontId="26" fillId="5" borderId="10" xfId="0" applyNumberFormat="1" applyFont="1" applyFill="1" applyBorder="1" applyAlignment="1">
      <alignment vertical="center" wrapText="1"/>
    </xf>
    <xf numFmtId="166" fontId="0" fillId="6" borderId="10" xfId="0" applyNumberFormat="1" applyFill="1" applyBorder="1" applyAlignment="1">
      <alignment vertical="center" wrapText="1"/>
    </xf>
    <xf numFmtId="2" fontId="0" fillId="6" borderId="10" xfId="0" applyNumberFormat="1" applyFill="1" applyBorder="1" applyAlignment="1">
      <alignment vertical="center" wrapText="1"/>
    </xf>
    <xf numFmtId="165" fontId="26" fillId="5" borderId="10" xfId="0" applyNumberFormat="1" applyFont="1" applyFill="1" applyBorder="1" applyAlignment="1">
      <alignment vertical="center" wrapText="1"/>
    </xf>
    <xf numFmtId="0" fontId="27" fillId="8" borderId="5" xfId="1" applyFont="1" applyFill="1" applyBorder="1" applyAlignment="1">
      <alignment horizontal="left" vertical="center"/>
    </xf>
    <xf numFmtId="0" fontId="27" fillId="8" borderId="15" xfId="1" applyFont="1" applyFill="1" applyBorder="1" applyAlignment="1">
      <alignment vertical="center"/>
    </xf>
    <xf numFmtId="0" fontId="31" fillId="0" borderId="0" xfId="0" applyFont="1" applyAlignment="1">
      <alignment horizontal="justify" vertical="center"/>
    </xf>
    <xf numFmtId="0" fontId="26" fillId="0" borderId="0" xfId="0" applyFont="1" applyAlignment="1">
      <alignment horizontal="left" vertical="center" wrapText="1"/>
    </xf>
    <xf numFmtId="3" fontId="0" fillId="12" borderId="10" xfId="0" applyNumberFormat="1" applyFill="1" applyBorder="1" applyAlignment="1">
      <alignment horizontal="center" vertical="center" wrapText="1"/>
    </xf>
    <xf numFmtId="0" fontId="0" fillId="0" borderId="0" xfId="0" applyAlignment="1">
      <alignment horizontal="left" vertical="center" wrapText="1"/>
    </xf>
    <xf numFmtId="165" fontId="0" fillId="5" borderId="10" xfId="0" applyNumberFormat="1" applyFill="1" applyBorder="1" applyAlignment="1">
      <alignment horizontal="center" vertical="center" wrapText="1"/>
    </xf>
    <xf numFmtId="0" fontId="0" fillId="0" borderId="0" xfId="0" applyAlignment="1">
      <alignment vertical="center"/>
    </xf>
    <xf numFmtId="0" fontId="0" fillId="0" borderId="10" xfId="0" applyBorder="1" applyAlignment="1">
      <alignment horizontal="left" vertical="center"/>
    </xf>
    <xf numFmtId="0" fontId="0" fillId="0" borderId="10" xfId="0" applyBorder="1" applyAlignment="1">
      <alignment vertical="center"/>
    </xf>
    <xf numFmtId="3" fontId="0" fillId="6" borderId="10" xfId="0" applyNumberFormat="1" applyFill="1" applyBorder="1" applyAlignment="1">
      <alignment vertical="center"/>
    </xf>
    <xf numFmtId="4" fontId="0" fillId="6" borderId="10" xfId="0" applyNumberFormat="1" applyFill="1" applyBorder="1" applyAlignment="1">
      <alignment vertical="center"/>
    </xf>
    <xf numFmtId="0" fontId="26" fillId="13" borderId="10" xfId="0" applyFont="1" applyFill="1" applyBorder="1" applyAlignment="1">
      <alignment horizontal="left" vertical="center"/>
    </xf>
    <xf numFmtId="0" fontId="26" fillId="13" borderId="10" xfId="0" applyFont="1" applyFill="1" applyBorder="1" applyAlignment="1">
      <alignment vertical="center"/>
    </xf>
    <xf numFmtId="3" fontId="26" fillId="13" borderId="10" xfId="0" applyNumberFormat="1" applyFont="1" applyFill="1" applyBorder="1" applyAlignment="1">
      <alignment vertical="center"/>
    </xf>
    <xf numFmtId="3" fontId="0" fillId="14" borderId="10" xfId="0" applyNumberFormat="1" applyFill="1" applyBorder="1" applyAlignment="1">
      <alignment vertical="center"/>
    </xf>
    <xf numFmtId="3" fontId="0" fillId="0" borderId="0" xfId="0" applyNumberFormat="1" applyAlignment="1">
      <alignment vertical="center"/>
    </xf>
    <xf numFmtId="0" fontId="26" fillId="15" borderId="10" xfId="0" applyFont="1" applyFill="1" applyBorder="1" applyAlignment="1">
      <alignment horizontal="left" vertical="center" wrapText="1"/>
    </xf>
    <xf numFmtId="0" fontId="26" fillId="15" borderId="10" xfId="0" applyFont="1" applyFill="1" applyBorder="1" applyAlignment="1">
      <alignment vertical="center" wrapText="1"/>
    </xf>
    <xf numFmtId="3" fontId="26" fillId="15" borderId="10" xfId="0" applyNumberFormat="1" applyFont="1" applyFill="1" applyBorder="1" applyAlignment="1">
      <alignment vertical="center" wrapText="1"/>
    </xf>
    <xf numFmtId="0" fontId="26" fillId="16" borderId="10" xfId="0" applyFont="1" applyFill="1" applyBorder="1" applyAlignment="1">
      <alignment vertical="center"/>
    </xf>
    <xf numFmtId="0" fontId="0" fillId="0" borderId="10" xfId="0" applyBorder="1" applyAlignment="1">
      <alignment horizontal="center" vertical="center"/>
    </xf>
    <xf numFmtId="0" fontId="0" fillId="17" borderId="10" xfId="0" applyFill="1" applyBorder="1" applyAlignment="1">
      <alignment vertical="center"/>
    </xf>
    <xf numFmtId="0" fontId="26" fillId="18" borderId="10" xfId="0" applyFont="1" applyFill="1" applyBorder="1" applyAlignment="1">
      <alignment horizontal="left" vertical="center"/>
    </xf>
    <xf numFmtId="0" fontId="26" fillId="18" borderId="10" xfId="0" applyFont="1" applyFill="1" applyBorder="1" applyAlignment="1">
      <alignment vertical="center"/>
    </xf>
    <xf numFmtId="3" fontId="26" fillId="18" borderId="10" xfId="0" applyNumberFormat="1" applyFont="1" applyFill="1" applyBorder="1" applyAlignment="1">
      <alignment vertical="center" wrapText="1"/>
    </xf>
    <xf numFmtId="0" fontId="34" fillId="0" borderId="0" xfId="0" applyFont="1" applyAlignment="1">
      <alignment vertical="center" wrapText="1"/>
    </xf>
    <xf numFmtId="0" fontId="26" fillId="19" borderId="10" xfId="0" applyFont="1" applyFill="1" applyBorder="1" applyAlignment="1">
      <alignment horizontal="left" vertical="center" wrapText="1"/>
    </xf>
    <xf numFmtId="0" fontId="26" fillId="19" borderId="10" xfId="0" applyFont="1" applyFill="1" applyBorder="1" applyAlignment="1">
      <alignment vertical="center" wrapText="1"/>
    </xf>
    <xf numFmtId="3" fontId="26" fillId="19" borderId="10" xfId="0" applyNumberFormat="1" applyFont="1" applyFill="1" applyBorder="1" applyAlignment="1">
      <alignment vertical="center" wrapText="1"/>
    </xf>
    <xf numFmtId="0" fontId="4" fillId="2" borderId="0" xfId="1" applyFont="1" applyFill="1" applyAlignment="1">
      <alignment horizontal="center" wrapText="1"/>
    </xf>
    <xf numFmtId="0" fontId="3" fillId="2" borderId="15" xfId="1" applyFont="1" applyFill="1" applyBorder="1" applyAlignment="1">
      <alignment horizontal="center"/>
    </xf>
    <xf numFmtId="49" fontId="1" fillId="2" borderId="15" xfId="1" applyNumberFormat="1" applyFill="1" applyBorder="1" applyAlignment="1">
      <alignment horizontal="center"/>
    </xf>
    <xf numFmtId="0" fontId="5" fillId="2" borderId="15" xfId="1" applyFont="1" applyFill="1" applyBorder="1" applyAlignment="1">
      <alignment horizontal="center"/>
    </xf>
    <xf numFmtId="0" fontId="6" fillId="2" borderId="15" xfId="1" applyFont="1" applyFill="1" applyBorder="1" applyAlignment="1">
      <alignment horizontal="center"/>
    </xf>
    <xf numFmtId="0" fontId="6" fillId="2" borderId="15" xfId="1" applyFont="1" applyFill="1" applyBorder="1" applyAlignment="1">
      <alignment horizontal="center" wrapText="1"/>
    </xf>
    <xf numFmtId="0" fontId="5" fillId="0" borderId="0" xfId="1" applyFont="1" applyAlignment="1">
      <alignment horizontal="center"/>
    </xf>
    <xf numFmtId="0" fontId="0" fillId="5" borderId="10" xfId="0" applyFill="1" applyBorder="1" applyAlignment="1">
      <alignment horizontal="left" vertical="center" wrapText="1"/>
    </xf>
    <xf numFmtId="3" fontId="0" fillId="12" borderId="10" xfId="0" applyNumberFormat="1" applyFill="1" applyBorder="1" applyAlignment="1">
      <alignment horizontal="center" vertical="center" wrapText="1"/>
    </xf>
    <xf numFmtId="3" fontId="0" fillId="20" borderId="10" xfId="0" applyNumberFormat="1" applyFill="1" applyBorder="1" applyAlignment="1">
      <alignment horizontal="left" vertical="center" wrapText="1"/>
    </xf>
    <xf numFmtId="3" fontId="0" fillId="5" borderId="10" xfId="0" applyNumberFormat="1" applyFill="1" applyBorder="1" applyAlignment="1">
      <alignment horizontal="left" vertical="center" wrapText="1"/>
    </xf>
    <xf numFmtId="0" fontId="26" fillId="0" borderId="0" xfId="0" applyFont="1" applyAlignment="1">
      <alignment horizontal="left" vertical="center" wrapText="1"/>
    </xf>
    <xf numFmtId="0" fontId="26" fillId="5" borderId="10"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0" fillId="2" borderId="0" xfId="1" applyFont="1" applyFill="1" applyAlignment="1">
      <alignment horizontal="left" vertical="center"/>
    </xf>
    <xf numFmtId="0" fontId="29" fillId="2" borderId="0" xfId="1" applyFont="1" applyFill="1" applyAlignment="1">
      <alignment horizontal="left" vertical="center"/>
    </xf>
    <xf numFmtId="0" fontId="1" fillId="2" borderId="0" xfId="1" applyFill="1" applyAlignment="1">
      <alignment horizontal="left" vertical="center" wrapText="1"/>
    </xf>
    <xf numFmtId="0" fontId="0" fillId="0" borderId="17" xfId="0" applyBorder="1" applyAlignment="1">
      <alignment vertical="center"/>
    </xf>
    <xf numFmtId="0" fontId="38" fillId="21" borderId="16" xfId="0" applyFont="1" applyFill="1" applyBorder="1" applyAlignment="1">
      <alignment horizontal="left" vertical="center" wrapText="1"/>
    </xf>
    <xf numFmtId="0" fontId="38" fillId="21" borderId="17"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6" fillId="18" borderId="16" xfId="0" applyFont="1" applyFill="1" applyBorder="1" applyAlignment="1">
      <alignment vertical="center"/>
    </xf>
    <xf numFmtId="0" fontId="26" fillId="18" borderId="17" xfId="0" applyFont="1" applyFill="1" applyBorder="1" applyAlignment="1">
      <alignment vertical="center"/>
    </xf>
    <xf numFmtId="0" fontId="26" fillId="18" borderId="18" xfId="0" applyFont="1" applyFill="1" applyBorder="1" applyAlignment="1">
      <alignment vertical="center"/>
    </xf>
    <xf numFmtId="0" fontId="26" fillId="19" borderId="16" xfId="0" applyFont="1" applyFill="1" applyBorder="1" applyAlignment="1">
      <alignment vertical="center" wrapText="1"/>
    </xf>
    <xf numFmtId="0" fontId="26" fillId="19" borderId="17" xfId="0" applyFont="1" applyFill="1" applyBorder="1" applyAlignment="1">
      <alignment vertical="center" wrapText="1"/>
    </xf>
    <xf numFmtId="0" fontId="26" fillId="19" borderId="18" xfId="0" applyFont="1" applyFill="1" applyBorder="1" applyAlignment="1">
      <alignment vertical="center" wrapText="1"/>
    </xf>
    <xf numFmtId="0" fontId="26" fillId="16" borderId="16" xfId="0" applyFont="1" applyFill="1" applyBorder="1" applyAlignment="1">
      <alignment vertical="center" wrapText="1"/>
    </xf>
    <xf numFmtId="0" fontId="26" fillId="16" borderId="17" xfId="0" applyFont="1" applyFill="1" applyBorder="1" applyAlignment="1">
      <alignment vertical="center" wrapText="1"/>
    </xf>
    <xf numFmtId="0" fontId="26" fillId="16" borderId="18" xfId="0" applyFont="1" applyFill="1" applyBorder="1" applyAlignment="1">
      <alignment vertical="center" wrapText="1"/>
    </xf>
    <xf numFmtId="0" fontId="38" fillId="22" borderId="16" xfId="0" applyFont="1" applyFill="1" applyBorder="1" applyAlignment="1">
      <alignment horizontal="left" vertical="center" wrapText="1"/>
    </xf>
    <xf numFmtId="0" fontId="38" fillId="22" borderId="17" xfId="0" applyFont="1" applyFill="1" applyBorder="1" applyAlignment="1">
      <alignment horizontal="left" vertical="center" wrapText="1"/>
    </xf>
    <xf numFmtId="0" fontId="38" fillId="22" borderId="18" xfId="0" applyFont="1" applyFill="1" applyBorder="1" applyAlignment="1">
      <alignment horizontal="left" vertical="center" wrapText="1"/>
    </xf>
    <xf numFmtId="0" fontId="34" fillId="0" borderId="20" xfId="0" applyFont="1" applyBorder="1" applyAlignment="1">
      <alignment horizontal="left" vertical="center" wrapText="1"/>
    </xf>
    <xf numFmtId="0" fontId="34" fillId="0" borderId="0" xfId="0" applyFont="1" applyAlignment="1">
      <alignment horizontal="left" vertical="center" wrapText="1"/>
    </xf>
    <xf numFmtId="0" fontId="0" fillId="0" borderId="18" xfId="0" applyBorder="1" applyAlignment="1">
      <alignment vertical="center"/>
    </xf>
    <xf numFmtId="0" fontId="26" fillId="13" borderId="16" xfId="0" applyFont="1" applyFill="1" applyBorder="1" applyAlignment="1">
      <alignment vertical="center"/>
    </xf>
    <xf numFmtId="0" fontId="26" fillId="13" borderId="17" xfId="0" applyFont="1" applyFill="1" applyBorder="1" applyAlignment="1">
      <alignment vertical="center"/>
    </xf>
    <xf numFmtId="0" fontId="26" fillId="13" borderId="18" xfId="0" applyFont="1" applyFill="1" applyBorder="1" applyAlignment="1">
      <alignment vertical="center"/>
    </xf>
    <xf numFmtId="0" fontId="26" fillId="15" borderId="16" xfId="0" applyFont="1" applyFill="1" applyBorder="1" applyAlignment="1">
      <alignment vertical="center" wrapText="1"/>
    </xf>
    <xf numFmtId="0" fontId="26" fillId="15" borderId="17" xfId="0" applyFont="1" applyFill="1" applyBorder="1" applyAlignment="1">
      <alignment vertical="center" wrapText="1"/>
    </xf>
    <xf numFmtId="0" fontId="26" fillId="15" borderId="18" xfId="0" applyFont="1" applyFill="1" applyBorder="1" applyAlignment="1">
      <alignment vertical="center" wrapText="1"/>
    </xf>
    <xf numFmtId="0" fontId="39" fillId="23" borderId="10" xfId="0" applyFont="1" applyFill="1" applyBorder="1" applyAlignment="1">
      <alignment horizontal="left" vertical="center" wrapText="1"/>
    </xf>
    <xf numFmtId="0" fontId="39" fillId="24" borderId="10" xfId="0" applyFont="1" applyFill="1" applyBorder="1" applyAlignment="1">
      <alignment horizontal="left" vertical="center" wrapText="1"/>
    </xf>
    <xf numFmtId="49" fontId="11" fillId="0" borderId="0" xfId="2" applyNumberFormat="1" applyFont="1" applyAlignment="1">
      <alignment horizontal="left" vertical="center" wrapText="1"/>
    </xf>
    <xf numFmtId="0" fontId="13" fillId="0" borderId="0" xfId="2" applyFont="1" applyAlignment="1">
      <alignment horizontal="center" vertical="center"/>
    </xf>
    <xf numFmtId="0" fontId="11" fillId="10" borderId="21" xfId="2" applyFont="1" applyFill="1" applyBorder="1" applyAlignment="1">
      <alignment horizontal="left" vertical="center"/>
    </xf>
    <xf numFmtId="0" fontId="11" fillId="10" borderId="22" xfId="2" applyFont="1" applyFill="1" applyBorder="1" applyAlignment="1">
      <alignment horizontal="left" vertical="center"/>
    </xf>
    <xf numFmtId="0" fontId="11" fillId="10" borderId="23" xfId="2" applyFont="1" applyFill="1" applyBorder="1" applyAlignment="1">
      <alignment horizontal="left" vertical="center"/>
    </xf>
    <xf numFmtId="0" fontId="11" fillId="0" borderId="0" xfId="3" applyFont="1" applyAlignment="1">
      <alignment horizontal="left" vertical="center" wrapText="1"/>
    </xf>
    <xf numFmtId="0" fontId="17" fillId="2" borderId="0" xfId="2" applyFont="1" applyFill="1" applyAlignment="1">
      <alignment horizontal="left" wrapText="1"/>
    </xf>
    <xf numFmtId="0" fontId="11" fillId="2" borderId="0" xfId="2" applyFont="1" applyFill="1" applyAlignment="1">
      <alignment horizontal="left" vertical="top" wrapText="1"/>
    </xf>
    <xf numFmtId="0" fontId="11" fillId="0" borderId="0" xfId="3" applyFont="1" applyAlignment="1">
      <alignment horizontal="left" vertical="top" wrapText="1"/>
    </xf>
    <xf numFmtId="0" fontId="11" fillId="0" borderId="0" xfId="3" applyFont="1" applyAlignment="1">
      <alignment vertical="top" wrapText="1"/>
    </xf>
    <xf numFmtId="0" fontId="11" fillId="2" borderId="0" xfId="2" applyFont="1" applyFill="1" applyAlignment="1">
      <alignment horizontal="left" vertical="center" wrapText="1"/>
    </xf>
    <xf numFmtId="0" fontId="40" fillId="0" borderId="10" xfId="0" applyFont="1" applyBorder="1" applyAlignment="1">
      <alignment vertical="center"/>
    </xf>
  </cellXfs>
  <cellStyles count="5">
    <cellStyle name="Excel Built-in Normal" xfId="1" xr:uid="{00000000-0005-0000-0000-000000000000}"/>
    <cellStyle name="Excel Built-in Normalny 2" xfId="2" xr:uid="{00000000-0005-0000-0000-000001000000}"/>
    <cellStyle name="Normalny" xfId="0" builtinId="0"/>
    <cellStyle name="Normalny 2" xfId="3" xr:uid="{00000000-0005-0000-0000-000003000000}"/>
    <cellStyle name="Normalny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BFB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137160</xdr:colOff>
      <xdr:row>5</xdr:row>
      <xdr:rowOff>144780</xdr:rowOff>
    </xdr:from>
    <xdr:to>
      <xdr:col>0</xdr:col>
      <xdr:colOff>7620</xdr:colOff>
      <xdr:row>12</xdr:row>
      <xdr:rowOff>45720</xdr:rowOff>
    </xdr:to>
    <xdr:pic>
      <xdr:nvPicPr>
        <xdr:cNvPr id="10264" name="Picture 33">
          <a:extLst>
            <a:ext uri="{FF2B5EF4-FFF2-40B4-BE49-F238E27FC236}">
              <a16:creationId xmlns:a16="http://schemas.microsoft.com/office/drawing/2014/main" id="{00000000-0008-0000-0600-00001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998220"/>
          <a:ext cx="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137160</xdr:colOff>
      <xdr:row>5</xdr:row>
      <xdr:rowOff>144780</xdr:rowOff>
    </xdr:from>
    <xdr:to>
      <xdr:col>0</xdr:col>
      <xdr:colOff>7620</xdr:colOff>
      <xdr:row>12</xdr:row>
      <xdr:rowOff>45720</xdr:rowOff>
    </xdr:to>
    <xdr:pic>
      <xdr:nvPicPr>
        <xdr:cNvPr id="10265" name="Picture 34">
          <a:extLst>
            <a:ext uri="{FF2B5EF4-FFF2-40B4-BE49-F238E27FC236}">
              <a16:creationId xmlns:a16="http://schemas.microsoft.com/office/drawing/2014/main" id="{00000000-0008-0000-0600-00001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998220"/>
          <a:ext cx="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137160</xdr:colOff>
      <xdr:row>5</xdr:row>
      <xdr:rowOff>144780</xdr:rowOff>
    </xdr:from>
    <xdr:to>
      <xdr:col>0</xdr:col>
      <xdr:colOff>7620</xdr:colOff>
      <xdr:row>12</xdr:row>
      <xdr:rowOff>45720</xdr:rowOff>
    </xdr:to>
    <xdr:pic>
      <xdr:nvPicPr>
        <xdr:cNvPr id="10266" name="Picture 65">
          <a:extLst>
            <a:ext uri="{FF2B5EF4-FFF2-40B4-BE49-F238E27FC236}">
              <a16:creationId xmlns:a16="http://schemas.microsoft.com/office/drawing/2014/main" id="{00000000-0008-0000-0600-00001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998220"/>
          <a:ext cx="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137160</xdr:colOff>
      <xdr:row>5</xdr:row>
      <xdr:rowOff>144780</xdr:rowOff>
    </xdr:from>
    <xdr:to>
      <xdr:col>0</xdr:col>
      <xdr:colOff>7620</xdr:colOff>
      <xdr:row>12</xdr:row>
      <xdr:rowOff>45720</xdr:rowOff>
    </xdr:to>
    <xdr:pic>
      <xdr:nvPicPr>
        <xdr:cNvPr id="10267" name="Picture 66">
          <a:extLst>
            <a:ext uri="{FF2B5EF4-FFF2-40B4-BE49-F238E27FC236}">
              <a16:creationId xmlns:a16="http://schemas.microsoft.com/office/drawing/2014/main" id="{00000000-0008-0000-0600-00001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998220"/>
          <a:ext cx="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137160</xdr:colOff>
      <xdr:row>5</xdr:row>
      <xdr:rowOff>144780</xdr:rowOff>
    </xdr:from>
    <xdr:to>
      <xdr:col>0</xdr:col>
      <xdr:colOff>7620</xdr:colOff>
      <xdr:row>12</xdr:row>
      <xdr:rowOff>45720</xdr:rowOff>
    </xdr:to>
    <xdr:pic>
      <xdr:nvPicPr>
        <xdr:cNvPr id="10268" name="Picture 97">
          <a:extLst>
            <a:ext uri="{FF2B5EF4-FFF2-40B4-BE49-F238E27FC236}">
              <a16:creationId xmlns:a16="http://schemas.microsoft.com/office/drawing/2014/main" id="{00000000-0008-0000-0600-00001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998220"/>
          <a:ext cx="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137160</xdr:colOff>
      <xdr:row>5</xdr:row>
      <xdr:rowOff>144780</xdr:rowOff>
    </xdr:from>
    <xdr:to>
      <xdr:col>0</xdr:col>
      <xdr:colOff>7620</xdr:colOff>
      <xdr:row>12</xdr:row>
      <xdr:rowOff>45720</xdr:rowOff>
    </xdr:to>
    <xdr:pic>
      <xdr:nvPicPr>
        <xdr:cNvPr id="10269" name="Picture 98">
          <a:extLst>
            <a:ext uri="{FF2B5EF4-FFF2-40B4-BE49-F238E27FC236}">
              <a16:creationId xmlns:a16="http://schemas.microsoft.com/office/drawing/2014/main" id="{00000000-0008-0000-0600-00001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998220"/>
          <a:ext cx="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4</xdr:col>
      <xdr:colOff>312420</xdr:colOff>
      <xdr:row>4</xdr:row>
      <xdr:rowOff>114300</xdr:rowOff>
    </xdr:from>
    <xdr:to>
      <xdr:col>9</xdr:col>
      <xdr:colOff>480060</xdr:colOff>
      <xdr:row>14</xdr:row>
      <xdr:rowOff>541020</xdr:rowOff>
    </xdr:to>
    <xdr:pic>
      <xdr:nvPicPr>
        <xdr:cNvPr id="10270" name="Obraz 9">
          <a:extLst>
            <a:ext uri="{FF2B5EF4-FFF2-40B4-BE49-F238E27FC236}">
              <a16:creationId xmlns:a16="http://schemas.microsoft.com/office/drawing/2014/main" id="{00000000-0008-0000-0600-00001E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6440" y="807720"/>
          <a:ext cx="3596640" cy="2118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view="pageBreakPreview" zoomScaleNormal="100" zoomScaleSheetLayoutView="100" workbookViewId="0">
      <selection activeCell="L25" sqref="L25"/>
    </sheetView>
  </sheetViews>
  <sheetFormatPr defaultColWidth="10" defaultRowHeight="13.8"/>
  <cols>
    <col min="1" max="16384" width="10" style="1"/>
  </cols>
  <sheetData>
    <row r="1" spans="1:9" ht="14.25" customHeight="1">
      <c r="A1" s="2"/>
      <c r="B1" s="3"/>
      <c r="C1" s="3"/>
      <c r="D1" s="3"/>
      <c r="E1" s="3"/>
      <c r="F1" s="3"/>
      <c r="G1" s="3"/>
      <c r="H1" s="3"/>
      <c r="I1" s="4"/>
    </row>
    <row r="2" spans="1:9" ht="14.25" customHeight="1">
      <c r="A2" s="5"/>
      <c r="I2" s="6"/>
    </row>
    <row r="3" spans="1:9" ht="14.25" customHeight="1">
      <c r="A3" s="5"/>
      <c r="D3" s="7"/>
      <c r="E3" s="7"/>
      <c r="F3" s="7"/>
      <c r="I3" s="6"/>
    </row>
    <row r="4" spans="1:9" ht="14.25" customHeight="1">
      <c r="A4" s="5"/>
      <c r="I4" s="6"/>
    </row>
    <row r="5" spans="1:9" ht="14.25" customHeight="1">
      <c r="A5" s="5"/>
      <c r="I5" s="6"/>
    </row>
    <row r="6" spans="1:9" ht="14.25" customHeight="1">
      <c r="A6" s="5"/>
      <c r="I6" s="6"/>
    </row>
    <row r="7" spans="1:9" ht="14.25" customHeight="1">
      <c r="A7" s="5"/>
      <c r="I7" s="6"/>
    </row>
    <row r="8" spans="1:9" ht="14.25" customHeight="1">
      <c r="A8" s="5"/>
      <c r="I8" s="6"/>
    </row>
    <row r="9" spans="1:9" ht="71.25" customHeight="1">
      <c r="A9" s="5"/>
      <c r="B9" s="125" t="s">
        <v>95</v>
      </c>
      <c r="C9" s="125"/>
      <c r="D9" s="125"/>
      <c r="E9" s="125"/>
      <c r="F9" s="125"/>
      <c r="G9" s="125"/>
      <c r="H9" s="125"/>
      <c r="I9" s="6"/>
    </row>
    <row r="10" spans="1:9" ht="14.25" customHeight="1">
      <c r="A10" s="5"/>
      <c r="I10" s="6"/>
    </row>
    <row r="11" spans="1:9" ht="14.25" customHeight="1">
      <c r="A11" s="5"/>
      <c r="I11" s="6"/>
    </row>
    <row r="12" spans="1:9" ht="14.25" customHeight="1">
      <c r="A12" s="5"/>
      <c r="I12" s="6"/>
    </row>
    <row r="13" spans="1:9" ht="14.25" customHeight="1">
      <c r="A13" s="5"/>
      <c r="I13" s="6"/>
    </row>
    <row r="14" spans="1:9" ht="14.25" customHeight="1">
      <c r="A14" s="5"/>
      <c r="I14" s="6"/>
    </row>
    <row r="15" spans="1:9" ht="14.25" customHeight="1">
      <c r="A15" s="5"/>
      <c r="I15" s="6"/>
    </row>
    <row r="16" spans="1:9" ht="14.25" customHeight="1">
      <c r="A16" s="5"/>
      <c r="B16" s="8"/>
      <c r="C16" s="8"/>
      <c r="D16" s="8"/>
      <c r="E16" s="8"/>
      <c r="F16" s="8"/>
      <c r="G16" s="8"/>
      <c r="H16" s="8"/>
      <c r="I16" s="6"/>
    </row>
    <row r="17" spans="1:9" ht="18" customHeight="1">
      <c r="A17" s="128" t="s">
        <v>0</v>
      </c>
      <c r="B17" s="128"/>
      <c r="C17" s="128"/>
      <c r="D17" s="128"/>
      <c r="E17" s="128"/>
      <c r="F17" s="128"/>
      <c r="G17" s="128"/>
      <c r="H17" s="128"/>
      <c r="I17" s="128"/>
    </row>
    <row r="18" spans="1:9" ht="14.25" customHeight="1">
      <c r="A18" s="129"/>
      <c r="B18" s="129"/>
      <c r="C18" s="129"/>
      <c r="D18" s="129"/>
      <c r="E18" s="129"/>
      <c r="F18" s="129"/>
      <c r="G18" s="129"/>
      <c r="H18" s="129"/>
      <c r="I18" s="129"/>
    </row>
    <row r="19" spans="1:9" ht="29.25" customHeight="1">
      <c r="A19" s="130" t="s">
        <v>124</v>
      </c>
      <c r="B19" s="129"/>
      <c r="C19" s="129"/>
      <c r="D19" s="129"/>
      <c r="E19" s="129"/>
      <c r="F19" s="129"/>
      <c r="G19" s="129"/>
      <c r="H19" s="129"/>
      <c r="I19" s="129"/>
    </row>
    <row r="20" spans="1:9" ht="22.5" customHeight="1">
      <c r="A20" s="9"/>
      <c r="B20" s="9"/>
      <c r="E20" s="9"/>
      <c r="F20" s="9"/>
      <c r="G20" s="9"/>
      <c r="H20" s="9"/>
      <c r="I20" s="9"/>
    </row>
    <row r="21" spans="1:9" ht="21.75" customHeight="1">
      <c r="A21" s="131"/>
      <c r="B21" s="131"/>
      <c r="C21" s="131"/>
      <c r="D21" s="131"/>
      <c r="E21" s="131"/>
      <c r="F21" s="131"/>
      <c r="G21" s="131"/>
      <c r="H21" s="131"/>
      <c r="I21" s="131"/>
    </row>
    <row r="22" spans="1:9" ht="14.25" customHeight="1">
      <c r="D22" s="97"/>
    </row>
    <row r="23" spans="1:9" ht="14.25" customHeight="1">
      <c r="A23" s="9"/>
      <c r="B23" s="9"/>
      <c r="E23" s="9"/>
      <c r="F23" s="9"/>
      <c r="G23" s="9"/>
      <c r="H23" s="9"/>
      <c r="I23" s="9"/>
    </row>
    <row r="24" spans="1:9" ht="18" customHeight="1">
      <c r="A24" s="131"/>
      <c r="B24" s="131"/>
      <c r="C24" s="131"/>
      <c r="D24" s="131"/>
      <c r="E24" s="131"/>
      <c r="F24" s="131"/>
      <c r="G24" s="131"/>
      <c r="H24" s="131"/>
      <c r="I24" s="131"/>
    </row>
    <row r="25" spans="1:9" ht="14.25" customHeight="1">
      <c r="A25" s="5"/>
      <c r="I25" s="6"/>
    </row>
    <row r="26" spans="1:9" ht="14.25" customHeight="1">
      <c r="A26" s="5"/>
      <c r="B26" s="7"/>
      <c r="I26" s="6"/>
    </row>
    <row r="27" spans="1:9" ht="14.25" customHeight="1">
      <c r="A27" s="5"/>
      <c r="I27" s="6"/>
    </row>
    <row r="28" spans="1:9" ht="15.75" customHeight="1">
      <c r="A28" s="126"/>
      <c r="B28" s="126"/>
      <c r="C28" s="126"/>
      <c r="D28" s="126"/>
      <c r="E28" s="126"/>
      <c r="F28" s="126"/>
      <c r="G28" s="126"/>
      <c r="H28" s="126"/>
      <c r="I28" s="126"/>
    </row>
    <row r="29" spans="1:9" ht="14.25" customHeight="1">
      <c r="A29" s="5"/>
      <c r="I29" s="6"/>
    </row>
    <row r="30" spans="1:9" ht="14.25" customHeight="1">
      <c r="A30" s="5"/>
      <c r="I30" s="6"/>
    </row>
    <row r="31" spans="1:9" ht="14.25" customHeight="1">
      <c r="A31" s="5"/>
      <c r="I31" s="6"/>
    </row>
    <row r="32" spans="1:9" ht="14.25" customHeight="1">
      <c r="A32" s="5"/>
      <c r="I32" s="6"/>
    </row>
    <row r="33" spans="1:9" ht="14.25" customHeight="1">
      <c r="A33" s="5"/>
      <c r="I33" s="6"/>
    </row>
    <row r="34" spans="1:9" ht="14.25" customHeight="1">
      <c r="A34" s="5"/>
      <c r="I34" s="6"/>
    </row>
    <row r="35" spans="1:9" ht="14.25" customHeight="1">
      <c r="A35" s="5"/>
      <c r="I35" s="6"/>
    </row>
    <row r="36" spans="1:9" ht="14.25" customHeight="1">
      <c r="A36" s="5"/>
      <c r="I36" s="6"/>
    </row>
    <row r="37" spans="1:9" ht="14.25" customHeight="1">
      <c r="A37" s="5"/>
      <c r="I37" s="6"/>
    </row>
    <row r="38" spans="1:9" ht="14.25" customHeight="1">
      <c r="A38" s="5"/>
      <c r="I38" s="6"/>
    </row>
    <row r="39" spans="1:9" ht="14.25" customHeight="1">
      <c r="A39" s="5"/>
      <c r="I39" s="6"/>
    </row>
    <row r="40" spans="1:9" ht="14.25" customHeight="1">
      <c r="A40" s="5"/>
      <c r="I40" s="6"/>
    </row>
    <row r="41" spans="1:9" ht="14.25" customHeight="1">
      <c r="A41" s="5"/>
      <c r="I41" s="6"/>
    </row>
    <row r="42" spans="1:9" ht="14.25" customHeight="1">
      <c r="A42" s="5"/>
      <c r="I42" s="6"/>
    </row>
    <row r="43" spans="1:9" ht="14.25" customHeight="1">
      <c r="A43" s="5"/>
      <c r="I43" s="6"/>
    </row>
    <row r="44" spans="1:9" ht="15" customHeight="1">
      <c r="A44" s="5"/>
      <c r="E44" s="10"/>
      <c r="I44" s="6"/>
    </row>
    <row r="45" spans="1:9" ht="15" customHeight="1">
      <c r="A45" s="5"/>
      <c r="E45" s="10"/>
      <c r="I45" s="6"/>
    </row>
    <row r="46" spans="1:9" ht="14.25" customHeight="1">
      <c r="A46" s="5"/>
      <c r="I46" s="6"/>
    </row>
    <row r="47" spans="1:9" ht="14.25" customHeight="1">
      <c r="A47" s="5"/>
      <c r="I47" s="6"/>
    </row>
    <row r="48" spans="1:9" ht="14.25" customHeight="1">
      <c r="A48" s="127"/>
      <c r="B48" s="127"/>
      <c r="C48" s="127"/>
      <c r="D48" s="127"/>
      <c r="E48" s="127"/>
      <c r="F48" s="127"/>
      <c r="G48" s="127"/>
      <c r="H48" s="127"/>
      <c r="I48" s="127"/>
    </row>
    <row r="49" spans="1:9" ht="14.25" customHeight="1">
      <c r="A49" s="11"/>
      <c r="B49" s="12"/>
      <c r="C49" s="12"/>
      <c r="D49" s="12"/>
      <c r="E49" s="12"/>
      <c r="F49" s="12"/>
      <c r="G49" s="12"/>
      <c r="H49" s="12"/>
      <c r="I49" s="13"/>
    </row>
  </sheetData>
  <sheetProtection selectLockedCells="1" selectUnlockedCells="1"/>
  <mergeCells count="8">
    <mergeCell ref="B9:H9"/>
    <mergeCell ref="A28:I28"/>
    <mergeCell ref="A48:I48"/>
    <mergeCell ref="A17:I17"/>
    <mergeCell ref="A18:I18"/>
    <mergeCell ref="A19:I19"/>
    <mergeCell ref="A21:I21"/>
    <mergeCell ref="A24:I24"/>
  </mergeCells>
  <pageMargins left="0.70972222222222225" right="0.50972222222222219" top="0.67013888888888884" bottom="0.35" header="0.51180555555555551" footer="0.51180555555555551"/>
  <pageSetup paperSize="9" firstPageNumber="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46"/>
  <sheetViews>
    <sheetView view="pageBreakPreview" topLeftCell="A34" zoomScale="85" zoomScaleNormal="100" zoomScaleSheetLayoutView="85" workbookViewId="0">
      <selection activeCell="E41" sqref="E41"/>
    </sheetView>
  </sheetViews>
  <sheetFormatPr defaultColWidth="9.109375" defaultRowHeight="13.2"/>
  <cols>
    <col min="1" max="1" width="3.44140625" style="21" customWidth="1"/>
    <col min="2" max="2" width="14.109375" style="21" customWidth="1"/>
    <col min="3" max="3" width="11.33203125" style="21" customWidth="1"/>
    <col min="4" max="4" width="20.44140625" style="21" customWidth="1"/>
    <col min="5" max="5" width="22.109375" style="21" customWidth="1"/>
    <col min="6" max="6" width="14" style="21" customWidth="1"/>
    <col min="7" max="7" width="16.109375" style="21" customWidth="1"/>
    <col min="8" max="16384" width="9.109375" style="21"/>
  </cols>
  <sheetData>
    <row r="2" spans="1:5">
      <c r="A2" s="136" t="s">
        <v>60</v>
      </c>
      <c r="B2" s="136"/>
      <c r="C2" s="136"/>
      <c r="D2" s="136"/>
      <c r="E2" s="136"/>
    </row>
    <row r="3" spans="1:5" ht="79.2">
      <c r="B3" s="23" t="s">
        <v>52</v>
      </c>
      <c r="C3" s="23" t="s">
        <v>53</v>
      </c>
      <c r="D3" s="23" t="s">
        <v>96</v>
      </c>
      <c r="E3" s="23" t="s">
        <v>55</v>
      </c>
    </row>
    <row r="4" spans="1:5">
      <c r="B4" s="132" t="s">
        <v>49</v>
      </c>
      <c r="C4" s="132"/>
      <c r="D4" s="132"/>
      <c r="E4" s="132"/>
    </row>
    <row r="5" spans="1:5">
      <c r="B5" s="25" t="s">
        <v>50</v>
      </c>
      <c r="C5" s="25">
        <v>0.47899999999999998</v>
      </c>
      <c r="D5" s="133"/>
      <c r="E5" s="93">
        <f>$D$5*C5/1000</f>
        <v>0</v>
      </c>
    </row>
    <row r="6" spans="1:5">
      <c r="B6" s="25" t="s">
        <v>54</v>
      </c>
      <c r="C6" s="25">
        <v>10.1</v>
      </c>
      <c r="D6" s="133"/>
      <c r="E6" s="25">
        <f>$D$5*C6/1000</f>
        <v>0</v>
      </c>
    </row>
    <row r="7" spans="1:5">
      <c r="B7" s="25" t="s">
        <v>51</v>
      </c>
      <c r="C7" s="25">
        <f>9*10^-7</f>
        <v>8.9999999999999996E-7</v>
      </c>
      <c r="D7" s="133"/>
      <c r="E7" s="92">
        <f>$D$5*C7/1000</f>
        <v>0</v>
      </c>
    </row>
    <row r="8" spans="1:5">
      <c r="B8" s="132" t="s">
        <v>56</v>
      </c>
      <c r="C8" s="132"/>
      <c r="D8" s="132"/>
      <c r="E8" s="132"/>
    </row>
    <row r="9" spans="1:5">
      <c r="B9" s="25" t="s">
        <v>50</v>
      </c>
      <c r="C9" s="25">
        <v>0.22</v>
      </c>
      <c r="D9" s="133"/>
      <c r="E9" s="93">
        <f>$D$9*C9/1000</f>
        <v>0</v>
      </c>
    </row>
    <row r="10" spans="1:5">
      <c r="B10" s="25" t="s">
        <v>54</v>
      </c>
      <c r="C10" s="25">
        <v>10.7</v>
      </c>
      <c r="D10" s="133"/>
      <c r="E10" s="25">
        <f>$D$9*C10/1000</f>
        <v>0</v>
      </c>
    </row>
    <row r="11" spans="1:5">
      <c r="B11" s="25" t="s">
        <v>51</v>
      </c>
      <c r="C11" s="25">
        <f>9*10^-7</f>
        <v>8.9999999999999996E-7</v>
      </c>
      <c r="D11" s="133"/>
      <c r="E11" s="92">
        <f>$D$9*C11/1000</f>
        <v>0</v>
      </c>
    </row>
    <row r="12" spans="1:5">
      <c r="B12" s="132" t="s">
        <v>57</v>
      </c>
      <c r="C12" s="132"/>
      <c r="D12" s="132"/>
      <c r="E12" s="132"/>
    </row>
    <row r="13" spans="1:5">
      <c r="B13" s="25" t="s">
        <v>50</v>
      </c>
      <c r="C13" s="25">
        <v>0.20699999999999999</v>
      </c>
      <c r="D13" s="133"/>
      <c r="E13" s="93">
        <f>$D$13*C13/1000</f>
        <v>0</v>
      </c>
    </row>
    <row r="14" spans="1:5">
      <c r="B14" s="25" t="s">
        <v>54</v>
      </c>
      <c r="C14" s="25">
        <v>9.3800000000000008</v>
      </c>
      <c r="D14" s="133"/>
      <c r="E14" s="25">
        <f>$D$13*C14/1000</f>
        <v>0</v>
      </c>
    </row>
    <row r="15" spans="1:5">
      <c r="B15" s="25" t="s">
        <v>51</v>
      </c>
      <c r="C15" s="25">
        <f>9*10^-7</f>
        <v>8.9999999999999996E-7</v>
      </c>
      <c r="D15" s="133"/>
      <c r="E15" s="92">
        <f>$D$13*C15/1000</f>
        <v>0</v>
      </c>
    </row>
    <row r="16" spans="1:5">
      <c r="B16" s="135" t="s">
        <v>58</v>
      </c>
      <c r="C16" s="135"/>
      <c r="D16" s="135"/>
      <c r="E16" s="135"/>
    </row>
    <row r="17" spans="2:5">
      <c r="B17" s="25" t="s">
        <v>50</v>
      </c>
      <c r="C17" s="25">
        <v>4.6199999999999998E-2</v>
      </c>
      <c r="D17" s="133"/>
      <c r="E17" s="93">
        <f>$D$17*C17/1000</f>
        <v>0</v>
      </c>
    </row>
    <row r="18" spans="2:5">
      <c r="B18" s="25" t="s">
        <v>54</v>
      </c>
      <c r="C18" s="25">
        <v>5.42</v>
      </c>
      <c r="D18" s="133"/>
      <c r="E18" s="25">
        <f>$D$17*C18/1000</f>
        <v>0</v>
      </c>
    </row>
    <row r="19" spans="2:5">
      <c r="B19" s="25" t="s">
        <v>51</v>
      </c>
      <c r="C19" s="25">
        <f>9*10^-7</f>
        <v>8.9999999999999996E-7</v>
      </c>
      <c r="D19" s="133"/>
      <c r="E19" s="92">
        <f>$D$17*C19/1000</f>
        <v>0</v>
      </c>
    </row>
    <row r="20" spans="2:5">
      <c r="B20" s="135" t="s">
        <v>125</v>
      </c>
      <c r="C20" s="135"/>
      <c r="D20" s="135"/>
      <c r="E20" s="135"/>
    </row>
    <row r="21" spans="2:5">
      <c r="B21" s="25" t="s">
        <v>50</v>
      </c>
      <c r="C21" s="25">
        <v>4.6199999999999998E-2</v>
      </c>
      <c r="D21" s="133"/>
      <c r="E21" s="93">
        <f>$D$21*C21/1000</f>
        <v>0</v>
      </c>
    </row>
    <row r="22" spans="2:5">
      <c r="B22" s="25" t="s">
        <v>54</v>
      </c>
      <c r="C22" s="25">
        <v>3.09</v>
      </c>
      <c r="D22" s="133"/>
      <c r="E22" s="25">
        <f>$D$21*C22/1000</f>
        <v>0</v>
      </c>
    </row>
    <row r="23" spans="2:5">
      <c r="B23" s="25" t="s">
        <v>51</v>
      </c>
      <c r="C23" s="25">
        <f>9*10^-7</f>
        <v>8.9999999999999996E-7</v>
      </c>
      <c r="D23" s="133"/>
      <c r="E23" s="92">
        <f>$D$21*C23/1000</f>
        <v>0</v>
      </c>
    </row>
    <row r="24" spans="2:5" ht="29.25" customHeight="1">
      <c r="B24" s="134" t="s">
        <v>99</v>
      </c>
      <c r="C24" s="134"/>
      <c r="D24" s="134"/>
      <c r="E24" s="134"/>
    </row>
    <row r="25" spans="2:5">
      <c r="B25" s="25" t="s">
        <v>50</v>
      </c>
      <c r="C25" s="25">
        <v>2.3E-3</v>
      </c>
      <c r="D25" s="133">
        <v>10000</v>
      </c>
      <c r="E25" s="93">
        <f>$D$25*C25/1000</f>
        <v>2.3E-2</v>
      </c>
    </row>
    <row r="26" spans="2:5">
      <c r="B26" s="25" t="s">
        <v>54</v>
      </c>
      <c r="C26" s="25">
        <v>0.59699999999999998</v>
      </c>
      <c r="D26" s="133"/>
      <c r="E26" s="25">
        <f>$D$25*C26/1000</f>
        <v>5.97</v>
      </c>
    </row>
    <row r="27" spans="2:5">
      <c r="B27" s="25" t="s">
        <v>51</v>
      </c>
      <c r="C27" s="25">
        <f>9*10^-7</f>
        <v>8.9999999999999996E-7</v>
      </c>
      <c r="D27" s="133"/>
      <c r="E27" s="92">
        <f>$D$25*C27/1000</f>
        <v>8.9999999999999985E-6</v>
      </c>
    </row>
    <row r="28" spans="2:5">
      <c r="B28" s="137" t="s">
        <v>59</v>
      </c>
      <c r="C28" s="137"/>
      <c r="D28" s="137"/>
      <c r="E28" s="137"/>
    </row>
    <row r="29" spans="2:5">
      <c r="B29" s="138" t="s">
        <v>50</v>
      </c>
      <c r="C29" s="139"/>
      <c r="D29" s="140"/>
      <c r="E29" s="26">
        <f>E5+E9+E13+E17+E25</f>
        <v>2.3E-2</v>
      </c>
    </row>
    <row r="30" spans="2:5">
      <c r="B30" s="138" t="s">
        <v>54</v>
      </c>
      <c r="C30" s="139"/>
      <c r="D30" s="140"/>
      <c r="E30" s="94">
        <f>E6+E10+E14+E18+E26</f>
        <v>5.97</v>
      </c>
    </row>
    <row r="31" spans="2:5">
      <c r="B31" s="138" t="s">
        <v>51</v>
      </c>
      <c r="C31" s="139"/>
      <c r="D31" s="140"/>
      <c r="E31" s="91">
        <f>E7+E11+E15+E19+E27</f>
        <v>8.9999999999999985E-6</v>
      </c>
    </row>
    <row r="33" spans="1:7">
      <c r="A33" s="136" t="s">
        <v>61</v>
      </c>
      <c r="B33" s="136"/>
      <c r="C33" s="136"/>
      <c r="D33" s="136"/>
      <c r="E33" s="136"/>
    </row>
    <row r="34" spans="1:7">
      <c r="A34" s="98"/>
      <c r="B34" s="98"/>
      <c r="C34" s="98"/>
      <c r="D34" s="98"/>
      <c r="E34" s="98"/>
    </row>
    <row r="35" spans="1:7" ht="42" customHeight="1">
      <c r="A35" s="98"/>
      <c r="B35" s="143" t="s">
        <v>101</v>
      </c>
      <c r="C35" s="144"/>
      <c r="D35" s="145"/>
      <c r="E35" s="99"/>
      <c r="F35" s="22" t="s">
        <v>102</v>
      </c>
    </row>
    <row r="36" spans="1:7" ht="12" customHeight="1">
      <c r="A36" s="98"/>
      <c r="B36" s="142"/>
      <c r="C36" s="142"/>
      <c r="D36" s="142"/>
      <c r="E36" s="100"/>
    </row>
    <row r="37" spans="1:7" ht="42" customHeight="1">
      <c r="A37" s="98"/>
      <c r="B37" s="143" t="s">
        <v>103</v>
      </c>
      <c r="C37" s="144"/>
      <c r="D37" s="145"/>
      <c r="E37" s="99">
        <v>3500</v>
      </c>
      <c r="F37" s="22" t="s">
        <v>102</v>
      </c>
    </row>
    <row r="38" spans="1:7">
      <c r="A38" s="98"/>
      <c r="B38" s="142"/>
      <c r="C38" s="142"/>
      <c r="D38" s="142"/>
      <c r="E38" s="100"/>
    </row>
    <row r="39" spans="1:7" ht="43.2" customHeight="1">
      <c r="A39" s="98"/>
      <c r="B39" s="143" t="s">
        <v>104</v>
      </c>
      <c r="C39" s="144"/>
      <c r="D39" s="145"/>
      <c r="E39" s="99">
        <v>10000</v>
      </c>
      <c r="F39" s="22" t="s">
        <v>107</v>
      </c>
    </row>
    <row r="40" spans="1:7" ht="13.2" customHeight="1">
      <c r="A40" s="98"/>
      <c r="B40" s="142"/>
      <c r="C40" s="142"/>
      <c r="D40" s="142"/>
      <c r="E40" s="100"/>
    </row>
    <row r="41" spans="1:7" ht="44.4" customHeight="1">
      <c r="A41" s="98"/>
      <c r="B41" s="143" t="s">
        <v>106</v>
      </c>
      <c r="C41" s="144"/>
      <c r="D41" s="145"/>
      <c r="E41" s="101">
        <f>E37/E39</f>
        <v>0.35</v>
      </c>
      <c r="F41" s="22" t="s">
        <v>108</v>
      </c>
    </row>
    <row r="42" spans="1:7">
      <c r="A42" s="98"/>
      <c r="B42" s="98"/>
      <c r="C42" s="98"/>
      <c r="D42" s="98"/>
      <c r="E42" s="98"/>
    </row>
    <row r="43" spans="1:7" ht="66">
      <c r="B43" s="23" t="s">
        <v>52</v>
      </c>
      <c r="C43" s="23" t="s">
        <v>97</v>
      </c>
      <c r="D43" s="23" t="s">
        <v>62</v>
      </c>
      <c r="E43" s="23" t="s">
        <v>98</v>
      </c>
      <c r="F43" s="23" t="s">
        <v>100</v>
      </c>
      <c r="G43" s="24" t="s">
        <v>55</v>
      </c>
    </row>
    <row r="44" spans="1:7">
      <c r="B44" s="27" t="s">
        <v>92</v>
      </c>
      <c r="C44" s="22">
        <v>74.099999999999994</v>
      </c>
      <c r="D44" s="22">
        <f>43/1000</f>
        <v>4.2999999999999997E-2</v>
      </c>
      <c r="E44" s="22">
        <v>0.84499999999999997</v>
      </c>
      <c r="F44" s="99">
        <f>E35+E41*D25</f>
        <v>3500</v>
      </c>
      <c r="G44" s="26">
        <f>ROUND(C44*D44*E44*F44,2)</f>
        <v>9423.48</v>
      </c>
    </row>
    <row r="45" spans="1:7" ht="67.8" customHeight="1">
      <c r="B45" s="141" t="s">
        <v>105</v>
      </c>
      <c r="C45" s="141"/>
      <c r="D45" s="141"/>
      <c r="E45" s="141"/>
      <c r="F45" s="141"/>
      <c r="G45" s="141"/>
    </row>
    <row r="46" spans="1:7" ht="36.6" customHeight="1">
      <c r="B46" s="142"/>
      <c r="C46" s="142"/>
      <c r="D46" s="142"/>
      <c r="E46" s="142"/>
      <c r="F46" s="142"/>
      <c r="G46" s="142"/>
    </row>
  </sheetData>
  <mergeCells count="26">
    <mergeCell ref="B45:G46"/>
    <mergeCell ref="B35:D35"/>
    <mergeCell ref="B39:D39"/>
    <mergeCell ref="B36:D36"/>
    <mergeCell ref="B37:D37"/>
    <mergeCell ref="B38:D38"/>
    <mergeCell ref="B40:D40"/>
    <mergeCell ref="B41:D41"/>
    <mergeCell ref="B24:E24"/>
    <mergeCell ref="B20:E20"/>
    <mergeCell ref="D21:D23"/>
    <mergeCell ref="A2:E2"/>
    <mergeCell ref="A33:E33"/>
    <mergeCell ref="B16:E16"/>
    <mergeCell ref="D17:D19"/>
    <mergeCell ref="B28:E28"/>
    <mergeCell ref="B29:D29"/>
    <mergeCell ref="B30:D30"/>
    <mergeCell ref="B31:D31"/>
    <mergeCell ref="D5:D7"/>
    <mergeCell ref="D25:D27"/>
    <mergeCell ref="B4:E4"/>
    <mergeCell ref="B8:E8"/>
    <mergeCell ref="D9:D11"/>
    <mergeCell ref="B12:E12"/>
    <mergeCell ref="D13:D15"/>
  </mergeCell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view="pageBreakPreview" topLeftCell="A7" zoomScale="91" zoomScaleNormal="100" zoomScaleSheetLayoutView="91" workbookViewId="0">
      <selection activeCell="B26" sqref="B26"/>
    </sheetView>
  </sheetViews>
  <sheetFormatPr defaultColWidth="10" defaultRowHeight="13.8"/>
  <cols>
    <col min="1" max="1" width="4.6640625" style="34" customWidth="1"/>
    <col min="2" max="2" width="85.33203125" style="34" customWidth="1"/>
    <col min="3" max="3" width="22" style="34" customWidth="1"/>
    <col min="4" max="16384" width="10" style="34"/>
  </cols>
  <sheetData>
    <row r="1" spans="1:3" ht="18" customHeight="1">
      <c r="A1" s="33" t="s">
        <v>93</v>
      </c>
    </row>
    <row r="2" spans="1:3" ht="14.25" customHeight="1">
      <c r="A2" s="35"/>
      <c r="C2" s="36"/>
    </row>
    <row r="3" spans="1:3" ht="14.25" customHeight="1" thickBot="1">
      <c r="A3" s="146" t="s">
        <v>48</v>
      </c>
      <c r="B3" s="146"/>
      <c r="C3" s="36"/>
    </row>
    <row r="4" spans="1:3" ht="14.25" customHeight="1" thickBot="1">
      <c r="A4" s="29">
        <v>1</v>
      </c>
      <c r="B4" s="37" t="s">
        <v>36</v>
      </c>
      <c r="C4" s="38">
        <f>C21</f>
        <v>0</v>
      </c>
    </row>
    <row r="5" spans="1:3" ht="14.25" customHeight="1" thickBot="1">
      <c r="A5" s="29">
        <v>2</v>
      </c>
      <c r="B5" s="39" t="s">
        <v>37</v>
      </c>
      <c r="C5" s="40">
        <f>C39</f>
        <v>0</v>
      </c>
    </row>
    <row r="6" spans="1:3" s="43" customFormat="1" ht="40.200000000000003" thickBot="1">
      <c r="A6" s="28">
        <v>3</v>
      </c>
      <c r="B6" s="41" t="s">
        <v>35</v>
      </c>
      <c r="C6" s="42">
        <f>C4-C5</f>
        <v>0</v>
      </c>
    </row>
    <row r="7" spans="1:3" ht="14.25" customHeight="1">
      <c r="A7" s="35"/>
      <c r="C7" s="36"/>
    </row>
    <row r="8" spans="1:3" ht="14.25" customHeight="1">
      <c r="A8" s="35"/>
      <c r="C8" s="36"/>
    </row>
    <row r="9" spans="1:3" ht="14.25" customHeight="1" thickBot="1">
      <c r="A9" s="146" t="s">
        <v>38</v>
      </c>
      <c r="B9" s="146"/>
      <c r="C9" s="36"/>
    </row>
    <row r="10" spans="1:3" s="46" customFormat="1" ht="14.25" customHeight="1" thickBot="1">
      <c r="A10" s="30">
        <v>1</v>
      </c>
      <c r="B10" s="44" t="s">
        <v>64</v>
      </c>
      <c r="C10" s="45">
        <f>C11*C12</f>
        <v>0</v>
      </c>
    </row>
    <row r="11" spans="1:3" s="46" customFormat="1" ht="14.25" customHeight="1" thickBot="1">
      <c r="A11" s="31" t="s">
        <v>68</v>
      </c>
      <c r="B11" s="44" t="s">
        <v>41</v>
      </c>
      <c r="C11" s="47"/>
    </row>
    <row r="12" spans="1:3" s="46" customFormat="1" ht="14.25" customHeight="1" thickBot="1">
      <c r="A12" s="31" t="s">
        <v>69</v>
      </c>
      <c r="B12" s="48" t="s">
        <v>40</v>
      </c>
      <c r="C12" s="47"/>
    </row>
    <row r="13" spans="1:3" s="46" customFormat="1" ht="14.25" customHeight="1" thickBot="1">
      <c r="A13" s="30">
        <v>2</v>
      </c>
      <c r="B13" s="48" t="s">
        <v>65</v>
      </c>
      <c r="C13" s="47"/>
    </row>
    <row r="14" spans="1:3" s="46" customFormat="1" ht="14.25" customHeight="1" thickBot="1">
      <c r="A14" s="30">
        <v>3</v>
      </c>
      <c r="B14" s="44" t="s">
        <v>79</v>
      </c>
      <c r="C14" s="45">
        <f>C15+C16+C17+C18</f>
        <v>0</v>
      </c>
    </row>
    <row r="15" spans="1:3" s="46" customFormat="1" ht="14.25" customHeight="1" thickBot="1">
      <c r="A15" s="32" t="s">
        <v>66</v>
      </c>
      <c r="B15" s="44" t="s">
        <v>80</v>
      </c>
      <c r="C15" s="47"/>
    </row>
    <row r="16" spans="1:3" s="46" customFormat="1" ht="14.25" customHeight="1" thickBot="1">
      <c r="A16" s="31" t="s">
        <v>67</v>
      </c>
      <c r="B16" s="44" t="s">
        <v>76</v>
      </c>
      <c r="C16" s="47"/>
    </row>
    <row r="17" spans="1:3" s="46" customFormat="1" ht="14.25" customHeight="1" thickBot="1">
      <c r="A17" s="32" t="s">
        <v>70</v>
      </c>
      <c r="B17" s="44" t="s">
        <v>75</v>
      </c>
      <c r="C17" s="47"/>
    </row>
    <row r="18" spans="1:3" s="46" customFormat="1" ht="14.25" customHeight="1" thickBot="1">
      <c r="A18" s="32" t="s">
        <v>71</v>
      </c>
      <c r="B18" s="44" t="s">
        <v>74</v>
      </c>
      <c r="C18" s="47"/>
    </row>
    <row r="19" spans="1:3" s="46" customFormat="1" ht="14.25" customHeight="1" thickBot="1">
      <c r="A19" s="30">
        <v>4</v>
      </c>
      <c r="B19" s="44" t="s">
        <v>73</v>
      </c>
      <c r="C19" s="47"/>
    </row>
    <row r="20" spans="1:3" s="46" customFormat="1" ht="14.25" customHeight="1" thickBot="1">
      <c r="A20" s="95">
        <v>5</v>
      </c>
      <c r="B20" s="96" t="s">
        <v>94</v>
      </c>
      <c r="C20" s="47"/>
    </row>
    <row r="21" spans="1:3" s="46" customFormat="1" ht="16.5" customHeight="1" thickTop="1" thickBot="1">
      <c r="A21" s="49"/>
      <c r="B21" s="50" t="s">
        <v>1</v>
      </c>
      <c r="C21" s="51">
        <f>C10+C13+C14+C19+C20</f>
        <v>0</v>
      </c>
    </row>
    <row r="22" spans="1:3" s="46" customFormat="1" ht="16.5" customHeight="1" thickTop="1">
      <c r="A22" s="147"/>
      <c r="B22" s="147"/>
      <c r="C22" s="52"/>
    </row>
    <row r="23" spans="1:3" s="46" customFormat="1" ht="14.25" customHeight="1" thickBot="1">
      <c r="A23" s="147" t="s">
        <v>39</v>
      </c>
      <c r="B23" s="147"/>
      <c r="C23" s="53"/>
    </row>
    <row r="24" spans="1:3" s="46" customFormat="1" ht="14.25" customHeight="1" thickBot="1">
      <c r="A24" s="30">
        <v>1</v>
      </c>
      <c r="B24" s="44" t="s">
        <v>77</v>
      </c>
      <c r="C24" s="45">
        <f>C25*C26</f>
        <v>0</v>
      </c>
    </row>
    <row r="25" spans="1:3" s="46" customFormat="1" ht="27" thickBot="1">
      <c r="A25" s="31" t="s">
        <v>68</v>
      </c>
      <c r="B25" s="48" t="s">
        <v>43</v>
      </c>
      <c r="C25" s="47"/>
    </row>
    <row r="26" spans="1:3" s="46" customFormat="1" ht="14.25" customHeight="1" thickBot="1">
      <c r="A26" s="31" t="s">
        <v>69</v>
      </c>
      <c r="B26" s="48" t="s">
        <v>42</v>
      </c>
      <c r="C26" s="47"/>
    </row>
    <row r="27" spans="1:3" s="46" customFormat="1" ht="14.25" customHeight="1" thickBot="1">
      <c r="A27" s="30">
        <v>2</v>
      </c>
      <c r="B27" s="48" t="s">
        <v>78</v>
      </c>
      <c r="C27" s="47"/>
    </row>
    <row r="28" spans="1:3" s="46" customFormat="1" ht="14.25" customHeight="1" thickBot="1">
      <c r="A28" s="30">
        <v>3</v>
      </c>
      <c r="B28" s="44" t="s">
        <v>79</v>
      </c>
      <c r="C28" s="45">
        <f>C29+C30+C31+C32</f>
        <v>0</v>
      </c>
    </row>
    <row r="29" spans="1:3" s="46" customFormat="1" ht="14.25" customHeight="1" thickBot="1">
      <c r="A29" s="32" t="s">
        <v>66</v>
      </c>
      <c r="B29" s="44" t="s">
        <v>72</v>
      </c>
      <c r="C29" s="47"/>
    </row>
    <row r="30" spans="1:3" s="46" customFormat="1" ht="14.25" customHeight="1" thickBot="1">
      <c r="A30" s="31" t="s">
        <v>67</v>
      </c>
      <c r="B30" s="44" t="s">
        <v>76</v>
      </c>
      <c r="C30" s="47"/>
    </row>
    <row r="31" spans="1:3" s="46" customFormat="1" ht="14.25" customHeight="1" thickBot="1">
      <c r="A31" s="32" t="s">
        <v>70</v>
      </c>
      <c r="B31" s="44" t="s">
        <v>75</v>
      </c>
      <c r="C31" s="47"/>
    </row>
    <row r="32" spans="1:3" s="46" customFormat="1" ht="14.25" customHeight="1" thickBot="1">
      <c r="A32" s="31" t="s">
        <v>71</v>
      </c>
      <c r="B32" s="44" t="s">
        <v>74</v>
      </c>
      <c r="C32" s="47"/>
    </row>
    <row r="33" spans="1:4" s="46" customFormat="1" ht="14.25" customHeight="1" thickBot="1">
      <c r="A33" s="30">
        <v>4</v>
      </c>
      <c r="B33" s="44" t="s">
        <v>84</v>
      </c>
      <c r="C33" s="45">
        <f>C34+C35+C36</f>
        <v>0</v>
      </c>
    </row>
    <row r="34" spans="1:4" s="46" customFormat="1" ht="14.25" customHeight="1" thickBot="1">
      <c r="A34" s="32" t="s">
        <v>81</v>
      </c>
      <c r="B34" s="44" t="s">
        <v>85</v>
      </c>
      <c r="C34" s="47"/>
    </row>
    <row r="35" spans="1:4" s="46" customFormat="1" ht="14.25" customHeight="1" thickBot="1">
      <c r="A35" s="31" t="s">
        <v>82</v>
      </c>
      <c r="B35" s="44" t="s">
        <v>86</v>
      </c>
      <c r="C35" s="47"/>
    </row>
    <row r="36" spans="1:4" s="46" customFormat="1" ht="14.25" customHeight="1" thickBot="1">
      <c r="A36" s="32" t="s">
        <v>83</v>
      </c>
      <c r="B36" s="44" t="s">
        <v>87</v>
      </c>
      <c r="C36" s="47"/>
    </row>
    <row r="37" spans="1:4" s="46" customFormat="1" ht="14.25" customHeight="1" thickBot="1">
      <c r="A37" s="30">
        <v>5</v>
      </c>
      <c r="B37" s="44" t="s">
        <v>73</v>
      </c>
      <c r="C37" s="47"/>
    </row>
    <row r="38" spans="1:4" s="46" customFormat="1" ht="14.25" customHeight="1" thickBot="1">
      <c r="A38" s="30">
        <v>6</v>
      </c>
      <c r="B38" s="44" t="s">
        <v>94</v>
      </c>
      <c r="C38" s="47"/>
    </row>
    <row r="39" spans="1:4" ht="16.5" customHeight="1" thickTop="1" thickBot="1">
      <c r="A39" s="49"/>
      <c r="B39" s="50" t="s">
        <v>1</v>
      </c>
      <c r="C39" s="51">
        <f>C24+C27+C28+C33+C37+C38</f>
        <v>0</v>
      </c>
    </row>
    <row r="40" spans="1:4" ht="14.25" customHeight="1" thickTop="1">
      <c r="A40" s="54"/>
      <c r="B40" s="55"/>
      <c r="C40" s="54"/>
    </row>
    <row r="41" spans="1:4" ht="14.25" customHeight="1">
      <c r="A41" s="54"/>
      <c r="B41" s="56"/>
      <c r="C41" s="54"/>
    </row>
    <row r="42" spans="1:4" ht="14.25" customHeight="1">
      <c r="A42" s="20" t="s">
        <v>31</v>
      </c>
      <c r="B42" s="55"/>
      <c r="C42" s="54"/>
    </row>
    <row r="43" spans="1:4" ht="30.75" customHeight="1">
      <c r="A43" s="148" t="s">
        <v>91</v>
      </c>
      <c r="B43" s="148"/>
      <c r="C43" s="148"/>
      <c r="D43" s="148"/>
    </row>
  </sheetData>
  <sheetProtection selectLockedCells="1" selectUnlockedCells="1"/>
  <mergeCells count="5">
    <mergeCell ref="A9:B9"/>
    <mergeCell ref="A22:B22"/>
    <mergeCell ref="A23:B23"/>
    <mergeCell ref="A3:B3"/>
    <mergeCell ref="A43:D43"/>
  </mergeCells>
  <pageMargins left="1.070138888888889" right="0.47986111111111113" top="0.95" bottom="1" header="0.51180555555555551" footer="0.5"/>
  <pageSetup paperSize="9" scale="71" firstPageNumber="0" orientation="portrait" horizontalDpi="300" verticalDpi="300" r:id="rId1"/>
  <headerFooter alignWithMargins="0"/>
  <colBreaks count="1" manualBreakCount="1">
    <brk id="4"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tabSelected="1" workbookViewId="0">
      <selection activeCell="H8" sqref="H8:I10"/>
    </sheetView>
  </sheetViews>
  <sheetFormatPr defaultRowHeight="13.2"/>
  <cols>
    <col min="1" max="1" width="4.109375" style="102" customWidth="1"/>
    <col min="2" max="6" width="8.88671875" style="102"/>
    <col min="7" max="7" width="12.6640625" style="111" customWidth="1"/>
    <col min="8" max="8" width="17.6640625" style="102" customWidth="1"/>
    <col min="9" max="16384" width="8.88671875" style="102"/>
  </cols>
  <sheetData>
    <row r="1" spans="1:10" ht="33" customHeight="1">
      <c r="A1" s="176" t="s">
        <v>109</v>
      </c>
      <c r="B1" s="176"/>
      <c r="C1" s="176"/>
      <c r="D1" s="176"/>
      <c r="E1" s="176"/>
      <c r="F1" s="176"/>
      <c r="G1" s="176"/>
    </row>
    <row r="2" spans="1:10" ht="25.2" customHeight="1">
      <c r="A2" s="103" t="s">
        <v>110</v>
      </c>
      <c r="B2" s="152" t="s">
        <v>111</v>
      </c>
      <c r="C2" s="149"/>
      <c r="D2" s="149"/>
      <c r="E2" s="169"/>
      <c r="F2" s="104" t="s">
        <v>107</v>
      </c>
      <c r="G2" s="105">
        <f>'Tabela 1 efekt ekologiczny'!D5+'Tabela 1 efekt ekologiczny'!D9+'Tabela 1 efekt ekologiczny'!D13+'Tabela 1 efekt ekologiczny'!D17+'Tabela 1 efekt ekologiczny'!D21+'Tabela 1 efekt ekologiczny'!E39</f>
        <v>10000</v>
      </c>
    </row>
    <row r="3" spans="1:10" ht="25.2" customHeight="1">
      <c r="A3" s="103" t="s">
        <v>112</v>
      </c>
      <c r="B3" s="152" t="s">
        <v>113</v>
      </c>
      <c r="C3" s="149"/>
      <c r="D3" s="149"/>
      <c r="E3" s="169"/>
      <c r="F3" s="104" t="s">
        <v>114</v>
      </c>
      <c r="G3" s="106">
        <f>('Tabela 1 efekt ekologiczny'!E35+'Tabela 1 efekt ekologiczny'!E37)*'Tabela 1 efekt ekologiczny'!D44*'Tabela 1 efekt ekologiczny'!E44*1000/G2</f>
        <v>12.71725</v>
      </c>
    </row>
    <row r="4" spans="1:10" ht="15.6">
      <c r="A4" s="107" t="s">
        <v>115</v>
      </c>
      <c r="B4" s="170" t="s">
        <v>116</v>
      </c>
      <c r="C4" s="171"/>
      <c r="D4" s="171"/>
      <c r="E4" s="172"/>
      <c r="F4" s="108" t="s">
        <v>117</v>
      </c>
      <c r="G4" s="109">
        <f>G2*G3/(3.6*1000)</f>
        <v>35.325694444444444</v>
      </c>
    </row>
    <row r="6" spans="1:10" ht="27.6" customHeight="1">
      <c r="A6" s="177" t="s">
        <v>118</v>
      </c>
      <c r="B6" s="177"/>
      <c r="C6" s="177"/>
      <c r="D6" s="177"/>
      <c r="E6" s="177"/>
      <c r="F6" s="177"/>
      <c r="G6" s="177"/>
    </row>
    <row r="7" spans="1:10" ht="27" customHeight="1">
      <c r="A7" s="103" t="s">
        <v>110</v>
      </c>
      <c r="B7" s="152" t="s">
        <v>126</v>
      </c>
      <c r="C7" s="149"/>
      <c r="D7" s="149"/>
      <c r="E7" s="169"/>
      <c r="F7" s="104" t="s">
        <v>107</v>
      </c>
      <c r="G7" s="110">
        <v>10000</v>
      </c>
      <c r="H7" s="167"/>
      <c r="I7" s="168"/>
    </row>
    <row r="8" spans="1:10" ht="26.4" customHeight="1">
      <c r="A8" s="103" t="s">
        <v>127</v>
      </c>
      <c r="B8" s="152" t="s">
        <v>128</v>
      </c>
      <c r="C8" s="149"/>
      <c r="D8" s="149"/>
      <c r="E8" s="169"/>
      <c r="F8" s="189" t="s">
        <v>144</v>
      </c>
      <c r="G8" s="110"/>
      <c r="H8" s="167"/>
      <c r="I8" s="168"/>
    </row>
    <row r="9" spans="1:10" ht="26.4" customHeight="1">
      <c r="A9" s="103" t="s">
        <v>119</v>
      </c>
      <c r="B9" s="152" t="s">
        <v>130</v>
      </c>
      <c r="C9" s="149"/>
      <c r="D9" s="149"/>
      <c r="E9" s="169"/>
      <c r="F9" s="104" t="s">
        <v>114</v>
      </c>
      <c r="G9" s="106">
        <f>G8/G7*3.6</f>
        <v>0</v>
      </c>
      <c r="H9" s="167"/>
      <c r="I9" s="168"/>
    </row>
    <row r="10" spans="1:10" ht="15.6">
      <c r="A10" s="107" t="s">
        <v>120</v>
      </c>
      <c r="B10" s="170" t="s">
        <v>121</v>
      </c>
      <c r="C10" s="171"/>
      <c r="D10" s="171"/>
      <c r="E10" s="172"/>
      <c r="F10" s="108" t="s">
        <v>117</v>
      </c>
      <c r="G10" s="109">
        <f>G9*G7/(3.6*1000)</f>
        <v>0</v>
      </c>
      <c r="H10" s="167"/>
      <c r="I10" s="168"/>
    </row>
    <row r="11" spans="1:10">
      <c r="I11" s="142"/>
      <c r="J11" s="142"/>
    </row>
    <row r="12" spans="1:10" ht="28.8" customHeight="1">
      <c r="A12" s="112" t="s">
        <v>122</v>
      </c>
      <c r="B12" s="173" t="s">
        <v>123</v>
      </c>
      <c r="C12" s="174"/>
      <c r="D12" s="174"/>
      <c r="E12" s="175"/>
      <c r="F12" s="113" t="s">
        <v>117</v>
      </c>
      <c r="G12" s="114">
        <f>G4-G10</f>
        <v>35.325694444444444</v>
      </c>
      <c r="I12" s="142"/>
      <c r="J12" s="142"/>
    </row>
    <row r="13" spans="1:10">
      <c r="I13" s="142"/>
      <c r="J13" s="142"/>
    </row>
    <row r="14" spans="1:10" ht="92.4" customHeight="1">
      <c r="A14" s="142" t="s">
        <v>129</v>
      </c>
      <c r="B14" s="142"/>
      <c r="C14" s="142"/>
      <c r="D14" s="142"/>
      <c r="E14" s="142"/>
      <c r="F14" s="142"/>
      <c r="G14" s="142"/>
      <c r="I14" s="142"/>
      <c r="J14" s="142"/>
    </row>
    <row r="15" spans="1:10" ht="28.8" customHeight="1">
      <c r="A15" s="115" t="s">
        <v>131</v>
      </c>
      <c r="B15" s="161" t="s">
        <v>132</v>
      </c>
      <c r="C15" s="162"/>
      <c r="D15" s="162"/>
      <c r="E15" s="163"/>
      <c r="F15" s="115" t="s">
        <v>117</v>
      </c>
      <c r="G15" s="110"/>
    </row>
    <row r="16" spans="1:10" ht="10.8" customHeight="1">
      <c r="A16" s="142"/>
      <c r="B16" s="142"/>
      <c r="C16" s="142"/>
      <c r="D16" s="142"/>
      <c r="E16" s="142"/>
      <c r="F16" s="142"/>
      <c r="G16" s="142"/>
      <c r="I16" s="142"/>
      <c r="J16" s="142"/>
    </row>
    <row r="17" spans="1:10" ht="28.8" customHeight="1">
      <c r="A17" s="164" t="s">
        <v>133</v>
      </c>
      <c r="B17" s="165"/>
      <c r="C17" s="165"/>
      <c r="D17" s="165"/>
      <c r="E17" s="165"/>
      <c r="F17" s="165"/>
      <c r="G17" s="166"/>
    </row>
    <row r="18" spans="1:10" ht="26.4" customHeight="1">
      <c r="A18" s="103" t="s">
        <v>134</v>
      </c>
      <c r="B18" s="152" t="s">
        <v>135</v>
      </c>
      <c r="C18" s="153"/>
      <c r="D18" s="153"/>
      <c r="E18" s="154"/>
      <c r="F18" s="116" t="s">
        <v>136</v>
      </c>
      <c r="G18" s="117">
        <v>1.1000000000000001</v>
      </c>
    </row>
    <row r="19" spans="1:10" ht="15.6">
      <c r="A19" s="118" t="s">
        <v>137</v>
      </c>
      <c r="B19" s="155" t="s">
        <v>138</v>
      </c>
      <c r="C19" s="156"/>
      <c r="D19" s="156"/>
      <c r="E19" s="157"/>
      <c r="F19" s="119" t="s">
        <v>117</v>
      </c>
      <c r="G19" s="120">
        <f>G18*G4</f>
        <v>38.858263888888892</v>
      </c>
    </row>
    <row r="20" spans="1:10">
      <c r="A20" s="149"/>
      <c r="B20" s="149"/>
      <c r="G20" s="102"/>
    </row>
    <row r="21" spans="1:10" ht="14.4" customHeight="1">
      <c r="A21" s="150" t="s">
        <v>139</v>
      </c>
      <c r="B21" s="151"/>
      <c r="C21" s="151"/>
      <c r="D21" s="151"/>
      <c r="E21" s="151"/>
      <c r="F21" s="151"/>
      <c r="G21" s="151"/>
    </row>
    <row r="22" spans="1:10" ht="26.4" customHeight="1">
      <c r="A22" s="103" t="s">
        <v>134</v>
      </c>
      <c r="B22" s="152" t="s">
        <v>140</v>
      </c>
      <c r="C22" s="153"/>
      <c r="D22" s="153"/>
      <c r="E22" s="154"/>
      <c r="F22" s="116" t="s">
        <v>136</v>
      </c>
      <c r="G22" s="117">
        <v>2.5</v>
      </c>
      <c r="H22" s="121"/>
    </row>
    <row r="23" spans="1:10" ht="15.6">
      <c r="A23" s="118" t="s">
        <v>141</v>
      </c>
      <c r="B23" s="155" t="s">
        <v>138</v>
      </c>
      <c r="C23" s="156"/>
      <c r="D23" s="156"/>
      <c r="E23" s="157"/>
      <c r="F23" s="119" t="s">
        <v>117</v>
      </c>
      <c r="G23" s="120">
        <f>IF((G10-G15)&lt;0,0,(G10-G15)*G22)</f>
        <v>0</v>
      </c>
    </row>
    <row r="24" spans="1:10" ht="14.4" customHeight="1">
      <c r="A24" s="149"/>
      <c r="B24" s="149"/>
      <c r="G24" s="102"/>
      <c r="I24" s="142"/>
      <c r="J24" s="142"/>
    </row>
    <row r="25" spans="1:10" ht="26.4" customHeight="1">
      <c r="A25" s="122" t="s">
        <v>142</v>
      </c>
      <c r="B25" s="158" t="s">
        <v>143</v>
      </c>
      <c r="C25" s="159"/>
      <c r="D25" s="159"/>
      <c r="E25" s="160"/>
      <c r="F25" s="123" t="s">
        <v>117</v>
      </c>
      <c r="G25" s="124">
        <f>G19-G23</f>
        <v>38.858263888888892</v>
      </c>
      <c r="I25" s="142"/>
      <c r="J25" s="142"/>
    </row>
    <row r="26" spans="1:10" ht="15.6" customHeight="1"/>
    <row r="27" spans="1:10" ht="15.6" customHeight="1"/>
    <row r="30" spans="1:10" ht="14.4" customHeight="1"/>
    <row r="31" spans="1:10" ht="15.6" customHeight="1"/>
    <row r="32" spans="1:10" ht="15.6" customHeight="1"/>
    <row r="34" ht="15.6" customHeight="1"/>
    <row r="35" ht="15.6" customHeight="1"/>
    <row r="38" ht="13.8" customHeight="1"/>
  </sheetData>
  <mergeCells count="29">
    <mergeCell ref="I13:J13"/>
    <mergeCell ref="A14:G14"/>
    <mergeCell ref="I14:J14"/>
    <mergeCell ref="A1:G1"/>
    <mergeCell ref="B2:E2"/>
    <mergeCell ref="B3:E3"/>
    <mergeCell ref="B4:E4"/>
    <mergeCell ref="A6:G6"/>
    <mergeCell ref="B7:E7"/>
    <mergeCell ref="H7:I7"/>
    <mergeCell ref="H8:I10"/>
    <mergeCell ref="B9:E9"/>
    <mergeCell ref="B8:E8"/>
    <mergeCell ref="B10:E10"/>
    <mergeCell ref="I11:J12"/>
    <mergeCell ref="B12:E12"/>
    <mergeCell ref="I24:J25"/>
    <mergeCell ref="B25:E25"/>
    <mergeCell ref="B15:E15"/>
    <mergeCell ref="A16:G16"/>
    <mergeCell ref="I16:J16"/>
    <mergeCell ref="A17:G17"/>
    <mergeCell ref="B18:E18"/>
    <mergeCell ref="B19:E19"/>
    <mergeCell ref="A20:B20"/>
    <mergeCell ref="A21:G21"/>
    <mergeCell ref="B22:E22"/>
    <mergeCell ref="B23:E23"/>
    <mergeCell ref="A24:B2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3"/>
  <sheetViews>
    <sheetView view="pageBreakPreview" zoomScaleNormal="100" zoomScaleSheetLayoutView="100" workbookViewId="0">
      <selection activeCell="K24" sqref="K24"/>
    </sheetView>
  </sheetViews>
  <sheetFormatPr defaultColWidth="10" defaultRowHeight="13.2"/>
  <cols>
    <col min="1" max="1" width="4.5546875" style="58" customWidth="1"/>
    <col min="2" max="2" width="12.6640625" style="58" customWidth="1"/>
    <col min="3" max="3" width="16.33203125" style="59" customWidth="1"/>
    <col min="4" max="4" width="17.33203125" style="59" customWidth="1"/>
    <col min="5" max="5" width="15.88671875" style="59" customWidth="1"/>
    <col min="6" max="6" width="12.44140625" style="59" customWidth="1"/>
    <col min="7" max="7" width="17.5546875" style="59" customWidth="1"/>
    <col min="8" max="8" width="15" style="59" customWidth="1"/>
    <col min="9" max="16384" width="10" style="59"/>
  </cols>
  <sheetData>
    <row r="1" spans="1:11" ht="18" customHeight="1">
      <c r="A1" s="57" t="s">
        <v>2</v>
      </c>
    </row>
    <row r="3" spans="1:11" ht="14.25" customHeight="1">
      <c r="A3" s="60" t="s">
        <v>3</v>
      </c>
      <c r="B3" s="61"/>
      <c r="C3" s="62">
        <v>0.08</v>
      </c>
      <c r="D3" s="63"/>
    </row>
    <row r="4" spans="1:11" ht="14.25" customHeight="1">
      <c r="A4" s="64"/>
      <c r="C4" s="179"/>
      <c r="D4" s="179"/>
    </row>
    <row r="5" spans="1:11" s="65" customFormat="1" ht="60.75" customHeight="1">
      <c r="A5" s="14" t="s">
        <v>4</v>
      </c>
      <c r="B5" s="14" t="s">
        <v>5</v>
      </c>
      <c r="C5" s="15" t="s">
        <v>6</v>
      </c>
      <c r="D5" s="15" t="s">
        <v>44</v>
      </c>
      <c r="E5" s="15" t="s">
        <v>32</v>
      </c>
      <c r="F5" s="15" t="s">
        <v>47</v>
      </c>
      <c r="G5" s="15" t="s">
        <v>46</v>
      </c>
      <c r="H5" s="16" t="s">
        <v>7</v>
      </c>
    </row>
    <row r="6" spans="1:11" ht="12.75" customHeight="1" thickBot="1">
      <c r="A6" s="66"/>
      <c r="B6" s="66"/>
      <c r="C6" s="67" t="s">
        <v>8</v>
      </c>
      <c r="D6" s="67" t="s">
        <v>45</v>
      </c>
      <c r="E6" s="67" t="s">
        <v>9</v>
      </c>
      <c r="F6" s="68"/>
      <c r="G6" s="68"/>
      <c r="H6" s="69"/>
      <c r="K6" s="70"/>
    </row>
    <row r="7" spans="1:11" s="74" customFormat="1" ht="29.25" customHeight="1" thickBot="1">
      <c r="A7" s="66"/>
      <c r="B7" s="66"/>
      <c r="C7" s="71" t="s">
        <v>89</v>
      </c>
      <c r="D7" s="71" t="s">
        <v>89</v>
      </c>
      <c r="E7" s="90" t="s">
        <v>88</v>
      </c>
      <c r="F7" s="72" t="s">
        <v>89</v>
      </c>
      <c r="G7" s="72" t="s">
        <v>90</v>
      </c>
      <c r="H7" s="73"/>
    </row>
    <row r="8" spans="1:11" ht="12.75" customHeight="1" thickBot="1">
      <c r="A8" s="75">
        <v>0</v>
      </c>
      <c r="B8" s="76">
        <f t="shared" ref="B8:B26" si="0">1/(1+C$3)^A8</f>
        <v>1</v>
      </c>
      <c r="C8" s="77"/>
      <c r="D8" s="77"/>
      <c r="E8" s="77"/>
      <c r="F8" s="78">
        <f>(C8-D8)*B8</f>
        <v>0</v>
      </c>
      <c r="G8" s="78">
        <f>E8*B8</f>
        <v>0</v>
      </c>
      <c r="H8" s="79"/>
    </row>
    <row r="9" spans="1:11" ht="12.75" customHeight="1" thickBot="1">
      <c r="A9" s="75">
        <v>1</v>
      </c>
      <c r="B9" s="80">
        <f t="shared" si="0"/>
        <v>0.92592592592592582</v>
      </c>
      <c r="C9" s="77"/>
      <c r="D9" s="77"/>
      <c r="E9" s="77"/>
      <c r="F9" s="78">
        <f t="shared" ref="F9:F26" si="1">(C9-D9)*B9</f>
        <v>0</v>
      </c>
      <c r="G9" s="78">
        <f t="shared" ref="G9:G26" si="2">E9*B9</f>
        <v>0</v>
      </c>
      <c r="H9" s="79"/>
    </row>
    <row r="10" spans="1:11" ht="12.75" customHeight="1" thickBot="1">
      <c r="A10" s="75">
        <v>2</v>
      </c>
      <c r="B10" s="80">
        <f t="shared" si="0"/>
        <v>0.85733882030178321</v>
      </c>
      <c r="C10" s="77"/>
      <c r="D10" s="77"/>
      <c r="E10" s="77"/>
      <c r="F10" s="78">
        <f t="shared" si="1"/>
        <v>0</v>
      </c>
      <c r="G10" s="78">
        <f t="shared" si="2"/>
        <v>0</v>
      </c>
      <c r="H10" s="79"/>
    </row>
    <row r="11" spans="1:11" ht="12.75" customHeight="1" thickBot="1">
      <c r="A11" s="75">
        <v>3</v>
      </c>
      <c r="B11" s="80">
        <f t="shared" si="0"/>
        <v>0.79383224102016958</v>
      </c>
      <c r="C11" s="77"/>
      <c r="D11" s="77"/>
      <c r="E11" s="77"/>
      <c r="F11" s="78">
        <f t="shared" si="1"/>
        <v>0</v>
      </c>
      <c r="G11" s="78">
        <f t="shared" si="2"/>
        <v>0</v>
      </c>
      <c r="H11" s="79"/>
    </row>
    <row r="12" spans="1:11" ht="12.75" customHeight="1" thickBot="1">
      <c r="A12" s="75">
        <v>4</v>
      </c>
      <c r="B12" s="80">
        <f t="shared" si="0"/>
        <v>0.73502985279645328</v>
      </c>
      <c r="C12" s="77"/>
      <c r="D12" s="77"/>
      <c r="E12" s="77"/>
      <c r="F12" s="78">
        <f t="shared" si="1"/>
        <v>0</v>
      </c>
      <c r="G12" s="78">
        <f t="shared" si="2"/>
        <v>0</v>
      </c>
      <c r="H12" s="79"/>
    </row>
    <row r="13" spans="1:11" ht="12.75" customHeight="1" thickBot="1">
      <c r="A13" s="75">
        <v>5</v>
      </c>
      <c r="B13" s="80">
        <f t="shared" si="0"/>
        <v>0.68058319703375303</v>
      </c>
      <c r="C13" s="77"/>
      <c r="D13" s="77"/>
      <c r="E13" s="77"/>
      <c r="F13" s="78">
        <f t="shared" si="1"/>
        <v>0</v>
      </c>
      <c r="G13" s="78">
        <f t="shared" si="2"/>
        <v>0</v>
      </c>
      <c r="H13" s="79"/>
    </row>
    <row r="14" spans="1:11" ht="12.75" customHeight="1" thickBot="1">
      <c r="A14" s="75">
        <v>6</v>
      </c>
      <c r="B14" s="80">
        <f t="shared" si="0"/>
        <v>0.63016962688310452</v>
      </c>
      <c r="C14" s="77"/>
      <c r="D14" s="77"/>
      <c r="E14" s="77"/>
      <c r="F14" s="78">
        <f t="shared" si="1"/>
        <v>0</v>
      </c>
      <c r="G14" s="78">
        <f t="shared" si="2"/>
        <v>0</v>
      </c>
      <c r="H14" s="79"/>
    </row>
    <row r="15" spans="1:11" ht="12.75" customHeight="1" thickBot="1">
      <c r="A15" s="75">
        <v>7</v>
      </c>
      <c r="B15" s="80">
        <f t="shared" si="0"/>
        <v>0.58349039526213387</v>
      </c>
      <c r="C15" s="77"/>
      <c r="D15" s="77"/>
      <c r="E15" s="77"/>
      <c r="F15" s="78">
        <f t="shared" si="1"/>
        <v>0</v>
      </c>
      <c r="G15" s="78">
        <f t="shared" si="2"/>
        <v>0</v>
      </c>
      <c r="H15" s="79"/>
    </row>
    <row r="16" spans="1:11" ht="12.75" customHeight="1" thickBot="1">
      <c r="A16" s="75">
        <v>8</v>
      </c>
      <c r="B16" s="80">
        <f t="shared" si="0"/>
        <v>0.54026888450197574</v>
      </c>
      <c r="C16" s="77"/>
      <c r="D16" s="77"/>
      <c r="E16" s="77"/>
      <c r="F16" s="78">
        <f t="shared" si="1"/>
        <v>0</v>
      </c>
      <c r="G16" s="78">
        <f t="shared" si="2"/>
        <v>0</v>
      </c>
      <c r="H16" s="79"/>
    </row>
    <row r="17" spans="1:12" ht="12.75" customHeight="1" thickBot="1">
      <c r="A17" s="75">
        <v>9</v>
      </c>
      <c r="B17" s="80">
        <f t="shared" si="0"/>
        <v>0.50024896713145905</v>
      </c>
      <c r="C17" s="77"/>
      <c r="D17" s="77"/>
      <c r="E17" s="77"/>
      <c r="F17" s="78">
        <f t="shared" si="1"/>
        <v>0</v>
      </c>
      <c r="G17" s="78">
        <f t="shared" si="2"/>
        <v>0</v>
      </c>
      <c r="H17" s="79"/>
    </row>
    <row r="18" spans="1:12" ht="12.75" customHeight="1" thickBot="1">
      <c r="A18" s="75">
        <v>10</v>
      </c>
      <c r="B18" s="80">
        <f t="shared" si="0"/>
        <v>0.46319348808468425</v>
      </c>
      <c r="C18" s="77"/>
      <c r="D18" s="77"/>
      <c r="E18" s="77"/>
      <c r="F18" s="78">
        <f t="shared" si="1"/>
        <v>0</v>
      </c>
      <c r="G18" s="78">
        <f t="shared" si="2"/>
        <v>0</v>
      </c>
      <c r="H18" s="79"/>
    </row>
    <row r="19" spans="1:12" ht="12.75" customHeight="1" thickBot="1">
      <c r="A19" s="75">
        <v>11</v>
      </c>
      <c r="B19" s="80">
        <f t="shared" si="0"/>
        <v>0.42888285933767062</v>
      </c>
      <c r="C19" s="77"/>
      <c r="D19" s="77"/>
      <c r="E19" s="77"/>
      <c r="F19" s="78">
        <f t="shared" si="1"/>
        <v>0</v>
      </c>
      <c r="G19" s="78">
        <f t="shared" si="2"/>
        <v>0</v>
      </c>
      <c r="H19" s="79"/>
    </row>
    <row r="20" spans="1:12" ht="12.75" customHeight="1" thickBot="1">
      <c r="A20" s="75">
        <v>12</v>
      </c>
      <c r="B20" s="80">
        <f t="shared" si="0"/>
        <v>0.39711375864599124</v>
      </c>
      <c r="C20" s="77"/>
      <c r="D20" s="77"/>
      <c r="E20" s="77"/>
      <c r="F20" s="78">
        <f t="shared" si="1"/>
        <v>0</v>
      </c>
      <c r="G20" s="78">
        <f t="shared" si="2"/>
        <v>0</v>
      </c>
      <c r="H20" s="79"/>
    </row>
    <row r="21" spans="1:12" ht="12.75" customHeight="1" thickBot="1">
      <c r="A21" s="75">
        <v>13</v>
      </c>
      <c r="B21" s="80">
        <f t="shared" si="0"/>
        <v>0.36769792467221413</v>
      </c>
      <c r="C21" s="77"/>
      <c r="D21" s="77"/>
      <c r="E21" s="77"/>
      <c r="F21" s="78">
        <f t="shared" si="1"/>
        <v>0</v>
      </c>
      <c r="G21" s="78">
        <f t="shared" si="2"/>
        <v>0</v>
      </c>
      <c r="H21" s="79"/>
    </row>
    <row r="22" spans="1:12" ht="12.75" customHeight="1" thickBot="1">
      <c r="A22" s="75">
        <v>14</v>
      </c>
      <c r="B22" s="80">
        <f t="shared" si="0"/>
        <v>0.34046104136316119</v>
      </c>
      <c r="C22" s="77"/>
      <c r="D22" s="77"/>
      <c r="E22" s="77"/>
      <c r="F22" s="78">
        <f t="shared" si="1"/>
        <v>0</v>
      </c>
      <c r="G22" s="78">
        <f t="shared" si="2"/>
        <v>0</v>
      </c>
      <c r="H22" s="79"/>
    </row>
    <row r="23" spans="1:12" ht="12.75" customHeight="1" thickBot="1">
      <c r="A23" s="75">
        <v>15</v>
      </c>
      <c r="B23" s="80">
        <f t="shared" si="0"/>
        <v>0.31524170496588994</v>
      </c>
      <c r="C23" s="77"/>
      <c r="D23" s="77"/>
      <c r="E23" s="77"/>
      <c r="F23" s="78">
        <f t="shared" si="1"/>
        <v>0</v>
      </c>
      <c r="G23" s="78">
        <f t="shared" si="2"/>
        <v>0</v>
      </c>
      <c r="H23" s="79"/>
    </row>
    <row r="24" spans="1:12" ht="12.75" customHeight="1" thickBot="1">
      <c r="A24" s="75">
        <v>16</v>
      </c>
      <c r="B24" s="80">
        <f t="shared" si="0"/>
        <v>0.29189046756100923</v>
      </c>
      <c r="C24" s="77"/>
      <c r="D24" s="77"/>
      <c r="E24" s="77"/>
      <c r="F24" s="78">
        <f t="shared" si="1"/>
        <v>0</v>
      </c>
      <c r="G24" s="78">
        <f t="shared" si="2"/>
        <v>0</v>
      </c>
      <c r="H24" s="79"/>
    </row>
    <row r="25" spans="1:12" ht="12.75" customHeight="1" thickBot="1">
      <c r="A25" s="75">
        <v>17</v>
      </c>
      <c r="B25" s="80">
        <f t="shared" si="0"/>
        <v>0.27026895144537894</v>
      </c>
      <c r="C25" s="77"/>
      <c r="D25" s="77"/>
      <c r="E25" s="77"/>
      <c r="F25" s="78">
        <f t="shared" si="1"/>
        <v>0</v>
      </c>
      <c r="G25" s="78">
        <f t="shared" si="2"/>
        <v>0</v>
      </c>
      <c r="H25" s="79"/>
    </row>
    <row r="26" spans="1:12" ht="13.5" customHeight="1" thickBot="1">
      <c r="A26" s="81">
        <v>18</v>
      </c>
      <c r="B26" s="82">
        <f t="shared" si="0"/>
        <v>0.25024902911609154</v>
      </c>
      <c r="C26" s="83"/>
      <c r="D26" s="83"/>
      <c r="E26" s="83"/>
      <c r="F26" s="78">
        <f t="shared" si="1"/>
        <v>0</v>
      </c>
      <c r="G26" s="78">
        <f t="shared" si="2"/>
        <v>0</v>
      </c>
      <c r="H26" s="79"/>
    </row>
    <row r="27" spans="1:12" s="86" customFormat="1" ht="13.5" customHeight="1" thickTop="1" thickBot="1">
      <c r="A27" s="180"/>
      <c r="B27" s="181"/>
      <c r="C27" s="181"/>
      <c r="D27" s="181"/>
      <c r="E27" s="182"/>
      <c r="F27" s="84">
        <f>SUM(F8:F26)</f>
        <v>0</v>
      </c>
      <c r="G27" s="84">
        <f>SUM(G8:G26)</f>
        <v>0</v>
      </c>
      <c r="H27" s="85" t="e">
        <f>F27/G27</f>
        <v>#DIV/0!</v>
      </c>
      <c r="I27" s="59"/>
      <c r="J27" s="59"/>
      <c r="K27" s="59"/>
      <c r="L27" s="59"/>
    </row>
    <row r="28" spans="1:12" ht="12.75" customHeight="1" thickTop="1">
      <c r="C28" s="87"/>
    </row>
    <row r="29" spans="1:12" ht="12.75" customHeight="1">
      <c r="B29" s="88" t="s">
        <v>10</v>
      </c>
    </row>
    <row r="30" spans="1:12" ht="12.75" customHeight="1">
      <c r="A30" s="58">
        <v>1</v>
      </c>
      <c r="B30" s="178" t="s">
        <v>11</v>
      </c>
      <c r="C30" s="178"/>
      <c r="D30" s="178"/>
      <c r="E30" s="178"/>
      <c r="F30" s="178"/>
      <c r="G30" s="178"/>
      <c r="H30" s="178"/>
      <c r="I30" s="178"/>
      <c r="J30" s="178"/>
      <c r="K30" s="178"/>
    </row>
    <row r="31" spans="1:12" ht="18.75" customHeight="1">
      <c r="A31" s="58">
        <v>2</v>
      </c>
      <c r="B31" s="178" t="s">
        <v>12</v>
      </c>
      <c r="C31" s="178"/>
      <c r="D31" s="178"/>
      <c r="E31" s="178"/>
      <c r="F31" s="178"/>
      <c r="G31" s="178"/>
      <c r="H31" s="178"/>
      <c r="I31" s="178"/>
      <c r="J31" s="178"/>
      <c r="K31" s="178"/>
    </row>
    <row r="32" spans="1:12" ht="23.25" customHeight="1">
      <c r="A32" s="58">
        <v>3</v>
      </c>
      <c r="B32" s="178" t="s">
        <v>13</v>
      </c>
      <c r="C32" s="178"/>
      <c r="D32" s="178"/>
      <c r="E32" s="178"/>
      <c r="F32" s="178"/>
      <c r="G32" s="178"/>
      <c r="H32" s="178"/>
      <c r="I32" s="178"/>
      <c r="J32" s="178"/>
      <c r="K32" s="178"/>
    </row>
    <row r="33" spans="1:11" ht="12.75" customHeight="1">
      <c r="A33" s="58">
        <v>4</v>
      </c>
      <c r="B33" s="178" t="s">
        <v>14</v>
      </c>
      <c r="C33" s="178"/>
      <c r="D33" s="178"/>
      <c r="E33" s="178"/>
      <c r="F33" s="178"/>
      <c r="G33" s="178"/>
      <c r="H33" s="178"/>
      <c r="I33" s="178"/>
      <c r="J33" s="178"/>
      <c r="K33" s="178"/>
    </row>
    <row r="34" spans="1:11" ht="12.75" customHeight="1">
      <c r="A34" s="58">
        <v>4</v>
      </c>
      <c r="B34" s="178" t="s">
        <v>15</v>
      </c>
      <c r="C34" s="178"/>
      <c r="D34" s="178"/>
      <c r="E34" s="178"/>
      <c r="F34" s="178"/>
      <c r="G34" s="178"/>
      <c r="H34" s="178"/>
      <c r="I34" s="178"/>
      <c r="J34" s="178"/>
      <c r="K34" s="178"/>
    </row>
    <row r="35" spans="1:11" ht="12.75" customHeight="1">
      <c r="A35" s="58">
        <v>5</v>
      </c>
      <c r="B35" s="178" t="s">
        <v>16</v>
      </c>
      <c r="C35" s="178"/>
      <c r="D35" s="178"/>
      <c r="E35" s="178"/>
      <c r="F35" s="178"/>
      <c r="G35" s="178"/>
      <c r="H35" s="178"/>
      <c r="I35" s="178"/>
      <c r="J35" s="178"/>
      <c r="K35" s="178"/>
    </row>
    <row r="36" spans="1:11" ht="12.75" customHeight="1">
      <c r="B36" s="89"/>
    </row>
    <row r="37" spans="1:11" ht="12.75" customHeight="1">
      <c r="B37" s="89"/>
    </row>
    <row r="38" spans="1:11" ht="12.75" customHeight="1">
      <c r="B38" s="89"/>
    </row>
    <row r="39" spans="1:11" ht="12.75" customHeight="1">
      <c r="B39" s="89"/>
    </row>
    <row r="40" spans="1:11" ht="12.75" customHeight="1">
      <c r="B40" s="89"/>
    </row>
    <row r="41" spans="1:11" ht="12.75" customHeight="1"/>
    <row r="42" spans="1:11" ht="12.75" customHeight="1">
      <c r="B42" s="89"/>
    </row>
    <row r="44" spans="1:11" ht="15.75" customHeight="1"/>
    <row r="45" spans="1:11" s="58" customFormat="1" ht="15.75" customHeight="1"/>
    <row r="46" spans="1:11" s="58" customFormat="1" ht="15.75" customHeight="1"/>
    <row r="47" spans="1:11" s="58" customFormat="1" ht="15.75" customHeight="1"/>
    <row r="48" spans="1:11" s="58" customFormat="1" ht="15.75" customHeight="1"/>
    <row r="49" s="58" customFormat="1" ht="15.75" customHeight="1"/>
    <row r="50" s="58" customFormat="1" ht="15.75" customHeight="1"/>
    <row r="51" s="58" customFormat="1" ht="15.75" customHeight="1"/>
    <row r="52" s="58" customFormat="1" ht="15.75" customHeight="1"/>
    <row r="53" s="58" customFormat="1" ht="15.75" customHeight="1"/>
    <row r="54" s="58" customFormat="1" ht="15.75" customHeight="1"/>
    <row r="55" s="58" customFormat="1" ht="15.75" customHeight="1"/>
    <row r="56" s="58" customFormat="1" ht="15.75" customHeight="1"/>
    <row r="57" s="58" customFormat="1" ht="15.75" customHeight="1"/>
    <row r="58" s="58" customFormat="1" ht="15.75" customHeight="1"/>
    <row r="59" s="58" customFormat="1" ht="15.75" customHeight="1"/>
    <row r="60" s="58" customFormat="1" ht="15.75" customHeight="1"/>
    <row r="61" s="58" customFormat="1" ht="15.75" customHeight="1"/>
    <row r="62" s="58" customFormat="1" ht="15.75" customHeight="1"/>
    <row r="63" s="58" customFormat="1" ht="15.75" customHeight="1"/>
  </sheetData>
  <sheetProtection selectLockedCells="1" selectUnlockedCells="1"/>
  <mergeCells count="8">
    <mergeCell ref="B34:K34"/>
    <mergeCell ref="B35:K35"/>
    <mergeCell ref="C4:D4"/>
    <mergeCell ref="A27:E27"/>
    <mergeCell ref="B32:K32"/>
    <mergeCell ref="B30:K30"/>
    <mergeCell ref="B31:K31"/>
    <mergeCell ref="B33:K33"/>
  </mergeCells>
  <pageMargins left="1.3" right="0.75" top="0.74027777777777781" bottom="0.17986111111111111" header="0.51180555555555551" footer="0.17986111111111111"/>
  <pageSetup paperSize="9" scale="53"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T27"/>
  <sheetViews>
    <sheetView view="pageBreakPreview" zoomScale="130" zoomScaleNormal="100" zoomScaleSheetLayoutView="130" workbookViewId="0">
      <selection activeCell="D25" sqref="D25"/>
    </sheetView>
  </sheetViews>
  <sheetFormatPr defaultColWidth="10" defaultRowHeight="13.2"/>
  <cols>
    <col min="1" max="1" width="3.6640625" style="17" customWidth="1"/>
    <col min="2" max="2" width="6.88671875" style="17" customWidth="1"/>
    <col min="3" max="3" width="4" style="17" customWidth="1"/>
    <col min="4" max="16384" width="10" style="17"/>
  </cols>
  <sheetData>
    <row r="2" spans="2:20" ht="15.75" customHeight="1">
      <c r="B2" s="184" t="s">
        <v>17</v>
      </c>
      <c r="C2" s="184"/>
      <c r="D2" s="184"/>
      <c r="E2" s="184"/>
      <c r="F2" s="184"/>
      <c r="G2" s="184"/>
      <c r="H2" s="184"/>
    </row>
    <row r="4" spans="2:20" ht="12.75" customHeight="1">
      <c r="L4" s="185"/>
      <c r="M4" s="185"/>
      <c r="N4" s="185"/>
      <c r="O4" s="185"/>
      <c r="P4" s="185"/>
      <c r="Q4" s="185"/>
      <c r="R4" s="185"/>
      <c r="S4" s="185"/>
      <c r="T4" s="185"/>
    </row>
    <row r="5" spans="2:20" ht="12.75" customHeight="1">
      <c r="B5" s="17" t="s">
        <v>18</v>
      </c>
      <c r="L5" s="185"/>
      <c r="M5" s="185"/>
      <c r="N5" s="185"/>
      <c r="O5" s="185"/>
      <c r="P5" s="185"/>
      <c r="Q5" s="185"/>
      <c r="R5" s="185"/>
      <c r="S5" s="185"/>
      <c r="T5" s="185"/>
    </row>
    <row r="6" spans="2:20" ht="12.75" customHeight="1">
      <c r="L6" s="185"/>
      <c r="M6" s="185"/>
      <c r="N6" s="185"/>
      <c r="O6" s="185"/>
      <c r="P6" s="185"/>
      <c r="Q6" s="185"/>
      <c r="R6" s="185"/>
      <c r="S6" s="185"/>
      <c r="T6" s="185"/>
    </row>
    <row r="7" spans="2:20" ht="12.75" customHeight="1">
      <c r="L7" s="185"/>
      <c r="M7" s="185"/>
      <c r="N7" s="185"/>
      <c r="O7" s="185"/>
      <c r="P7" s="185"/>
      <c r="Q7" s="185"/>
      <c r="R7" s="185"/>
      <c r="S7" s="185"/>
      <c r="T7" s="185"/>
    </row>
    <row r="8" spans="2:20" ht="12.75" customHeight="1">
      <c r="L8" s="185"/>
      <c r="M8" s="185"/>
      <c r="N8" s="185"/>
      <c r="O8" s="185"/>
      <c r="P8" s="185"/>
      <c r="Q8" s="185"/>
      <c r="R8" s="185"/>
      <c r="S8" s="185"/>
      <c r="T8" s="185"/>
    </row>
    <row r="9" spans="2:20" ht="12.75" customHeight="1">
      <c r="L9" s="185"/>
      <c r="M9" s="185"/>
      <c r="N9" s="185"/>
      <c r="O9" s="185"/>
      <c r="P9" s="185"/>
      <c r="Q9" s="185"/>
      <c r="R9" s="185"/>
      <c r="S9" s="185"/>
      <c r="T9" s="185"/>
    </row>
    <row r="10" spans="2:20" ht="12.75" customHeight="1">
      <c r="L10" s="185"/>
      <c r="M10" s="185"/>
      <c r="N10" s="185"/>
      <c r="O10" s="185"/>
      <c r="P10" s="185"/>
      <c r="Q10" s="185"/>
      <c r="R10" s="185"/>
      <c r="S10" s="185"/>
      <c r="T10" s="185"/>
    </row>
    <row r="11" spans="2:20" ht="12.75" customHeight="1">
      <c r="L11" s="185"/>
      <c r="M11" s="185"/>
      <c r="N11" s="185"/>
      <c r="O11" s="185"/>
      <c r="P11" s="185"/>
      <c r="Q11" s="185"/>
      <c r="R11" s="185"/>
      <c r="S11" s="185"/>
      <c r="T11" s="185"/>
    </row>
    <row r="12" spans="2:20" ht="12.75" customHeight="1">
      <c r="L12" s="185"/>
      <c r="M12" s="185"/>
      <c r="N12" s="185"/>
      <c r="O12" s="185"/>
      <c r="P12" s="185"/>
      <c r="Q12" s="185"/>
      <c r="R12" s="185"/>
      <c r="S12" s="185"/>
      <c r="T12" s="185"/>
    </row>
    <row r="13" spans="2:20" ht="12.75" customHeight="1">
      <c r="L13" s="185"/>
      <c r="M13" s="185"/>
      <c r="N13" s="185"/>
      <c r="O13" s="185"/>
      <c r="P13" s="185"/>
      <c r="Q13" s="185"/>
      <c r="R13" s="185"/>
      <c r="S13" s="185"/>
      <c r="T13" s="185"/>
    </row>
    <row r="14" spans="2:20" ht="20.25" customHeight="1">
      <c r="B14" s="18"/>
      <c r="C14" s="18"/>
      <c r="D14" s="188"/>
      <c r="E14" s="188"/>
      <c r="F14" s="188"/>
      <c r="G14" s="188"/>
      <c r="H14" s="188"/>
      <c r="I14" s="188"/>
      <c r="J14" s="18"/>
    </row>
    <row r="15" spans="2:20" ht="54" customHeight="1">
      <c r="B15" s="18"/>
      <c r="C15" s="18"/>
      <c r="D15" s="188"/>
      <c r="E15" s="188"/>
      <c r="F15" s="188"/>
      <c r="G15" s="188"/>
      <c r="H15" s="188"/>
      <c r="I15" s="188"/>
      <c r="J15" s="188"/>
    </row>
    <row r="16" spans="2:20" ht="17.25" hidden="1" customHeight="1">
      <c r="B16" s="18"/>
      <c r="C16" s="18"/>
      <c r="D16" s="18"/>
      <c r="E16" s="18"/>
      <c r="F16" s="18"/>
      <c r="G16" s="18"/>
      <c r="H16" s="18"/>
      <c r="I16" s="18"/>
      <c r="J16" s="18"/>
    </row>
    <row r="17" spans="2:12" ht="22.5" customHeight="1">
      <c r="B17" s="18"/>
      <c r="C17" s="18"/>
      <c r="D17" s="19" t="s">
        <v>23</v>
      </c>
      <c r="E17" s="19" t="s">
        <v>24</v>
      </c>
      <c r="F17" s="186" t="s">
        <v>34</v>
      </c>
      <c r="G17" s="186"/>
      <c r="H17" s="186"/>
      <c r="I17" s="186"/>
      <c r="J17" s="186"/>
      <c r="K17" s="186"/>
      <c r="L17" s="19"/>
    </row>
    <row r="18" spans="2:12" ht="45.75" customHeight="1">
      <c r="B18" s="18"/>
      <c r="C18" s="18"/>
      <c r="D18" s="19" t="s">
        <v>25</v>
      </c>
      <c r="E18" s="19" t="s">
        <v>24</v>
      </c>
      <c r="F18" s="186" t="s">
        <v>33</v>
      </c>
      <c r="G18" s="186"/>
      <c r="H18" s="186"/>
      <c r="I18" s="186"/>
      <c r="J18" s="186"/>
      <c r="K18" s="186"/>
      <c r="L18" s="186"/>
    </row>
    <row r="19" spans="2:12" ht="21" customHeight="1">
      <c r="B19" s="18"/>
      <c r="C19" s="18"/>
      <c r="D19" s="19" t="s">
        <v>26</v>
      </c>
      <c r="E19" s="19" t="s">
        <v>24</v>
      </c>
      <c r="F19" s="19" t="s">
        <v>20</v>
      </c>
      <c r="G19" s="19"/>
      <c r="H19" s="19"/>
      <c r="I19" s="19"/>
      <c r="J19" s="19"/>
      <c r="K19" s="19"/>
      <c r="L19" s="19"/>
    </row>
    <row r="20" spans="2:12">
      <c r="D20" s="19" t="s">
        <v>27</v>
      </c>
      <c r="E20" s="19" t="s">
        <v>24</v>
      </c>
      <c r="F20" s="186" t="s">
        <v>21</v>
      </c>
      <c r="G20" s="186"/>
      <c r="H20" s="186"/>
      <c r="I20" s="186"/>
      <c r="J20" s="186"/>
      <c r="K20" s="19"/>
      <c r="L20" s="19"/>
    </row>
    <row r="21" spans="2:12">
      <c r="D21" s="19" t="s">
        <v>28</v>
      </c>
      <c r="E21" s="19" t="s">
        <v>24</v>
      </c>
      <c r="F21" s="187" t="s">
        <v>29</v>
      </c>
      <c r="G21" s="187"/>
      <c r="H21" s="187"/>
      <c r="I21" s="187"/>
      <c r="J21" s="187"/>
      <c r="K21" s="19"/>
      <c r="L21" s="19"/>
    </row>
    <row r="22" spans="2:12">
      <c r="D22" s="19" t="s">
        <v>30</v>
      </c>
      <c r="E22" s="19" t="s">
        <v>19</v>
      </c>
      <c r="F22" s="19" t="s">
        <v>22</v>
      </c>
      <c r="G22" s="19"/>
      <c r="H22" s="19"/>
      <c r="I22" s="19"/>
      <c r="J22" s="19"/>
      <c r="K22" s="19"/>
      <c r="L22" s="19"/>
    </row>
    <row r="23" spans="2:12">
      <c r="D23" s="19"/>
      <c r="E23" s="19"/>
      <c r="F23" s="19"/>
      <c r="G23" s="19"/>
      <c r="H23" s="19"/>
      <c r="I23" s="19"/>
      <c r="J23" s="19"/>
      <c r="K23" s="19"/>
      <c r="L23" s="19"/>
    </row>
    <row r="24" spans="2:12">
      <c r="D24" s="19"/>
      <c r="E24" s="19"/>
      <c r="F24" s="19"/>
      <c r="G24" s="19"/>
      <c r="H24" s="19"/>
      <c r="I24" s="19"/>
      <c r="J24" s="19"/>
      <c r="K24" s="19"/>
      <c r="L24" s="19"/>
    </row>
    <row r="25" spans="2:12">
      <c r="D25" s="20" t="s">
        <v>31</v>
      </c>
      <c r="E25" s="19"/>
      <c r="F25" s="19"/>
      <c r="G25" s="19"/>
      <c r="H25" s="19"/>
      <c r="I25" s="19"/>
      <c r="J25" s="19"/>
      <c r="K25" s="19"/>
      <c r="L25" s="19"/>
    </row>
    <row r="26" spans="2:12" ht="30" customHeight="1">
      <c r="D26" s="183" t="s">
        <v>63</v>
      </c>
      <c r="E26" s="183"/>
      <c r="F26" s="183"/>
      <c r="G26" s="183"/>
      <c r="H26" s="183"/>
      <c r="I26" s="183"/>
      <c r="J26" s="183"/>
      <c r="K26" s="183"/>
      <c r="L26" s="19"/>
    </row>
    <row r="27" spans="2:12">
      <c r="D27" s="19"/>
      <c r="E27" s="19"/>
      <c r="F27" s="19"/>
      <c r="G27" s="19"/>
      <c r="H27" s="19"/>
      <c r="I27" s="19"/>
      <c r="J27" s="19"/>
      <c r="K27" s="19"/>
      <c r="L27" s="19"/>
    </row>
  </sheetData>
  <sheetProtection selectLockedCells="1" selectUnlockedCells="1"/>
  <mergeCells count="9">
    <mergeCell ref="D26:K26"/>
    <mergeCell ref="B2:H2"/>
    <mergeCell ref="L4:T13"/>
    <mergeCell ref="F20:J20"/>
    <mergeCell ref="F21:J21"/>
    <mergeCell ref="D15:J15"/>
    <mergeCell ref="D14:I14"/>
    <mergeCell ref="F17:K17"/>
    <mergeCell ref="F18:L18"/>
  </mergeCells>
  <pageMargins left="0.7" right="0.7" top="0.75" bottom="0.75" header="0.51180555555555551" footer="0.51180555555555551"/>
  <pageSetup paperSize="9" scale="61"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11</vt:i4>
      </vt:variant>
    </vt:vector>
  </HeadingPairs>
  <TitlesOfParts>
    <vt:vector size="18" baseType="lpstr">
      <vt:lpstr>Strona tytułowa</vt:lpstr>
      <vt:lpstr>Tabela 1 efekt ekologiczny</vt:lpstr>
      <vt:lpstr>Arkusz1</vt:lpstr>
      <vt:lpstr>Tabela 2. Koszty eksploatacyjne</vt:lpstr>
      <vt:lpstr>Tabela 3. efektywność en</vt:lpstr>
      <vt:lpstr>Tabela.3 Obliczenie DGC</vt:lpstr>
      <vt:lpstr>Instrukcja do tab.3</vt:lpstr>
      <vt:lpstr>__xlnm.Print_Area_1</vt:lpstr>
      <vt:lpstr>__xlnm.Print_Area_1_1</vt:lpstr>
      <vt:lpstr>__xlnm.Print_Area_3</vt:lpstr>
      <vt:lpstr>__xlnm.Print_Area_3_1</vt:lpstr>
      <vt:lpstr>__xlnm.Print_Area_4</vt:lpstr>
      <vt:lpstr>__xlnm.Print_Area_4_1</vt:lpstr>
      <vt:lpstr>'Instrukcja do tab.3'!Obszar_wydruku</vt:lpstr>
      <vt:lpstr>'Strona tytułowa'!Obszar_wydruku</vt:lpstr>
      <vt:lpstr>'Tabela 1 efekt ekologiczny'!Obszar_wydruku</vt:lpstr>
      <vt:lpstr>'Tabela 2. Koszty eksploatacyjne'!Obszar_wydruku</vt:lpstr>
      <vt:lpstr>'Tabela.3 Obliczenie DGC'!Obszar_wydruku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2 do Metodyki _Potwierdzenie efektu ekologicznego_new z PV_pop</dc:title>
  <dc:creator>Kopcińska Aleksandra</dc:creator>
  <cp:lastModifiedBy>Janicka-Struska Agnieszka</cp:lastModifiedBy>
  <cp:lastPrinted>2019-09-11T07:45:57Z</cp:lastPrinted>
  <dcterms:created xsi:type="dcterms:W3CDTF">2012-12-17T10:29:24Z</dcterms:created>
  <dcterms:modified xsi:type="dcterms:W3CDTF">2023-12-06T11:36:42Z</dcterms:modified>
</cp:coreProperties>
</file>